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3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na\OneDrive\Documents\NOTAS\"/>
    </mc:Choice>
  </mc:AlternateContent>
  <xr:revisionPtr revIDLastSave="0" documentId="8_{F7317A8E-049E-4412-A697-B2832DF45756}" xr6:coauthVersionLast="47" xr6:coauthVersionMax="47" xr10:uidLastSave="{00000000-0000-0000-0000-000000000000}"/>
  <bookViews>
    <workbookView xWindow="-120" yWindow="-120" windowWidth="29040" windowHeight="15840" tabRatio="844" firstSheet="3" activeTab="3" xr2:uid="{764FEA36-E825-434E-9996-0A4953ADB054}"/>
  </bookViews>
  <sheets>
    <sheet name="Hoja 1" sheetId="1" state="hidden" r:id="rId1"/>
    <sheet name="Hoja 2" sheetId="2" state="hidden" r:id="rId2"/>
    <sheet name="Hoja 3" sheetId="9" state="hidden" r:id="rId3"/>
    <sheet name="Cuadro" sheetId="29" r:id="rId4"/>
    <sheet name="FINAL" sheetId="22" r:id="rId5"/>
    <sheet name="Toronto bag" sheetId="21" state="hidden" r:id="rId6"/>
    <sheet name="savoy 30" sheetId="20" state="hidden" r:id="rId7"/>
    <sheet name="savoy 130" sheetId="19" state="hidden" r:id="rId8"/>
    <sheet name="baking bar 55" sheetId="18" state="hidden" r:id="rId9"/>
    <sheet name="baking bar 40" sheetId="17" state="hidden" r:id="rId10"/>
    <sheet name="Galak®30gr" sheetId="16" state="hidden" r:id="rId11"/>
    <sheet name="Galak®130g" sheetId="15" state="hidden" r:id="rId12"/>
    <sheet name="Cri Cri 27" sheetId="14" state="hidden" r:id="rId13"/>
    <sheet name="75 Aniversario Dark" sheetId="10" state="hidden" r:id="rId14"/>
    <sheet name="75 Aniversario Milk" sheetId="11" state="hidden" r:id="rId15"/>
    <sheet name="Cri Cri®123g" sheetId="13" state="hidden" r:id="rId16"/>
  </sheets>
  <definedNames>
    <definedName name="_xlnm._FilterDatabase" localSheetId="3" hidden="1">Cuadro!$A$1:$AD$33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9" l="1"/>
  <c r="Q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26" i="29"/>
  <c r="Q27" i="29"/>
  <c r="Q28" i="29"/>
  <c r="Q29" i="29"/>
  <c r="Q30" i="29"/>
  <c r="Q31" i="29"/>
  <c r="Q32" i="29"/>
  <c r="Q33" i="29"/>
  <c r="Q2" i="29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2" i="29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2" i="29"/>
  <c r="E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DE850" i="9"/>
  <c r="DE851" i="9"/>
  <c r="DE852" i="9"/>
  <c r="DE853" i="9"/>
  <c r="DE854" i="9"/>
  <c r="DE855" i="9"/>
  <c r="DE856" i="9"/>
  <c r="DE857" i="9"/>
  <c r="DE858" i="9"/>
  <c r="DE859" i="9"/>
  <c r="DE860" i="9"/>
  <c r="DE861" i="9"/>
  <c r="DE862" i="9"/>
  <c r="DE863" i="9"/>
  <c r="DE864" i="9"/>
  <c r="DE865" i="9"/>
  <c r="DE866" i="9"/>
  <c r="DE867" i="9"/>
  <c r="DE868" i="9"/>
  <c r="DE869" i="9"/>
  <c r="DE870" i="9"/>
  <c r="DE871" i="9"/>
  <c r="DE872" i="9"/>
  <c r="DE873" i="9"/>
  <c r="DE874" i="9"/>
  <c r="DE875" i="9"/>
  <c r="DE876" i="9"/>
  <c r="DE877" i="9"/>
  <c r="DE878" i="9"/>
  <c r="DE879" i="9"/>
  <c r="DE880" i="9"/>
  <c r="DE881" i="9"/>
  <c r="DE882" i="9"/>
  <c r="DE883" i="9"/>
  <c r="DE884" i="9"/>
  <c r="DE885" i="9"/>
  <c r="DE886" i="9"/>
  <c r="DE887" i="9"/>
  <c r="DE888" i="9"/>
  <c r="DE889" i="9"/>
  <c r="DE890" i="9"/>
  <c r="DE891" i="9"/>
  <c r="DE892" i="9"/>
  <c r="DE893" i="9"/>
  <c r="DE894" i="9"/>
  <c r="DE895" i="9"/>
  <c r="DE896" i="9"/>
  <c r="DE897" i="9"/>
  <c r="DE898" i="9"/>
  <c r="DE899" i="9"/>
  <c r="DE900" i="9"/>
  <c r="DE901" i="9"/>
  <c r="DE902" i="9"/>
  <c r="DE903" i="9"/>
  <c r="DE904" i="9"/>
  <c r="DE905" i="9"/>
  <c r="DE906" i="9"/>
  <c r="DE907" i="9"/>
  <c r="DE908" i="9"/>
  <c r="DE909" i="9"/>
  <c r="DE910" i="9"/>
  <c r="DE911" i="9"/>
  <c r="DE912" i="9"/>
  <c r="DE913" i="9"/>
  <c r="DE914" i="9"/>
  <c r="DE915" i="9"/>
  <c r="DE916" i="9"/>
  <c r="DE917" i="9"/>
  <c r="DE918" i="9"/>
  <c r="DE919" i="9"/>
  <c r="DE920" i="9"/>
  <c r="DE921" i="9"/>
  <c r="DE922" i="9"/>
  <c r="DE923" i="9"/>
  <c r="DE924" i="9"/>
  <c r="DE925" i="9"/>
  <c r="DE926" i="9"/>
  <c r="DE927" i="9"/>
  <c r="DE928" i="9"/>
  <c r="DE929" i="9"/>
  <c r="DE930" i="9"/>
  <c r="DE931" i="9"/>
  <c r="DE932" i="9"/>
  <c r="DE933" i="9"/>
  <c r="DE934" i="9"/>
  <c r="DE935" i="9"/>
  <c r="DE936" i="9"/>
  <c r="DE937" i="9"/>
  <c r="DE938" i="9"/>
  <c r="DE939" i="9"/>
  <c r="DE940" i="9"/>
  <c r="DE941" i="9"/>
  <c r="DE942" i="9"/>
  <c r="DE943" i="9"/>
  <c r="DE944" i="9"/>
  <c r="DE945" i="9"/>
  <c r="DE754" i="9"/>
  <c r="DE755" i="9"/>
  <c r="DE756" i="9"/>
  <c r="DE757" i="9"/>
  <c r="DE758" i="9"/>
  <c r="DE759" i="9"/>
  <c r="DE760" i="9"/>
  <c r="DE761" i="9"/>
  <c r="DE762" i="9"/>
  <c r="DE763" i="9"/>
  <c r="DE764" i="9"/>
  <c r="DE765" i="9"/>
  <c r="DE766" i="9"/>
  <c r="DE767" i="9"/>
  <c r="DE768" i="9"/>
  <c r="DE769" i="9"/>
  <c r="DE770" i="9"/>
  <c r="DE771" i="9"/>
  <c r="DE772" i="9"/>
  <c r="DE773" i="9"/>
  <c r="DE774" i="9"/>
  <c r="DE775" i="9"/>
  <c r="DE776" i="9"/>
  <c r="DE777" i="9"/>
  <c r="DE778" i="9"/>
  <c r="DE779" i="9"/>
  <c r="DE780" i="9"/>
  <c r="DE781" i="9"/>
  <c r="DE782" i="9"/>
  <c r="DE783" i="9"/>
  <c r="DE784" i="9"/>
  <c r="DE785" i="9"/>
  <c r="DE786" i="9"/>
  <c r="DE787" i="9"/>
  <c r="DE788" i="9"/>
  <c r="DE789" i="9"/>
  <c r="DE790" i="9"/>
  <c r="DE791" i="9"/>
  <c r="DE792" i="9"/>
  <c r="DE793" i="9"/>
  <c r="DE794" i="9"/>
  <c r="DE795" i="9"/>
  <c r="DE796" i="9"/>
  <c r="DE797" i="9"/>
  <c r="DE798" i="9"/>
  <c r="DE799" i="9"/>
  <c r="DE800" i="9"/>
  <c r="DE801" i="9"/>
  <c r="DE802" i="9"/>
  <c r="DE803" i="9"/>
  <c r="DE804" i="9"/>
  <c r="DE805" i="9"/>
  <c r="DE806" i="9"/>
  <c r="DE807" i="9"/>
  <c r="DE808" i="9"/>
  <c r="DE809" i="9"/>
  <c r="DE810" i="9"/>
  <c r="DE811" i="9"/>
  <c r="DE812" i="9"/>
  <c r="DE813" i="9"/>
  <c r="DE814" i="9"/>
  <c r="DE815" i="9"/>
  <c r="DE816" i="9"/>
  <c r="DE817" i="9"/>
  <c r="DE818" i="9"/>
  <c r="DE819" i="9"/>
  <c r="DE820" i="9"/>
  <c r="DE821" i="9"/>
  <c r="DE822" i="9"/>
  <c r="DE823" i="9"/>
  <c r="DE824" i="9"/>
  <c r="DE825" i="9"/>
  <c r="DE826" i="9"/>
  <c r="DE827" i="9"/>
  <c r="DE828" i="9"/>
  <c r="DE829" i="9"/>
  <c r="DE830" i="9"/>
  <c r="DE831" i="9"/>
  <c r="DE832" i="9"/>
  <c r="DE833" i="9"/>
  <c r="DE834" i="9"/>
  <c r="DE835" i="9"/>
  <c r="DE836" i="9"/>
  <c r="DE837" i="9"/>
  <c r="DE838" i="9"/>
  <c r="DE839" i="9"/>
  <c r="DE840" i="9"/>
  <c r="DE841" i="9"/>
  <c r="DE842" i="9"/>
  <c r="DE843" i="9"/>
  <c r="DE844" i="9"/>
  <c r="DE845" i="9"/>
  <c r="DE846" i="9"/>
  <c r="DE847" i="9"/>
  <c r="DE848" i="9"/>
  <c r="DE849" i="9"/>
  <c r="DE706" i="9"/>
  <c r="DE707" i="9"/>
  <c r="DE708" i="9"/>
  <c r="DE709" i="9"/>
  <c r="DE710" i="9"/>
  <c r="DE711" i="9"/>
  <c r="DE712" i="9"/>
  <c r="DE713" i="9"/>
  <c r="DE714" i="9"/>
  <c r="DE715" i="9"/>
  <c r="DE716" i="9"/>
  <c r="DE717" i="9"/>
  <c r="DE718" i="9"/>
  <c r="DE719" i="9"/>
  <c r="DE720" i="9"/>
  <c r="DE721" i="9"/>
  <c r="DE722" i="9"/>
  <c r="DE723" i="9"/>
  <c r="DE724" i="9"/>
  <c r="DE725" i="9"/>
  <c r="DE726" i="9"/>
  <c r="DE727" i="9"/>
  <c r="DE728" i="9"/>
  <c r="DE729" i="9"/>
  <c r="DE730" i="9"/>
  <c r="DE731" i="9"/>
  <c r="DE732" i="9"/>
  <c r="DE733" i="9"/>
  <c r="DE734" i="9"/>
  <c r="DE735" i="9"/>
  <c r="DE736" i="9"/>
  <c r="DE737" i="9"/>
  <c r="DE738" i="9"/>
  <c r="DE739" i="9"/>
  <c r="DE740" i="9"/>
  <c r="DE741" i="9"/>
  <c r="DE742" i="9"/>
  <c r="DE743" i="9"/>
  <c r="DE744" i="9"/>
  <c r="DE745" i="9"/>
  <c r="DE746" i="9"/>
  <c r="DE747" i="9"/>
  <c r="DE748" i="9"/>
  <c r="DE749" i="9"/>
  <c r="DE750" i="9"/>
  <c r="DE751" i="9"/>
  <c r="DE752" i="9"/>
  <c r="DE753" i="9"/>
  <c r="DE610" i="9"/>
  <c r="DE611" i="9"/>
  <c r="DE612" i="9"/>
  <c r="DE613" i="9"/>
  <c r="DE614" i="9"/>
  <c r="DE615" i="9"/>
  <c r="DE616" i="9"/>
  <c r="DE617" i="9"/>
  <c r="DE618" i="9"/>
  <c r="DE619" i="9"/>
  <c r="DE620" i="9"/>
  <c r="DE621" i="9"/>
  <c r="DE622" i="9"/>
  <c r="DE623" i="9"/>
  <c r="DE624" i="9"/>
  <c r="DE625" i="9"/>
  <c r="DE626" i="9"/>
  <c r="DE627" i="9"/>
  <c r="DE628" i="9"/>
  <c r="DE629" i="9"/>
  <c r="DE630" i="9"/>
  <c r="DE631" i="9"/>
  <c r="DE632" i="9"/>
  <c r="DE633" i="9"/>
  <c r="DE634" i="9"/>
  <c r="DE635" i="9"/>
  <c r="DE636" i="9"/>
  <c r="DE637" i="9"/>
  <c r="DE638" i="9"/>
  <c r="DE639" i="9"/>
  <c r="DE640" i="9"/>
  <c r="DE641" i="9"/>
  <c r="DE642" i="9"/>
  <c r="DE643" i="9"/>
  <c r="DE644" i="9"/>
  <c r="DE645" i="9"/>
  <c r="DE646" i="9"/>
  <c r="DE647" i="9"/>
  <c r="DE648" i="9"/>
  <c r="DE649" i="9"/>
  <c r="DE650" i="9"/>
  <c r="DE651" i="9"/>
  <c r="DE652" i="9"/>
  <c r="DE653" i="9"/>
  <c r="DE654" i="9"/>
  <c r="DE655" i="9"/>
  <c r="DE656" i="9"/>
  <c r="DE657" i="9"/>
  <c r="DE658" i="9"/>
  <c r="DE659" i="9"/>
  <c r="DE660" i="9"/>
  <c r="DE661" i="9"/>
  <c r="DE662" i="9"/>
  <c r="DE663" i="9"/>
  <c r="DE664" i="9"/>
  <c r="DE665" i="9"/>
  <c r="DE666" i="9"/>
  <c r="DE667" i="9"/>
  <c r="DE668" i="9"/>
  <c r="DE669" i="9"/>
  <c r="DE670" i="9"/>
  <c r="DE671" i="9"/>
  <c r="DE672" i="9"/>
  <c r="DE673" i="9"/>
  <c r="DE674" i="9"/>
  <c r="DE675" i="9"/>
  <c r="DE676" i="9"/>
  <c r="DE677" i="9"/>
  <c r="DE678" i="9"/>
  <c r="DE679" i="9"/>
  <c r="DE680" i="9"/>
  <c r="DE681" i="9"/>
  <c r="DE682" i="9"/>
  <c r="DE683" i="9"/>
  <c r="DE684" i="9"/>
  <c r="DE685" i="9"/>
  <c r="DE686" i="9"/>
  <c r="DE687" i="9"/>
  <c r="DE688" i="9"/>
  <c r="DE689" i="9"/>
  <c r="DE690" i="9"/>
  <c r="DE691" i="9"/>
  <c r="DE692" i="9"/>
  <c r="DE693" i="9"/>
  <c r="DE694" i="9"/>
  <c r="DE695" i="9"/>
  <c r="DE696" i="9"/>
  <c r="DE697" i="9"/>
  <c r="DE698" i="9"/>
  <c r="DE699" i="9"/>
  <c r="DE700" i="9"/>
  <c r="DE701" i="9"/>
  <c r="DE702" i="9"/>
  <c r="DE703" i="9"/>
  <c r="DE704" i="9"/>
  <c r="DE705" i="9"/>
  <c r="DE466" i="9"/>
  <c r="DE467" i="9"/>
  <c r="DE468" i="9"/>
  <c r="DE469" i="9"/>
  <c r="DE470" i="9"/>
  <c r="DE471" i="9"/>
  <c r="DE472" i="9"/>
  <c r="DE473" i="9"/>
  <c r="DE474" i="9"/>
  <c r="DE475" i="9"/>
  <c r="DE476" i="9"/>
  <c r="DE477" i="9"/>
  <c r="DE478" i="9"/>
  <c r="DE479" i="9"/>
  <c r="DE480" i="9"/>
  <c r="DE481" i="9"/>
  <c r="DE482" i="9"/>
  <c r="DE483" i="9"/>
  <c r="DE484" i="9"/>
  <c r="DE485" i="9"/>
  <c r="DE486" i="9"/>
  <c r="DE487" i="9"/>
  <c r="DE488" i="9"/>
  <c r="DE489" i="9"/>
  <c r="DE490" i="9"/>
  <c r="DE491" i="9"/>
  <c r="DE492" i="9"/>
  <c r="DE493" i="9"/>
  <c r="DE494" i="9"/>
  <c r="DE495" i="9"/>
  <c r="DE496" i="9"/>
  <c r="DE497" i="9"/>
  <c r="DE498" i="9"/>
  <c r="DE499" i="9"/>
  <c r="DE500" i="9"/>
  <c r="DE501" i="9"/>
  <c r="DE502" i="9"/>
  <c r="DE503" i="9"/>
  <c r="DE504" i="9"/>
  <c r="DE505" i="9"/>
  <c r="DE506" i="9"/>
  <c r="DE507" i="9"/>
  <c r="DE508" i="9"/>
  <c r="DE509" i="9"/>
  <c r="DE510" i="9"/>
  <c r="DE511" i="9"/>
  <c r="DE512" i="9"/>
  <c r="DE513" i="9"/>
  <c r="DE514" i="9"/>
  <c r="DE515" i="9"/>
  <c r="DE516" i="9"/>
  <c r="DE517" i="9"/>
  <c r="DE518" i="9"/>
  <c r="DE519" i="9"/>
  <c r="DE520" i="9"/>
  <c r="DE521" i="9"/>
  <c r="DE522" i="9"/>
  <c r="DE523" i="9"/>
  <c r="DE524" i="9"/>
  <c r="DE525" i="9"/>
  <c r="DE526" i="9"/>
  <c r="DE527" i="9"/>
  <c r="DE528" i="9"/>
  <c r="DE529" i="9"/>
  <c r="DE530" i="9"/>
  <c r="DE531" i="9"/>
  <c r="DE532" i="9"/>
  <c r="DE533" i="9"/>
  <c r="DE534" i="9"/>
  <c r="DE535" i="9"/>
  <c r="DE536" i="9"/>
  <c r="DE537" i="9"/>
  <c r="DE538" i="9"/>
  <c r="DE539" i="9"/>
  <c r="DE540" i="9"/>
  <c r="DE541" i="9"/>
  <c r="DE542" i="9"/>
  <c r="DE543" i="9"/>
  <c r="DE544" i="9"/>
  <c r="DE545" i="9"/>
  <c r="DE546" i="9"/>
  <c r="DE547" i="9"/>
  <c r="DE548" i="9"/>
  <c r="DE549" i="9"/>
  <c r="DE550" i="9"/>
  <c r="DE551" i="9"/>
  <c r="DE552" i="9"/>
  <c r="DE553" i="9"/>
  <c r="DE554" i="9"/>
  <c r="DE555" i="9"/>
  <c r="DE556" i="9"/>
  <c r="DE557" i="9"/>
  <c r="DE558" i="9"/>
  <c r="DE559" i="9"/>
  <c r="DE560" i="9"/>
  <c r="DE561" i="9"/>
  <c r="DE562" i="9"/>
  <c r="DE563" i="9"/>
  <c r="DE564" i="9"/>
  <c r="DE565" i="9"/>
  <c r="DE566" i="9"/>
  <c r="DE567" i="9"/>
  <c r="DE568" i="9"/>
  <c r="DE569" i="9"/>
  <c r="DE570" i="9"/>
  <c r="DE571" i="9"/>
  <c r="DE572" i="9"/>
  <c r="DE573" i="9"/>
  <c r="DE574" i="9"/>
  <c r="DE575" i="9"/>
  <c r="DE576" i="9"/>
  <c r="DE577" i="9"/>
  <c r="DE578" i="9"/>
  <c r="DE579" i="9"/>
  <c r="DE580" i="9"/>
  <c r="DE581" i="9"/>
  <c r="DE582" i="9"/>
  <c r="DE583" i="9"/>
  <c r="DE584" i="9"/>
  <c r="DE585" i="9"/>
  <c r="DE586" i="9"/>
  <c r="DE587" i="9"/>
  <c r="DE588" i="9"/>
  <c r="DE589" i="9"/>
  <c r="DE590" i="9"/>
  <c r="DE591" i="9"/>
  <c r="DE592" i="9"/>
  <c r="DE593" i="9"/>
  <c r="DE594" i="9"/>
  <c r="DE595" i="9"/>
  <c r="DE596" i="9"/>
  <c r="DE597" i="9"/>
  <c r="DE598" i="9"/>
  <c r="DE599" i="9"/>
  <c r="DE600" i="9"/>
  <c r="DE601" i="9"/>
  <c r="DE602" i="9"/>
  <c r="DE603" i="9"/>
  <c r="DE604" i="9"/>
  <c r="DE605" i="9"/>
  <c r="DE606" i="9"/>
  <c r="DE607" i="9"/>
  <c r="DE608" i="9"/>
  <c r="DE609" i="9"/>
  <c r="DE179" i="9"/>
  <c r="DE180" i="9"/>
  <c r="DE181" i="9"/>
  <c r="DE182" i="9"/>
  <c r="DE183" i="9"/>
  <c r="DE184" i="9"/>
  <c r="DE185" i="9"/>
  <c r="DE186" i="9"/>
  <c r="DE187" i="9"/>
  <c r="DE188" i="9"/>
  <c r="DE189" i="9"/>
  <c r="DE190" i="9"/>
  <c r="DE191" i="9"/>
  <c r="DE192" i="9"/>
  <c r="DE193" i="9"/>
  <c r="DE194" i="9"/>
  <c r="DE195" i="9"/>
  <c r="DE196" i="9"/>
  <c r="DE197" i="9"/>
  <c r="DE198" i="9"/>
  <c r="DE199" i="9"/>
  <c r="DE200" i="9"/>
  <c r="DE201" i="9"/>
  <c r="DE202" i="9"/>
  <c r="DE203" i="9"/>
  <c r="DE204" i="9"/>
  <c r="DE205" i="9"/>
  <c r="DE206" i="9"/>
  <c r="DE207" i="9"/>
  <c r="DE208" i="9"/>
  <c r="DE209" i="9"/>
  <c r="DE210" i="9"/>
  <c r="DE211" i="9"/>
  <c r="DE212" i="9"/>
  <c r="DE213" i="9"/>
  <c r="DE214" i="9"/>
  <c r="DE215" i="9"/>
  <c r="DE216" i="9"/>
  <c r="DE217" i="9"/>
  <c r="DE218" i="9"/>
  <c r="DE219" i="9"/>
  <c r="DE220" i="9"/>
  <c r="DE221" i="9"/>
  <c r="DE222" i="9"/>
  <c r="DE223" i="9"/>
  <c r="DE224" i="9"/>
  <c r="DE225" i="9"/>
  <c r="DE226" i="9"/>
  <c r="DE227" i="9"/>
  <c r="DE228" i="9"/>
  <c r="DE229" i="9"/>
  <c r="DE230" i="9"/>
  <c r="DE231" i="9"/>
  <c r="DE232" i="9"/>
  <c r="DE233" i="9"/>
  <c r="DE234" i="9"/>
  <c r="DE235" i="9"/>
  <c r="DE236" i="9"/>
  <c r="DE237" i="9"/>
  <c r="DE238" i="9"/>
  <c r="DE239" i="9"/>
  <c r="DE240" i="9"/>
  <c r="DE241" i="9"/>
  <c r="DE242" i="9"/>
  <c r="DE243" i="9"/>
  <c r="DE244" i="9"/>
  <c r="DE245" i="9"/>
  <c r="DE246" i="9"/>
  <c r="DE247" i="9"/>
  <c r="DE248" i="9"/>
  <c r="DE249" i="9"/>
  <c r="DE250" i="9"/>
  <c r="DE251" i="9"/>
  <c r="DE252" i="9"/>
  <c r="DE253" i="9"/>
  <c r="DE254" i="9"/>
  <c r="DE255" i="9"/>
  <c r="DE256" i="9"/>
  <c r="DE257" i="9"/>
  <c r="DE258" i="9"/>
  <c r="DE259" i="9"/>
  <c r="DE260" i="9"/>
  <c r="DE261" i="9"/>
  <c r="DE262" i="9"/>
  <c r="DE263" i="9"/>
  <c r="DE264" i="9"/>
  <c r="DE265" i="9"/>
  <c r="DE266" i="9"/>
  <c r="DE267" i="9"/>
  <c r="DE268" i="9"/>
  <c r="DE269" i="9"/>
  <c r="DE270" i="9"/>
  <c r="DE271" i="9"/>
  <c r="DE272" i="9"/>
  <c r="DE273" i="9"/>
  <c r="DE274" i="9"/>
  <c r="DE275" i="9"/>
  <c r="DE276" i="9"/>
  <c r="DE277" i="9"/>
  <c r="DE278" i="9"/>
  <c r="DE279" i="9"/>
  <c r="DE280" i="9"/>
  <c r="DE281" i="9"/>
  <c r="DE282" i="9"/>
  <c r="DE283" i="9"/>
  <c r="DE284" i="9"/>
  <c r="DE285" i="9"/>
  <c r="DE286" i="9"/>
  <c r="DE287" i="9"/>
  <c r="DE288" i="9"/>
  <c r="DE289" i="9"/>
  <c r="DE290" i="9"/>
  <c r="DE291" i="9"/>
  <c r="DE292" i="9"/>
  <c r="DE293" i="9"/>
  <c r="DE294" i="9"/>
  <c r="DE295" i="9"/>
  <c r="DE296" i="9"/>
  <c r="DE297" i="9"/>
  <c r="DE298" i="9"/>
  <c r="DE299" i="9"/>
  <c r="DE300" i="9"/>
  <c r="DE301" i="9"/>
  <c r="DE302" i="9"/>
  <c r="DE303" i="9"/>
  <c r="DE304" i="9"/>
  <c r="DE305" i="9"/>
  <c r="DE306" i="9"/>
  <c r="DE307" i="9"/>
  <c r="DE308" i="9"/>
  <c r="DE309" i="9"/>
  <c r="DE310" i="9"/>
  <c r="DE311" i="9"/>
  <c r="DE312" i="9"/>
  <c r="DE313" i="9"/>
  <c r="DE314" i="9"/>
  <c r="DE315" i="9"/>
  <c r="DE316" i="9"/>
  <c r="DE317" i="9"/>
  <c r="DE318" i="9"/>
  <c r="DE319" i="9"/>
  <c r="DE320" i="9"/>
  <c r="DE321" i="9"/>
  <c r="DE322" i="9"/>
  <c r="DE323" i="9"/>
  <c r="DE324" i="9"/>
  <c r="DE325" i="9"/>
  <c r="DE326" i="9"/>
  <c r="DE327" i="9"/>
  <c r="DE328" i="9"/>
  <c r="DE329" i="9"/>
  <c r="DE330" i="9"/>
  <c r="DE331" i="9"/>
  <c r="DE332" i="9"/>
  <c r="DE333" i="9"/>
  <c r="DE334" i="9"/>
  <c r="DE335" i="9"/>
  <c r="DE336" i="9"/>
  <c r="DE337" i="9"/>
  <c r="DE338" i="9"/>
  <c r="DE339" i="9"/>
  <c r="DE340" i="9"/>
  <c r="DE341" i="9"/>
  <c r="DE342" i="9"/>
  <c r="DE343" i="9"/>
  <c r="DE344" i="9"/>
  <c r="DE345" i="9"/>
  <c r="DE346" i="9"/>
  <c r="DE347" i="9"/>
  <c r="DE348" i="9"/>
  <c r="DE349" i="9"/>
  <c r="DE350" i="9"/>
  <c r="DE351" i="9"/>
  <c r="DE352" i="9"/>
  <c r="DE353" i="9"/>
  <c r="DE354" i="9"/>
  <c r="DE355" i="9"/>
  <c r="DE356" i="9"/>
  <c r="DE357" i="9"/>
  <c r="DE358" i="9"/>
  <c r="DE359" i="9"/>
  <c r="DE360" i="9"/>
  <c r="DE361" i="9"/>
  <c r="DE362" i="9"/>
  <c r="DE363" i="9"/>
  <c r="DE364" i="9"/>
  <c r="DE365" i="9"/>
  <c r="DE366" i="9"/>
  <c r="DE367" i="9"/>
  <c r="DE368" i="9"/>
  <c r="DE369" i="9"/>
  <c r="DE370" i="9"/>
  <c r="DE371" i="9"/>
  <c r="DE372" i="9"/>
  <c r="DE373" i="9"/>
  <c r="DE374" i="9"/>
  <c r="DE375" i="9"/>
  <c r="DE376" i="9"/>
  <c r="DE377" i="9"/>
  <c r="DE378" i="9"/>
  <c r="DE379" i="9"/>
  <c r="DE380" i="9"/>
  <c r="DE381" i="9"/>
  <c r="DE382" i="9"/>
  <c r="DE383" i="9"/>
  <c r="DE384" i="9"/>
  <c r="DE385" i="9"/>
  <c r="DE386" i="9"/>
  <c r="DE387" i="9"/>
  <c r="DE388" i="9"/>
  <c r="DE389" i="9"/>
  <c r="DE390" i="9"/>
  <c r="DE391" i="9"/>
  <c r="DE392" i="9"/>
  <c r="DE393" i="9"/>
  <c r="DE394" i="9"/>
  <c r="DE395" i="9"/>
  <c r="DE396" i="9"/>
  <c r="DE397" i="9"/>
  <c r="DE398" i="9"/>
  <c r="DE399" i="9"/>
  <c r="DE400" i="9"/>
  <c r="DE401" i="9"/>
  <c r="DE402" i="9"/>
  <c r="DE403" i="9"/>
  <c r="DE404" i="9"/>
  <c r="DE405" i="9"/>
  <c r="DE406" i="9"/>
  <c r="DE407" i="9"/>
  <c r="DE408" i="9"/>
  <c r="DE409" i="9"/>
  <c r="DE410" i="9"/>
  <c r="DE411" i="9"/>
  <c r="DE412" i="9"/>
  <c r="DE413" i="9"/>
  <c r="DE414" i="9"/>
  <c r="DE415" i="9"/>
  <c r="DE416" i="9"/>
  <c r="DE417" i="9"/>
  <c r="DE418" i="9"/>
  <c r="DE419" i="9"/>
  <c r="DE420" i="9"/>
  <c r="DE421" i="9"/>
  <c r="DE422" i="9"/>
  <c r="DE423" i="9"/>
  <c r="DE424" i="9"/>
  <c r="DE425" i="9"/>
  <c r="DE426" i="9"/>
  <c r="DE427" i="9"/>
  <c r="DE428" i="9"/>
  <c r="DE429" i="9"/>
  <c r="DE430" i="9"/>
  <c r="DE431" i="9"/>
  <c r="DE432" i="9"/>
  <c r="DE433" i="9"/>
  <c r="DE434" i="9"/>
  <c r="DE435" i="9"/>
  <c r="DE436" i="9"/>
  <c r="DE437" i="9"/>
  <c r="DE438" i="9"/>
  <c r="DE439" i="9"/>
  <c r="DE440" i="9"/>
  <c r="DE441" i="9"/>
  <c r="DE442" i="9"/>
  <c r="DE443" i="9"/>
  <c r="DE444" i="9"/>
  <c r="DE445" i="9"/>
  <c r="DE446" i="9"/>
  <c r="DE447" i="9"/>
  <c r="DE448" i="9"/>
  <c r="DE449" i="9"/>
  <c r="DE450" i="9"/>
  <c r="DE451" i="9"/>
  <c r="DE452" i="9"/>
  <c r="DE453" i="9"/>
  <c r="DE454" i="9"/>
  <c r="DE455" i="9"/>
  <c r="DE456" i="9"/>
  <c r="DE457" i="9"/>
  <c r="DE458" i="9"/>
  <c r="DE459" i="9"/>
  <c r="DE460" i="9"/>
  <c r="DE461" i="9"/>
  <c r="DE462" i="9"/>
  <c r="DE463" i="9"/>
  <c r="DE464" i="9"/>
  <c r="DE465" i="9"/>
  <c r="DE178" i="9"/>
  <c r="C25" i="21"/>
  <c r="C22" i="20"/>
  <c r="C15" i="19"/>
  <c r="C24" i="18"/>
  <c r="C21" i="16"/>
  <c r="C23" i="15"/>
  <c r="C19" i="14"/>
  <c r="C20" i="13"/>
  <c r="C17" i="10"/>
  <c r="C19" i="21"/>
  <c r="C15" i="20"/>
  <c r="C19" i="19"/>
  <c r="C13" i="17"/>
  <c r="C25" i="16"/>
  <c r="C14" i="15"/>
  <c r="C23" i="14"/>
  <c r="C24" i="13"/>
  <c r="C21" i="10"/>
  <c r="C23" i="21"/>
  <c r="C19" i="20"/>
  <c r="C23" i="19"/>
  <c r="C17" i="17"/>
  <c r="C22" i="16"/>
  <c r="C15" i="15"/>
  <c r="C16" i="14"/>
  <c r="C13" i="11"/>
  <c r="C25" i="10"/>
  <c r="C20" i="21"/>
  <c r="C23" i="20"/>
  <c r="C16" i="19"/>
  <c r="C21" i="17"/>
  <c r="C14" i="16"/>
  <c r="C16" i="15"/>
  <c r="C20" i="14"/>
  <c r="C17" i="11"/>
  <c r="C14" i="10"/>
  <c r="C16" i="20"/>
  <c r="C18" i="18"/>
  <c r="C14" i="17"/>
  <c r="C20" i="15"/>
  <c r="C25" i="13"/>
  <c r="C19" i="11"/>
  <c r="C18" i="21"/>
  <c r="C21" i="19"/>
  <c r="C23" i="18"/>
  <c r="C19" i="16"/>
  <c r="C17" i="14"/>
  <c r="C19" i="13"/>
  <c r="C22" i="10"/>
  <c r="C13" i="20"/>
  <c r="C22" i="19"/>
  <c r="C22" i="17"/>
  <c r="C23" i="16"/>
  <c r="C22" i="14"/>
  <c r="C23" i="11"/>
  <c r="C20" i="10"/>
  <c r="C18" i="20"/>
  <c r="C25" i="18"/>
  <c r="C24" i="17"/>
  <c r="C22" i="15"/>
  <c r="C21" i="13"/>
  <c r="C22" i="11"/>
  <c r="C14" i="21"/>
  <c r="C17" i="19"/>
  <c r="C19" i="18"/>
  <c r="C15" i="16"/>
  <c r="C13" i="14"/>
  <c r="C15" i="13"/>
  <c r="C18" i="10"/>
  <c r="C24" i="21"/>
  <c r="C18" i="19"/>
  <c r="C18" i="17"/>
  <c r="C18" i="16"/>
  <c r="C18" i="14"/>
  <c r="C25" i="11"/>
  <c r="C16" i="10"/>
  <c r="C14" i="20"/>
  <c r="C21" i="18"/>
  <c r="C20" i="17"/>
  <c r="C25" i="15"/>
  <c r="C17" i="13"/>
  <c r="C18" i="11"/>
  <c r="C21" i="21"/>
  <c r="C13" i="19"/>
  <c r="C15" i="18"/>
  <c r="C17" i="16"/>
  <c r="C19" i="15"/>
  <c r="C22" i="13"/>
  <c r="C13" i="10"/>
  <c r="C24" i="16"/>
  <c r="C14" i="18"/>
  <c r="C16" i="13"/>
  <c r="C13" i="18"/>
  <c r="C17" i="15"/>
  <c r="C24" i="11"/>
  <c r="C20" i="20"/>
  <c r="C23" i="17"/>
  <c r="C14" i="13"/>
  <c r="C22" i="21"/>
  <c r="C16" i="18"/>
  <c r="C21" i="14"/>
  <c r="C15" i="10"/>
  <c r="C20" i="19"/>
  <c r="C13" i="15"/>
  <c r="C16" i="11"/>
  <c r="C16" i="21"/>
  <c r="C25" i="17"/>
  <c r="C14" i="14"/>
  <c r="C23" i="10"/>
  <c r="C17" i="18"/>
  <c r="C21" i="15"/>
  <c r="C14" i="11"/>
  <c r="C24" i="20"/>
  <c r="C13" i="16"/>
  <c r="C18" i="13"/>
  <c r="C15" i="21"/>
  <c r="C20" i="18"/>
  <c r="C25" i="14"/>
  <c r="C19" i="10"/>
  <c r="C21" i="20"/>
  <c r="C15" i="17"/>
  <c r="C24" i="14"/>
  <c r="C13" i="21"/>
  <c r="C22" i="18"/>
  <c r="C24" i="15"/>
  <c r="C20" i="11"/>
  <c r="C25" i="19"/>
  <c r="C16" i="16"/>
  <c r="C23" i="13"/>
  <c r="C17" i="20"/>
  <c r="C19" i="17"/>
  <c r="C15" i="14"/>
  <c r="C24" i="10"/>
  <c r="C14" i="19"/>
  <c r="C21" i="11"/>
  <c r="C25" i="20"/>
  <c r="C16" i="17"/>
  <c r="C13" i="13"/>
  <c r="C17" i="21"/>
  <c r="C18" i="15"/>
  <c r="C15" i="11"/>
  <c r="C24" i="19"/>
  <c r="C20" i="16"/>
  <c r="E21" i="22" l="1"/>
  <c r="D14" i="22"/>
  <c r="D22" i="22"/>
  <c r="C17" i="22"/>
  <c r="C25" i="22"/>
  <c r="B8" i="22"/>
  <c r="C19" i="22"/>
  <c r="D24" i="22"/>
  <c r="E19" i="22"/>
  <c r="B10" i="22"/>
  <c r="D16" i="22"/>
  <c r="B2" i="22"/>
  <c r="E23" i="22"/>
  <c r="B6" i="22"/>
  <c r="C23" i="22"/>
  <c r="C15" i="22"/>
  <c r="D20" i="22"/>
  <c r="D12" i="22"/>
  <c r="E13" i="22"/>
  <c r="E14" i="22"/>
  <c r="E18" i="22"/>
  <c r="E22" i="22"/>
  <c r="E12" i="22"/>
  <c r="D15" i="22"/>
  <c r="D19" i="22"/>
  <c r="D23" i="22"/>
  <c r="C14" i="22"/>
  <c r="C18" i="22"/>
  <c r="C22" i="22"/>
  <c r="C12" i="22"/>
  <c r="B5" i="22"/>
  <c r="B9" i="22"/>
  <c r="E15" i="22"/>
  <c r="E16" i="22"/>
  <c r="E20" i="22"/>
  <c r="E24" i="22"/>
  <c r="D13" i="22"/>
  <c r="D17" i="22"/>
  <c r="D21" i="22"/>
  <c r="D25" i="22"/>
  <c r="C16" i="22"/>
  <c r="C20" i="22"/>
  <c r="C24" i="22"/>
  <c r="B3" i="22"/>
  <c r="B7" i="22"/>
  <c r="B11" i="22"/>
  <c r="B12" i="22"/>
  <c r="B4" i="22"/>
  <c r="C21" i="22"/>
  <c r="C13" i="22"/>
  <c r="D18" i="22"/>
  <c r="E25" i="22"/>
  <c r="E17" i="22"/>
  <c r="R14" i="29"/>
  <c r="R32" i="29"/>
  <c r="R28" i="29"/>
  <c r="R24" i="29"/>
  <c r="R20" i="29"/>
  <c r="R16" i="29"/>
  <c r="R12" i="29"/>
  <c r="R8" i="29"/>
  <c r="R4" i="29"/>
  <c r="R10" i="29"/>
  <c r="R31" i="29"/>
  <c r="R27" i="29"/>
  <c r="R23" i="29"/>
  <c r="R19" i="29"/>
  <c r="R11" i="29"/>
  <c r="R7" i="29"/>
  <c r="R3" i="29"/>
  <c r="R33" i="29"/>
  <c r="R29" i="29"/>
  <c r="R25" i="29"/>
  <c r="R21" i="29"/>
  <c r="R17" i="29"/>
  <c r="R13" i="29"/>
  <c r="R9" i="29"/>
  <c r="R5" i="29"/>
  <c r="R2" i="29"/>
  <c r="R30" i="29"/>
  <c r="R26" i="29"/>
  <c r="R22" i="29"/>
  <c r="R18" i="29"/>
  <c r="R6" i="29"/>
  <c r="D20" i="16"/>
  <c r="D15" i="11"/>
  <c r="D17" i="21"/>
  <c r="D16" i="17"/>
  <c r="E21" i="11"/>
  <c r="E24" i="10"/>
  <c r="D19" i="17"/>
  <c r="D23" i="13"/>
  <c r="E25" i="19"/>
  <c r="E24" i="15"/>
  <c r="E13" i="21"/>
  <c r="E15" i="17"/>
  <c r="E19" i="10"/>
  <c r="E20" i="18"/>
  <c r="D18" i="13"/>
  <c r="E24" i="20"/>
  <c r="E21" i="15"/>
  <c r="E23" i="10"/>
  <c r="E25" i="17"/>
  <c r="D16" i="11"/>
  <c r="D20" i="19"/>
  <c r="E21" i="14"/>
  <c r="D22" i="21"/>
  <c r="E23" i="17"/>
  <c r="E24" i="11"/>
  <c r="E13" i="18"/>
  <c r="E14" i="18"/>
  <c r="D13" i="10"/>
  <c r="E19" i="15"/>
  <c r="D15" i="18"/>
  <c r="E21" i="21"/>
  <c r="E17" i="13"/>
  <c r="E20" i="17"/>
  <c r="D14" i="20"/>
  <c r="D25" i="11"/>
  <c r="D18" i="16"/>
  <c r="E18" i="19"/>
  <c r="E18" i="10"/>
  <c r="D13" i="14"/>
  <c r="D19" i="18"/>
  <c r="E14" i="21"/>
  <c r="E21" i="13"/>
  <c r="D24" i="17"/>
  <c r="D18" i="20"/>
  <c r="E23" i="11"/>
  <c r="D23" i="16"/>
  <c r="E22" i="19"/>
  <c r="D22" i="10"/>
  <c r="D17" i="14"/>
  <c r="D23" i="18"/>
  <c r="D18" i="21"/>
  <c r="E25" i="13"/>
  <c r="E14" i="17"/>
  <c r="D16" i="20"/>
  <c r="D17" i="11"/>
  <c r="E16" i="15"/>
  <c r="D21" i="17"/>
  <c r="D23" i="20"/>
  <c r="D25" i="10"/>
  <c r="E16" i="14"/>
  <c r="E22" i="16"/>
  <c r="D23" i="19"/>
  <c r="D23" i="21"/>
  <c r="E24" i="13"/>
  <c r="D14" i="15"/>
  <c r="D13" i="17"/>
  <c r="D15" i="20"/>
  <c r="D17" i="10"/>
  <c r="E19" i="14"/>
  <c r="D21" i="16"/>
  <c r="D15" i="19"/>
  <c r="E25" i="21"/>
  <c r="E18" i="15"/>
  <c r="D13" i="13"/>
  <c r="E25" i="20"/>
  <c r="E15" i="14"/>
  <c r="E16" i="16"/>
  <c r="E22" i="18"/>
  <c r="D21" i="20"/>
  <c r="D15" i="21"/>
  <c r="E14" i="11"/>
  <c r="E14" i="14"/>
  <c r="E13" i="15"/>
  <c r="D15" i="10"/>
  <c r="E14" i="13"/>
  <c r="D17" i="15"/>
  <c r="E24" i="16"/>
  <c r="E17" i="16"/>
  <c r="E18" i="11"/>
  <c r="E21" i="18"/>
  <c r="D18" i="14"/>
  <c r="E24" i="21"/>
  <c r="E15" i="13"/>
  <c r="D17" i="19"/>
  <c r="D22" i="15"/>
  <c r="E20" i="10"/>
  <c r="D13" i="20"/>
  <c r="E19" i="16"/>
  <c r="D19" i="11"/>
  <c r="E18" i="18"/>
  <c r="D20" i="14"/>
  <c r="D16" i="19"/>
  <c r="E13" i="11"/>
  <c r="E17" i="17"/>
  <c r="E21" i="10"/>
  <c r="D25" i="16"/>
  <c r="E19" i="21"/>
  <c r="E24" i="18"/>
  <c r="D18" i="15"/>
  <c r="D17" i="18"/>
  <c r="E15" i="10"/>
  <c r="D14" i="13"/>
  <c r="E17" i="15"/>
  <c r="D24" i="16"/>
  <c r="D17" i="16"/>
  <c r="D18" i="11"/>
  <c r="D21" i="18"/>
  <c r="E18" i="14"/>
  <c r="D24" i="21"/>
  <c r="E17" i="19"/>
  <c r="E22" i="15"/>
  <c r="D20" i="10"/>
  <c r="D22" i="17"/>
  <c r="D19" i="13"/>
  <c r="E19" i="11"/>
  <c r="D18" i="18"/>
  <c r="E20" i="14"/>
  <c r="E16" i="19"/>
  <c r="D13" i="11"/>
  <c r="D17" i="17"/>
  <c r="D21" i="10"/>
  <c r="E25" i="16"/>
  <c r="D20" i="13"/>
  <c r="D24" i="18"/>
  <c r="E20" i="16"/>
  <c r="E15" i="11"/>
  <c r="E17" i="21"/>
  <c r="E16" i="17"/>
  <c r="D21" i="11"/>
  <c r="D24" i="10"/>
  <c r="E19" i="17"/>
  <c r="E23" i="13"/>
  <c r="D25" i="19"/>
  <c r="D24" i="15"/>
  <c r="D13" i="21"/>
  <c r="D15" i="17"/>
  <c r="D19" i="10"/>
  <c r="D20" i="18"/>
  <c r="E18" i="13"/>
  <c r="D24" i="20"/>
  <c r="D21" i="15"/>
  <c r="D23" i="10"/>
  <c r="D25" i="17"/>
  <c r="E16" i="11"/>
  <c r="E20" i="19"/>
  <c r="D21" i="14"/>
  <c r="E22" i="21"/>
  <c r="D23" i="17"/>
  <c r="D24" i="11"/>
  <c r="D13" i="18"/>
  <c r="D14" i="18"/>
  <c r="E13" i="10"/>
  <c r="D19" i="15"/>
  <c r="E15" i="18"/>
  <c r="D21" i="21"/>
  <c r="D17" i="13"/>
  <c r="D20" i="17"/>
  <c r="E14" i="20"/>
  <c r="E25" i="11"/>
  <c r="E18" i="16"/>
  <c r="D18" i="19"/>
  <c r="D18" i="10"/>
  <c r="E13" i="14"/>
  <c r="E19" i="18"/>
  <c r="D14" i="21"/>
  <c r="D21" i="13"/>
  <c r="E24" i="17"/>
  <c r="E18" i="20"/>
  <c r="D23" i="11"/>
  <c r="E23" i="16"/>
  <c r="D22" i="19"/>
  <c r="E22" i="10"/>
  <c r="E17" i="14"/>
  <c r="E23" i="18"/>
  <c r="E18" i="21"/>
  <c r="D25" i="13"/>
  <c r="D14" i="17"/>
  <c r="E16" i="20"/>
  <c r="E17" i="11"/>
  <c r="D16" i="15"/>
  <c r="E21" i="17"/>
  <c r="E23" i="20"/>
  <c r="E25" i="10"/>
  <c r="D16" i="14"/>
  <c r="D22" i="16"/>
  <c r="E23" i="19"/>
  <c r="E23" i="21"/>
  <c r="D24" i="13"/>
  <c r="E14" i="15"/>
  <c r="E13" i="17"/>
  <c r="E15" i="20"/>
  <c r="E17" i="10"/>
  <c r="D19" i="14"/>
  <c r="E21" i="16"/>
  <c r="E15" i="19"/>
  <c r="D25" i="21"/>
  <c r="E24" i="19"/>
  <c r="E14" i="19"/>
  <c r="D17" i="20"/>
  <c r="E20" i="11"/>
  <c r="E24" i="14"/>
  <c r="D25" i="14"/>
  <c r="E13" i="16"/>
  <c r="E17" i="18"/>
  <c r="E16" i="21"/>
  <c r="E16" i="18"/>
  <c r="E20" i="20"/>
  <c r="E16" i="13"/>
  <c r="D22" i="13"/>
  <c r="D13" i="19"/>
  <c r="E25" i="15"/>
  <c r="E16" i="10"/>
  <c r="E18" i="17"/>
  <c r="D15" i="16"/>
  <c r="E22" i="11"/>
  <c r="E25" i="18"/>
  <c r="E22" i="14"/>
  <c r="E22" i="17"/>
  <c r="E19" i="13"/>
  <c r="D21" i="19"/>
  <c r="E20" i="15"/>
  <c r="E14" i="10"/>
  <c r="E14" i="16"/>
  <c r="E20" i="21"/>
  <c r="E15" i="15"/>
  <c r="E19" i="20"/>
  <c r="D23" i="14"/>
  <c r="E19" i="19"/>
  <c r="E20" i="13"/>
  <c r="E23" i="15"/>
  <c r="D22" i="20"/>
  <c r="D24" i="19"/>
  <c r="E13" i="13"/>
  <c r="D25" i="20"/>
  <c r="D14" i="19"/>
  <c r="D15" i="14"/>
  <c r="E17" i="20"/>
  <c r="D16" i="16"/>
  <c r="D20" i="11"/>
  <c r="D22" i="18"/>
  <c r="D24" i="14"/>
  <c r="E21" i="20"/>
  <c r="E25" i="14"/>
  <c r="E15" i="21"/>
  <c r="D13" i="16"/>
  <c r="D14" i="11"/>
  <c r="D14" i="14"/>
  <c r="D16" i="21"/>
  <c r="D13" i="15"/>
  <c r="D16" i="18"/>
  <c r="D20" i="20"/>
  <c r="D16" i="13"/>
  <c r="E22" i="13"/>
  <c r="E13" i="19"/>
  <c r="D25" i="15"/>
  <c r="D16" i="10"/>
  <c r="D18" i="17"/>
  <c r="D15" i="13"/>
  <c r="E15" i="16"/>
  <c r="D22" i="11"/>
  <c r="D25" i="18"/>
  <c r="D22" i="14"/>
  <c r="E13" i="20"/>
  <c r="D19" i="16"/>
  <c r="E21" i="19"/>
  <c r="D20" i="15"/>
  <c r="D14" i="10"/>
  <c r="D14" i="16"/>
  <c r="D20" i="21"/>
  <c r="D15" i="15"/>
  <c r="D19" i="20"/>
  <c r="E23" i="14"/>
  <c r="D19" i="19"/>
  <c r="D19" i="21"/>
  <c r="D23" i="15"/>
  <c r="E22" i="20"/>
</calcChain>
</file>

<file path=xl/sharedStrings.xml><?xml version="1.0" encoding="utf-8"?>
<sst xmlns="http://schemas.openxmlformats.org/spreadsheetml/2006/main" count="12949" uniqueCount="614">
  <si>
    <t>item_name</t>
  </si>
  <si>
    <t>unit</t>
  </si>
  <si>
    <t>Month</t>
  </si>
  <si>
    <t>quantity_sold</t>
  </si>
  <si>
    <t>amount</t>
  </si>
  <si>
    <t>average_price</t>
  </si>
  <si>
    <t>sku</t>
  </si>
  <si>
    <t>75 Aniversario Dark 12 (10x100g / 3.52oz)</t>
  </si>
  <si>
    <t>Cases</t>
  </si>
  <si>
    <t>JAN</t>
  </si>
  <si>
    <t>4000</t>
  </si>
  <si>
    <t>75 Aniversario Dark 12 (10x100g / 3.52oz) - DISPLAY</t>
  </si>
  <si>
    <t>Display</t>
  </si>
  <si>
    <t>D4000</t>
  </si>
  <si>
    <t>75 Aniversario Milk 12(10x100g / 3.52oz)</t>
  </si>
  <si>
    <t>4001</t>
  </si>
  <si>
    <t>75 Aniversario Milk 12(10x100g / 3.52oz) - DISPLAY</t>
  </si>
  <si>
    <t>D4001</t>
  </si>
  <si>
    <t>Achiras del Huila 24x6x50gr</t>
  </si>
  <si>
    <t>5000</t>
  </si>
  <si>
    <t>Arroz Blanco Mary (24x900gr / 31.7oz)</t>
  </si>
  <si>
    <t>1000</t>
  </si>
  <si>
    <t>Arroz Parbolizado Mary (30x800gr / 28.2oz)</t>
  </si>
  <si>
    <t>1001</t>
  </si>
  <si>
    <t>Arveja Amarilla Partida 24x454g/1lb</t>
  </si>
  <si>
    <t>1002</t>
  </si>
  <si>
    <t>Arveja Verde Partida 24x454g/1lb</t>
  </si>
  <si>
    <t>1003</t>
  </si>
  <si>
    <t>Bianchi Chocolate Blanco 100u (18x400gr / 14.10oz)</t>
  </si>
  <si>
    <t>5002</t>
  </si>
  <si>
    <t>Bianchi Chocolate Oscuro 100u (18x400gr / 14.10oz)</t>
  </si>
  <si>
    <t>5003</t>
  </si>
  <si>
    <t>Bianchi Snacks Malteada  12x65g/2.2oz</t>
  </si>
  <si>
    <t>5004</t>
  </si>
  <si>
    <t>Bocadillo de Guayaba Bote (6x2Kg / 70.55oz)</t>
  </si>
  <si>
    <t>5005</t>
  </si>
  <si>
    <t>Bocadillo de Guayaba Hoja 20x440gr</t>
  </si>
  <si>
    <t>5006</t>
  </si>
  <si>
    <t>Bocadillo de Guayaba Madera (16x550grs / 19.4oz)</t>
  </si>
  <si>
    <t>5007</t>
  </si>
  <si>
    <t>Bom Bom Bum Fresa 24unid (15x456gr / 16.1oz)</t>
  </si>
  <si>
    <t>5008</t>
  </si>
  <si>
    <t>Bom Bom Bum Surtido 24unid (15x456gr / 16.1oz)</t>
  </si>
  <si>
    <t>5009</t>
  </si>
  <si>
    <t>Cafe Fama de America (15x200gr / 7.05oz)</t>
  </si>
  <si>
    <t>2000</t>
  </si>
  <si>
    <t>Cafe Fama de America 12x250gr/7.05</t>
  </si>
  <si>
    <t>Kilos</t>
  </si>
  <si>
    <t/>
  </si>
  <si>
    <t>Cafe Gurme 50u (36x275gr / 9.7oz)</t>
  </si>
  <si>
    <t>5010</t>
  </si>
  <si>
    <t>Cafe Madrid (12x250gr / 8.8oz)</t>
  </si>
  <si>
    <t>2001</t>
  </si>
  <si>
    <t>Cardboard Display Plastic</t>
  </si>
  <si>
    <t>Each</t>
  </si>
  <si>
    <t>6001</t>
  </si>
  <si>
    <t>Cardboard Display Savoy</t>
  </si>
  <si>
    <t>6000</t>
  </si>
  <si>
    <t>Carre Hazelnuts 12 (10x100gr / 3.52oz)</t>
  </si>
  <si>
    <t>4007</t>
  </si>
  <si>
    <t>Carre Hazelnuts 12 (10x100gr / 3.52oz) - DISPLAY</t>
  </si>
  <si>
    <t>D4007</t>
  </si>
  <si>
    <t>Carre Hazelnuts 16 (16x25gr / 0.88oz)</t>
  </si>
  <si>
    <t>4008</t>
  </si>
  <si>
    <t>Carre Hazelnuts 16 (16x25gr / 0.88oz) - DISPLAY</t>
  </si>
  <si>
    <t>D4008</t>
  </si>
  <si>
    <t>Casabe Gourmet 4 (16x225gr / 8oz)</t>
  </si>
  <si>
    <t>1004</t>
  </si>
  <si>
    <t>Casabe Gourmet 4 (16x225gr / 8oz) - DISPLAY</t>
  </si>
  <si>
    <t>D1004</t>
  </si>
  <si>
    <t>Casabito Gourmet 6 (12x70gr / 2.47oz)</t>
  </si>
  <si>
    <t>1005</t>
  </si>
  <si>
    <t>Casabito Gourmet 6 (12x70gr / 2.47oz) - DISPLAY</t>
  </si>
  <si>
    <t>D1005</t>
  </si>
  <si>
    <t>Casabito Gourmet Ajo 6 (12x70gr / 2.47oz)</t>
  </si>
  <si>
    <t>1006</t>
  </si>
  <si>
    <t>Casabito Gourmet Ajo 6 (12x70gr / 2.47oz) - DISPLAY</t>
  </si>
  <si>
    <t>D1006</t>
  </si>
  <si>
    <t>Casabito Gourmet Sal Marina 6 (12x70gr / 2.47oz)</t>
  </si>
  <si>
    <t>1007</t>
  </si>
  <si>
    <t>Casabito Gourmet Sal Marina 6 (12x70gr / 2.47oz) - DISPLAY</t>
  </si>
  <si>
    <t>D1007</t>
  </si>
  <si>
    <t>Cerelac Bag (12x900gr / 31.75oz)</t>
  </si>
  <si>
    <t>1008</t>
  </si>
  <si>
    <t>Cerelac Bag (24x400gr / 14.10oz)</t>
  </si>
  <si>
    <t>1009</t>
  </si>
  <si>
    <t>Chao Menta 100unid 24x380gr/13.4oz</t>
  </si>
  <si>
    <t>5011</t>
  </si>
  <si>
    <t>Charmy Chocolate (24x216gr / 7.6oz)</t>
  </si>
  <si>
    <t>3000</t>
  </si>
  <si>
    <t>Charmy Strawberry (24x216gr / 7.6oz)</t>
  </si>
  <si>
    <t>3001</t>
  </si>
  <si>
    <t>Charmy Vanilla (24x216gr / 7.6oz)</t>
  </si>
  <si>
    <t>3002</t>
  </si>
  <si>
    <t>Cheese Tris 12 pack 6x12x45gr</t>
  </si>
  <si>
    <t>5012</t>
  </si>
  <si>
    <t>Chiclets Bubbaloo Cereza (32x385gr / 13.6oz)</t>
  </si>
  <si>
    <t>5014</t>
  </si>
  <si>
    <t>Chiclets Bubbaloo Fresa (32x385gr / 13.6oz)</t>
  </si>
  <si>
    <t>5015</t>
  </si>
  <si>
    <t>Chiclets Bubbaloo Frutos (32x385gr / 13.6oz)</t>
  </si>
  <si>
    <t>5016</t>
  </si>
  <si>
    <t>Chiclets Bubbaloo Mora (32x385gr / 13.6oz)</t>
  </si>
  <si>
    <t>5017</t>
  </si>
  <si>
    <t>Chiclets Bubbaloo Reto (32x385gr / 13.6oz)</t>
  </si>
  <si>
    <t>5018</t>
  </si>
  <si>
    <t>Choco Ramo 24x70gr</t>
  </si>
  <si>
    <t>4009</t>
  </si>
  <si>
    <t>Club Social Integral 9Pack (24x234gr / 8.25oz)</t>
  </si>
  <si>
    <t>3003</t>
  </si>
  <si>
    <t>Club Social Original 9Pack (24x234gr / 8.25oz)</t>
  </si>
  <si>
    <t>3004</t>
  </si>
  <si>
    <t>Coco Top 48x80gr/2.8oz</t>
  </si>
  <si>
    <t>3005</t>
  </si>
  <si>
    <t>Cocosette Wafer 4Pack (60x200gr / 7.05oz)</t>
  </si>
  <si>
    <t>3006</t>
  </si>
  <si>
    <t>Cocosette Wafer 4Pack (60x200gr / 7.05oz) - DISPLAY</t>
  </si>
  <si>
    <t>4Pack</t>
  </si>
  <si>
    <t>D3006</t>
  </si>
  <si>
    <t>Cocosette Wafer Box 12 (18x50gr / 1.76oz)</t>
  </si>
  <si>
    <t>3007</t>
  </si>
  <si>
    <t>Cocosette Wafer Box 12(18x50gr / 1.76oz) - DISPLAY</t>
  </si>
  <si>
    <t>D3007</t>
  </si>
  <si>
    <t>Crema de Arroz Mary  24x450gr/15.8oz</t>
  </si>
  <si>
    <t>1010</t>
  </si>
  <si>
    <t>Cremosa Navidad 16 (9x70g / 2.45oz)</t>
  </si>
  <si>
    <t>4010</t>
  </si>
  <si>
    <t>Cremosa Navidad 16 (9x70g / 2.45oz) - DISPLAY</t>
  </si>
  <si>
    <t>D4010</t>
  </si>
  <si>
    <t>Cri Cri® 16 (5x123gr / 4.33oz)</t>
  </si>
  <si>
    <t>4011</t>
  </si>
  <si>
    <t>Cri Cri® 16 (5x123gr / 4.33oz) - DISPLAY</t>
  </si>
  <si>
    <t>D4011</t>
  </si>
  <si>
    <t>Cri Cri® 24 (12x27gr / 0.95oz)</t>
  </si>
  <si>
    <t>4012</t>
  </si>
  <si>
    <t>Cri Cri® 24 (12x27gr / 0.95oz) - DISPLAY</t>
  </si>
  <si>
    <t>D4012</t>
  </si>
  <si>
    <t>Freschamita Lata Original 24x12oz</t>
  </si>
  <si>
    <t>2005</t>
  </si>
  <si>
    <t>Freschamita Lata Uvita 24x12oz</t>
  </si>
  <si>
    <t>2006</t>
  </si>
  <si>
    <t>Frescolita (8x2lt / 67.63oz)</t>
  </si>
  <si>
    <t>2007</t>
  </si>
  <si>
    <t>Frescolita Lata 24x330ml/12oz</t>
  </si>
  <si>
    <t>2009</t>
  </si>
  <si>
    <t>Frescolita Pet 24x20oz</t>
  </si>
  <si>
    <t>2010</t>
  </si>
  <si>
    <t>Frijol Negro (24x454g / 1lb)</t>
  </si>
  <si>
    <t>1012</t>
  </si>
  <si>
    <t>Galak® 16(5x130g / 4.58oz)</t>
  </si>
  <si>
    <t>4013</t>
  </si>
  <si>
    <t>Galak® 16(5x130g / 4.58oz) - DISPLAY</t>
  </si>
  <si>
    <t>D4013</t>
  </si>
  <si>
    <t>Galak® 24 (12x30gr / 1.05oz)</t>
  </si>
  <si>
    <t>4014</t>
  </si>
  <si>
    <t>Galak® 24 (12x30gr / 1.05oz) - DISPLAY</t>
  </si>
  <si>
    <t>D4014</t>
  </si>
  <si>
    <t>Gayeton Clasico - 3211 (24x200gr / 7.05oz)</t>
  </si>
  <si>
    <t>3008</t>
  </si>
  <si>
    <t>Gayeton Extra Choco - 3228 (24x200gr / 7.05oz)</t>
  </si>
  <si>
    <t>3009</t>
  </si>
  <si>
    <t>Gayeton Fiesta - 3227 (24x200gr / 7.05oz)</t>
  </si>
  <si>
    <t>3010</t>
  </si>
  <si>
    <t>Hony Bran 9Pack (24x297gr / 10.48oz)</t>
  </si>
  <si>
    <t>3011</t>
  </si>
  <si>
    <t>Leche La Campiña 6x800gr/28.2oz</t>
  </si>
  <si>
    <t>Lenteja Tradicional (24x454g / 1lb)</t>
  </si>
  <si>
    <t>1019</t>
  </si>
  <si>
    <t>Lokiño Barra Surtido 50 unid (18x400gr / 14.1oz)</t>
  </si>
  <si>
    <t>5019</t>
  </si>
  <si>
    <t>Malta Caracas 24x11.2oz</t>
  </si>
  <si>
    <t>2012</t>
  </si>
  <si>
    <t>Maltin Polar Botella (24x200ml / 7oz)</t>
  </si>
  <si>
    <t>2013</t>
  </si>
  <si>
    <t>Maltin Polar Can (24x340ml / 12oz)</t>
  </si>
  <si>
    <t>2024</t>
  </si>
  <si>
    <t>Margarina Mavesa (12x500gr / 17.64oz)</t>
  </si>
  <si>
    <t>1020</t>
  </si>
  <si>
    <t>Mayonnaise Mavesa (12x445gr / 15.7oz)</t>
  </si>
  <si>
    <t>1021</t>
  </si>
  <si>
    <t>Menta Helada 100unid 24x380gr/13.4oz</t>
  </si>
  <si>
    <t>5020</t>
  </si>
  <si>
    <t>Nestea Lemon (12x90gr / 3.17oz) - DISPLAY</t>
  </si>
  <si>
    <t>D2016</t>
  </si>
  <si>
    <t>Nestea Lemon (8x450gr / 15.87oz)</t>
  </si>
  <si>
    <t>2015</t>
  </si>
  <si>
    <t>Nestea Lemon 6 (12x90gr / 3.17oz)</t>
  </si>
  <si>
    <t>2016</t>
  </si>
  <si>
    <t>Nestea Parchita (12x90gr / 3.17oz) - DISPLAY</t>
  </si>
  <si>
    <t>D2017</t>
  </si>
  <si>
    <t>Nestea Parchita 6 (12x90gr / 3.17oz)</t>
  </si>
  <si>
    <t>2017</t>
  </si>
  <si>
    <t>Nestea Peach (12x90gr / 3.17oz) - DISPLAY</t>
  </si>
  <si>
    <t>D2018</t>
  </si>
  <si>
    <t>Nestea Peach (8x450gr / 15.87oz)</t>
  </si>
  <si>
    <t>2019</t>
  </si>
  <si>
    <t>Nestea Peach 6 (12x90gr / 3.17oz)</t>
  </si>
  <si>
    <t>2018</t>
  </si>
  <si>
    <t>Palitos Chocolate Box - 5231 (18x30gr / 1.5oz) - DISPLAY</t>
  </si>
  <si>
    <t>D3012</t>
  </si>
  <si>
    <t>Palitos Chocolate Box - 5231 12 (18x30gr / 1.5oz)</t>
  </si>
  <si>
    <t>3012</t>
  </si>
  <si>
    <t>Palitos Familiar - 3431 (24x240gr / 8.05oz)</t>
  </si>
  <si>
    <t>3013</t>
  </si>
  <si>
    <t>PAN White (10x1kg / 35.27oz)</t>
  </si>
  <si>
    <t>1024</t>
  </si>
  <si>
    <t>PAN White (4x2300gr / 5lbs)</t>
  </si>
  <si>
    <t>1025</t>
  </si>
  <si>
    <t>PAN White FS (4x2300gr / 5lbs)</t>
  </si>
  <si>
    <t>1026</t>
  </si>
  <si>
    <t>PAN Yellow (10x1kg / 35.27oz)</t>
  </si>
  <si>
    <t>1027</t>
  </si>
  <si>
    <t>Panelada de Limón (64x29gr / 1.02oz)</t>
  </si>
  <si>
    <t>2020</t>
  </si>
  <si>
    <t>Pasta de Guayaba (24x500gr / 17.64)</t>
  </si>
  <si>
    <t>5021</t>
  </si>
  <si>
    <t>Pirucream Large Can (24x300gr / 10.59oz)</t>
  </si>
  <si>
    <t>3015</t>
  </si>
  <si>
    <t>Pirucream Small Can (24x155gr / 5.46oz)</t>
  </si>
  <si>
    <t>3016</t>
  </si>
  <si>
    <t>Pizzabe Gourmet 4 (16x225gr / 8oz)</t>
  </si>
  <si>
    <t>1040</t>
  </si>
  <si>
    <t>Platanitos Lolas Natural 30x70gr/2.5oz</t>
  </si>
  <si>
    <t>5028</t>
  </si>
  <si>
    <t>Pony Malta 24x330 ml</t>
  </si>
  <si>
    <t>2021</t>
  </si>
  <si>
    <t>Pop Corn 24x454g/1lb</t>
  </si>
  <si>
    <t>1029</t>
  </si>
  <si>
    <t>Red Kidney 24x454g/1lb</t>
  </si>
  <si>
    <t>1030</t>
  </si>
  <si>
    <t>Rica Chicha (24x400gr / 14.10oz)</t>
  </si>
  <si>
    <t>1031</t>
  </si>
  <si>
    <t>Rikiti Chocolate Peanut (12x30g / 1.05oz) - DISPLAY</t>
  </si>
  <si>
    <t>D4016</t>
  </si>
  <si>
    <t>Rikiti Chocolate Peanut 24 (12x30g / 1.05oz)</t>
  </si>
  <si>
    <t>4016</t>
  </si>
  <si>
    <t>Samba Chocolate 16 (20x32gr / 1.12oz)</t>
  </si>
  <si>
    <t>3017</t>
  </si>
  <si>
    <t>Samba Chocolate 16 (20x32gr / 1.12oz) - DISPLAY</t>
  </si>
  <si>
    <t>D3017</t>
  </si>
  <si>
    <t>Samba Strawberry 16 (20x32gr / 1.12oz)</t>
  </si>
  <si>
    <t>3018</t>
  </si>
  <si>
    <t>Samba Strawberry 16 (20x32gr / 1.12oz) - DISPLAY</t>
  </si>
  <si>
    <t>D3018</t>
  </si>
  <si>
    <t>Savoy Chocolate Baking Bar 40% (4x200gr / 7.05oz) - DISPLAY</t>
  </si>
  <si>
    <t>D4017</t>
  </si>
  <si>
    <t>Savoy Chocolate Baking Bar 40% 16 (4x200gr / 7.05oz)</t>
  </si>
  <si>
    <t>4017</t>
  </si>
  <si>
    <t>Savoy Chocolate Baking Bar 55% (4x200gr / 7.05oz) - DISPLAY</t>
  </si>
  <si>
    <t>D4018</t>
  </si>
  <si>
    <t>Savoy Chocolate Baking Bar 55% 16 (4x200gr / 7.05oz)</t>
  </si>
  <si>
    <t>4018</t>
  </si>
  <si>
    <t>Savoy® Milk 16 (5x130gr / 4.58oz)</t>
  </si>
  <si>
    <t>4019</t>
  </si>
  <si>
    <t>Savoy® Milk 16 (5x130gr / 4.58oz) - DISPLAY</t>
  </si>
  <si>
    <t>D4019</t>
  </si>
  <si>
    <t>Savoy® Milk 24 (12x30gr / 1.05oz)</t>
  </si>
  <si>
    <t>4020</t>
  </si>
  <si>
    <t>Savoy® Milk 24 (12x30gr / 1.05oz) - DISPLAY</t>
  </si>
  <si>
    <t>D4020</t>
  </si>
  <si>
    <t>Sparkies 24x500gr</t>
  </si>
  <si>
    <t>5022</t>
  </si>
  <si>
    <t>SuperCoco Agua de Coco 24x200ml/6.7oz</t>
  </si>
  <si>
    <t>2022</t>
  </si>
  <si>
    <t>Supercoco Tirudito 50u (24x400gr / 14.10oz)</t>
  </si>
  <si>
    <t>5040</t>
  </si>
  <si>
    <t>Supercoco Turron 50u (24x250gr / 8.81oz)</t>
  </si>
  <si>
    <t>5025</t>
  </si>
  <si>
    <t>Susy Choco2 4Pack (60x200gr / 7.05 oz)</t>
  </si>
  <si>
    <t>3019</t>
  </si>
  <si>
    <t>Susy Choco2 Wafer Box 12 (18x50gr / 1.76oz)</t>
  </si>
  <si>
    <t>3020</t>
  </si>
  <si>
    <t>Susy Wafer 4Pack (60x200gr / 7.05 oz)</t>
  </si>
  <si>
    <t>3021</t>
  </si>
  <si>
    <t>Susy Wafer 4Pack (60x200gr / 7.05 oz) - DISPLAY</t>
  </si>
  <si>
    <t>D3021</t>
  </si>
  <si>
    <t>Susy Wafer Box 12 (18x50gr / 1.76oz)</t>
  </si>
  <si>
    <t>3022</t>
  </si>
  <si>
    <t>Susy Wafer Box 12 (18x50gr / 1.76oz) - DISPLAY</t>
  </si>
  <si>
    <t>D3022</t>
  </si>
  <si>
    <t>Toops Chocolate (12x220gr / 7.80oz)</t>
  </si>
  <si>
    <t>1032</t>
  </si>
  <si>
    <t>Toops Chocolate Snack (14 x120gr / 4.2oz)</t>
  </si>
  <si>
    <t>1033</t>
  </si>
  <si>
    <t>Toops Dulce de Leche (12x220gr / 7.80oz)</t>
  </si>
  <si>
    <t>1036</t>
  </si>
  <si>
    <t>Toops Dulce Leche Snack (14 x120gr / 4.2oz)</t>
  </si>
  <si>
    <t>1037</t>
  </si>
  <si>
    <t>Toops Extra Chocolate (12x220gr / 7.80oz)</t>
  </si>
  <si>
    <t>1038</t>
  </si>
  <si>
    <t>Toronto Chocolate Bag (48x125gr / 4.4oz)</t>
  </si>
  <si>
    <t>4021</t>
  </si>
  <si>
    <t>Toronto Chocolate Bag (48x125gr / 4.4oz) - DISPLAY</t>
  </si>
  <si>
    <t>D4021</t>
  </si>
  <si>
    <t>Toronto® Box (24x324gr / 11.43oz)</t>
  </si>
  <si>
    <t>4022</t>
  </si>
  <si>
    <t>Toronto® Box (24x324gr / 11.43oz) - DISPLAY</t>
  </si>
  <si>
    <t>D4022</t>
  </si>
  <si>
    <t>Trululu Aros 12x90g/3.17oz</t>
  </si>
  <si>
    <t>5030</t>
  </si>
  <si>
    <t>Trululu Casquitos Vitamin C 12x90g/3.17oz</t>
  </si>
  <si>
    <t>5031</t>
  </si>
  <si>
    <t>Trululu Clasicas 12x90g/3.17oz</t>
  </si>
  <si>
    <t>5032</t>
  </si>
  <si>
    <t>Trululu Dinosaurios 12x90g/3.17oz</t>
  </si>
  <si>
    <t>5033</t>
  </si>
  <si>
    <t>Trululu Gusanos Acidos 12x90g/3.17oz</t>
  </si>
  <si>
    <t>5035</t>
  </si>
  <si>
    <t>Trululu Masmelos Cubiertos de Coco 12x55gr/1.94oz</t>
  </si>
  <si>
    <t>Trululu Masmelos de Unicornio 12x60gr/2.11oz</t>
  </si>
  <si>
    <t>5038</t>
  </si>
  <si>
    <t>Trululu Oro 12x90g/3.17oz</t>
  </si>
  <si>
    <t>5036</t>
  </si>
  <si>
    <t>Trululu Splash 12x90g/3.17oz</t>
  </si>
  <si>
    <t>5037</t>
  </si>
  <si>
    <t>Tubito Condensed Milk 12 (12x45gr / 1.5oz)</t>
  </si>
  <si>
    <t>5039</t>
  </si>
  <si>
    <t>Zulimilk Leche Entera (12x16oz)</t>
  </si>
  <si>
    <t>850020096015</t>
  </si>
  <si>
    <t>FEB</t>
  </si>
  <si>
    <t>Barrilete 50u (18x400gr / 14.10oz)</t>
  </si>
  <si>
    <t>5001</t>
  </si>
  <si>
    <t>Barrilete 50u 18x400gr/14.10oz - DISPLAY</t>
  </si>
  <si>
    <t>D5001</t>
  </si>
  <si>
    <t>Bocadillo de Guayaba Hoja 20x440gr - DISPLAY</t>
  </si>
  <si>
    <t>D5006</t>
  </si>
  <si>
    <t>Bocadillo de Guayaba Madera 16x550grs - DISPLAY</t>
  </si>
  <si>
    <t>D5007</t>
  </si>
  <si>
    <t>Caledonia Maria Cookie (24x 140gr/4.9oz)</t>
  </si>
  <si>
    <t>7597417000066</t>
  </si>
  <si>
    <t>Cerelac Bag (24x400gr / 14.10oz) - DISPLAY</t>
  </si>
  <si>
    <t>D1009</t>
  </si>
  <si>
    <t>Cerveza Botella</t>
  </si>
  <si>
    <t>Chao Menta 100unid 24x380gr/13.4oz - DISPLAY</t>
  </si>
  <si>
    <t>D5011</t>
  </si>
  <si>
    <t>Cheese Tris 6Pack 12x6x45gr</t>
  </si>
  <si>
    <t>5013</t>
  </si>
  <si>
    <t>Chiclets Bubbaloo Cereza 32x385 gr - DISPLAY</t>
  </si>
  <si>
    <t>D5014</t>
  </si>
  <si>
    <t>Chiclets Bubbaloo Fresa 32x385 gr - DISPLAY</t>
  </si>
  <si>
    <t>D5015</t>
  </si>
  <si>
    <t>Chiclets Bubbaloo Frutos 32x385 gr - DISPLAY</t>
  </si>
  <si>
    <t>D5016</t>
  </si>
  <si>
    <t>Chiclets Bubbaloo Mora 32x385 gr - DISPLAY</t>
  </si>
  <si>
    <t>D5017</t>
  </si>
  <si>
    <t>Chiclets Bubbaloo Reto 32x385 gr - DISPLAY</t>
  </si>
  <si>
    <t>D5018</t>
  </si>
  <si>
    <t>Club Social Integral 9Pack (24x234gr / 8.25oz) - DISPLAY</t>
  </si>
  <si>
    <t>D3003</t>
  </si>
  <si>
    <t>Club Social Original 9Pack (24x234gr / 8.25oz) - DISPLAY</t>
  </si>
  <si>
    <t>D3004</t>
  </si>
  <si>
    <t>Fritz Bacon Sauce (12x250gr / 8.82oz)</t>
  </si>
  <si>
    <t>1045</t>
  </si>
  <si>
    <t>Fritz Cheddar Sauce (12x240gr / 8.47oz)</t>
  </si>
  <si>
    <t>1044</t>
  </si>
  <si>
    <t>Fritz Cheddar Sauce (12x740gr / 26.1oz)</t>
  </si>
  <si>
    <t>1042</t>
  </si>
  <si>
    <t>Fritz Corn Sauce (12x740gr / 26.1oz)</t>
  </si>
  <si>
    <t>1043</t>
  </si>
  <si>
    <t>Fritz Corn Sauce 24x240gr/8.47oz</t>
  </si>
  <si>
    <t>1041</t>
  </si>
  <si>
    <t>Fritz Hot Sauce (12x250gr / 8.82oz)</t>
  </si>
  <si>
    <t>1047</t>
  </si>
  <si>
    <t>Fritz Sweet Chili Sauce (12x250gr / 8.82oz)</t>
  </si>
  <si>
    <t>1046</t>
  </si>
  <si>
    <t>Maduritos Lolas 30x70gr/2.5oz</t>
  </si>
  <si>
    <t>5029</t>
  </si>
  <si>
    <t>Maltin Polar Botella (24x340ml / 12oz)</t>
  </si>
  <si>
    <t>2014</t>
  </si>
  <si>
    <t>Palitos Familiar - 3431 (24x240gr / 8.05oz) - DISPLAY</t>
  </si>
  <si>
    <t>D3013</t>
  </si>
  <si>
    <t>PAN Yellow (4x2300gr / 5lbs)</t>
  </si>
  <si>
    <t>1028</t>
  </si>
  <si>
    <t>Platanitos Limón Lolas 30x70gr/2.5oz</t>
  </si>
  <si>
    <t>5027</t>
  </si>
  <si>
    <t>Rica Chicha (24x400gr / 14.10oz) - DISPLAY</t>
  </si>
  <si>
    <t>D1031</t>
  </si>
  <si>
    <t>Savoy Duo Chocolate (5x130gr) - DISPLAY</t>
  </si>
  <si>
    <t>D4003</t>
  </si>
  <si>
    <t>Savoy Duo Chocolate 16 (5x130gr / 4.58oz)</t>
  </si>
  <si>
    <t>4003</t>
  </si>
  <si>
    <t>Supercoco Barra 12u (12x300gr / 10.58oz)</t>
  </si>
  <si>
    <t>5023</t>
  </si>
  <si>
    <t>Supercoco Bombon (24x360gr / 12.69oz)</t>
  </si>
  <si>
    <t>5024</t>
  </si>
  <si>
    <t>Supercoco Bombon 24x360gr/12.69oz - DISPLAY</t>
  </si>
  <si>
    <t>D5024</t>
  </si>
  <si>
    <t>Supercoco Turron 50u 24x250gr/8.81oz - DISPLAY</t>
  </si>
  <si>
    <t>D5025</t>
  </si>
  <si>
    <t>SUSY Choco2 4Pack 60(4x50g) - DISPLAY</t>
  </si>
  <si>
    <t>D3019</t>
  </si>
  <si>
    <t>SUSY Choco2 Wafer Box 12(18x50g) - DISPLAY</t>
  </si>
  <si>
    <t>D3020</t>
  </si>
  <si>
    <t>Tostones Lolas 30x56gr/2oz</t>
  </si>
  <si>
    <t>5026</t>
  </si>
  <si>
    <t>Zulimilk Leche Descremada (12x16oz)</t>
  </si>
  <si>
    <t>850020096046</t>
  </si>
  <si>
    <t>MAR</t>
  </si>
  <si>
    <t>Bianchi Chocolate Blanco 100u 18x400gr/14.10oz - DISPLAY</t>
  </si>
  <si>
    <t>D5002</t>
  </si>
  <si>
    <t>Cerelac Bag (12x900gr / 31.75oz) - DISPLAY</t>
  </si>
  <si>
    <t>D1008</t>
  </si>
  <si>
    <t>Choco Ramo (20x65gr / 2.3oz)</t>
  </si>
  <si>
    <t>4024</t>
  </si>
  <si>
    <t>Choco Ramo 12x325gr</t>
  </si>
  <si>
    <t>4025</t>
  </si>
  <si>
    <t>Frescolita Diet Lata (24x330ml / 12oz)</t>
  </si>
  <si>
    <t>2008</t>
  </si>
  <si>
    <t>Garbanzo 24x454g/1lb</t>
  </si>
  <si>
    <t>1013</t>
  </si>
  <si>
    <t>Gayeton Clasico - 3211 (24x200gr / 7.05oz) - DISPLAY</t>
  </si>
  <si>
    <t>D3008</t>
  </si>
  <si>
    <t>Gayeton Extra Choco - 3228 (24x200gr / 7.05oz) - DISPLAY</t>
  </si>
  <si>
    <t>D3009</t>
  </si>
  <si>
    <t>Lenteja Beluga 18x453.6g/1lb</t>
  </si>
  <si>
    <t>1015</t>
  </si>
  <si>
    <t>Lenteja Francesa 18x453.6g/1lb</t>
  </si>
  <si>
    <t>1016</t>
  </si>
  <si>
    <t>Lenteja Pardina 18x453.6g/1lb</t>
  </si>
  <si>
    <t>1017</t>
  </si>
  <si>
    <t>Lenteja Roja Pelada 18x453.6g/1lb</t>
  </si>
  <si>
    <t>1018</t>
  </si>
  <si>
    <t>Lokiño Barra Surtido 50 unid 18x400gr/14.1oz - DISPLAY</t>
  </si>
  <si>
    <t>D5019</t>
  </si>
  <si>
    <t>Margarina Mavesa (12x500gr / 17.64oz) - DISPLAY</t>
  </si>
  <si>
    <t>D1020</t>
  </si>
  <si>
    <t>Menta Helada 100unid 24x380gr/13.4oz - DISPLAY</t>
  </si>
  <si>
    <t>D5020</t>
  </si>
  <si>
    <t>PAN Sweet Corn Mix (18x500gr / 1.1 Lb)</t>
  </si>
  <si>
    <t>1022</t>
  </si>
  <si>
    <t>PAN White Whole Grain (10x 1Kg / 35.27oz)</t>
  </si>
  <si>
    <t>1023</t>
  </si>
  <si>
    <t>Plantain Chips Natuchips (36x63.7gr / 2.25oz)</t>
  </si>
  <si>
    <t>5041</t>
  </si>
  <si>
    <t>Supercoco Barra 12 u12x300gr/10.58oz - DISPLAY</t>
  </si>
  <si>
    <t>D5023</t>
  </si>
  <si>
    <t>Toddy (12x400gr / 14.11oz)</t>
  </si>
  <si>
    <t>1058</t>
  </si>
  <si>
    <t>Tubito Condensed Milk 12x45gr/1.5oz - DISPLAY</t>
  </si>
  <si>
    <t>D5039</t>
  </si>
  <si>
    <t>APR</t>
  </si>
  <si>
    <t>Adobo La Comadre (24x200gr / 7.05oz)</t>
  </si>
  <si>
    <t>1059</t>
  </si>
  <si>
    <t>Ajo en Polvo Indian 12x55gr</t>
  </si>
  <si>
    <t>1062</t>
  </si>
  <si>
    <t>Anis entero Indian (12x30gr / 1.06oz)</t>
  </si>
  <si>
    <t>1064</t>
  </si>
  <si>
    <t>Bianchi Chocolate Oscuro 100u 18x400gr/14.10oz - DISPLAY</t>
  </si>
  <si>
    <t>D5003</t>
  </si>
  <si>
    <t>Caledonia Maria Cookie (24 x 250gr/8.8oz)</t>
  </si>
  <si>
    <t>3032</t>
  </si>
  <si>
    <t>Cardboard Display Polar</t>
  </si>
  <si>
    <t>6002</t>
  </si>
  <si>
    <t>Cebolla en Polvo Indian 12x55gr</t>
  </si>
  <si>
    <t>1063</t>
  </si>
  <si>
    <t>Clavos de Olor Enteros Indian (12x30gr / 1.06oz)</t>
  </si>
  <si>
    <t>1065</t>
  </si>
  <si>
    <t>Cocosette Sandwich 24(12x36,5gr / 1.28 oz)</t>
  </si>
  <si>
    <t>3033</t>
  </si>
  <si>
    <t>Fritz Hot Sauce (12x790gr / 26.1oz)</t>
  </si>
  <si>
    <t>1057</t>
  </si>
  <si>
    <t>Galleta Milo Sandwich 24(12x34gr / 1.2oz)</t>
  </si>
  <si>
    <t>3034</t>
  </si>
  <si>
    <t>Galletas Chocochitas 20(16x32gr)</t>
  </si>
  <si>
    <t>3031</t>
  </si>
  <si>
    <t>Galletas Chocochitas Display 18 (16x32gr / 1.13oz)</t>
  </si>
  <si>
    <t>3029</t>
  </si>
  <si>
    <t>Galletas Guayabitas (30x192gr / 6.77oz)</t>
  </si>
  <si>
    <t>3030</t>
  </si>
  <si>
    <t>Harina Juana Maiz Blanco  20 x 1Kg</t>
  </si>
  <si>
    <t>1054</t>
  </si>
  <si>
    <t>Juana Arepitas Dulces (24x500g)</t>
  </si>
  <si>
    <t>1055</t>
  </si>
  <si>
    <t>Juana Cachapas 24 x 500 Grs</t>
  </si>
  <si>
    <t>1056</t>
  </si>
  <si>
    <t>Milo Nugget 8(18x40gr / 1.4oz)</t>
  </si>
  <si>
    <t>3035</t>
  </si>
  <si>
    <t>Nestea Lemon (8x450gr / 15.87oz) - DISPLAY</t>
  </si>
  <si>
    <t>D2015</t>
  </si>
  <si>
    <t>Nestea Peach (8x450gr / 15.87oz) - DISPLAY</t>
  </si>
  <si>
    <t>D2019</t>
  </si>
  <si>
    <t>Onoto Entero Indians (12x65gr / 2.29oz)</t>
  </si>
  <si>
    <t>1066</t>
  </si>
  <si>
    <t>Papas Stick Drago (12x500gr / 17.64oz)</t>
  </si>
  <si>
    <t>5048</t>
  </si>
  <si>
    <t>Papas Stick Drago (16x250gr / 8.81oz)</t>
  </si>
  <si>
    <t>5047</t>
  </si>
  <si>
    <t>Pony Malta Lata 24x330 ml</t>
  </si>
  <si>
    <t>2025</t>
  </si>
  <si>
    <t>Toston con Ajo Drago 20 x 250Grs</t>
  </si>
  <si>
    <t>5043</t>
  </si>
  <si>
    <t>Toston Munchys Ajo 20 x 110 Grs</t>
  </si>
  <si>
    <t>5046</t>
  </si>
  <si>
    <t>Toston Munchys Original 20 x 110 Grs</t>
  </si>
  <si>
    <t>5044</t>
  </si>
  <si>
    <t>Toston Stick Drago 15x500gr</t>
  </si>
  <si>
    <t>5045</t>
  </si>
  <si>
    <t>Toston Stick Drago 28 x 250 Grs</t>
  </si>
  <si>
    <t>5042</t>
  </si>
  <si>
    <t>MAY</t>
  </si>
  <si>
    <t>Bianchi Snacks Malteada 12x65g/2.2oz - DISPLAY</t>
  </si>
  <si>
    <t>D5004</t>
  </si>
  <si>
    <t>Bom Bom Bum Fresa 24unid 15x456gr - DISPLAY</t>
  </si>
  <si>
    <t>D5008</t>
  </si>
  <si>
    <t>Bom Bom Bum Mango 24unid (15x456gr / 16.1oz)</t>
  </si>
  <si>
    <t>5049</t>
  </si>
  <si>
    <t>Bom Bom Bum Mango 24unid 15x456gr - DISPLAY</t>
  </si>
  <si>
    <t>D5049</t>
  </si>
  <si>
    <t>Bom Bom Bum Surtido 24unid 15x456gr - DISPLAY</t>
  </si>
  <si>
    <t>D5009</t>
  </si>
  <si>
    <t>JUN</t>
  </si>
  <si>
    <t>Pirucream (12x155gr / 5.46oz)</t>
  </si>
  <si>
    <t>3037</t>
  </si>
  <si>
    <t>Pirucream (12x300gr / 10.59oz)</t>
  </si>
  <si>
    <t>3036</t>
  </si>
  <si>
    <t>Zulimilk Leche Descremada (18x9.6oz)</t>
  </si>
  <si>
    <t>850020096039</t>
  </si>
  <si>
    <t>JUL</t>
  </si>
  <si>
    <t>Achiras del Huila 24x6x50gr - DISPLAY</t>
  </si>
  <si>
    <t>D5000</t>
  </si>
  <si>
    <t>Descarga Contenedor 40 Pies</t>
  </si>
  <si>
    <t>Fritz Corn Sauce (12x240gr / 8.47oz)</t>
  </si>
  <si>
    <t>1053</t>
  </si>
  <si>
    <t>Pallet Out Fee</t>
  </si>
  <si>
    <t>Processing Order Fee</t>
  </si>
  <si>
    <t>WH Pallet</t>
  </si>
  <si>
    <t>AUG</t>
  </si>
  <si>
    <t>Bolikrunch (20x85gr / 3oz)</t>
  </si>
  <si>
    <t>5051</t>
  </si>
  <si>
    <t>Chiskesitos (20x145gr / 5.11oz)</t>
  </si>
  <si>
    <t>5052</t>
  </si>
  <si>
    <t>Chocochitas Bolsa 5Pack (32x160gr / 5.64oz)</t>
  </si>
  <si>
    <t>3042</t>
  </si>
  <si>
    <t>Diablito Underwood (24x120gr / 4.25 oz)</t>
  </si>
  <si>
    <t>1075</t>
  </si>
  <si>
    <t>Galleta Maria Tentazione Chocolate 24x200 Grs</t>
  </si>
  <si>
    <t>3039</t>
  </si>
  <si>
    <t>Galleta Maria Tentazione Original 24x200 Grs</t>
  </si>
  <si>
    <t>3038</t>
  </si>
  <si>
    <t>Galleta Maria Tentazione Triturada Chocolate 6x500 Grs</t>
  </si>
  <si>
    <t>3041</t>
  </si>
  <si>
    <t>Galleta Maria Tentazione Triturada Original 6x500 Grs</t>
  </si>
  <si>
    <t>3040</t>
  </si>
  <si>
    <t>Galletas Chocochitas Display 18 (16x32gr / 1.13oz)  - DISPLAY</t>
  </si>
  <si>
    <t>D3029</t>
  </si>
  <si>
    <t>PAN Arepa Mix (6 x 454gr / 1 Lb)</t>
  </si>
  <si>
    <t>1072</t>
  </si>
  <si>
    <t>PAN Cornbread and Muffin Mix (6 x 426 gr / 0.94 Lb)</t>
  </si>
  <si>
    <t>1071</t>
  </si>
  <si>
    <t>PAN Mixes Floor Display (36 x 1Kg / 35,28lb)</t>
  </si>
  <si>
    <t>1074</t>
  </si>
  <si>
    <t>PAN Pancake and Waffle Mix (6 x 454gr / 1 Lb)</t>
  </si>
  <si>
    <t>1070</t>
  </si>
  <si>
    <t>PAN Sweet Corn Pancakes Mix (6 x 454gr / 1 Lb)</t>
  </si>
  <si>
    <t>1073</t>
  </si>
  <si>
    <t>Pizzabe Gourmet 4 (16x225gr / 8oz) - DISPLAY</t>
  </si>
  <si>
    <t>D1040</t>
  </si>
  <si>
    <t>Rikesa Cheddar Spread (12x300gr / 10.58oz)</t>
  </si>
  <si>
    <t>1061</t>
  </si>
  <si>
    <t>Tocinetikas (24x40gr / 1.41oz)</t>
  </si>
  <si>
    <t>5050</t>
  </si>
  <si>
    <t>SEP</t>
  </si>
  <si>
    <t>Cocosette Wafer 4Pack (30x200gr / 7.05oz) MC</t>
  </si>
  <si>
    <t>7591016171806 -2</t>
  </si>
  <si>
    <t>Nestea Lemon (8x1kg / 35.27oz)</t>
  </si>
  <si>
    <t>2026</t>
  </si>
  <si>
    <t>Nestea Parchita (8x450gr / 15.87oz)</t>
  </si>
  <si>
    <t>2027</t>
  </si>
  <si>
    <t>Nestea Peach (8x1kg / 35.27oz)</t>
  </si>
  <si>
    <t>2028</t>
  </si>
  <si>
    <t>Susy Wafer 4Pack (30x200gr / 7.05 oz) MC</t>
  </si>
  <si>
    <t>7591016173121 -2</t>
  </si>
  <si>
    <t>Tubito Condensed Chocolate 12 (12x45gr / 1.5oz)</t>
  </si>
  <si>
    <t>5053</t>
  </si>
  <si>
    <t>Tubito Condensed Chocolate 12x12x45gr/1.5oz - DISPLAY</t>
  </si>
  <si>
    <t>D5053</t>
  </si>
  <si>
    <t>Tubito Condensed Milk Bubble Gum 12 (12x45gr / 1.5oz)</t>
  </si>
  <si>
    <t>5054</t>
  </si>
  <si>
    <t>Tubito Condensed Milk Bubble Gum 12x12x45gr/1.5oz - DISPLAY</t>
  </si>
  <si>
    <t>D5054</t>
  </si>
  <si>
    <t>OCT</t>
  </si>
  <si>
    <t>Rolda Blue 12x250grs</t>
  </si>
  <si>
    <t>7002</t>
  </si>
  <si>
    <t>Rolda Purple 12x250grs</t>
  </si>
  <si>
    <t>7003</t>
  </si>
  <si>
    <t>Rolda White 12x250grs</t>
  </si>
  <si>
    <t>7001</t>
  </si>
  <si>
    <t>NOV</t>
  </si>
  <si>
    <t>Carlotina (25x45gr / 1.59oz)</t>
  </si>
  <si>
    <t>5058</t>
  </si>
  <si>
    <t>Galleta Maria Tentazione Chocolate (24x200gr / 7.05oz)</t>
  </si>
  <si>
    <t>Galleta Maria Tentazione Original (24x200gr / 7.05oz)</t>
  </si>
  <si>
    <t>Galleta Maria Tentazione Triturada Chocolate (6x500gr / 17.64oz)</t>
  </si>
  <si>
    <t>Galleta Maria Tentazione Triturada Original (6x500gr / 17.64oz)</t>
  </si>
  <si>
    <t>Galletas de Soda (24x240gr / 8.47oz)</t>
  </si>
  <si>
    <t>3043</t>
  </si>
  <si>
    <t>Gomitas Aciditas (35x90gr / 1.38oz)</t>
  </si>
  <si>
    <t>5059</t>
  </si>
  <si>
    <t>Papas Stick Drago (6x1Kg / 35.27oz)</t>
  </si>
  <si>
    <t>5055</t>
  </si>
  <si>
    <t>Trululu Masmelos de Barrilete (21x300gr / 10.58oz)</t>
  </si>
  <si>
    <t>5056</t>
  </si>
  <si>
    <t>Trululu Masmelos de Colores (21x300gr / 10.58oz)</t>
  </si>
  <si>
    <t>5057</t>
  </si>
  <si>
    <t>Previsión(quantity_sold)</t>
  </si>
  <si>
    <t>Límite de confianza inferior(quantity_sold)</t>
  </si>
  <si>
    <t>Límite de confianza superior(quantity_sold)</t>
  </si>
  <si>
    <t>Item Name</t>
  </si>
  <si>
    <t>Q1</t>
  </si>
  <si>
    <t>Q2</t>
  </si>
  <si>
    <t>Q3</t>
  </si>
  <si>
    <t>Q4</t>
  </si>
  <si>
    <t>AVE 2022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</si>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</sst>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2" fontId="0" fillId="0" borderId="0" xfId="0" applyNumberFormat="1"/>
    <xf numFmtId="17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3" xfId="0" applyBorder="1"/>
    <xf numFmtId="0" fontId="1" fillId="2" borderId="2" xfId="1" applyFont="1" applyBorder="1" applyAlignment="1">
      <alignment horizontal="center"/>
    </xf>
    <xf numFmtId="1" fontId="3" fillId="3" borderId="0" xfId="2" applyNumberFormat="1" applyBorder="1"/>
    <xf numFmtId="1" fontId="3" fillId="5" borderId="0" xfId="4" applyNumberFormat="1" applyBorder="1" applyAlignment="1">
      <alignment horizontal="center"/>
    </xf>
    <xf numFmtId="1" fontId="3" fillId="3" borderId="0" xfId="2" applyNumberFormat="1" applyBorder="1" applyAlignment="1">
      <alignment horizontal="center"/>
    </xf>
    <xf numFmtId="1" fontId="3" fillId="5" borderId="5" xfId="4" applyNumberFormat="1" applyBorder="1" applyAlignment="1">
      <alignment horizontal="center"/>
    </xf>
    <xf numFmtId="1" fontId="0" fillId="0" borderId="6" xfId="0" applyNumberFormat="1" applyBorder="1"/>
    <xf numFmtId="1" fontId="3" fillId="3" borderId="6" xfId="2" applyNumberFormat="1" applyBorder="1" applyAlignment="1">
      <alignment horizontal="center"/>
    </xf>
    <xf numFmtId="1" fontId="3" fillId="3" borderId="6" xfId="2" applyNumberFormat="1" applyBorder="1"/>
    <xf numFmtId="1" fontId="3" fillId="5" borderId="6" xfId="4" applyNumberFormat="1" applyBorder="1" applyAlignment="1">
      <alignment horizontal="center"/>
    </xf>
    <xf numFmtId="1" fontId="3" fillId="5" borderId="7" xfId="4" applyNumberFormat="1" applyBorder="1" applyAlignment="1">
      <alignment horizontal="center"/>
    </xf>
    <xf numFmtId="1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 applyAlignment="1">
      <alignment horizontal="center"/>
    </xf>
    <xf numFmtId="14" fontId="0" fillId="0" borderId="10" xfId="0" applyNumberFormat="1" applyBorder="1"/>
    <xf numFmtId="14" fontId="2" fillId="2" borderId="10" xfId="1" applyNumberFormat="1" applyBorder="1" applyAlignment="1">
      <alignment horizontal="center"/>
    </xf>
    <xf numFmtId="14" fontId="2" fillId="2" borderId="10" xfId="1" applyNumberFormat="1" applyBorder="1"/>
    <xf numFmtId="14" fontId="1" fillId="4" borderId="10" xfId="3" applyNumberFormat="1" applyFont="1" applyBorder="1"/>
    <xf numFmtId="14" fontId="1" fillId="4" borderId="11" xfId="3" applyNumberFormat="1" applyFont="1" applyBorder="1"/>
    <xf numFmtId="1" fontId="1" fillId="2" borderId="12" xfId="1" applyNumberFormat="1" applyFont="1" applyBorder="1" applyAlignment="1">
      <alignment horizontal="center"/>
    </xf>
    <xf numFmtId="14" fontId="1" fillId="2" borderId="13" xfId="1" applyNumberFormat="1" applyFont="1" applyBorder="1" applyAlignment="1">
      <alignment horizontal="center"/>
    </xf>
    <xf numFmtId="1" fontId="1" fillId="2" borderId="14" xfId="1" applyNumberFormat="1" applyFont="1" applyBorder="1" applyAlignment="1">
      <alignment horizontal="center"/>
    </xf>
    <xf numFmtId="0" fontId="0" fillId="0" borderId="15" xfId="0" applyBorder="1"/>
    <xf numFmtId="1" fontId="0" fillId="0" borderId="16" xfId="0" applyNumberFormat="1" applyBorder="1"/>
    <xf numFmtId="1" fontId="3" fillId="3" borderId="16" xfId="2" applyNumberFormat="1" applyBorder="1" applyAlignment="1">
      <alignment horizontal="center"/>
    </xf>
    <xf numFmtId="1" fontId="3" fillId="3" borderId="16" xfId="2" applyNumberFormat="1" applyBorder="1"/>
    <xf numFmtId="1" fontId="1" fillId="2" borderId="17" xfId="1" applyNumberFormat="1" applyFont="1" applyBorder="1" applyAlignment="1">
      <alignment horizontal="center"/>
    </xf>
    <xf numFmtId="1" fontId="3" fillId="5" borderId="16" xfId="4" applyNumberFormat="1" applyBorder="1" applyAlignment="1">
      <alignment horizontal="center"/>
    </xf>
    <xf numFmtId="1" fontId="3" fillId="5" borderId="18" xfId="4" applyNumberFormat="1" applyBorder="1" applyAlignment="1">
      <alignment horizontal="center"/>
    </xf>
    <xf numFmtId="0" fontId="2" fillId="6" borderId="0" xfId="0" applyFont="1" applyFill="1"/>
    <xf numFmtId="0" fontId="2" fillId="6" borderId="0" xfId="0" applyFont="1" applyFill="1" applyBorder="1"/>
    <xf numFmtId="14" fontId="2" fillId="6" borderId="0" xfId="0" applyNumberFormat="1" applyFont="1" applyFill="1" applyBorder="1"/>
    <xf numFmtId="1" fontId="2" fillId="6" borderId="0" xfId="0" applyNumberFormat="1" applyFont="1" applyFill="1" applyBorder="1"/>
  </cellXfs>
  <cellStyles count="5">
    <cellStyle name="20% - Énfasis1" xfId="2" builtinId="30"/>
    <cellStyle name="40% - Énfasis6" xfId="4" builtinId="51"/>
    <cellStyle name="Énfasis1" xfId="1" builtinId="29"/>
    <cellStyle name="Énfasis6" xfId="3" builtinId="49"/>
    <cellStyle name="Normal" xfId="0" builtinId="0"/>
  </cellStyles>
  <dxfs count="5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2" formatCode="0.00"/>
    </dxf>
    <dxf>
      <numFmt numFmtId="2" formatCode="0.00"/>
    </dxf>
    <dxf>
      <numFmt numFmtId="22" formatCode="mmm\-yy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by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Cuadro!$A$2</c:f>
              <c:strCache>
                <c:ptCount val="1"/>
                <c:pt idx="0">
                  <c:v>75 Aniversario Dark 12 (10x100g / 3.52oz)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Cuadro!$B$2:$AD$2</c:f>
              <c:numCache>
                <c:formatCode>0</c:formatCode>
                <c:ptCount val="17"/>
                <c:pt idx="0">
                  <c:v>13.416666666666666</c:v>
                </c:pt>
                <c:pt idx="1">
                  <c:v>13</c:v>
                </c:pt>
                <c:pt idx="2">
                  <c:v>12.030555333333334</c:v>
                </c:pt>
                <c:pt idx="3">
                  <c:v>7.6644997723789947</c:v>
                </c:pt>
                <c:pt idx="4">
                  <c:v>11.527930443094748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0-42B6-BD9E-F0D4183C807E}"/>
            </c:ext>
          </c:extLst>
        </c:ser>
        <c:ser>
          <c:idx val="1"/>
          <c:order val="1"/>
          <c:tx>
            <c:strRef>
              <c:f>Cuadro!$A$3</c:f>
              <c:strCache>
                <c:ptCount val="1"/>
                <c:pt idx="0">
                  <c:v>75 Aniversario Milk 12(10x100g / 3.52oz)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Cuadro!$B$3:$AD$3</c:f>
              <c:numCache>
                <c:formatCode>0</c:formatCode>
                <c:ptCount val="17"/>
                <c:pt idx="0">
                  <c:v>18.416666666666668</c:v>
                </c:pt>
                <c:pt idx="1">
                  <c:v>12.833333333333334</c:v>
                </c:pt>
                <c:pt idx="2">
                  <c:v>11.708366666666668</c:v>
                </c:pt>
                <c:pt idx="3">
                  <c:v>16.251985905597724</c:v>
                </c:pt>
                <c:pt idx="4">
                  <c:v>14.802588143066099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0-42B6-BD9E-F0D4183C807E}"/>
            </c:ext>
          </c:extLst>
        </c:ser>
        <c:ser>
          <c:idx val="2"/>
          <c:order val="2"/>
          <c:tx>
            <c:strRef>
              <c:f>Cuadro!$A$4</c:f>
              <c:strCache>
                <c:ptCount val="1"/>
                <c:pt idx="0">
                  <c:v>Cri Cri® 16 (5x123gr / 4.33oz)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Cuadro!$B$4:$AD$4</c:f>
              <c:numCache>
                <c:formatCode>0</c:formatCode>
                <c:ptCount val="17"/>
                <c:pt idx="0">
                  <c:v>138.39583333333334</c:v>
                </c:pt>
                <c:pt idx="1">
                  <c:v>131.79166666666666</c:v>
                </c:pt>
                <c:pt idx="2">
                  <c:v>165.33333333333334</c:v>
                </c:pt>
                <c:pt idx="3">
                  <c:v>131.21876960154228</c:v>
                </c:pt>
                <c:pt idx="4">
                  <c:v>141.68490073371891</c:v>
                </c:pt>
                <c:pt idx="5">
                  <c:v>147.559376098744</c:v>
                </c:pt>
                <c:pt idx="6">
                  <c:v>149.5124433928612</c:v>
                </c:pt>
                <c:pt idx="7">
                  <c:v>151.46551068697838</c:v>
                </c:pt>
                <c:pt idx="8">
                  <c:v>153.41857798109555</c:v>
                </c:pt>
                <c:pt idx="9">
                  <c:v>155.37164527521273</c:v>
                </c:pt>
                <c:pt idx="10">
                  <c:v>157.32471256932993</c:v>
                </c:pt>
                <c:pt idx="11">
                  <c:v>159.27777986344711</c:v>
                </c:pt>
                <c:pt idx="12">
                  <c:v>161.23084715756428</c:v>
                </c:pt>
                <c:pt idx="13">
                  <c:v>163.18391445168146</c:v>
                </c:pt>
                <c:pt idx="14">
                  <c:v>165.13698174579866</c:v>
                </c:pt>
                <c:pt idx="15">
                  <c:v>167.09004903991584</c:v>
                </c:pt>
                <c:pt idx="16">
                  <c:v>169.04311633403302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0-42B6-BD9E-F0D4183C807E}"/>
            </c:ext>
          </c:extLst>
        </c:ser>
        <c:ser>
          <c:idx val="3"/>
          <c:order val="3"/>
          <c:tx>
            <c:strRef>
              <c:f>Cuadro!$A$5</c:f>
              <c:strCache>
                <c:ptCount val="1"/>
                <c:pt idx="0">
                  <c:v>Cri Cri® 24 (12x27gr / 0.95oz)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Cuadro!$B$5:$AD$5</c:f>
              <c:numCache>
                <c:formatCode>0</c:formatCode>
                <c:ptCount val="17"/>
                <c:pt idx="0">
                  <c:v>52.166642666666668</c:v>
                </c:pt>
                <c:pt idx="1">
                  <c:v>130.79168766666666</c:v>
                </c:pt>
                <c:pt idx="2">
                  <c:v>160.02797999999999</c:v>
                </c:pt>
                <c:pt idx="3">
                  <c:v>179.61319937393193</c:v>
                </c:pt>
                <c:pt idx="4">
                  <c:v>130.64987742681632</c:v>
                </c:pt>
                <c:pt idx="5">
                  <c:v>221.00172516396125</c:v>
                </c:pt>
                <c:pt idx="6">
                  <c:v>233.36878020612656</c:v>
                </c:pt>
                <c:pt idx="7">
                  <c:v>245.73583524829198</c:v>
                </c:pt>
                <c:pt idx="8">
                  <c:v>258.10289029045737</c:v>
                </c:pt>
                <c:pt idx="9">
                  <c:v>270.46994533262273</c:v>
                </c:pt>
                <c:pt idx="10">
                  <c:v>282.83700037478809</c:v>
                </c:pt>
                <c:pt idx="11">
                  <c:v>295.20405541695345</c:v>
                </c:pt>
                <c:pt idx="12">
                  <c:v>307.57111045911881</c:v>
                </c:pt>
                <c:pt idx="13">
                  <c:v>319.93816550128417</c:v>
                </c:pt>
                <c:pt idx="14">
                  <c:v>332.30522054344954</c:v>
                </c:pt>
                <c:pt idx="15">
                  <c:v>344.6722755856149</c:v>
                </c:pt>
                <c:pt idx="16">
                  <c:v>357.03933062778032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0-42B6-BD9E-F0D4183C807E}"/>
            </c:ext>
          </c:extLst>
        </c:ser>
        <c:ser>
          <c:idx val="4"/>
          <c:order val="4"/>
          <c:tx>
            <c:strRef>
              <c:f>Cuadro!$A$6</c:f>
              <c:strCache>
                <c:ptCount val="1"/>
                <c:pt idx="0">
                  <c:v>Galak® 16(5x130g / 4.58oz)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Cuadro!$B$6:$AD$6</c:f>
              <c:numCache>
                <c:formatCode>0</c:formatCode>
                <c:ptCount val="17"/>
                <c:pt idx="0">
                  <c:v>64.870833333333337</c:v>
                </c:pt>
                <c:pt idx="1">
                  <c:v>84.020833333333329</c:v>
                </c:pt>
                <c:pt idx="2">
                  <c:v>98.708333333333329</c:v>
                </c:pt>
                <c:pt idx="3">
                  <c:v>163.96241330130675</c:v>
                </c:pt>
                <c:pt idx="4">
                  <c:v>102.89060332532668</c:v>
                </c:pt>
                <c:pt idx="5">
                  <c:v>169.04238037895243</c:v>
                </c:pt>
                <c:pt idx="6">
                  <c:v>218.83422351969796</c:v>
                </c:pt>
                <c:pt idx="7">
                  <c:v>181.36555854368751</c:v>
                </c:pt>
                <c:pt idx="8">
                  <c:v>206.26011174293592</c:v>
                </c:pt>
                <c:pt idx="9">
                  <c:v>211.62775221796809</c:v>
                </c:pt>
                <c:pt idx="10">
                  <c:v>261.41959535871359</c:v>
                </c:pt>
                <c:pt idx="11">
                  <c:v>223.95093038270315</c:v>
                </c:pt>
                <c:pt idx="12">
                  <c:v>248.84548358195158</c:v>
                </c:pt>
                <c:pt idx="13">
                  <c:v>254.21312405698376</c:v>
                </c:pt>
                <c:pt idx="14">
                  <c:v>304.00496719772923</c:v>
                </c:pt>
                <c:pt idx="15">
                  <c:v>266.53630222171881</c:v>
                </c:pt>
                <c:pt idx="16">
                  <c:v>291.43085542096725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F0-42B6-BD9E-F0D4183C807E}"/>
            </c:ext>
          </c:extLst>
        </c:ser>
        <c:ser>
          <c:idx val="5"/>
          <c:order val="5"/>
          <c:tx>
            <c:strRef>
              <c:f>Cuadro!$A$7</c:f>
              <c:strCache>
                <c:ptCount val="1"/>
                <c:pt idx="0">
                  <c:v>Galak® 24 (12x30gr / 1.05oz)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Cuadro!$B$7:$AD$7</c:f>
              <c:numCache>
                <c:formatCode>0</c:formatCode>
                <c:ptCount val="17"/>
                <c:pt idx="0">
                  <c:v>83.861089333333339</c:v>
                </c:pt>
                <c:pt idx="1">
                  <c:v>105.16550933333333</c:v>
                </c:pt>
                <c:pt idx="2">
                  <c:v>156.20719</c:v>
                </c:pt>
                <c:pt idx="3">
                  <c:v>135.0015787693909</c:v>
                </c:pt>
                <c:pt idx="4">
                  <c:v>120.05884185901439</c:v>
                </c:pt>
                <c:pt idx="5">
                  <c:v>163.46479981025379</c:v>
                </c:pt>
                <c:pt idx="6">
                  <c:v>170.75125931233504</c:v>
                </c:pt>
                <c:pt idx="7">
                  <c:v>178.03771881441614</c:v>
                </c:pt>
                <c:pt idx="8">
                  <c:v>185.32417831649738</c:v>
                </c:pt>
                <c:pt idx="9">
                  <c:v>192.61063781857851</c:v>
                </c:pt>
                <c:pt idx="10">
                  <c:v>199.89709732065975</c:v>
                </c:pt>
                <c:pt idx="11">
                  <c:v>207.18355682274085</c:v>
                </c:pt>
                <c:pt idx="12">
                  <c:v>214.47001632482207</c:v>
                </c:pt>
                <c:pt idx="13">
                  <c:v>221.7564758269032</c:v>
                </c:pt>
                <c:pt idx="14">
                  <c:v>229.04293532898444</c:v>
                </c:pt>
                <c:pt idx="15">
                  <c:v>236.32939483106557</c:v>
                </c:pt>
                <c:pt idx="16">
                  <c:v>243.61585433314679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F0-42B6-BD9E-F0D4183C807E}"/>
            </c:ext>
          </c:extLst>
        </c:ser>
        <c:ser>
          <c:idx val="6"/>
          <c:order val="6"/>
          <c:tx>
            <c:strRef>
              <c:f>Cuadro!$A$8</c:f>
              <c:strCache>
                <c:ptCount val="1"/>
                <c:pt idx="0">
                  <c:v>Savoy Chocolate Baking Bar 40% 16 (4x200gr / 7.05oz)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Cuadro!$B$8:$AD$8</c:f>
              <c:numCache>
                <c:formatCode>0</c:formatCode>
                <c:ptCount val="17"/>
                <c:pt idx="0">
                  <c:v>36.479166666666664</c:v>
                </c:pt>
                <c:pt idx="1">
                  <c:v>36.5</c:v>
                </c:pt>
                <c:pt idx="2">
                  <c:v>32.9375</c:v>
                </c:pt>
                <c:pt idx="3">
                  <c:v>31.228381761189272</c:v>
                </c:pt>
                <c:pt idx="4">
                  <c:v>34.286262106963981</c:v>
                </c:pt>
                <c:pt idx="5">
                  <c:v>29.633308328307884</c:v>
                </c:pt>
                <c:pt idx="6">
                  <c:v>28.893971373047947</c:v>
                </c:pt>
                <c:pt idx="7">
                  <c:v>28.154634417788014</c:v>
                </c:pt>
                <c:pt idx="8">
                  <c:v>27.415297462528077</c:v>
                </c:pt>
                <c:pt idx="9">
                  <c:v>26.675960507268144</c:v>
                </c:pt>
                <c:pt idx="10">
                  <c:v>25.936623552008207</c:v>
                </c:pt>
                <c:pt idx="11">
                  <c:v>25.197286596748274</c:v>
                </c:pt>
                <c:pt idx="12">
                  <c:v>24.457949641488337</c:v>
                </c:pt>
                <c:pt idx="13">
                  <c:v>23.718612686228404</c:v>
                </c:pt>
                <c:pt idx="14">
                  <c:v>22.979275730968467</c:v>
                </c:pt>
                <c:pt idx="15">
                  <c:v>22.239938775708531</c:v>
                </c:pt>
                <c:pt idx="16">
                  <c:v>21.500601820448598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0-42B6-BD9E-F0D4183C807E}"/>
            </c:ext>
          </c:extLst>
        </c:ser>
        <c:ser>
          <c:idx val="7"/>
          <c:order val="7"/>
          <c:tx>
            <c:strRef>
              <c:f>Cuadro!$A$9</c:f>
              <c:strCache>
                <c:ptCount val="1"/>
                <c:pt idx="0">
                  <c:v>Savoy Chocolate Baking Bar 55% 16 (4x200gr / 7.05oz)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Cuadro!$B$9:$AD$9</c:f>
              <c:numCache>
                <c:formatCode>0</c:formatCode>
                <c:ptCount val="17"/>
                <c:pt idx="0">
                  <c:v>26.041666666666668</c:v>
                </c:pt>
                <c:pt idx="1">
                  <c:v>32.416666666666664</c:v>
                </c:pt>
                <c:pt idx="2">
                  <c:v>25.666666666666668</c:v>
                </c:pt>
                <c:pt idx="3">
                  <c:v>34.45596832141328</c:v>
                </c:pt>
                <c:pt idx="4">
                  <c:v>29.64524208035332</c:v>
                </c:pt>
                <c:pt idx="5">
                  <c:v>31.33397093985667</c:v>
                </c:pt>
                <c:pt idx="6">
                  <c:v>31.550036915473505</c:v>
                </c:pt>
                <c:pt idx="7">
                  <c:v>31.76610289109033</c:v>
                </c:pt>
                <c:pt idx="8">
                  <c:v>31.982168866707166</c:v>
                </c:pt>
                <c:pt idx="9">
                  <c:v>32.198234842323991</c:v>
                </c:pt>
                <c:pt idx="10">
                  <c:v>32.41430081794082</c:v>
                </c:pt>
                <c:pt idx="11">
                  <c:v>32.630366793557656</c:v>
                </c:pt>
                <c:pt idx="12">
                  <c:v>32.846432769174484</c:v>
                </c:pt>
                <c:pt idx="13">
                  <c:v>33.062498744791313</c:v>
                </c:pt>
                <c:pt idx="14">
                  <c:v>33.278564720408141</c:v>
                </c:pt>
                <c:pt idx="15">
                  <c:v>33.49463069602497</c:v>
                </c:pt>
                <c:pt idx="16">
                  <c:v>33.710696671641806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F0-42B6-BD9E-F0D4183C807E}"/>
            </c:ext>
          </c:extLst>
        </c:ser>
        <c:ser>
          <c:idx val="8"/>
          <c:order val="8"/>
          <c:tx>
            <c:strRef>
              <c:f>Cuadro!$A$10</c:f>
              <c:strCache>
                <c:ptCount val="1"/>
                <c:pt idx="0">
                  <c:v>Savoy® Milk 16 (5x130gr / 4.58oz)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Cuadro!$B$10:$AD$10</c:f>
              <c:numCache>
                <c:formatCode>0</c:formatCode>
                <c:ptCount val="17"/>
                <c:pt idx="0">
                  <c:v>97.875</c:v>
                </c:pt>
                <c:pt idx="1">
                  <c:v>110.89583333333333</c:v>
                </c:pt>
                <c:pt idx="2">
                  <c:v>144.78749999999999</c:v>
                </c:pt>
                <c:pt idx="3">
                  <c:v>234.49052245026772</c:v>
                </c:pt>
                <c:pt idx="4">
                  <c:v>147.01221394590024</c:v>
                </c:pt>
                <c:pt idx="5">
                  <c:v>244.02745951611109</c:v>
                </c:pt>
                <c:pt idx="6">
                  <c:v>258.14585168141917</c:v>
                </c:pt>
                <c:pt idx="7">
                  <c:v>272.26424384672703</c:v>
                </c:pt>
                <c:pt idx="8">
                  <c:v>286.38263601203511</c:v>
                </c:pt>
                <c:pt idx="9">
                  <c:v>300.50102817734296</c:v>
                </c:pt>
                <c:pt idx="10">
                  <c:v>314.61942034265104</c:v>
                </c:pt>
                <c:pt idx="11">
                  <c:v>328.73781250795889</c:v>
                </c:pt>
                <c:pt idx="12">
                  <c:v>342.85620467326697</c:v>
                </c:pt>
                <c:pt idx="13">
                  <c:v>356.97459683857488</c:v>
                </c:pt>
                <c:pt idx="14">
                  <c:v>371.09298900388291</c:v>
                </c:pt>
                <c:pt idx="15">
                  <c:v>385.21138116919082</c:v>
                </c:pt>
                <c:pt idx="16">
                  <c:v>399.32977333449884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F0-42B6-BD9E-F0D4183C807E}"/>
            </c:ext>
          </c:extLst>
        </c:ser>
        <c:ser>
          <c:idx val="9"/>
          <c:order val="9"/>
          <c:tx>
            <c:strRef>
              <c:f>Cuadro!$A$11</c:f>
              <c:strCache>
                <c:ptCount val="1"/>
                <c:pt idx="0">
                  <c:v>Savoy® Milk 24 (12x30gr / 1.05oz)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Cuadro!$B$11:$AD$11</c:f>
              <c:numCache>
                <c:formatCode>0</c:formatCode>
                <c:ptCount val="17"/>
                <c:pt idx="0">
                  <c:v>153.611109</c:v>
                </c:pt>
                <c:pt idx="1">
                  <c:v>182.23264433333335</c:v>
                </c:pt>
                <c:pt idx="2">
                  <c:v>211.901611</c:v>
                </c:pt>
                <c:pt idx="3">
                  <c:v>207.16488825853685</c:v>
                </c:pt>
                <c:pt idx="4">
                  <c:v>188.72756314796754</c:v>
                </c:pt>
                <c:pt idx="5">
                  <c:v>232.94015237919919</c:v>
                </c:pt>
                <c:pt idx="6">
                  <c:v>239.13563698278793</c:v>
                </c:pt>
                <c:pt idx="7">
                  <c:v>245.33112158637658</c:v>
                </c:pt>
                <c:pt idx="8">
                  <c:v>251.52660618996535</c:v>
                </c:pt>
                <c:pt idx="9">
                  <c:v>257.72209079355395</c:v>
                </c:pt>
                <c:pt idx="10">
                  <c:v>263.9175753971428</c:v>
                </c:pt>
                <c:pt idx="11">
                  <c:v>270.11306000073137</c:v>
                </c:pt>
                <c:pt idx="12">
                  <c:v>276.30854460432016</c:v>
                </c:pt>
                <c:pt idx="13">
                  <c:v>282.50402920790879</c:v>
                </c:pt>
                <c:pt idx="14">
                  <c:v>288.69951381149758</c:v>
                </c:pt>
                <c:pt idx="15">
                  <c:v>294.89499841508621</c:v>
                </c:pt>
                <c:pt idx="16">
                  <c:v>301.090483018675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F0-42B6-BD9E-F0D4183C807E}"/>
            </c:ext>
          </c:extLst>
        </c:ser>
        <c:ser>
          <c:idx val="10"/>
          <c:order val="10"/>
          <c:tx>
            <c:strRef>
              <c:f>Cuadro!$A$12</c:f>
              <c:strCache>
                <c:ptCount val="1"/>
                <c:pt idx="0">
                  <c:v>Toronto Chocolate Bag (48x125gr / 4.4oz)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Cuadro!$B$12:$AD$12</c:f>
              <c:numCache>
                <c:formatCode>0</c:formatCode>
                <c:ptCount val="17"/>
                <c:pt idx="0">
                  <c:v>218.04166666666666</c:v>
                </c:pt>
                <c:pt idx="1">
                  <c:v>219.9236113333333</c:v>
                </c:pt>
                <c:pt idx="2">
                  <c:v>302</c:v>
                </c:pt>
                <c:pt idx="3">
                  <c:v>230.75671818862475</c:v>
                </c:pt>
                <c:pt idx="4">
                  <c:v>242.68049904715616</c:v>
                </c:pt>
                <c:pt idx="5">
                  <c:v>259.85887292356188</c:v>
                </c:pt>
                <c:pt idx="6">
                  <c:v>267.44759128124974</c:v>
                </c:pt>
                <c:pt idx="7">
                  <c:v>275.03630963893733</c:v>
                </c:pt>
                <c:pt idx="8">
                  <c:v>282.62502799662519</c:v>
                </c:pt>
                <c:pt idx="9">
                  <c:v>290.21374635431278</c:v>
                </c:pt>
                <c:pt idx="10">
                  <c:v>297.80246471200059</c:v>
                </c:pt>
                <c:pt idx="11">
                  <c:v>305.39118306968822</c:v>
                </c:pt>
                <c:pt idx="12">
                  <c:v>312.97990142737603</c:v>
                </c:pt>
                <c:pt idx="13">
                  <c:v>320.56861978506362</c:v>
                </c:pt>
                <c:pt idx="14">
                  <c:v>328.15733814275148</c:v>
                </c:pt>
                <c:pt idx="15">
                  <c:v>335.74605650043912</c:v>
                </c:pt>
                <c:pt idx="16">
                  <c:v>343.33477485812693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F0-42B6-BD9E-F0D4183C807E}"/>
            </c:ext>
          </c:extLst>
        </c:ser>
        <c:ser>
          <c:idx val="11"/>
          <c:order val="11"/>
          <c:tx>
            <c:strRef>
              <c:f>Cuadro!$A$13</c:f>
              <c:strCache>
                <c:ptCount val="1"/>
                <c:pt idx="0">
                  <c:v>Toronto® Box (24x324gr / 11.43oz)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Cuadro!$B$13:$AD$13</c:f>
              <c:numCache>
                <c:formatCode>0</c:formatCode>
                <c:ptCount val="17"/>
                <c:pt idx="0">
                  <c:v>331.88888866666667</c:v>
                </c:pt>
                <c:pt idx="1">
                  <c:v>313.44444433333337</c:v>
                </c:pt>
                <c:pt idx="2">
                  <c:v>392.16654633333337</c:v>
                </c:pt>
                <c:pt idx="3">
                  <c:v>607.91576123984498</c:v>
                </c:pt>
                <c:pt idx="4">
                  <c:v>411.35391014329457</c:v>
                </c:pt>
                <c:pt idx="5">
                  <c:v>621.32528763311223</c:v>
                </c:pt>
                <c:pt idx="6">
                  <c:v>652.06995854668946</c:v>
                </c:pt>
                <c:pt idx="7">
                  <c:v>682.8146294602667</c:v>
                </c:pt>
                <c:pt idx="8">
                  <c:v>713.55930037384383</c:v>
                </c:pt>
                <c:pt idx="9">
                  <c:v>744.30397128742106</c:v>
                </c:pt>
                <c:pt idx="10">
                  <c:v>775.0486422009983</c:v>
                </c:pt>
                <c:pt idx="11">
                  <c:v>805.79331311457543</c:v>
                </c:pt>
                <c:pt idx="12">
                  <c:v>836.53798402815266</c:v>
                </c:pt>
                <c:pt idx="13">
                  <c:v>867.28265494172979</c:v>
                </c:pt>
                <c:pt idx="14">
                  <c:v>898.02732585530703</c:v>
                </c:pt>
                <c:pt idx="15">
                  <c:v>928.77199676888426</c:v>
                </c:pt>
                <c:pt idx="16">
                  <c:v>959.5166676824615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F0-42B6-BD9E-F0D4183C807E}"/>
            </c:ext>
          </c:extLst>
        </c:ser>
        <c:ser>
          <c:idx val="12"/>
          <c:order val="12"/>
          <c:tx>
            <c:strRef>
              <c:f>Cuadro!$A$14</c:f>
              <c:strCache>
                <c:ptCount val="1"/>
                <c:pt idx="0">
                  <c:v>Cocosette Wafer 4Pack (60x200gr / 7.05oz)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Cuadro!$B$14:$AD$14</c:f>
              <c:numCache>
                <c:formatCode>0</c:formatCode>
                <c:ptCount val="17"/>
                <c:pt idx="0">
                  <c:v>895.85000333333335</c:v>
                </c:pt>
                <c:pt idx="1">
                  <c:v>830.2942036666667</c:v>
                </c:pt>
                <c:pt idx="2">
                  <c:v>948.52176899999995</c:v>
                </c:pt>
                <c:pt idx="3">
                  <c:v>1083.0376267403865</c:v>
                </c:pt>
                <c:pt idx="4">
                  <c:v>939.42590068509662</c:v>
                </c:pt>
                <c:pt idx="5">
                  <c:v>1130.8858136759163</c:v>
                </c:pt>
                <c:pt idx="6">
                  <c:v>1149.6747761306724</c:v>
                </c:pt>
                <c:pt idx="7">
                  <c:v>1168.4637385854287</c:v>
                </c:pt>
                <c:pt idx="8">
                  <c:v>1187.2527010401848</c:v>
                </c:pt>
                <c:pt idx="9">
                  <c:v>1206.0416634949411</c:v>
                </c:pt>
                <c:pt idx="10">
                  <c:v>1224.8306259496972</c:v>
                </c:pt>
                <c:pt idx="11">
                  <c:v>1243.6195884044532</c:v>
                </c:pt>
                <c:pt idx="12">
                  <c:v>1262.4085508592095</c:v>
                </c:pt>
                <c:pt idx="13">
                  <c:v>1281.1975133139656</c:v>
                </c:pt>
                <c:pt idx="14">
                  <c:v>1299.9864757687219</c:v>
                </c:pt>
                <c:pt idx="15">
                  <c:v>1318.775438223478</c:v>
                </c:pt>
                <c:pt idx="16">
                  <c:v>1337.5644006782343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3F0-42B6-BD9E-F0D4183C807E}"/>
            </c:ext>
          </c:extLst>
        </c:ser>
        <c:ser>
          <c:idx val="13"/>
          <c:order val="13"/>
          <c:tx>
            <c:strRef>
              <c:f>Cuadro!$A$15</c:f>
              <c:strCache>
                <c:ptCount val="1"/>
                <c:pt idx="0">
                  <c:v>Cocosette Wafer Box 12 (18x50gr / 1.76oz)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Cuadro!$B$15:$AD$15</c:f>
              <c:numCache>
                <c:formatCode>0</c:formatCode>
                <c:ptCount val="17"/>
                <c:pt idx="0">
                  <c:v>593.44443000000001</c:v>
                </c:pt>
                <c:pt idx="1">
                  <c:v>385.23331433333334</c:v>
                </c:pt>
                <c:pt idx="2">
                  <c:v>530.03987799999993</c:v>
                </c:pt>
                <c:pt idx="3">
                  <c:v>408.59150809696968</c:v>
                </c:pt>
                <c:pt idx="4">
                  <c:v>520</c:v>
                </c:pt>
                <c:pt idx="5">
                  <c:v>520</c:v>
                </c:pt>
                <c:pt idx="6">
                  <c:v>520</c:v>
                </c:pt>
                <c:pt idx="7">
                  <c:v>520</c:v>
                </c:pt>
                <c:pt idx="8">
                  <c:v>520</c:v>
                </c:pt>
                <c:pt idx="9">
                  <c:v>520</c:v>
                </c:pt>
                <c:pt idx="10">
                  <c:v>520</c:v>
                </c:pt>
                <c:pt idx="11">
                  <c:v>520</c:v>
                </c:pt>
                <c:pt idx="12">
                  <c:v>520</c:v>
                </c:pt>
                <c:pt idx="13">
                  <c:v>520</c:v>
                </c:pt>
                <c:pt idx="14">
                  <c:v>520</c:v>
                </c:pt>
                <c:pt idx="15">
                  <c:v>520</c:v>
                </c:pt>
                <c:pt idx="16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F0-42B6-BD9E-F0D4183C807E}"/>
            </c:ext>
          </c:extLst>
        </c:ser>
        <c:ser>
          <c:idx val="14"/>
          <c:order val="14"/>
          <c:tx>
            <c:strRef>
              <c:f>Cuadro!$A$16</c:f>
              <c:strCache>
                <c:ptCount val="1"/>
                <c:pt idx="0">
                  <c:v>Samba Chocolate 16 (20x32gr / 1.12oz)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Cuadro!$B$16:$AD$16</c:f>
              <c:numCache>
                <c:formatCode>0</c:formatCode>
                <c:ptCount val="17"/>
                <c:pt idx="0">
                  <c:v>55.006250000000001</c:v>
                </c:pt>
                <c:pt idx="1">
                  <c:v>46.395833333333336</c:v>
                </c:pt>
                <c:pt idx="2">
                  <c:v>37.75416666666667</c:v>
                </c:pt>
                <c:pt idx="3">
                  <c:v>68.799831628419341</c:v>
                </c:pt>
                <c:pt idx="4">
                  <c:v>51.989020407104832</c:v>
                </c:pt>
                <c:pt idx="5">
                  <c:v>74.024912736976077</c:v>
                </c:pt>
                <c:pt idx="6">
                  <c:v>74.703455588694041</c:v>
                </c:pt>
                <c:pt idx="7">
                  <c:v>75.381998440412062</c:v>
                </c:pt>
                <c:pt idx="8">
                  <c:v>76.060541292130026</c:v>
                </c:pt>
                <c:pt idx="9">
                  <c:v>76.739084143848046</c:v>
                </c:pt>
                <c:pt idx="10">
                  <c:v>77.41762699556601</c:v>
                </c:pt>
                <c:pt idx="11">
                  <c:v>78.096169847284031</c:v>
                </c:pt>
                <c:pt idx="12">
                  <c:v>78.774712699001995</c:v>
                </c:pt>
                <c:pt idx="13">
                  <c:v>79.453255550720016</c:v>
                </c:pt>
                <c:pt idx="14">
                  <c:v>80.13179840243798</c:v>
                </c:pt>
                <c:pt idx="15">
                  <c:v>80.810341254156</c:v>
                </c:pt>
                <c:pt idx="16">
                  <c:v>81.488884105873979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3F0-42B6-BD9E-F0D4183C807E}"/>
            </c:ext>
          </c:extLst>
        </c:ser>
        <c:ser>
          <c:idx val="15"/>
          <c:order val="15"/>
          <c:tx>
            <c:strRef>
              <c:f>Cuadro!$A$17</c:f>
              <c:strCache>
                <c:ptCount val="1"/>
                <c:pt idx="0">
                  <c:v>Samba Strawberry 16 (20x32gr / 1.12oz)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Cuadro!$B$17:$AD$17</c:f>
              <c:numCache>
                <c:formatCode>0</c:formatCode>
                <c:ptCount val="17"/>
                <c:pt idx="0">
                  <c:v>407.97916666666669</c:v>
                </c:pt>
                <c:pt idx="1">
                  <c:v>424.39167500000002</c:v>
                </c:pt>
                <c:pt idx="2">
                  <c:v>449.93437666666665</c:v>
                </c:pt>
                <c:pt idx="3">
                  <c:v>565.9843220174256</c:v>
                </c:pt>
                <c:pt idx="4">
                  <c:v>462.07238508768978</c:v>
                </c:pt>
                <c:pt idx="5">
                  <c:v>510.9583622687378</c:v>
                </c:pt>
                <c:pt idx="6">
                  <c:v>627.65144797210894</c:v>
                </c:pt>
                <c:pt idx="7">
                  <c:v>539.64746918856986</c:v>
                </c:pt>
                <c:pt idx="8">
                  <c:v>656.340554891941</c:v>
                </c:pt>
                <c:pt idx="9">
                  <c:v>568.33657610840191</c:v>
                </c:pt>
                <c:pt idx="10">
                  <c:v>685.02966181177305</c:v>
                </c:pt>
                <c:pt idx="11">
                  <c:v>597.02568302823397</c:v>
                </c:pt>
                <c:pt idx="12">
                  <c:v>713.71876873160511</c:v>
                </c:pt>
                <c:pt idx="13">
                  <c:v>625.71478994806603</c:v>
                </c:pt>
                <c:pt idx="14">
                  <c:v>742.40787565143717</c:v>
                </c:pt>
                <c:pt idx="15">
                  <c:v>654.40389686789808</c:v>
                </c:pt>
                <c:pt idx="16">
                  <c:v>771.09698257126922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3F0-42B6-BD9E-F0D4183C807E}"/>
            </c:ext>
          </c:extLst>
        </c:ser>
        <c:ser>
          <c:idx val="16"/>
          <c:order val="16"/>
          <c:tx>
            <c:strRef>
              <c:f>Cuadro!$A$18</c:f>
              <c:strCache>
                <c:ptCount val="1"/>
                <c:pt idx="0">
                  <c:v>Susy Wafer 4Pack (60x200gr / 7.05 oz)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Cuadro!$B$18:$AD$18</c:f>
              <c:numCache>
                <c:formatCode>0</c:formatCode>
                <c:ptCount val="17"/>
                <c:pt idx="0">
                  <c:v>498.61667433333332</c:v>
                </c:pt>
                <c:pt idx="1">
                  <c:v>557.4126236666666</c:v>
                </c:pt>
                <c:pt idx="2">
                  <c:v>551.01087800000005</c:v>
                </c:pt>
                <c:pt idx="3">
                  <c:v>612.63954512020302</c:v>
                </c:pt>
                <c:pt idx="4">
                  <c:v>554.91993028005072</c:v>
                </c:pt>
                <c:pt idx="5">
                  <c:v>657.80562251833044</c:v>
                </c:pt>
                <c:pt idx="6">
                  <c:v>669.60932267605199</c:v>
                </c:pt>
                <c:pt idx="7">
                  <c:v>681.41302283377354</c:v>
                </c:pt>
                <c:pt idx="8">
                  <c:v>693.21672299149498</c:v>
                </c:pt>
                <c:pt idx="9">
                  <c:v>705.02042314921653</c:v>
                </c:pt>
                <c:pt idx="10">
                  <c:v>716.82412330693808</c:v>
                </c:pt>
                <c:pt idx="11">
                  <c:v>728.62782346465951</c:v>
                </c:pt>
                <c:pt idx="12">
                  <c:v>740.43152362238106</c:v>
                </c:pt>
                <c:pt idx="13">
                  <c:v>752.23522378010261</c:v>
                </c:pt>
                <c:pt idx="14">
                  <c:v>764.03892393782417</c:v>
                </c:pt>
                <c:pt idx="15">
                  <c:v>775.8426240955456</c:v>
                </c:pt>
                <c:pt idx="16">
                  <c:v>787.64632425326715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F0-42B6-BD9E-F0D4183C807E}"/>
            </c:ext>
          </c:extLst>
        </c:ser>
        <c:ser>
          <c:idx val="17"/>
          <c:order val="17"/>
          <c:tx>
            <c:strRef>
              <c:f>Cuadro!$A$19</c:f>
              <c:strCache>
                <c:ptCount val="1"/>
                <c:pt idx="0">
                  <c:v>Susy Wafer Box 12 (18x50gr / 1.76oz)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Cuadro!$B$19:$AD$19</c:f>
              <c:numCache>
                <c:formatCode>0</c:formatCode>
                <c:ptCount val="17"/>
                <c:pt idx="0">
                  <c:v>245.0092573333333</c:v>
                </c:pt>
                <c:pt idx="1">
                  <c:v>331.7021876666667</c:v>
                </c:pt>
                <c:pt idx="2">
                  <c:v>328.92585000000003</c:v>
                </c:pt>
                <c:pt idx="3">
                  <c:v>348.86390711203148</c:v>
                </c:pt>
                <c:pt idx="4">
                  <c:v>313.62530052800787</c:v>
                </c:pt>
                <c:pt idx="5">
                  <c:v>366.11562622969501</c:v>
                </c:pt>
                <c:pt idx="6">
                  <c:v>372.30621112329555</c:v>
                </c:pt>
                <c:pt idx="7">
                  <c:v>378.4967960168961</c:v>
                </c:pt>
                <c:pt idx="8">
                  <c:v>384.68738091049659</c:v>
                </c:pt>
                <c:pt idx="9">
                  <c:v>390.87796580409713</c:v>
                </c:pt>
                <c:pt idx="10">
                  <c:v>397.06855069769767</c:v>
                </c:pt>
                <c:pt idx="11">
                  <c:v>403.25913559129822</c:v>
                </c:pt>
                <c:pt idx="12">
                  <c:v>409.44972048489876</c:v>
                </c:pt>
                <c:pt idx="13">
                  <c:v>415.64030537849931</c:v>
                </c:pt>
                <c:pt idx="14">
                  <c:v>421.83089027209985</c:v>
                </c:pt>
                <c:pt idx="15">
                  <c:v>428.02147516570039</c:v>
                </c:pt>
                <c:pt idx="16">
                  <c:v>434.21206005930094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F0-42B6-BD9E-F0D4183C807E}"/>
            </c:ext>
          </c:extLst>
        </c:ser>
        <c:ser>
          <c:idx val="18"/>
          <c:order val="18"/>
          <c:tx>
            <c:strRef>
              <c:f>Cuadro!$A$20</c:f>
              <c:strCache>
                <c:ptCount val="1"/>
                <c:pt idx="0">
                  <c:v>Nestea Lemon (8x450gr / 15.87oz)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Cuadro!$B$20:$AD$20</c:f>
              <c:numCache>
                <c:formatCode>0</c:formatCode>
                <c:ptCount val="17"/>
                <c:pt idx="0">
                  <c:v>1358.625</c:v>
                </c:pt>
                <c:pt idx="1">
                  <c:v>1401.5416666666667</c:v>
                </c:pt>
                <c:pt idx="2">
                  <c:v>2192.875</c:v>
                </c:pt>
                <c:pt idx="3">
                  <c:v>2273.4050011294239</c:v>
                </c:pt>
                <c:pt idx="4">
                  <c:v>1806.6116669490227</c:v>
                </c:pt>
                <c:pt idx="5">
                  <c:v>2550.0610731081024</c:v>
                </c:pt>
                <c:pt idx="6">
                  <c:v>2673.9071428279317</c:v>
                </c:pt>
                <c:pt idx="7">
                  <c:v>2797.7532125477624</c:v>
                </c:pt>
                <c:pt idx="8">
                  <c:v>2921.5992822675917</c:v>
                </c:pt>
                <c:pt idx="9">
                  <c:v>3045.4453519874228</c:v>
                </c:pt>
                <c:pt idx="10">
                  <c:v>3169.2914217072521</c:v>
                </c:pt>
                <c:pt idx="11">
                  <c:v>3293.1374914270832</c:v>
                </c:pt>
                <c:pt idx="12">
                  <c:v>3416.9835611469121</c:v>
                </c:pt>
                <c:pt idx="13">
                  <c:v>3540.8296308667432</c:v>
                </c:pt>
                <c:pt idx="14">
                  <c:v>3664.6757005865725</c:v>
                </c:pt>
                <c:pt idx="15">
                  <c:v>3788.5217703064036</c:v>
                </c:pt>
                <c:pt idx="16">
                  <c:v>3912.3678400262329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F0-42B6-BD9E-F0D4183C807E}"/>
            </c:ext>
          </c:extLst>
        </c:ser>
        <c:ser>
          <c:idx val="19"/>
          <c:order val="19"/>
          <c:tx>
            <c:strRef>
              <c:f>Cuadro!$A$21</c:f>
              <c:strCache>
                <c:ptCount val="1"/>
                <c:pt idx="0">
                  <c:v>Nestea Lemon 6 (12x90gr / 3.17oz)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Cuadro!$B$21:$AD$21</c:f>
              <c:numCache>
                <c:formatCode>0</c:formatCode>
                <c:ptCount val="17"/>
                <c:pt idx="0">
                  <c:v>375.08329933333334</c:v>
                </c:pt>
                <c:pt idx="1">
                  <c:v>374.11099966666666</c:v>
                </c:pt>
                <c:pt idx="2">
                  <c:v>114.59622433333334</c:v>
                </c:pt>
                <c:pt idx="3">
                  <c:v>271.61400721655968</c:v>
                </c:pt>
                <c:pt idx="4">
                  <c:v>283.85113263747326</c:v>
                </c:pt>
                <c:pt idx="5">
                  <c:v>284</c:v>
                </c:pt>
                <c:pt idx="6">
                  <c:v>284</c:v>
                </c:pt>
                <c:pt idx="7">
                  <c:v>284</c:v>
                </c:pt>
                <c:pt idx="8">
                  <c:v>284</c:v>
                </c:pt>
                <c:pt idx="9">
                  <c:v>284</c:v>
                </c:pt>
                <c:pt idx="10">
                  <c:v>284</c:v>
                </c:pt>
                <c:pt idx="11">
                  <c:v>284</c:v>
                </c:pt>
                <c:pt idx="12">
                  <c:v>284</c:v>
                </c:pt>
                <c:pt idx="13">
                  <c:v>284</c:v>
                </c:pt>
                <c:pt idx="14">
                  <c:v>284</c:v>
                </c:pt>
                <c:pt idx="15">
                  <c:v>284</c:v>
                </c:pt>
                <c:pt idx="1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F0-42B6-BD9E-F0D4183C807E}"/>
            </c:ext>
          </c:extLst>
        </c:ser>
        <c:ser>
          <c:idx val="20"/>
          <c:order val="20"/>
          <c:tx>
            <c:strRef>
              <c:f>Cuadro!$A$22</c:f>
              <c:strCache>
                <c:ptCount val="1"/>
                <c:pt idx="0">
                  <c:v>Nestea Peach (8x450gr / 15.87oz)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Cuadro!$B$22:$AD$22</c:f>
              <c:numCache>
                <c:formatCode>0</c:formatCode>
                <c:ptCount val="17"/>
                <c:pt idx="0">
                  <c:v>611.79166666666663</c:v>
                </c:pt>
                <c:pt idx="1">
                  <c:v>1811.875</c:v>
                </c:pt>
                <c:pt idx="2">
                  <c:v>2034.25</c:v>
                </c:pt>
                <c:pt idx="3">
                  <c:v>2227.8570342666803</c:v>
                </c:pt>
                <c:pt idx="4">
                  <c:v>1671.4434252333367</c:v>
                </c:pt>
                <c:pt idx="5">
                  <c:v>2263.0952489340416</c:v>
                </c:pt>
                <c:pt idx="6">
                  <c:v>2368.3693950680422</c:v>
                </c:pt>
                <c:pt idx="7">
                  <c:v>2473.6435412020423</c:v>
                </c:pt>
                <c:pt idx="8">
                  <c:v>2578.9176873360429</c:v>
                </c:pt>
                <c:pt idx="9">
                  <c:v>2684.1918334700431</c:v>
                </c:pt>
                <c:pt idx="10">
                  <c:v>2789.4659796040437</c:v>
                </c:pt>
                <c:pt idx="11">
                  <c:v>2894.7401257380443</c:v>
                </c:pt>
                <c:pt idx="12">
                  <c:v>3000.0142718720444</c:v>
                </c:pt>
                <c:pt idx="13">
                  <c:v>3105.2884180060446</c:v>
                </c:pt>
                <c:pt idx="14">
                  <c:v>3210.5625641400452</c:v>
                </c:pt>
                <c:pt idx="15">
                  <c:v>3315.8367102740458</c:v>
                </c:pt>
                <c:pt idx="16">
                  <c:v>3421.1108564080459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F0-42B6-BD9E-F0D4183C807E}"/>
            </c:ext>
          </c:extLst>
        </c:ser>
        <c:ser>
          <c:idx val="21"/>
          <c:order val="21"/>
          <c:tx>
            <c:strRef>
              <c:f>Cuadro!$A$23</c:f>
              <c:strCache>
                <c:ptCount val="1"/>
                <c:pt idx="0">
                  <c:v>Nestea Peach 6 (12x90gr / 3.17oz)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Cuadro!$B$23:$AD$23</c:f>
              <c:numCache>
                <c:formatCode>0</c:formatCode>
                <c:ptCount val="17"/>
                <c:pt idx="0">
                  <c:v>400.58791966666666</c:v>
                </c:pt>
                <c:pt idx="1">
                  <c:v>331.77766666666668</c:v>
                </c:pt>
                <c:pt idx="2">
                  <c:v>91.999333333333325</c:v>
                </c:pt>
                <c:pt idx="3">
                  <c:v>411.4425498775434</c:v>
                </c:pt>
                <c:pt idx="4">
                  <c:v>308.95186738605253</c:v>
                </c:pt>
                <c:pt idx="5">
                  <c:v>309</c:v>
                </c:pt>
                <c:pt idx="6">
                  <c:v>309</c:v>
                </c:pt>
                <c:pt idx="7">
                  <c:v>309</c:v>
                </c:pt>
                <c:pt idx="8">
                  <c:v>309</c:v>
                </c:pt>
                <c:pt idx="9">
                  <c:v>309</c:v>
                </c:pt>
                <c:pt idx="10">
                  <c:v>309</c:v>
                </c:pt>
                <c:pt idx="11">
                  <c:v>309</c:v>
                </c:pt>
                <c:pt idx="12">
                  <c:v>309</c:v>
                </c:pt>
                <c:pt idx="13">
                  <c:v>309</c:v>
                </c:pt>
                <c:pt idx="14">
                  <c:v>309</c:v>
                </c:pt>
                <c:pt idx="15">
                  <c:v>309</c:v>
                </c:pt>
                <c:pt idx="16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3F0-42B6-BD9E-F0D4183C807E}"/>
            </c:ext>
          </c:extLst>
        </c:ser>
        <c:ser>
          <c:idx val="22"/>
          <c:order val="22"/>
          <c:tx>
            <c:strRef>
              <c:f>Cuadro!$A$24</c:f>
              <c:strCache>
                <c:ptCount val="1"/>
                <c:pt idx="0">
                  <c:v>Cerelac Bag (12x900gr / 31.75oz)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Cuadro!$B$24:$AD$24</c:f>
              <c:numCache>
                <c:formatCode>0</c:formatCode>
                <c:ptCount val="17"/>
                <c:pt idx="0">
                  <c:v>127.81942433333334</c:v>
                </c:pt>
                <c:pt idx="1">
                  <c:v>260.58333466666664</c:v>
                </c:pt>
                <c:pt idx="2">
                  <c:v>172.58333433333334</c:v>
                </c:pt>
                <c:pt idx="3">
                  <c:v>280.34893990572482</c:v>
                </c:pt>
                <c:pt idx="4">
                  <c:v>210.33375830976453</c:v>
                </c:pt>
                <c:pt idx="5">
                  <c:v>323.23530902797546</c:v>
                </c:pt>
                <c:pt idx="6">
                  <c:v>336.67379833877641</c:v>
                </c:pt>
                <c:pt idx="7">
                  <c:v>350.11228764957741</c:v>
                </c:pt>
                <c:pt idx="8">
                  <c:v>363.55077696037836</c:v>
                </c:pt>
                <c:pt idx="9">
                  <c:v>376.9892662711793</c:v>
                </c:pt>
                <c:pt idx="10">
                  <c:v>390.42775558198031</c:v>
                </c:pt>
                <c:pt idx="11">
                  <c:v>403.86624489278131</c:v>
                </c:pt>
                <c:pt idx="12">
                  <c:v>417.30473420358226</c:v>
                </c:pt>
                <c:pt idx="13">
                  <c:v>430.7432235143832</c:v>
                </c:pt>
                <c:pt idx="14">
                  <c:v>444.18171282518421</c:v>
                </c:pt>
                <c:pt idx="15">
                  <c:v>457.62020213598515</c:v>
                </c:pt>
                <c:pt idx="16">
                  <c:v>471.05869144678616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3F0-42B6-BD9E-F0D4183C807E}"/>
            </c:ext>
          </c:extLst>
        </c:ser>
        <c:ser>
          <c:idx val="23"/>
          <c:order val="23"/>
          <c:tx>
            <c:strRef>
              <c:f>Cuadro!$A$25</c:f>
              <c:strCache>
                <c:ptCount val="1"/>
                <c:pt idx="0">
                  <c:v>Cerelac Bag (24x400gr / 14.10oz)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Cuadro!$B$25:$AD$25</c:f>
              <c:numCache>
                <c:formatCode>0</c:formatCode>
                <c:ptCount val="17"/>
                <c:pt idx="0">
                  <c:v>408.21628699999997</c:v>
                </c:pt>
                <c:pt idx="1">
                  <c:v>324.86077466666666</c:v>
                </c:pt>
                <c:pt idx="2">
                  <c:v>318.11127100000004</c:v>
                </c:pt>
                <c:pt idx="3">
                  <c:v>636.93478378029351</c:v>
                </c:pt>
                <c:pt idx="4">
                  <c:v>422.03077911174</c:v>
                </c:pt>
                <c:pt idx="5">
                  <c:v>599.21564679188089</c:v>
                </c:pt>
                <c:pt idx="6">
                  <c:v>622.87693924288158</c:v>
                </c:pt>
                <c:pt idx="7">
                  <c:v>646.53823169388227</c:v>
                </c:pt>
                <c:pt idx="8">
                  <c:v>670.19952414488284</c:v>
                </c:pt>
                <c:pt idx="9">
                  <c:v>693.86081659588353</c:v>
                </c:pt>
                <c:pt idx="10">
                  <c:v>717.52210904688422</c:v>
                </c:pt>
                <c:pt idx="11">
                  <c:v>741.18340149788492</c:v>
                </c:pt>
                <c:pt idx="12">
                  <c:v>764.84469394888549</c:v>
                </c:pt>
                <c:pt idx="13">
                  <c:v>788.50598639988618</c:v>
                </c:pt>
                <c:pt idx="14">
                  <c:v>812.16727885088676</c:v>
                </c:pt>
                <c:pt idx="15">
                  <c:v>835.82857130188745</c:v>
                </c:pt>
                <c:pt idx="16">
                  <c:v>859.48986375288814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3F0-42B6-BD9E-F0D4183C807E}"/>
            </c:ext>
          </c:extLst>
        </c:ser>
        <c:ser>
          <c:idx val="24"/>
          <c:order val="24"/>
          <c:tx>
            <c:strRef>
              <c:f>Cuadro!$A$26</c:f>
              <c:strCache>
                <c:ptCount val="1"/>
                <c:pt idx="0">
                  <c:v>PAN White (10x1kg / 35.27oz)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Cuadro!$B$26:$AD$26</c:f>
              <c:numCache>
                <c:formatCode>0</c:formatCode>
                <c:ptCount val="17"/>
                <c:pt idx="0">
                  <c:v>610.56666666666661</c:v>
                </c:pt>
                <c:pt idx="1">
                  <c:v>4528.7</c:v>
                </c:pt>
                <c:pt idx="2">
                  <c:v>2353.2666666666669</c:v>
                </c:pt>
                <c:pt idx="3">
                  <c:v>1950.5529717155634</c:v>
                </c:pt>
                <c:pt idx="4">
                  <c:v>2360.7715762622242</c:v>
                </c:pt>
                <c:pt idx="5">
                  <c:v>1461.3102961728575</c:v>
                </c:pt>
                <c:pt idx="6">
                  <c:v>1287.6956771990272</c:v>
                </c:pt>
                <c:pt idx="7">
                  <c:v>1114.0810582251947</c:v>
                </c:pt>
                <c:pt idx="8">
                  <c:v>940.46643925136402</c:v>
                </c:pt>
                <c:pt idx="9">
                  <c:v>766.85182027753171</c:v>
                </c:pt>
                <c:pt idx="10">
                  <c:v>593.23720130370111</c:v>
                </c:pt>
                <c:pt idx="11">
                  <c:v>419.62258232986864</c:v>
                </c:pt>
                <c:pt idx="12">
                  <c:v>246.00796335603812</c:v>
                </c:pt>
                <c:pt idx="13">
                  <c:v>72.393344382205626</c:v>
                </c:pt>
                <c:pt idx="14">
                  <c:v>-101.22127459162489</c:v>
                </c:pt>
                <c:pt idx="15">
                  <c:v>-274.83589356545718</c:v>
                </c:pt>
                <c:pt idx="16">
                  <c:v>-448.45051253928767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F0-42B6-BD9E-F0D4183C807E}"/>
            </c:ext>
          </c:extLst>
        </c:ser>
        <c:ser>
          <c:idx val="25"/>
          <c:order val="25"/>
          <c:tx>
            <c:strRef>
              <c:f>Cuadro!$A$27</c:f>
              <c:strCache>
                <c:ptCount val="1"/>
                <c:pt idx="0">
                  <c:v>PAN White (4x2300gr / 5lbs)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Cuadro!$B$27:$AD$27</c:f>
              <c:numCache>
                <c:formatCode>0</c:formatCode>
                <c:ptCount val="17"/>
                <c:pt idx="0">
                  <c:v>963.75</c:v>
                </c:pt>
                <c:pt idx="1">
                  <c:v>1794.1666666666667</c:v>
                </c:pt>
                <c:pt idx="2">
                  <c:v>2001.9166666666667</c:v>
                </c:pt>
                <c:pt idx="3">
                  <c:v>3861.1188148785882</c:v>
                </c:pt>
                <c:pt idx="4">
                  <c:v>2155.2380370529804</c:v>
                </c:pt>
                <c:pt idx="5">
                  <c:v>3991.4045177601051</c:v>
                </c:pt>
                <c:pt idx="6">
                  <c:v>4311.2025908844453</c:v>
                </c:pt>
                <c:pt idx="7">
                  <c:v>4631.000664008785</c:v>
                </c:pt>
                <c:pt idx="8">
                  <c:v>4950.7987371331255</c:v>
                </c:pt>
                <c:pt idx="9">
                  <c:v>5270.5968102574652</c:v>
                </c:pt>
                <c:pt idx="10">
                  <c:v>5590.3948833818049</c:v>
                </c:pt>
                <c:pt idx="11">
                  <c:v>5910.1929565061455</c:v>
                </c:pt>
                <c:pt idx="12">
                  <c:v>6229.9910296304861</c:v>
                </c:pt>
                <c:pt idx="13">
                  <c:v>6549.7891027548258</c:v>
                </c:pt>
                <c:pt idx="14">
                  <c:v>6869.5871758791654</c:v>
                </c:pt>
                <c:pt idx="15">
                  <c:v>7189.385249003506</c:v>
                </c:pt>
                <c:pt idx="16">
                  <c:v>7509.1833221278466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F0-42B6-BD9E-F0D4183C807E}"/>
            </c:ext>
          </c:extLst>
        </c:ser>
        <c:ser>
          <c:idx val="26"/>
          <c:order val="26"/>
          <c:tx>
            <c:strRef>
              <c:f>Cuadro!$A$28</c:f>
              <c:strCache>
                <c:ptCount val="1"/>
                <c:pt idx="0">
                  <c:v>PAN Yellow (10x1kg / 35.27oz)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Cuadro!$B$28:$AD$28</c:f>
              <c:numCache>
                <c:formatCode>0</c:formatCode>
                <c:ptCount val="17"/>
                <c:pt idx="0">
                  <c:v>178.70000000000002</c:v>
                </c:pt>
                <c:pt idx="1">
                  <c:v>291.66666666666669</c:v>
                </c:pt>
                <c:pt idx="2">
                  <c:v>229.06666666666669</c:v>
                </c:pt>
                <c:pt idx="3">
                  <c:v>187.26364481390897</c:v>
                </c:pt>
                <c:pt idx="4">
                  <c:v>221.67424453681059</c:v>
                </c:pt>
                <c:pt idx="5">
                  <c:v>198.01355918439782</c:v>
                </c:pt>
                <c:pt idx="6">
                  <c:v>202.13618392706869</c:v>
                </c:pt>
                <c:pt idx="7">
                  <c:v>206.25880866973952</c:v>
                </c:pt>
                <c:pt idx="8">
                  <c:v>210.38143341241036</c:v>
                </c:pt>
                <c:pt idx="9">
                  <c:v>214.50405815508122</c:v>
                </c:pt>
                <c:pt idx="10">
                  <c:v>218.62668289775206</c:v>
                </c:pt>
                <c:pt idx="11">
                  <c:v>222.7493076404229</c:v>
                </c:pt>
                <c:pt idx="12">
                  <c:v>226.87193238309374</c:v>
                </c:pt>
                <c:pt idx="13">
                  <c:v>230.99455712576457</c:v>
                </c:pt>
                <c:pt idx="14">
                  <c:v>235.11718186843544</c:v>
                </c:pt>
                <c:pt idx="15">
                  <c:v>239.23980661110627</c:v>
                </c:pt>
                <c:pt idx="16">
                  <c:v>243.36243135377711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F0-42B6-BD9E-F0D4183C807E}"/>
            </c:ext>
          </c:extLst>
        </c:ser>
        <c:ser>
          <c:idx val="27"/>
          <c:order val="27"/>
          <c:tx>
            <c:strRef>
              <c:f>Cuadro!$A$29</c:f>
              <c:strCache>
                <c:ptCount val="1"/>
                <c:pt idx="0">
                  <c:v>PAN Yellow (4x2300gr / 5lbs)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Cuadro!$B$29:$AD$29</c:f>
              <c:numCache>
                <c:formatCode>0</c:formatCode>
                <c:ptCount val="17"/>
                <c:pt idx="0">
                  <c:v>126.33333333333333</c:v>
                </c:pt>
                <c:pt idx="1">
                  <c:v>290.08333333333331</c:v>
                </c:pt>
                <c:pt idx="2">
                  <c:v>186.58333333333334</c:v>
                </c:pt>
                <c:pt idx="3">
                  <c:v>309.72609787032934</c:v>
                </c:pt>
                <c:pt idx="4">
                  <c:v>228.18152446758234</c:v>
                </c:pt>
                <c:pt idx="5">
                  <c:v>347.5464766041552</c:v>
                </c:pt>
                <c:pt idx="6">
                  <c:v>356.91465959732227</c:v>
                </c:pt>
                <c:pt idx="7">
                  <c:v>366.28284259048957</c:v>
                </c:pt>
                <c:pt idx="8">
                  <c:v>375.65102558365658</c:v>
                </c:pt>
                <c:pt idx="9">
                  <c:v>385.01920857682387</c:v>
                </c:pt>
                <c:pt idx="10">
                  <c:v>394.38739156999094</c:v>
                </c:pt>
                <c:pt idx="11">
                  <c:v>403.75557456315818</c:v>
                </c:pt>
                <c:pt idx="12">
                  <c:v>413.12375755632524</c:v>
                </c:pt>
                <c:pt idx="13">
                  <c:v>422.49194054949254</c:v>
                </c:pt>
                <c:pt idx="14">
                  <c:v>431.86012354265955</c:v>
                </c:pt>
                <c:pt idx="15">
                  <c:v>441.22830653582685</c:v>
                </c:pt>
                <c:pt idx="16">
                  <c:v>450.59648952899391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3F0-42B6-BD9E-F0D4183C807E}"/>
            </c:ext>
          </c:extLst>
        </c:ser>
        <c:ser>
          <c:idx val="28"/>
          <c:order val="28"/>
          <c:tx>
            <c:strRef>
              <c:f>Cuadro!$A$30</c:f>
              <c:strCache>
                <c:ptCount val="1"/>
                <c:pt idx="0">
                  <c:v>PAN White Whole Grain (10x 1Kg / 35.27oz)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Cuadro!$B$30:$AD$30</c:f>
              <c:numCache>
                <c:formatCode>0</c:formatCode>
                <c:ptCount val="17"/>
                <c:pt idx="0">
                  <c:v>104</c:v>
                </c:pt>
                <c:pt idx="1">
                  <c:v>311.56666666666666</c:v>
                </c:pt>
                <c:pt idx="2">
                  <c:v>208.56666666666669</c:v>
                </c:pt>
                <c:pt idx="3">
                  <c:v>188.68985900338848</c:v>
                </c:pt>
                <c:pt idx="4">
                  <c:v>203.20579808418046</c:v>
                </c:pt>
                <c:pt idx="5">
                  <c:v>112.98717673303608</c:v>
                </c:pt>
                <c:pt idx="6">
                  <c:v>154.5444307084139</c:v>
                </c:pt>
                <c:pt idx="7">
                  <c:v>73.362030431284524</c:v>
                </c:pt>
                <c:pt idx="8">
                  <c:v>114.91928440666234</c:v>
                </c:pt>
                <c:pt idx="9">
                  <c:v>33.73688412953296</c:v>
                </c:pt>
                <c:pt idx="10">
                  <c:v>75.294138104910786</c:v>
                </c:pt>
                <c:pt idx="11">
                  <c:v>-5.8882621722185959</c:v>
                </c:pt>
                <c:pt idx="12">
                  <c:v>35.668991803159237</c:v>
                </c:pt>
                <c:pt idx="13">
                  <c:v>-45.513408473970152</c:v>
                </c:pt>
                <c:pt idx="14">
                  <c:v>-3.9561544985923192</c:v>
                </c:pt>
                <c:pt idx="15">
                  <c:v>-85.138554775721701</c:v>
                </c:pt>
                <c:pt idx="16">
                  <c:v>-43.581300800343875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3F0-42B6-BD9E-F0D4183C807E}"/>
            </c:ext>
          </c:extLst>
        </c:ser>
        <c:ser>
          <c:idx val="29"/>
          <c:order val="29"/>
          <c:tx>
            <c:strRef>
              <c:f>Cuadro!$A$31</c:f>
              <c:strCache>
                <c:ptCount val="1"/>
                <c:pt idx="0">
                  <c:v>Casabe Gourmet 4 (16x225gr / 8oz)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Cuadro!$B$31:$AD$31</c:f>
              <c:numCache>
                <c:formatCode>0</c:formatCode>
                <c:ptCount val="17"/>
                <c:pt idx="0">
                  <c:v>172.83333333333334</c:v>
                </c:pt>
                <c:pt idx="1">
                  <c:v>120.81770833333333</c:v>
                </c:pt>
                <c:pt idx="2">
                  <c:v>161.40625</c:v>
                </c:pt>
                <c:pt idx="3">
                  <c:v>138.67061992073192</c:v>
                </c:pt>
                <c:pt idx="4">
                  <c:v>148.43197789684965</c:v>
                </c:pt>
                <c:pt idx="5">
                  <c:v>145.28406779103176</c:v>
                </c:pt>
                <c:pt idx="6">
                  <c:v>142.61877581986758</c:v>
                </c:pt>
                <c:pt idx="7">
                  <c:v>139.95348384870363</c:v>
                </c:pt>
                <c:pt idx="8">
                  <c:v>137.28819187753945</c:v>
                </c:pt>
                <c:pt idx="9">
                  <c:v>134.62289990637549</c:v>
                </c:pt>
                <c:pt idx="10">
                  <c:v>131.95760793521131</c:v>
                </c:pt>
                <c:pt idx="11">
                  <c:v>129.29231596404736</c:v>
                </c:pt>
                <c:pt idx="12">
                  <c:v>126.62702399288317</c:v>
                </c:pt>
                <c:pt idx="13">
                  <c:v>123.96173202171921</c:v>
                </c:pt>
                <c:pt idx="14">
                  <c:v>121.29644005055503</c:v>
                </c:pt>
                <c:pt idx="15">
                  <c:v>118.63114807939108</c:v>
                </c:pt>
                <c:pt idx="16">
                  <c:v>115.9658561082269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3F0-42B6-BD9E-F0D4183C807E}"/>
            </c:ext>
          </c:extLst>
        </c:ser>
        <c:ser>
          <c:idx val="30"/>
          <c:order val="30"/>
          <c:tx>
            <c:strRef>
              <c:f>Cuadro!$A$32</c:f>
              <c:strCache>
                <c:ptCount val="1"/>
                <c:pt idx="0">
                  <c:v>Maltin Polar Botella (24x200ml / 7oz)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Cuadro!$B$32:$AD$32</c:f>
              <c:numCache>
                <c:formatCode>0</c:formatCode>
                <c:ptCount val="17"/>
                <c:pt idx="0">
                  <c:v>1544.430531</c:v>
                </c:pt>
                <c:pt idx="1">
                  <c:v>3968.5694699999999</c:v>
                </c:pt>
                <c:pt idx="2">
                  <c:v>2994.5</c:v>
                </c:pt>
                <c:pt idx="3">
                  <c:v>5597.3974150302902</c:v>
                </c:pt>
                <c:pt idx="4">
                  <c:v>3526.2243540075724</c:v>
                </c:pt>
                <c:pt idx="5">
                  <c:v>5954.7091411417423</c:v>
                </c:pt>
                <c:pt idx="6">
                  <c:v>6346.9344371926081</c:v>
                </c:pt>
                <c:pt idx="7">
                  <c:v>6739.1597332434785</c:v>
                </c:pt>
                <c:pt idx="8">
                  <c:v>7131.3850292943453</c:v>
                </c:pt>
                <c:pt idx="9">
                  <c:v>7523.6103253452147</c:v>
                </c:pt>
                <c:pt idx="10">
                  <c:v>7915.8356213960806</c:v>
                </c:pt>
                <c:pt idx="11">
                  <c:v>8308.06091744695</c:v>
                </c:pt>
                <c:pt idx="12">
                  <c:v>8700.2862134978186</c:v>
                </c:pt>
                <c:pt idx="13">
                  <c:v>9092.5115095486872</c:v>
                </c:pt>
                <c:pt idx="14">
                  <c:v>9484.7368055995539</c:v>
                </c:pt>
                <c:pt idx="15">
                  <c:v>9876.9621016504225</c:v>
                </c:pt>
                <c:pt idx="16">
                  <c:v>10269.187397701291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3F0-42B6-BD9E-F0D4183C807E}"/>
            </c:ext>
          </c:extLst>
        </c:ser>
        <c:ser>
          <c:idx val="31"/>
          <c:order val="31"/>
          <c:tx>
            <c:strRef>
              <c:f>Cuadro!$A$33</c:f>
              <c:strCache>
                <c:ptCount val="1"/>
                <c:pt idx="0">
                  <c:v>Maltin Polar Botella (24x340ml / 12oz)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dk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Cuadro!$B$1:$AD$1</c:f>
              <c:strCache>
                <c:ptCount val="17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AVE 2022</c:v>
                </c:pt>
                <c:pt idx="5">
                  <c:v>1/1/2023</c:v>
                </c:pt>
                <c:pt idx="6">
                  <c:v>2/1/2023</c:v>
                </c:pt>
                <c:pt idx="7">
                  <c:v>3/1/2023</c:v>
                </c:pt>
                <c:pt idx="8">
                  <c:v>4/1/2023</c:v>
                </c:pt>
                <c:pt idx="9">
                  <c:v>5/1/2023</c:v>
                </c:pt>
                <c:pt idx="10">
                  <c:v>6/1/2023</c:v>
                </c:pt>
                <c:pt idx="11">
                  <c:v>7/1/2023</c:v>
                </c:pt>
                <c:pt idx="12">
                  <c:v>8/1/2023</c:v>
                </c:pt>
                <c:pt idx="13">
                  <c:v>9/1/2023</c:v>
                </c:pt>
                <c:pt idx="14">
                  <c:v>10/1/2023</c:v>
                </c:pt>
                <c:pt idx="15">
                  <c:v>11/1/2023</c:v>
                </c:pt>
                <c:pt idx="16">
                  <c:v>12/1/2023</c:v>
                </c:pt>
              </c:strCache>
            </c:strRef>
          </c:cat>
          <c:val>
            <c:numRef>
              <c:f>Cuadro!$B$33:$AD$33</c:f>
              <c:numCache>
                <c:formatCode>0</c:formatCode>
                <c:ptCount val="17"/>
                <c:pt idx="0">
                  <c:v>459.25</c:v>
                </c:pt>
                <c:pt idx="1">
                  <c:v>1046.3611133333334</c:v>
                </c:pt>
                <c:pt idx="2">
                  <c:v>1107.9166666666667</c:v>
                </c:pt>
                <c:pt idx="3">
                  <c:v>1009.6888404189493</c:v>
                </c:pt>
                <c:pt idx="4">
                  <c:v>905.80415510473745</c:v>
                </c:pt>
                <c:pt idx="5">
                  <c:v>1041.2103138104344</c:v>
                </c:pt>
                <c:pt idx="6">
                  <c:v>1082.06250636402</c:v>
                </c:pt>
                <c:pt idx="7">
                  <c:v>1122.9146989176065</c:v>
                </c:pt>
                <c:pt idx="8">
                  <c:v>1163.7668914711921</c:v>
                </c:pt>
                <c:pt idx="9">
                  <c:v>1204.6190840247789</c:v>
                </c:pt>
                <c:pt idx="10">
                  <c:v>1245.4712765783645</c:v>
                </c:pt>
                <c:pt idx="11">
                  <c:v>1286.323469131951</c:v>
                </c:pt>
                <c:pt idx="12">
                  <c:v>1327.1756616855366</c:v>
                </c:pt>
                <c:pt idx="13">
                  <c:v>1368.0278542391231</c:v>
                </c:pt>
                <c:pt idx="14">
                  <c:v>1408.8800467927088</c:v>
                </c:pt>
                <c:pt idx="15">
                  <c:v>1449.7322393462953</c:v>
                </c:pt>
                <c:pt idx="16">
                  <c:v>1490.5844318998809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3F0-42B6-BD9E-F0D4183C8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2229407"/>
        <c:axId val="572228159"/>
      </c:lineChart>
      <c:catAx>
        <c:axId val="5722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8159"/>
        <c:crosses val="autoZero"/>
        <c:auto val="1"/>
        <c:lblAlgn val="ctr"/>
        <c:lblOffset val="100"/>
        <c:noMultiLvlLbl val="0"/>
      </c:catAx>
      <c:valAx>
        <c:axId val="5722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294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'Cri Cri 27'!$B$1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'Cri Cri 27'!$B$2:$B$25</c:f>
              <c:numCache>
                <c:formatCode>General</c:formatCode>
                <c:ptCount val="24"/>
                <c:pt idx="0">
                  <c:v>109.166601</c:v>
                </c:pt>
                <c:pt idx="1">
                  <c:v>32.874994000000001</c:v>
                </c:pt>
                <c:pt idx="2">
                  <c:v>14.458333</c:v>
                </c:pt>
                <c:pt idx="3">
                  <c:v>30</c:v>
                </c:pt>
                <c:pt idx="4">
                  <c:v>250.79173299999999</c:v>
                </c:pt>
                <c:pt idx="5">
                  <c:v>111.58333</c:v>
                </c:pt>
                <c:pt idx="6">
                  <c:v>167.583933</c:v>
                </c:pt>
                <c:pt idx="7">
                  <c:v>152.5</c:v>
                </c:pt>
                <c:pt idx="8">
                  <c:v>160.00000700000001</c:v>
                </c:pt>
                <c:pt idx="9">
                  <c:v>178.788195</c:v>
                </c:pt>
                <c:pt idx="10">
                  <c:v>151.41673299999999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4-479C-A777-27B41E646686}"/>
            </c:ext>
          </c:extLst>
        </c:ser>
        <c:ser>
          <c:idx val="1"/>
          <c:order val="1"/>
          <c:tx>
            <c:strRef>
              <c:f>'Cri Cri 27'!$C$1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 Cri 27'!$A$2:$A$25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 27'!$C$2:$C$25</c:f>
              <c:numCache>
                <c:formatCode>General</c:formatCode>
                <c:ptCount val="24"/>
                <c:pt idx="10">
                  <c:v>151.41673299999999</c:v>
                </c:pt>
                <c:pt idx="11">
                  <c:v>208.63467012179581</c:v>
                </c:pt>
                <c:pt idx="12">
                  <c:v>221.00172516396125</c:v>
                </c:pt>
                <c:pt idx="13">
                  <c:v>233.36878020612656</c:v>
                </c:pt>
                <c:pt idx="14">
                  <c:v>245.73583524829198</c:v>
                </c:pt>
                <c:pt idx="15">
                  <c:v>258.10289029045737</c:v>
                </c:pt>
                <c:pt idx="16">
                  <c:v>270.46994533262273</c:v>
                </c:pt>
                <c:pt idx="17">
                  <c:v>282.83700037478809</c:v>
                </c:pt>
                <c:pt idx="18">
                  <c:v>295.20405541695345</c:v>
                </c:pt>
                <c:pt idx="19">
                  <c:v>307.57111045911881</c:v>
                </c:pt>
                <c:pt idx="20">
                  <c:v>319.93816550128417</c:v>
                </c:pt>
                <c:pt idx="21">
                  <c:v>332.30522054344954</c:v>
                </c:pt>
                <c:pt idx="22">
                  <c:v>344.6722755856149</c:v>
                </c:pt>
                <c:pt idx="23">
                  <c:v>357.03933062778032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4-479C-A777-27B41E646686}"/>
            </c:ext>
          </c:extLst>
        </c:ser>
        <c:ser>
          <c:idx val="2"/>
          <c:order val="2"/>
          <c:tx>
            <c:strRef>
              <c:f>'Cri Cri 27'!$D$1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'Cri Cri 27'!$A$2:$A$25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 27'!$D$2:$D$25</c:f>
              <c:numCache>
                <c:formatCode>General</c:formatCode>
                <c:ptCount val="24"/>
                <c:pt idx="10" formatCode="0.00">
                  <c:v>151.41673299999999</c:v>
                </c:pt>
                <c:pt idx="11" formatCode="0.00">
                  <c:v>76.552974645336519</c:v>
                </c:pt>
                <c:pt idx="12" formatCode="0.00">
                  <c:v>87.85911760538437</c:v>
                </c:pt>
                <c:pt idx="13" formatCode="0.00">
                  <c:v>99.157073427247951</c:v>
                </c:pt>
                <c:pt idx="14" formatCode="0.00">
                  <c:v>110.4469072530857</c:v>
                </c:pt>
                <c:pt idx="15" formatCode="0.00">
                  <c:v>121.72868362576938</c:v>
                </c:pt>
                <c:pt idx="16" formatCode="0.00">
                  <c:v>133.00246647438144</c:v>
                </c:pt>
                <c:pt idx="17" formatCode="0.00">
                  <c:v>144.26831910122391</c:v>
                </c:pt>
                <c:pt idx="18" formatCode="0.00">
                  <c:v>155.5263041702627</c:v>
                </c:pt>
                <c:pt idx="19" formatCode="0.00">
                  <c:v>166.77648369693392</c:v>
                </c:pt>
                <c:pt idx="20" formatCode="0.00">
                  <c:v>178.01891903923877</c:v>
                </c:pt>
                <c:pt idx="21" formatCode="0.00">
                  <c:v>189.25367089005891</c:v>
                </c:pt>
                <c:pt idx="22" formatCode="0.00">
                  <c:v>200.48079927062392</c:v>
                </c:pt>
                <c:pt idx="23" formatCode="0.00">
                  <c:v>211.70036352506656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4-479C-A777-27B41E646686}"/>
            </c:ext>
          </c:extLst>
        </c:ser>
        <c:ser>
          <c:idx val="3"/>
          <c:order val="3"/>
          <c:tx>
            <c:strRef>
              <c:f>'Cri Cri 27'!$E$1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'Cri Cri 27'!$A$2:$A$25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 27'!$E$2:$E$25</c:f>
              <c:numCache>
                <c:formatCode>General</c:formatCode>
                <c:ptCount val="24"/>
                <c:pt idx="10" formatCode="0.00">
                  <c:v>151.41673299999999</c:v>
                </c:pt>
                <c:pt idx="11" formatCode="0.00">
                  <c:v>340.71636559825509</c:v>
                </c:pt>
                <c:pt idx="12" formatCode="0.00">
                  <c:v>354.14433272253814</c:v>
                </c:pt>
                <c:pt idx="13" formatCode="0.00">
                  <c:v>367.58048698500517</c:v>
                </c:pt>
                <c:pt idx="14" formatCode="0.00">
                  <c:v>381.02476324349823</c:v>
                </c:pt>
                <c:pt idx="15" formatCode="0.00">
                  <c:v>394.47709695514538</c:v>
                </c:pt>
                <c:pt idx="16" formatCode="0.00">
                  <c:v>407.93742419086402</c:v>
                </c:pt>
                <c:pt idx="17" formatCode="0.00">
                  <c:v>421.40568164835224</c:v>
                </c:pt>
                <c:pt idx="18" formatCode="0.00">
                  <c:v>434.88180666364417</c:v>
                </c:pt>
                <c:pt idx="19" formatCode="0.00">
                  <c:v>448.36573722130368</c:v>
                </c:pt>
                <c:pt idx="20" formatCode="0.00">
                  <c:v>461.85741196332958</c:v>
                </c:pt>
                <c:pt idx="21" formatCode="0.00">
                  <c:v>475.35677019684016</c:v>
                </c:pt>
                <c:pt idx="22" formatCode="0.00">
                  <c:v>488.86375190060585</c:v>
                </c:pt>
                <c:pt idx="23" formatCode="0.00">
                  <c:v>502.37829773049407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4-479C-A777-27B41E646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05183"/>
        <c:axId val="379391039"/>
      </c:lineChart>
      <c:catAx>
        <c:axId val="3794051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1039"/>
        <c:crosses val="autoZero"/>
        <c:auto val="1"/>
        <c:lblAlgn val="ctr"/>
        <c:lblOffset val="100"/>
        <c:noMultiLvlLbl val="0"/>
      </c:catAx>
      <c:valAx>
        <c:axId val="3793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0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'75 Aniversario Dark'!$B$1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 Aniversario Dark'!$B$2:$B$25</c:f>
              <c:numCache>
                <c:formatCode>General</c:formatCode>
                <c:ptCount val="24"/>
                <c:pt idx="0">
                  <c:v>13</c:v>
                </c:pt>
                <c:pt idx="1">
                  <c:v>11.75</c:v>
                </c:pt>
                <c:pt idx="2">
                  <c:v>15.5</c:v>
                </c:pt>
                <c:pt idx="3">
                  <c:v>13.5</c:v>
                </c:pt>
                <c:pt idx="4">
                  <c:v>12.75</c:v>
                </c:pt>
                <c:pt idx="5">
                  <c:v>12.75</c:v>
                </c:pt>
                <c:pt idx="6">
                  <c:v>11.416667</c:v>
                </c:pt>
                <c:pt idx="7">
                  <c:v>7.7999989999999997</c:v>
                </c:pt>
                <c:pt idx="8">
                  <c:v>16.875</c:v>
                </c:pt>
                <c:pt idx="9">
                  <c:v>12.808337</c:v>
                </c:pt>
                <c:pt idx="10">
                  <c:v>3.06677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6-4353-B510-DD46BD77B6BF}"/>
            </c:ext>
          </c:extLst>
        </c:ser>
        <c:ser>
          <c:idx val="1"/>
          <c:order val="1"/>
          <c:tx>
            <c:strRef>
              <c:f>'75 Aniversario Dark'!$C$1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 Aniversario Dark'!$A$2:$A$25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Dark'!$C$2:$C$25</c:f>
              <c:numCache>
                <c:formatCode>General</c:formatCode>
                <c:ptCount val="24"/>
                <c:pt idx="10">
                  <c:v>3.06677</c:v>
                </c:pt>
                <c:pt idx="11">
                  <c:v>7.1183923171369825</c:v>
                </c:pt>
                <c:pt idx="12">
                  <c:v>6.6260917595747424</c:v>
                </c:pt>
                <c:pt idx="13">
                  <c:v>6.1337912020124987</c:v>
                </c:pt>
                <c:pt idx="14">
                  <c:v>5.6414906444502586</c:v>
                </c:pt>
                <c:pt idx="15">
                  <c:v>5.1491900868880149</c:v>
                </c:pt>
                <c:pt idx="16">
                  <c:v>4.6568895293257748</c:v>
                </c:pt>
                <c:pt idx="17">
                  <c:v>4.1645889717635312</c:v>
                </c:pt>
                <c:pt idx="18">
                  <c:v>3.6722884142012902</c:v>
                </c:pt>
                <c:pt idx="19">
                  <c:v>3.1799878566390469</c:v>
                </c:pt>
                <c:pt idx="20">
                  <c:v>2.6876872990768059</c:v>
                </c:pt>
                <c:pt idx="21">
                  <c:v>2.1953867415145631</c:v>
                </c:pt>
                <c:pt idx="22">
                  <c:v>1.7030861839523221</c:v>
                </c:pt>
                <c:pt idx="23">
                  <c:v>1.2107856263900794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6-4353-B510-DD46BD77B6BF}"/>
            </c:ext>
          </c:extLst>
        </c:ser>
        <c:ser>
          <c:idx val="2"/>
          <c:order val="2"/>
          <c:tx>
            <c:strRef>
              <c:f>'75 Aniversario Dark'!$D$1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'75 Aniversario Dark'!$A$2:$A$25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Dark'!$D$2:$D$25</c:f>
              <c:numCache>
                <c:formatCode>General</c:formatCode>
                <c:ptCount val="24"/>
                <c:pt idx="10" formatCode="0.00">
                  <c:v>3.06677</c:v>
                </c:pt>
                <c:pt idx="11" formatCode="0.00">
                  <c:v>-0.6402997883969137</c:v>
                </c:pt>
                <c:pt idx="12" formatCode="0.00">
                  <c:v>-2.0518622899742729</c:v>
                </c:pt>
                <c:pt idx="13" formatCode="0.00">
                  <c:v>-3.3781406563847414</c:v>
                </c:pt>
                <c:pt idx="14" formatCode="0.00">
                  <c:v>-4.6399152497455818</c:v>
                </c:pt>
                <c:pt idx="15" formatCode="0.00">
                  <c:v>-5.8507365186820612</c:v>
                </c:pt>
                <c:pt idx="16" formatCode="0.00">
                  <c:v>-7.0200194184038844</c:v>
                </c:pt>
                <c:pt idx="17" formatCode="0.00">
                  <c:v>-8.1546187662662639</c:v>
                </c:pt>
                <c:pt idx="18" formatCode="0.00">
                  <c:v>-9.2597081787470401</c:v>
                </c:pt>
                <c:pt idx="19" formatCode="0.00">
                  <c:v>-10.339305495088238</c:v>
                </c:pt>
                <c:pt idx="20" formatCode="0.00">
                  <c:v>-11.396604313831192</c:v>
                </c:pt>
                <c:pt idx="21" formatCode="0.00">
                  <c:v>-12.434192500444269</c:v>
                </c:pt>
                <c:pt idx="22" formatCode="0.00">
                  <c:v>-13.454201462675956</c:v>
                </c:pt>
                <c:pt idx="23" formatCode="0.00">
                  <c:v>-14.458411246764257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6-4353-B510-DD46BD77B6BF}"/>
            </c:ext>
          </c:extLst>
        </c:ser>
        <c:ser>
          <c:idx val="3"/>
          <c:order val="3"/>
          <c:tx>
            <c:strRef>
              <c:f>'75 Aniversario Dark'!$E$1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'75 Aniversario Dark'!$A$2:$A$25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Dark'!$E$2:$E$25</c:f>
              <c:numCache>
                <c:formatCode>General</c:formatCode>
                <c:ptCount val="24"/>
                <c:pt idx="10" formatCode="0.00">
                  <c:v>3.06677</c:v>
                </c:pt>
                <c:pt idx="11" formatCode="0.00">
                  <c:v>14.87708442267088</c:v>
                </c:pt>
                <c:pt idx="12" formatCode="0.00">
                  <c:v>15.304045809123757</c:v>
                </c:pt>
                <c:pt idx="13" formatCode="0.00">
                  <c:v>15.64572306040974</c:v>
                </c:pt>
                <c:pt idx="14" formatCode="0.00">
                  <c:v>15.9228965386461</c:v>
                </c:pt>
                <c:pt idx="15" formatCode="0.00">
                  <c:v>16.14911669245809</c:v>
                </c:pt>
                <c:pt idx="16" formatCode="0.00">
                  <c:v>16.333798477055435</c:v>
                </c:pt>
                <c:pt idx="17" formatCode="0.00">
                  <c:v>16.483796709793324</c:v>
                </c:pt>
                <c:pt idx="18" formatCode="0.00">
                  <c:v>16.60428500714962</c:v>
                </c:pt>
                <c:pt idx="19" formatCode="0.00">
                  <c:v>16.699281208366333</c:v>
                </c:pt>
                <c:pt idx="20" formatCode="0.00">
                  <c:v>16.771978911984803</c:v>
                </c:pt>
                <c:pt idx="21" formatCode="0.00">
                  <c:v>16.824965983473394</c:v>
                </c:pt>
                <c:pt idx="22" formatCode="0.00">
                  <c:v>16.860373830580599</c:v>
                </c:pt>
                <c:pt idx="23" formatCode="0.00">
                  <c:v>16.879982499544415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6-4353-B510-DD46BD77B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91967"/>
        <c:axId val="674578655"/>
      </c:lineChart>
      <c:catAx>
        <c:axId val="6745919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78655"/>
        <c:crosses val="autoZero"/>
        <c:auto val="1"/>
        <c:lblAlgn val="ctr"/>
        <c:lblOffset val="100"/>
        <c:noMultiLvlLbl val="0"/>
      </c:catAx>
      <c:valAx>
        <c:axId val="6745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'75 Aniversario Milk'!$B$1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'75 Aniversario Milk'!$B$2:$B$25</c:f>
              <c:numCache>
                <c:formatCode>General</c:formatCode>
                <c:ptCount val="24"/>
                <c:pt idx="0">
                  <c:v>18.25</c:v>
                </c:pt>
                <c:pt idx="1">
                  <c:v>22</c:v>
                </c:pt>
                <c:pt idx="2">
                  <c:v>15</c:v>
                </c:pt>
                <c:pt idx="3">
                  <c:v>18</c:v>
                </c:pt>
                <c:pt idx="4">
                  <c:v>10.75</c:v>
                </c:pt>
                <c:pt idx="5">
                  <c:v>9.75</c:v>
                </c:pt>
                <c:pt idx="6">
                  <c:v>8.4166670000000003</c:v>
                </c:pt>
                <c:pt idx="7">
                  <c:v>12.008333</c:v>
                </c:pt>
                <c:pt idx="8">
                  <c:v>14.700100000000001</c:v>
                </c:pt>
                <c:pt idx="9">
                  <c:v>14.1251</c:v>
                </c:pt>
                <c:pt idx="10">
                  <c:v>20.933433999999998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1-4B9C-A1DD-BA3515B74CC0}"/>
            </c:ext>
          </c:extLst>
        </c:ser>
        <c:ser>
          <c:idx val="1"/>
          <c:order val="1"/>
          <c:tx>
            <c:strRef>
              <c:f>'75 Aniversario Milk'!$C$1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 Aniversario Milk'!$A$2:$A$25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Milk'!$C$2:$C$25</c:f>
              <c:numCache>
                <c:formatCode>General</c:formatCode>
                <c:ptCount val="24"/>
                <c:pt idx="10">
                  <c:v>20.933433999999998</c:v>
                </c:pt>
                <c:pt idx="11">
                  <c:v>13.697423716793178</c:v>
                </c:pt>
                <c:pt idx="12">
                  <c:v>13.383462715247507</c:v>
                </c:pt>
                <c:pt idx="13">
                  <c:v>13.069501713701838</c:v>
                </c:pt>
                <c:pt idx="14">
                  <c:v>12.755540712156167</c:v>
                </c:pt>
                <c:pt idx="15">
                  <c:v>12.441579710610498</c:v>
                </c:pt>
                <c:pt idx="16">
                  <c:v>12.127618709064826</c:v>
                </c:pt>
                <c:pt idx="17">
                  <c:v>11.813657707519157</c:v>
                </c:pt>
                <c:pt idx="18">
                  <c:v>11.499696705973486</c:v>
                </c:pt>
                <c:pt idx="19">
                  <c:v>11.185735704427817</c:v>
                </c:pt>
                <c:pt idx="20">
                  <c:v>10.871774702882146</c:v>
                </c:pt>
                <c:pt idx="21">
                  <c:v>10.557813701336476</c:v>
                </c:pt>
                <c:pt idx="22">
                  <c:v>10.243852699790807</c:v>
                </c:pt>
                <c:pt idx="23">
                  <c:v>9.929891698245136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71-4B9C-A1DD-BA3515B74CC0}"/>
            </c:ext>
          </c:extLst>
        </c:ser>
        <c:ser>
          <c:idx val="2"/>
          <c:order val="2"/>
          <c:tx>
            <c:strRef>
              <c:f>'75 Aniversario Milk'!$D$1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'75 Aniversario Milk'!$A$2:$A$25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Milk'!$D$2:$D$25</c:f>
              <c:numCache>
                <c:formatCode>General</c:formatCode>
                <c:ptCount val="24"/>
                <c:pt idx="10" formatCode="0.00">
                  <c:v>20.933433999999998</c:v>
                </c:pt>
                <c:pt idx="11" formatCode="0.00">
                  <c:v>4.8786073899417595</c:v>
                </c:pt>
                <c:pt idx="12" formatCode="0.00">
                  <c:v>4.5197801455357904</c:v>
                </c:pt>
                <c:pt idx="13" formatCode="0.00">
                  <c:v>4.1602927922920898</c:v>
                </c:pt>
                <c:pt idx="14" formatCode="0.00">
                  <c:v>3.8001467132339997</c:v>
                </c:pt>
                <c:pt idx="15" formatCode="0.00">
                  <c:v>3.4393434078095932</c:v>
                </c:pt>
                <c:pt idx="16" formatCode="0.00">
                  <c:v>3.0778844878307137</c:v>
                </c:pt>
                <c:pt idx="17" formatCode="0.00">
                  <c:v>2.7157716734175015</c:v>
                </c:pt>
                <c:pt idx="18" formatCode="0.00">
                  <c:v>2.3530067889549962</c:v>
                </c:pt>
                <c:pt idx="19" formatCode="0.00">
                  <c:v>1.9895917590681105</c:v>
                </c:pt>
                <c:pt idx="20" formatCode="0.00">
                  <c:v>1.6255286046209996</c:v>
                </c:pt>
                <c:pt idx="21" formatCode="0.00">
                  <c:v>1.2608194387464948</c:v>
                </c:pt>
                <c:pt idx="22" formatCode="0.00">
                  <c:v>0.89546646291101695</c:v>
                </c:pt>
                <c:pt idx="23" formatCode="0.00">
                  <c:v>0.52947196302003086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71-4B9C-A1DD-BA3515B74CC0}"/>
            </c:ext>
          </c:extLst>
        </c:ser>
        <c:ser>
          <c:idx val="3"/>
          <c:order val="3"/>
          <c:tx>
            <c:strRef>
              <c:f>'75 Aniversario Milk'!$E$1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'75 Aniversario Milk'!$A$2:$A$25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'75 Aniversario Milk'!$E$2:$E$25</c:f>
              <c:numCache>
                <c:formatCode>General</c:formatCode>
                <c:ptCount val="24"/>
                <c:pt idx="10" formatCode="0.00">
                  <c:v>20.933433999999998</c:v>
                </c:pt>
                <c:pt idx="11" formatCode="0.00">
                  <c:v>22.516240043644597</c:v>
                </c:pt>
                <c:pt idx="12" formatCode="0.00">
                  <c:v>22.247145284959224</c:v>
                </c:pt>
                <c:pt idx="13" formatCode="0.00">
                  <c:v>21.978710635111586</c:v>
                </c:pt>
                <c:pt idx="14" formatCode="0.00">
                  <c:v>21.710934711078334</c:v>
                </c:pt>
                <c:pt idx="15" formatCode="0.00">
                  <c:v>21.4438160134114</c:v>
                </c:pt>
                <c:pt idx="16" formatCode="0.00">
                  <c:v>21.177352930298937</c:v>
                </c:pt>
                <c:pt idx="17" formatCode="0.00">
                  <c:v>20.911543741620811</c:v>
                </c:pt>
                <c:pt idx="18" formatCode="0.00">
                  <c:v>20.646386622991976</c:v>
                </c:pt>
                <c:pt idx="19" formatCode="0.00">
                  <c:v>20.381879649787521</c:v>
                </c:pt>
                <c:pt idx="20" formatCode="0.00">
                  <c:v>20.118020801143292</c:v>
                </c:pt>
                <c:pt idx="21" formatCode="0.00">
                  <c:v>19.854807963926458</c:v>
                </c:pt>
                <c:pt idx="22" formatCode="0.00">
                  <c:v>19.592238936670597</c:v>
                </c:pt>
                <c:pt idx="23" formatCode="0.00">
                  <c:v>19.330311433470243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71-4B9C-A1DD-BA3515B7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589471"/>
        <c:axId val="674592799"/>
      </c:lineChart>
      <c:catAx>
        <c:axId val="67458947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2799"/>
        <c:crosses val="autoZero"/>
        <c:auto val="1"/>
        <c:lblAlgn val="ctr"/>
        <c:lblOffset val="100"/>
        <c:noMultiLvlLbl val="0"/>
      </c:catAx>
      <c:valAx>
        <c:axId val="674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'Cri Cri®123g'!$B$1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'Cri Cri®123g'!$B$2:$B$25</c:f>
              <c:numCache>
                <c:formatCode>General</c:formatCode>
                <c:ptCount val="24"/>
                <c:pt idx="0">
                  <c:v>110.375</c:v>
                </c:pt>
                <c:pt idx="1">
                  <c:v>151.75</c:v>
                </c:pt>
                <c:pt idx="2">
                  <c:v>153.0625</c:v>
                </c:pt>
                <c:pt idx="3">
                  <c:v>37.25</c:v>
                </c:pt>
                <c:pt idx="4">
                  <c:v>203</c:v>
                </c:pt>
                <c:pt idx="5">
                  <c:v>155.125</c:v>
                </c:pt>
                <c:pt idx="6">
                  <c:v>130.0625</c:v>
                </c:pt>
                <c:pt idx="7">
                  <c:v>229.625</c:v>
                </c:pt>
                <c:pt idx="8">
                  <c:v>136.3125</c:v>
                </c:pt>
                <c:pt idx="9">
                  <c:v>143.73750000000001</c:v>
                </c:pt>
                <c:pt idx="10">
                  <c:v>104.3125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8-4273-A255-AFA5CFED9E1C}"/>
            </c:ext>
          </c:extLst>
        </c:ser>
        <c:ser>
          <c:idx val="1"/>
          <c:order val="1"/>
          <c:tx>
            <c:strRef>
              <c:f>'Cri Cri®123g'!$C$1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'Cri Cri®123g'!$A$2:$A$25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Cri®123g'!$C$2:$C$25</c:f>
              <c:numCache>
                <c:formatCode>General</c:formatCode>
                <c:ptCount val="24"/>
                <c:pt idx="10">
                  <c:v>104.3125</c:v>
                </c:pt>
                <c:pt idx="11">
                  <c:v>145.60630880462682</c:v>
                </c:pt>
                <c:pt idx="12">
                  <c:v>147.559376098744</c:v>
                </c:pt>
                <c:pt idx="13">
                  <c:v>149.5124433928612</c:v>
                </c:pt>
                <c:pt idx="14">
                  <c:v>151.46551068697838</c:v>
                </c:pt>
                <c:pt idx="15">
                  <c:v>153.41857798109555</c:v>
                </c:pt>
                <c:pt idx="16">
                  <c:v>155.37164527521273</c:v>
                </c:pt>
                <c:pt idx="17">
                  <c:v>157.32471256932993</c:v>
                </c:pt>
                <c:pt idx="18">
                  <c:v>159.27777986344711</c:v>
                </c:pt>
                <c:pt idx="19">
                  <c:v>161.23084715756428</c:v>
                </c:pt>
                <c:pt idx="20">
                  <c:v>163.18391445168146</c:v>
                </c:pt>
                <c:pt idx="21">
                  <c:v>165.13698174579866</c:v>
                </c:pt>
                <c:pt idx="22">
                  <c:v>167.09004903991584</c:v>
                </c:pt>
                <c:pt idx="23">
                  <c:v>169.04311633403302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8-4273-A255-AFA5CFED9E1C}"/>
            </c:ext>
          </c:extLst>
        </c:ser>
        <c:ser>
          <c:idx val="2"/>
          <c:order val="2"/>
          <c:tx>
            <c:strRef>
              <c:f>'Cri Cri®123g'!$D$1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'Cri Cri®123g'!$A$2:$A$25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Cri®123g'!$D$2:$D$25</c:f>
              <c:numCache>
                <c:formatCode>General</c:formatCode>
                <c:ptCount val="24"/>
                <c:pt idx="10" formatCode="0.00">
                  <c:v>104.3125</c:v>
                </c:pt>
                <c:pt idx="11" formatCode="0.00">
                  <c:v>43.766372493011943</c:v>
                </c:pt>
                <c:pt idx="12" formatCode="0.00">
                  <c:v>45.201323166248613</c:v>
                </c:pt>
                <c:pt idx="13" formatCode="0.00">
                  <c:v>46.628650884260693</c:v>
                </c:pt>
                <c:pt idx="14" formatCode="0.00">
                  <c:v>48.048371618240239</c:v>
                </c:pt>
                <c:pt idx="15" formatCode="0.00">
                  <c:v>49.460502683855324</c:v>
                </c:pt>
                <c:pt idx="16" formatCode="0.00">
                  <c:v>50.865062694353938</c:v>
                </c:pt>
                <c:pt idx="17" formatCode="0.00">
                  <c:v>52.262071513731328</c:v>
                </c:pt>
                <c:pt idx="18" formatCode="0.00">
                  <c:v>53.651550210036717</c:v>
                </c:pt>
                <c:pt idx="19" formatCode="0.00">
                  <c:v>55.033521008892137</c:v>
                </c:pt>
                <c:pt idx="20" formatCode="0.00">
                  <c:v>56.408007247293042</c:v>
                </c:pt>
                <c:pt idx="21" formatCode="0.00">
                  <c:v>57.775033327756219</c:v>
                </c:pt>
                <c:pt idx="22" formatCode="0.00">
                  <c:v>59.134624672877095</c:v>
                </c:pt>
                <c:pt idx="23" formatCode="0.00">
                  <c:v>60.486807680355611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8-4273-A255-AFA5CFED9E1C}"/>
            </c:ext>
          </c:extLst>
        </c:ser>
        <c:ser>
          <c:idx val="3"/>
          <c:order val="3"/>
          <c:tx>
            <c:strRef>
              <c:f>'Cri Cri®123g'!$E$1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'Cri Cri®123g'!$A$2:$A$25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'Cri Cri®123g'!$E$2:$E$25</c:f>
              <c:numCache>
                <c:formatCode>General</c:formatCode>
                <c:ptCount val="24"/>
                <c:pt idx="10" formatCode="0.00">
                  <c:v>104.3125</c:v>
                </c:pt>
                <c:pt idx="11" formatCode="0.00">
                  <c:v>247.4462451162417</c:v>
                </c:pt>
                <c:pt idx="12" formatCode="0.00">
                  <c:v>249.91742903123938</c:v>
                </c:pt>
                <c:pt idx="13" formatCode="0.00">
                  <c:v>252.39623590146169</c:v>
                </c:pt>
                <c:pt idx="14" formatCode="0.00">
                  <c:v>254.8826497557165</c:v>
                </c:pt>
                <c:pt idx="15" formatCode="0.00">
                  <c:v>257.37665327833577</c:v>
                </c:pt>
                <c:pt idx="16" formatCode="0.00">
                  <c:v>259.87822785607153</c:v>
                </c:pt>
                <c:pt idx="17" formatCode="0.00">
                  <c:v>262.38735362492855</c:v>
                </c:pt>
                <c:pt idx="18" formatCode="0.00">
                  <c:v>264.90400951685751</c:v>
                </c:pt>
                <c:pt idx="19" formatCode="0.00">
                  <c:v>267.42817330623643</c:v>
                </c:pt>
                <c:pt idx="20" formatCode="0.00">
                  <c:v>269.95982165606989</c:v>
                </c:pt>
                <c:pt idx="21" formatCode="0.00">
                  <c:v>272.49893016384112</c:v>
                </c:pt>
                <c:pt idx="22" formatCode="0.00">
                  <c:v>275.04547340695456</c:v>
                </c:pt>
                <c:pt idx="23" formatCode="0.00">
                  <c:v>277.59942498771045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8-4273-A255-AFA5CFED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86239"/>
        <c:axId val="571288735"/>
      </c:lineChart>
      <c:catAx>
        <c:axId val="5712862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8735"/>
        <c:crosses val="autoZero"/>
        <c:auto val="1"/>
        <c:lblAlgn val="ctr"/>
        <c:lblOffset val="100"/>
        <c:noMultiLvlLbl val="0"/>
      </c:catAx>
      <c:valAx>
        <c:axId val="5712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8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FINAL!$B$2:$B$25</c:f>
              <c:numCache>
                <c:formatCode>0</c:formatCode>
                <c:ptCount val="24"/>
                <c:pt idx="0">
                  <c:v>34.75</c:v>
                </c:pt>
                <c:pt idx="1">
                  <c:v>20.4375</c:v>
                </c:pt>
                <c:pt idx="2">
                  <c:v>22.9375</c:v>
                </c:pt>
                <c:pt idx="3">
                  <c:v>35.75</c:v>
                </c:pt>
                <c:pt idx="4">
                  <c:v>31.75</c:v>
                </c:pt>
                <c:pt idx="5">
                  <c:v>29.75</c:v>
                </c:pt>
                <c:pt idx="6">
                  <c:v>33.25</c:v>
                </c:pt>
                <c:pt idx="7">
                  <c:v>23.25</c:v>
                </c:pt>
                <c:pt idx="8">
                  <c:v>20.5</c:v>
                </c:pt>
                <c:pt idx="9">
                  <c:v>48.5</c:v>
                </c:pt>
                <c:pt idx="10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A-434A-9255-7B2E3A7E6CC0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FINAL!$C$2:$C$25</c:f>
              <c:numCache>
                <c:formatCode>0</c:formatCode>
                <c:ptCount val="24"/>
                <c:pt idx="10">
                  <c:v>23.75</c:v>
                </c:pt>
                <c:pt idx="11">
                  <c:v>31.117904964239845</c:v>
                </c:pt>
                <c:pt idx="12">
                  <c:v>31.33397093985667</c:v>
                </c:pt>
                <c:pt idx="13">
                  <c:v>31.550036915473505</c:v>
                </c:pt>
                <c:pt idx="14">
                  <c:v>31.76610289109033</c:v>
                </c:pt>
                <c:pt idx="15">
                  <c:v>31.982168866707166</c:v>
                </c:pt>
                <c:pt idx="16">
                  <c:v>32.198234842323991</c:v>
                </c:pt>
                <c:pt idx="17">
                  <c:v>32.41430081794082</c:v>
                </c:pt>
                <c:pt idx="18">
                  <c:v>32.630366793557656</c:v>
                </c:pt>
                <c:pt idx="19">
                  <c:v>32.846432769174484</c:v>
                </c:pt>
                <c:pt idx="20">
                  <c:v>33.062498744791313</c:v>
                </c:pt>
                <c:pt idx="21">
                  <c:v>33.278564720408141</c:v>
                </c:pt>
                <c:pt idx="22">
                  <c:v>33.49463069602497</c:v>
                </c:pt>
                <c:pt idx="23">
                  <c:v>33.710696671641806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A-434A-9255-7B2E3A7E6CC0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FINAL!$D$2:$D$25</c:f>
              <c:numCache>
                <c:formatCode>0</c:formatCode>
                <c:ptCount val="24"/>
                <c:pt idx="10">
                  <c:v>23.75</c:v>
                </c:pt>
                <c:pt idx="11">
                  <c:v>12.274782760454091</c:v>
                </c:pt>
                <c:pt idx="12">
                  <c:v>11.906346420208706</c:v>
                </c:pt>
                <c:pt idx="13">
                  <c:v>11.550523636820788</c:v>
                </c:pt>
                <c:pt idx="14">
                  <c:v>11.20624454447103</c:v>
                </c:pt>
                <c:pt idx="15">
                  <c:v>10.872573035591159</c:v>
                </c:pt>
                <c:pt idx="16">
                  <c:v>10.548684632918434</c:v>
                </c:pt>
                <c:pt idx="17">
                  <c:v>10.233848845335171</c:v>
                </c:pt>
                <c:pt idx="18">
                  <c:v>9.9274149458780307</c:v>
                </c:pt>
                <c:pt idx="19">
                  <c:v>9.6288003949838945</c:v>
                </c:pt>
                <c:pt idx="20">
                  <c:v>9.3374813321404986</c:v>
                </c:pt>
                <c:pt idx="21">
                  <c:v>9.0529847020240197</c:v>
                </c:pt>
                <c:pt idx="22">
                  <c:v>8.7748816847745594</c:v>
                </c:pt>
                <c:pt idx="23">
                  <c:v>8.5027821761238691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A-434A-9255-7B2E3A7E6CC0}"/>
            </c:ext>
          </c:extLst>
        </c:ser>
        <c:ser>
          <c:idx val="3"/>
          <c:order val="3"/>
          <c:tx>
            <c:strRef>
              <c:f>FINAL!$E$1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FINAL!$A$2:$A$25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FINAL!$E$2:$E$25</c:f>
              <c:numCache>
                <c:formatCode>0</c:formatCode>
                <c:ptCount val="24"/>
                <c:pt idx="10">
                  <c:v>23.75</c:v>
                </c:pt>
                <c:pt idx="11">
                  <c:v>49.961027168025595</c:v>
                </c:pt>
                <c:pt idx="12">
                  <c:v>50.761595459504633</c:v>
                </c:pt>
                <c:pt idx="13">
                  <c:v>51.549550194126226</c:v>
                </c:pt>
                <c:pt idx="14">
                  <c:v>52.325961237709635</c:v>
                </c:pt>
                <c:pt idx="15">
                  <c:v>53.091764697823173</c:v>
                </c:pt>
                <c:pt idx="16">
                  <c:v>53.847785051729545</c:v>
                </c:pt>
                <c:pt idx="17">
                  <c:v>54.594752790546465</c:v>
                </c:pt>
                <c:pt idx="18">
                  <c:v>55.333318641237284</c:v>
                </c:pt>
                <c:pt idx="19">
                  <c:v>56.06406514336507</c:v>
                </c:pt>
                <c:pt idx="20">
                  <c:v>56.787516157442127</c:v>
                </c:pt>
                <c:pt idx="21">
                  <c:v>57.504144738792263</c:v>
                </c:pt>
                <c:pt idx="22">
                  <c:v>58.214379707275384</c:v>
                </c:pt>
                <c:pt idx="23">
                  <c:v>58.918611167159739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A-434A-9255-7B2E3A7E6C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71066111"/>
        <c:axId val="371076095"/>
      </c:lineChart>
      <c:catAx>
        <c:axId val="37106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76095"/>
        <c:crosses val="autoZero"/>
        <c:auto val="1"/>
        <c:lblAlgn val="ctr"/>
        <c:lblOffset val="100"/>
        <c:noMultiLvlLbl val="0"/>
      </c:catAx>
      <c:valAx>
        <c:axId val="371076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06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'Toronto bag'!$B$1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'Toronto bag'!$B$2:$B$25</c:f>
              <c:numCache>
                <c:formatCode>General</c:formatCode>
                <c:ptCount val="24"/>
                <c:pt idx="0">
                  <c:v>85.75</c:v>
                </c:pt>
                <c:pt idx="1">
                  <c:v>374.625</c:v>
                </c:pt>
                <c:pt idx="2">
                  <c:v>193.75</c:v>
                </c:pt>
                <c:pt idx="3">
                  <c:v>178.35416699999999</c:v>
                </c:pt>
                <c:pt idx="4">
                  <c:v>205.91666699999999</c:v>
                </c:pt>
                <c:pt idx="5">
                  <c:v>275.5</c:v>
                </c:pt>
                <c:pt idx="6">
                  <c:v>232.75</c:v>
                </c:pt>
                <c:pt idx="7">
                  <c:v>316.25</c:v>
                </c:pt>
                <c:pt idx="8">
                  <c:v>357</c:v>
                </c:pt>
                <c:pt idx="9">
                  <c:v>248.5</c:v>
                </c:pt>
                <c:pt idx="10">
                  <c:v>191.5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B-4130-A93E-0EA7B82EF9BB}"/>
            </c:ext>
          </c:extLst>
        </c:ser>
        <c:ser>
          <c:idx val="1"/>
          <c:order val="1"/>
          <c:tx>
            <c:strRef>
              <c:f>'Toronto bag'!$C$1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'Toronto bag'!$A$2:$A$25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'Toronto bag'!$C$2:$C$25</c:f>
              <c:numCache>
                <c:formatCode>General</c:formatCode>
                <c:ptCount val="24"/>
                <c:pt idx="10">
                  <c:v>191.5</c:v>
                </c:pt>
                <c:pt idx="11">
                  <c:v>252.27015456587429</c:v>
                </c:pt>
                <c:pt idx="12">
                  <c:v>259.85887292356188</c:v>
                </c:pt>
                <c:pt idx="13">
                  <c:v>267.44759128124974</c:v>
                </c:pt>
                <c:pt idx="14">
                  <c:v>275.03630963893733</c:v>
                </c:pt>
                <c:pt idx="15">
                  <c:v>282.62502799662519</c:v>
                </c:pt>
                <c:pt idx="16">
                  <c:v>290.21374635431278</c:v>
                </c:pt>
                <c:pt idx="17">
                  <c:v>297.80246471200059</c:v>
                </c:pt>
                <c:pt idx="18">
                  <c:v>305.39118306968822</c:v>
                </c:pt>
                <c:pt idx="19">
                  <c:v>312.97990142737603</c:v>
                </c:pt>
                <c:pt idx="20">
                  <c:v>320.56861978506362</c:v>
                </c:pt>
                <c:pt idx="21">
                  <c:v>328.15733814275148</c:v>
                </c:pt>
                <c:pt idx="22">
                  <c:v>335.74605650043912</c:v>
                </c:pt>
                <c:pt idx="23">
                  <c:v>343.33477485812693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B-4130-A93E-0EA7B82EF9BB}"/>
            </c:ext>
          </c:extLst>
        </c:ser>
        <c:ser>
          <c:idx val="2"/>
          <c:order val="2"/>
          <c:tx>
            <c:strRef>
              <c:f>'Toronto bag'!$D$1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'Toronto bag'!$A$2:$A$25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'Toronto bag'!$D$2:$D$25</c:f>
              <c:numCache>
                <c:formatCode>General</c:formatCode>
                <c:ptCount val="24"/>
                <c:pt idx="10" formatCode="0.00">
                  <c:v>191.5</c:v>
                </c:pt>
                <c:pt idx="11" formatCode="0.00">
                  <c:v>52.150519220902225</c:v>
                </c:pt>
                <c:pt idx="12" formatCode="0.00">
                  <c:v>36.028751001656985</c:v>
                </c:pt>
                <c:pt idx="13" formatCode="0.00">
                  <c:v>22.106713071765512</c:v>
                </c:pt>
                <c:pt idx="14" formatCode="0.00">
                  <c:v>9.848418381776014</c:v>
                </c:pt>
                <c:pt idx="15" formatCode="0.00">
                  <c:v>-1.0956392480589443</c:v>
                </c:pt>
                <c:pt idx="16" formatCode="0.00">
                  <c:v>-10.968299381126485</c:v>
                </c:pt>
                <c:pt idx="17" formatCode="0.00">
                  <c:v>-19.946368047465626</c:v>
                </c:pt>
                <c:pt idx="18" formatCode="0.00">
                  <c:v>-28.163288130088517</c:v>
                </c:pt>
                <c:pt idx="19" formatCode="0.00">
                  <c:v>-35.722691595961692</c:v>
                </c:pt>
                <c:pt idx="20" formatCode="0.00">
                  <c:v>-42.706950804606777</c:v>
                </c:pt>
                <c:pt idx="21" formatCode="0.00">
                  <c:v>-49.182814466605578</c:v>
                </c:pt>
                <c:pt idx="22" formatCode="0.00">
                  <c:v>-55.205257896818296</c:v>
                </c:pt>
                <c:pt idx="23" formatCode="0.00">
                  <c:v>-60.82019375670842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B-4130-A93E-0EA7B82EF9BB}"/>
            </c:ext>
          </c:extLst>
        </c:ser>
        <c:ser>
          <c:idx val="3"/>
          <c:order val="3"/>
          <c:tx>
            <c:strRef>
              <c:f>'Toronto bag'!$E$1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'Toronto bag'!$A$2:$A$25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'Toronto bag'!$E$2:$E$25</c:f>
              <c:numCache>
                <c:formatCode>General</c:formatCode>
                <c:ptCount val="24"/>
                <c:pt idx="10" formatCode="0.00">
                  <c:v>191.5</c:v>
                </c:pt>
                <c:pt idx="11" formatCode="0.00">
                  <c:v>452.38978991084639</c:v>
                </c:pt>
                <c:pt idx="12" formatCode="0.00">
                  <c:v>483.68899484546677</c:v>
                </c:pt>
                <c:pt idx="13" formatCode="0.00">
                  <c:v>512.78846949073397</c:v>
                </c:pt>
                <c:pt idx="14" formatCode="0.00">
                  <c:v>540.22420089609864</c:v>
                </c:pt>
                <c:pt idx="15" formatCode="0.00">
                  <c:v>566.34569524130939</c:v>
                </c:pt>
                <c:pt idx="16" formatCode="0.00">
                  <c:v>591.39579208975204</c:v>
                </c:pt>
                <c:pt idx="17" formatCode="0.00">
                  <c:v>615.5512974714668</c:v>
                </c:pt>
                <c:pt idx="18" formatCode="0.00">
                  <c:v>638.94565426946497</c:v>
                </c:pt>
                <c:pt idx="19" formatCode="0.00">
                  <c:v>661.68249445071376</c:v>
                </c:pt>
                <c:pt idx="20" formatCode="0.00">
                  <c:v>683.84419037473401</c:v>
                </c:pt>
                <c:pt idx="21" formatCode="0.00">
                  <c:v>705.49749075210855</c:v>
                </c:pt>
                <c:pt idx="22" formatCode="0.00">
                  <c:v>726.6973708976966</c:v>
                </c:pt>
                <c:pt idx="23" formatCode="0.00">
                  <c:v>747.48974347296235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B-4130-A93E-0EA7B82E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405455"/>
        <c:axId val="671402543"/>
      </c:lineChart>
      <c:catAx>
        <c:axId val="6714054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02543"/>
        <c:crosses val="autoZero"/>
        <c:auto val="1"/>
        <c:lblAlgn val="ctr"/>
        <c:lblOffset val="100"/>
        <c:noMultiLvlLbl val="0"/>
      </c:catAx>
      <c:valAx>
        <c:axId val="67140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0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'savoy 30'!$B$1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'savoy 30'!$B$2:$B$25</c:f>
              <c:numCache>
                <c:formatCode>General</c:formatCode>
                <c:ptCount val="24"/>
                <c:pt idx="0">
                  <c:v>158.458327</c:v>
                </c:pt>
                <c:pt idx="1">
                  <c:v>138.5</c:v>
                </c:pt>
                <c:pt idx="2">
                  <c:v>163.875</c:v>
                </c:pt>
                <c:pt idx="3">
                  <c:v>211.33333300000001</c:v>
                </c:pt>
                <c:pt idx="4">
                  <c:v>142.58333300000001</c:v>
                </c:pt>
                <c:pt idx="5">
                  <c:v>192.78126700000001</c:v>
                </c:pt>
                <c:pt idx="6">
                  <c:v>126.70829999999999</c:v>
                </c:pt>
                <c:pt idx="7">
                  <c:v>278.62153000000001</c:v>
                </c:pt>
                <c:pt idx="8">
                  <c:v>230.37500299999999</c:v>
                </c:pt>
                <c:pt idx="9">
                  <c:v>259.04166700000002</c:v>
                </c:pt>
                <c:pt idx="10">
                  <c:v>135.70832999999999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6-4AE0-8E43-C8582C15F9B6}"/>
            </c:ext>
          </c:extLst>
        </c:ser>
        <c:ser>
          <c:idx val="1"/>
          <c:order val="1"/>
          <c:tx>
            <c:strRef>
              <c:f>'savoy 30'!$C$1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'savoy 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30'!$C$2:$C$25</c:f>
              <c:numCache>
                <c:formatCode>General</c:formatCode>
                <c:ptCount val="24"/>
                <c:pt idx="10">
                  <c:v>135.70832999999999</c:v>
                </c:pt>
                <c:pt idx="11">
                  <c:v>226.74466777561054</c:v>
                </c:pt>
                <c:pt idx="12">
                  <c:v>232.94015237919919</c:v>
                </c:pt>
                <c:pt idx="13">
                  <c:v>239.13563698278793</c:v>
                </c:pt>
                <c:pt idx="14">
                  <c:v>245.33112158637658</c:v>
                </c:pt>
                <c:pt idx="15">
                  <c:v>251.52660618996535</c:v>
                </c:pt>
                <c:pt idx="16">
                  <c:v>257.72209079355395</c:v>
                </c:pt>
                <c:pt idx="17">
                  <c:v>263.9175753971428</c:v>
                </c:pt>
                <c:pt idx="18">
                  <c:v>270.11306000073137</c:v>
                </c:pt>
                <c:pt idx="19">
                  <c:v>276.30854460432016</c:v>
                </c:pt>
                <c:pt idx="20">
                  <c:v>282.50402920790879</c:v>
                </c:pt>
                <c:pt idx="21">
                  <c:v>288.69951381149758</c:v>
                </c:pt>
                <c:pt idx="22">
                  <c:v>294.89499841508621</c:v>
                </c:pt>
                <c:pt idx="23">
                  <c:v>301.090483018675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6-4AE0-8E43-C8582C15F9B6}"/>
            </c:ext>
          </c:extLst>
        </c:ser>
        <c:ser>
          <c:idx val="2"/>
          <c:order val="2"/>
          <c:tx>
            <c:strRef>
              <c:f>'savoy 30'!$D$1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'savoy 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30'!$D$2:$D$25</c:f>
              <c:numCache>
                <c:formatCode>General</c:formatCode>
                <c:ptCount val="24"/>
                <c:pt idx="10" formatCode="0.00">
                  <c:v>135.70832999999999</c:v>
                </c:pt>
                <c:pt idx="11" formatCode="0.00">
                  <c:v>135.2268964010886</c:v>
                </c:pt>
                <c:pt idx="12" formatCode="0.00">
                  <c:v>141.42196917563268</c:v>
                </c:pt>
                <c:pt idx="13" formatCode="0.00">
                  <c:v>147.61672164327354</c:v>
                </c:pt>
                <c:pt idx="14" formatCode="0.00">
                  <c:v>153.81106229616887</c:v>
                </c:pt>
                <c:pt idx="15" formatCode="0.00">
                  <c:v>160.00489963587884</c:v>
                </c:pt>
                <c:pt idx="16" formatCode="0.00">
                  <c:v>166.19814217793908</c:v>
                </c:pt>
                <c:pt idx="17" formatCode="0.00">
                  <c:v>172.39069845734844</c:v>
                </c:pt>
                <c:pt idx="18" formatCode="0.00">
                  <c:v>178.58247703496562</c:v>
                </c:pt>
                <c:pt idx="19" formatCode="0.00">
                  <c:v>184.77338650481903</c:v>
                </c:pt>
                <c:pt idx="20" formatCode="0.00">
                  <c:v>190.96333550231998</c:v>
                </c:pt>
                <c:pt idx="21" formatCode="0.00">
                  <c:v>197.15223271338323</c:v>
                </c:pt>
                <c:pt idx="22" formatCode="0.00">
                  <c:v>203.33998688444501</c:v>
                </c:pt>
                <c:pt idx="23" formatCode="0.00">
                  <c:v>209.52650683337927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C6-4AE0-8E43-C8582C15F9B6}"/>
            </c:ext>
          </c:extLst>
        </c:ser>
        <c:ser>
          <c:idx val="3"/>
          <c:order val="3"/>
          <c:tx>
            <c:strRef>
              <c:f>'savoy 30'!$E$1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'savoy 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30'!$E$2:$E$25</c:f>
              <c:numCache>
                <c:formatCode>General</c:formatCode>
                <c:ptCount val="24"/>
                <c:pt idx="10" formatCode="0.00">
                  <c:v>135.70832999999999</c:v>
                </c:pt>
                <c:pt idx="11" formatCode="0.00">
                  <c:v>318.26243915013248</c:v>
                </c:pt>
                <c:pt idx="12" formatCode="0.00">
                  <c:v>324.4583355827657</c:v>
                </c:pt>
                <c:pt idx="13" formatCode="0.00">
                  <c:v>330.65455232230232</c:v>
                </c:pt>
                <c:pt idx="14" formatCode="0.00">
                  <c:v>336.85118087658429</c:v>
                </c:pt>
                <c:pt idx="15" formatCode="0.00">
                  <c:v>343.04831274405183</c:v>
                </c:pt>
                <c:pt idx="16" formatCode="0.00">
                  <c:v>349.24603940916882</c:v>
                </c:pt>
                <c:pt idx="17" formatCode="0.00">
                  <c:v>355.44445233693716</c:v>
                </c:pt>
                <c:pt idx="18" formatCode="0.00">
                  <c:v>361.64364296649711</c:v>
                </c:pt>
                <c:pt idx="19" formatCode="0.00">
                  <c:v>367.84370270382129</c:v>
                </c:pt>
                <c:pt idx="20" formatCode="0.00">
                  <c:v>374.04472291349759</c:v>
                </c:pt>
                <c:pt idx="21" formatCode="0.00">
                  <c:v>380.24679490961194</c:v>
                </c:pt>
                <c:pt idx="22" formatCode="0.00">
                  <c:v>386.4500099457274</c:v>
                </c:pt>
                <c:pt idx="23" formatCode="0.00">
                  <c:v>392.65445920397076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C6-4AE0-8E43-C8582C15F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6559"/>
        <c:axId val="13494047"/>
      </c:lineChart>
      <c:catAx>
        <c:axId val="134865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047"/>
        <c:crosses val="autoZero"/>
        <c:auto val="1"/>
        <c:lblAlgn val="ctr"/>
        <c:lblOffset val="100"/>
        <c:noMultiLvlLbl val="0"/>
      </c:catAx>
      <c:valAx>
        <c:axId val="134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'savoy 130'!$B$1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'savoy 130'!$B$2:$B$25</c:f>
              <c:numCache>
                <c:formatCode>General</c:formatCode>
                <c:ptCount val="24"/>
                <c:pt idx="0">
                  <c:v>90.6875</c:v>
                </c:pt>
                <c:pt idx="1">
                  <c:v>89.5</c:v>
                </c:pt>
                <c:pt idx="2">
                  <c:v>113.4375</c:v>
                </c:pt>
                <c:pt idx="3">
                  <c:v>89.5625</c:v>
                </c:pt>
                <c:pt idx="4">
                  <c:v>86.125</c:v>
                </c:pt>
                <c:pt idx="5">
                  <c:v>157</c:v>
                </c:pt>
                <c:pt idx="6">
                  <c:v>102.925</c:v>
                </c:pt>
                <c:pt idx="7">
                  <c:v>149.3125</c:v>
                </c:pt>
                <c:pt idx="8">
                  <c:v>182.125</c:v>
                </c:pt>
                <c:pt idx="9">
                  <c:v>331.3125</c:v>
                </c:pt>
                <c:pt idx="10">
                  <c:v>142.25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B-4538-BBB1-E82739BB2B1B}"/>
            </c:ext>
          </c:extLst>
        </c:ser>
        <c:ser>
          <c:idx val="1"/>
          <c:order val="1"/>
          <c:tx>
            <c:strRef>
              <c:f>'savoy 130'!$C$1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'savoy 130'!$A$2:$A$25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130'!$C$2:$C$25</c:f>
              <c:numCache>
                <c:formatCode>General</c:formatCode>
                <c:ptCount val="24"/>
                <c:pt idx="10">
                  <c:v>142.25</c:v>
                </c:pt>
                <c:pt idx="11">
                  <c:v>229.90906735080318</c:v>
                </c:pt>
                <c:pt idx="12">
                  <c:v>244.02745951611109</c:v>
                </c:pt>
                <c:pt idx="13">
                  <c:v>258.14585168141917</c:v>
                </c:pt>
                <c:pt idx="14">
                  <c:v>272.26424384672703</c:v>
                </c:pt>
                <c:pt idx="15">
                  <c:v>286.38263601203511</c:v>
                </c:pt>
                <c:pt idx="16">
                  <c:v>300.50102817734296</c:v>
                </c:pt>
                <c:pt idx="17">
                  <c:v>314.61942034265104</c:v>
                </c:pt>
                <c:pt idx="18">
                  <c:v>328.73781250795889</c:v>
                </c:pt>
                <c:pt idx="19">
                  <c:v>342.85620467326697</c:v>
                </c:pt>
                <c:pt idx="20">
                  <c:v>356.97459683857488</c:v>
                </c:pt>
                <c:pt idx="21">
                  <c:v>371.09298900388291</c:v>
                </c:pt>
                <c:pt idx="22">
                  <c:v>385.21138116919082</c:v>
                </c:pt>
                <c:pt idx="23">
                  <c:v>399.32977333449884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B-4538-BBB1-E82739BB2B1B}"/>
            </c:ext>
          </c:extLst>
        </c:ser>
        <c:ser>
          <c:idx val="2"/>
          <c:order val="2"/>
          <c:tx>
            <c:strRef>
              <c:f>'savoy 130'!$D$1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'savoy 130'!$A$2:$A$25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130'!$D$2:$D$25</c:f>
              <c:numCache>
                <c:formatCode>General</c:formatCode>
                <c:ptCount val="24"/>
                <c:pt idx="10" formatCode="0.00">
                  <c:v>142.25</c:v>
                </c:pt>
                <c:pt idx="11" formatCode="0.00">
                  <c:v>120.0126797497901</c:v>
                </c:pt>
                <c:pt idx="12" formatCode="0.00">
                  <c:v>133.24835758464963</c:v>
                </c:pt>
                <c:pt idx="13" formatCode="0.00">
                  <c:v>146.4772234467527</c:v>
                </c:pt>
                <c:pt idx="14" formatCode="0.00">
                  <c:v>159.69933153655307</c:v>
                </c:pt>
                <c:pt idx="15" formatCode="0.00">
                  <c:v>172.91473555587896</c:v>
                </c:pt>
                <c:pt idx="16" formatCode="0.00">
                  <c:v>186.12348869586435</c:v>
                </c:pt>
                <c:pt idx="17" formatCode="0.00">
                  <c:v>199.3256436261419</c:v>
                </c:pt>
                <c:pt idx="18" formatCode="0.00">
                  <c:v>212.52125248522634</c:v>
                </c:pt>
                <c:pt idx="19" formatCode="0.00">
                  <c:v>225.71036687203483</c:v>
                </c:pt>
                <c:pt idx="20" formatCode="0.00">
                  <c:v>238.89303783847583</c:v>
                </c:pt>
                <c:pt idx="21" formatCode="0.00">
                  <c:v>252.06931588305684</c:v>
                </c:pt>
                <c:pt idx="22" formatCode="0.00">
                  <c:v>265.23925094544779</c:v>
                </c:pt>
                <c:pt idx="23" formatCode="0.00">
                  <c:v>278.40289240195187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B-4538-BBB1-E82739BB2B1B}"/>
            </c:ext>
          </c:extLst>
        </c:ser>
        <c:ser>
          <c:idx val="3"/>
          <c:order val="3"/>
          <c:tx>
            <c:strRef>
              <c:f>'savoy 130'!$E$1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'savoy 130'!$A$2:$A$25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'savoy 130'!$E$2:$E$25</c:f>
              <c:numCache>
                <c:formatCode>General</c:formatCode>
                <c:ptCount val="24"/>
                <c:pt idx="10" formatCode="0.00">
                  <c:v>142.25</c:v>
                </c:pt>
                <c:pt idx="11" formatCode="0.00">
                  <c:v>339.80545495181627</c:v>
                </c:pt>
                <c:pt idx="12" formatCode="0.00">
                  <c:v>354.80656144757256</c:v>
                </c:pt>
                <c:pt idx="13" formatCode="0.00">
                  <c:v>369.81447991608565</c:v>
                </c:pt>
                <c:pt idx="14" formatCode="0.00">
                  <c:v>384.82915615690098</c:v>
                </c:pt>
                <c:pt idx="15" formatCode="0.00">
                  <c:v>399.85053646819125</c:v>
                </c:pt>
                <c:pt idx="16" formatCode="0.00">
                  <c:v>414.87856765882157</c:v>
                </c:pt>
                <c:pt idx="17" formatCode="0.00">
                  <c:v>429.91319705916021</c:v>
                </c:pt>
                <c:pt idx="18" formatCode="0.00">
                  <c:v>444.95437253069144</c:v>
                </c:pt>
                <c:pt idx="19" formatCode="0.00">
                  <c:v>460.00204247449915</c:v>
                </c:pt>
                <c:pt idx="20" formatCode="0.00">
                  <c:v>475.05615583867393</c:v>
                </c:pt>
                <c:pt idx="21" formatCode="0.00">
                  <c:v>490.11666212470897</c:v>
                </c:pt>
                <c:pt idx="22" formatCode="0.00">
                  <c:v>505.18351139293384</c:v>
                </c:pt>
                <c:pt idx="23" formatCode="0.00">
                  <c:v>520.25665426704575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B-4538-BBB1-E82739BB2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507855"/>
        <c:axId val="386506607"/>
      </c:lineChart>
      <c:catAx>
        <c:axId val="386507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06607"/>
        <c:crosses val="autoZero"/>
        <c:auto val="1"/>
        <c:lblAlgn val="ctr"/>
        <c:lblOffset val="100"/>
        <c:noMultiLvlLbl val="0"/>
      </c:catAx>
      <c:valAx>
        <c:axId val="3865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'baking bar 55'!$B$1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'baking bar 55'!$B$2:$B$25</c:f>
              <c:numCache>
                <c:formatCode>General</c:formatCode>
                <c:ptCount val="24"/>
                <c:pt idx="0">
                  <c:v>34.75</c:v>
                </c:pt>
                <c:pt idx="1">
                  <c:v>20.4375</c:v>
                </c:pt>
                <c:pt idx="2">
                  <c:v>22.9375</c:v>
                </c:pt>
                <c:pt idx="3">
                  <c:v>35.75</c:v>
                </c:pt>
                <c:pt idx="4">
                  <c:v>31.75</c:v>
                </c:pt>
                <c:pt idx="5">
                  <c:v>29.75</c:v>
                </c:pt>
                <c:pt idx="6">
                  <c:v>33.25</c:v>
                </c:pt>
                <c:pt idx="7">
                  <c:v>23.25</c:v>
                </c:pt>
                <c:pt idx="8">
                  <c:v>20.5</c:v>
                </c:pt>
                <c:pt idx="9">
                  <c:v>48.5</c:v>
                </c:pt>
                <c:pt idx="10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1-4D18-BCC3-357EA3E0F5C8}"/>
            </c:ext>
          </c:extLst>
        </c:ser>
        <c:ser>
          <c:idx val="1"/>
          <c:order val="1"/>
          <c:tx>
            <c:strRef>
              <c:f>'baking bar 55'!$C$1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'baking bar 55'!$A$2:$A$25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55'!$C$2:$C$25</c:f>
              <c:numCache>
                <c:formatCode>General</c:formatCode>
                <c:ptCount val="24"/>
                <c:pt idx="10">
                  <c:v>23.75</c:v>
                </c:pt>
                <c:pt idx="11">
                  <c:v>31.117904964239845</c:v>
                </c:pt>
                <c:pt idx="12">
                  <c:v>31.33397093985667</c:v>
                </c:pt>
                <c:pt idx="13">
                  <c:v>31.550036915473505</c:v>
                </c:pt>
                <c:pt idx="14">
                  <c:v>31.76610289109033</c:v>
                </c:pt>
                <c:pt idx="15">
                  <c:v>31.982168866707166</c:v>
                </c:pt>
                <c:pt idx="16">
                  <c:v>32.198234842323991</c:v>
                </c:pt>
                <c:pt idx="17">
                  <c:v>32.41430081794082</c:v>
                </c:pt>
                <c:pt idx="18">
                  <c:v>32.630366793557656</c:v>
                </c:pt>
                <c:pt idx="19">
                  <c:v>32.846432769174484</c:v>
                </c:pt>
                <c:pt idx="20">
                  <c:v>33.062498744791313</c:v>
                </c:pt>
                <c:pt idx="21">
                  <c:v>33.278564720408141</c:v>
                </c:pt>
                <c:pt idx="22">
                  <c:v>33.49463069602497</c:v>
                </c:pt>
                <c:pt idx="23">
                  <c:v>33.710696671641806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1-4D18-BCC3-357EA3E0F5C8}"/>
            </c:ext>
          </c:extLst>
        </c:ser>
        <c:ser>
          <c:idx val="2"/>
          <c:order val="2"/>
          <c:tx>
            <c:strRef>
              <c:f>'baking bar 55'!$D$1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'baking bar 55'!$A$2:$A$25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55'!$D$2:$D$25</c:f>
              <c:numCache>
                <c:formatCode>General</c:formatCode>
                <c:ptCount val="24"/>
                <c:pt idx="10" formatCode="0.00">
                  <c:v>23.75</c:v>
                </c:pt>
                <c:pt idx="11" formatCode="0.00">
                  <c:v>12.274782760454091</c:v>
                </c:pt>
                <c:pt idx="12" formatCode="0.00">
                  <c:v>11.906346420208706</c:v>
                </c:pt>
                <c:pt idx="13" formatCode="0.00">
                  <c:v>11.550523636820788</c:v>
                </c:pt>
                <c:pt idx="14" formatCode="0.00">
                  <c:v>11.20624454447103</c:v>
                </c:pt>
                <c:pt idx="15" formatCode="0.00">
                  <c:v>10.872573035591159</c:v>
                </c:pt>
                <c:pt idx="16" formatCode="0.00">
                  <c:v>10.548684632918434</c:v>
                </c:pt>
                <c:pt idx="17" formatCode="0.00">
                  <c:v>10.233848845335171</c:v>
                </c:pt>
                <c:pt idx="18" formatCode="0.00">
                  <c:v>9.9274149458780307</c:v>
                </c:pt>
                <c:pt idx="19" formatCode="0.00">
                  <c:v>9.6288003949838945</c:v>
                </c:pt>
                <c:pt idx="20" formatCode="0.00">
                  <c:v>9.3374813321404986</c:v>
                </c:pt>
                <c:pt idx="21" formatCode="0.00">
                  <c:v>9.0529847020240197</c:v>
                </c:pt>
                <c:pt idx="22" formatCode="0.00">
                  <c:v>8.7748816847745594</c:v>
                </c:pt>
                <c:pt idx="23" formatCode="0.00">
                  <c:v>8.5027821761238691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1-4D18-BCC3-357EA3E0F5C8}"/>
            </c:ext>
          </c:extLst>
        </c:ser>
        <c:ser>
          <c:idx val="3"/>
          <c:order val="3"/>
          <c:tx>
            <c:strRef>
              <c:f>'baking bar 55'!$E$1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'baking bar 55'!$A$2:$A$25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55'!$E$2:$E$25</c:f>
              <c:numCache>
                <c:formatCode>General</c:formatCode>
                <c:ptCount val="24"/>
                <c:pt idx="10" formatCode="0.00">
                  <c:v>23.75</c:v>
                </c:pt>
                <c:pt idx="11" formatCode="0.00">
                  <c:v>49.961027168025595</c:v>
                </c:pt>
                <c:pt idx="12" formatCode="0.00">
                  <c:v>50.761595459504633</c:v>
                </c:pt>
                <c:pt idx="13" formatCode="0.00">
                  <c:v>51.549550194126226</c:v>
                </c:pt>
                <c:pt idx="14" formatCode="0.00">
                  <c:v>52.325961237709635</c:v>
                </c:pt>
                <c:pt idx="15" formatCode="0.00">
                  <c:v>53.091764697823173</c:v>
                </c:pt>
                <c:pt idx="16" formatCode="0.00">
                  <c:v>53.847785051729545</c:v>
                </c:pt>
                <c:pt idx="17" formatCode="0.00">
                  <c:v>54.594752790546465</c:v>
                </c:pt>
                <c:pt idx="18" formatCode="0.00">
                  <c:v>55.333318641237284</c:v>
                </c:pt>
                <c:pt idx="19" formatCode="0.00">
                  <c:v>56.06406514336507</c:v>
                </c:pt>
                <c:pt idx="20" formatCode="0.00">
                  <c:v>56.787516157442127</c:v>
                </c:pt>
                <c:pt idx="21" formatCode="0.00">
                  <c:v>57.504144738792263</c:v>
                </c:pt>
                <c:pt idx="22" formatCode="0.00">
                  <c:v>58.214379707275384</c:v>
                </c:pt>
                <c:pt idx="23" formatCode="0.00">
                  <c:v>58.918611167159739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F1-4D18-BCC3-357EA3E0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396863"/>
        <c:axId val="379393951"/>
      </c:lineChart>
      <c:catAx>
        <c:axId val="3793968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3951"/>
        <c:crosses val="autoZero"/>
        <c:auto val="1"/>
        <c:lblAlgn val="ctr"/>
        <c:lblOffset val="100"/>
        <c:noMultiLvlLbl val="0"/>
      </c:catAx>
      <c:valAx>
        <c:axId val="3793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'baking bar 40'!$B$1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'baking bar 40'!$B$2:$B$25</c:f>
              <c:numCache>
                <c:formatCode>General</c:formatCode>
                <c:ptCount val="24"/>
                <c:pt idx="0">
                  <c:v>38.5</c:v>
                </c:pt>
                <c:pt idx="1">
                  <c:v>39.5</c:v>
                </c:pt>
                <c:pt idx="2">
                  <c:v>31.4375</c:v>
                </c:pt>
                <c:pt idx="3">
                  <c:v>44.5</c:v>
                </c:pt>
                <c:pt idx="4">
                  <c:v>28</c:v>
                </c:pt>
                <c:pt idx="5">
                  <c:v>37</c:v>
                </c:pt>
                <c:pt idx="6">
                  <c:v>37.8125</c:v>
                </c:pt>
                <c:pt idx="7">
                  <c:v>26</c:v>
                </c:pt>
                <c:pt idx="8">
                  <c:v>35</c:v>
                </c:pt>
                <c:pt idx="9">
                  <c:v>30.6875</c:v>
                </c:pt>
                <c:pt idx="10">
                  <c:v>32.625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437-B541-FBD00058C33E}"/>
            </c:ext>
          </c:extLst>
        </c:ser>
        <c:ser>
          <c:idx val="1"/>
          <c:order val="1"/>
          <c:tx>
            <c:strRef>
              <c:f>'baking bar 40'!$C$1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'baking bar 40'!$A$2:$A$25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40'!$C$2:$C$25</c:f>
              <c:numCache>
                <c:formatCode>General</c:formatCode>
                <c:ptCount val="24"/>
                <c:pt idx="10">
                  <c:v>32.625</c:v>
                </c:pt>
                <c:pt idx="11">
                  <c:v>30.372645283567817</c:v>
                </c:pt>
                <c:pt idx="12">
                  <c:v>29.633308328307884</c:v>
                </c:pt>
                <c:pt idx="13">
                  <c:v>28.893971373047947</c:v>
                </c:pt>
                <c:pt idx="14">
                  <c:v>28.154634417788014</c:v>
                </c:pt>
                <c:pt idx="15">
                  <c:v>27.415297462528077</c:v>
                </c:pt>
                <c:pt idx="16">
                  <c:v>26.675960507268144</c:v>
                </c:pt>
                <c:pt idx="17">
                  <c:v>25.936623552008207</c:v>
                </c:pt>
                <c:pt idx="18">
                  <c:v>25.197286596748274</c:v>
                </c:pt>
                <c:pt idx="19">
                  <c:v>24.457949641488337</c:v>
                </c:pt>
                <c:pt idx="20">
                  <c:v>23.718612686228404</c:v>
                </c:pt>
                <c:pt idx="21">
                  <c:v>22.979275730968467</c:v>
                </c:pt>
                <c:pt idx="22">
                  <c:v>22.239938775708531</c:v>
                </c:pt>
                <c:pt idx="23">
                  <c:v>21.500601820448598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437-B541-FBD00058C33E}"/>
            </c:ext>
          </c:extLst>
        </c:ser>
        <c:ser>
          <c:idx val="2"/>
          <c:order val="2"/>
          <c:tx>
            <c:strRef>
              <c:f>'baking bar 40'!$D$1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'baking bar 40'!$A$2:$A$25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40'!$D$2:$D$25</c:f>
              <c:numCache>
                <c:formatCode>General</c:formatCode>
                <c:ptCount val="24"/>
                <c:pt idx="10" formatCode="0.00">
                  <c:v>32.625</c:v>
                </c:pt>
                <c:pt idx="11" formatCode="0.00">
                  <c:v>21.192967531766932</c:v>
                </c:pt>
                <c:pt idx="12" formatCode="0.00">
                  <c:v>20.45358926805006</c:v>
                </c:pt>
                <c:pt idx="13" formatCode="0.00">
                  <c:v>19.714178875992317</c:v>
                </c:pt>
                <c:pt idx="14" formatCode="0.00">
                  <c:v>18.974727176911912</c:v>
                </c:pt>
                <c:pt idx="15" formatCode="0.00">
                  <c:v>18.235224993070112</c:v>
                </c:pt>
                <c:pt idx="16" formatCode="0.00">
                  <c:v>17.495663148130056</c:v>
                </c:pt>
                <c:pt idx="17" formatCode="0.00">
                  <c:v>16.756032467707051</c:v>
                </c:pt>
                <c:pt idx="18" formatCode="0.00">
                  <c:v>16.016323780010389</c:v>
                </c:pt>
                <c:pt idx="19" formatCode="0.00">
                  <c:v>15.27652791657632</c:v>
                </c:pt>
                <c:pt idx="20" formatCode="0.00">
                  <c:v>14.536635713092105</c:v>
                </c:pt>
                <c:pt idx="21" formatCode="0.00">
                  <c:v>13.796638010310666</c:v>
                </c:pt>
                <c:pt idx="22" formatCode="0.00">
                  <c:v>13.056525655055596</c:v>
                </c:pt>
                <c:pt idx="23" formatCode="0.00">
                  <c:v>12.316289501315971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1-4437-B541-FBD00058C33E}"/>
            </c:ext>
          </c:extLst>
        </c:ser>
        <c:ser>
          <c:idx val="3"/>
          <c:order val="3"/>
          <c:tx>
            <c:strRef>
              <c:f>'baking bar 40'!$E$1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'baking bar 40'!$A$2:$A$25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'baking bar 40'!$E$2:$E$25</c:f>
              <c:numCache>
                <c:formatCode>General</c:formatCode>
                <c:ptCount val="24"/>
                <c:pt idx="10" formatCode="0.00">
                  <c:v>32.625</c:v>
                </c:pt>
                <c:pt idx="11" formatCode="0.00">
                  <c:v>39.552323035368701</c:v>
                </c:pt>
                <c:pt idx="12" formatCode="0.00">
                  <c:v>38.813027388565708</c:v>
                </c:pt>
                <c:pt idx="13" formatCode="0.00">
                  <c:v>38.073763870103576</c:v>
                </c:pt>
                <c:pt idx="14" formatCode="0.00">
                  <c:v>37.334541658664115</c:v>
                </c:pt>
                <c:pt idx="15" formatCode="0.00">
                  <c:v>36.595369931986042</c:v>
                </c:pt>
                <c:pt idx="16" formatCode="0.00">
                  <c:v>35.856257866406231</c:v>
                </c:pt>
                <c:pt idx="17" formatCode="0.00">
                  <c:v>35.117214636309363</c:v>
                </c:pt>
                <c:pt idx="18" formatCode="0.00">
                  <c:v>34.378249413486159</c:v>
                </c:pt>
                <c:pt idx="19" formatCode="0.00">
                  <c:v>33.639371366400354</c:v>
                </c:pt>
                <c:pt idx="20" formatCode="0.00">
                  <c:v>32.900589659364705</c:v>
                </c:pt>
                <c:pt idx="21" formatCode="0.00">
                  <c:v>32.161913451626269</c:v>
                </c:pt>
                <c:pt idx="22" formatCode="0.00">
                  <c:v>31.423351896361467</c:v>
                </c:pt>
                <c:pt idx="23" formatCode="0.00">
                  <c:v>30.684914139581224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41-4437-B541-FBD00058C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0111"/>
        <c:axId val="379930527"/>
      </c:lineChart>
      <c:catAx>
        <c:axId val="379930111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0527"/>
        <c:crosses val="autoZero"/>
        <c:auto val="1"/>
        <c:lblAlgn val="ctr"/>
        <c:lblOffset val="100"/>
        <c:noMultiLvlLbl val="0"/>
      </c:catAx>
      <c:valAx>
        <c:axId val="3799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'Galak®30gr'!$B$1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'Galak®30gr'!$B$2:$B$25</c:f>
              <c:numCache>
                <c:formatCode>General</c:formatCode>
                <c:ptCount val="24"/>
                <c:pt idx="0">
                  <c:v>76.166601</c:v>
                </c:pt>
                <c:pt idx="1">
                  <c:v>80.5</c:v>
                </c:pt>
                <c:pt idx="2">
                  <c:v>94.916667000000004</c:v>
                </c:pt>
                <c:pt idx="3">
                  <c:v>88.75</c:v>
                </c:pt>
                <c:pt idx="4">
                  <c:v>118.625</c:v>
                </c:pt>
                <c:pt idx="5">
                  <c:v>108.121528</c:v>
                </c:pt>
                <c:pt idx="6">
                  <c:v>82.25</c:v>
                </c:pt>
                <c:pt idx="7">
                  <c:v>225.28823</c:v>
                </c:pt>
                <c:pt idx="8">
                  <c:v>161.08333999999999</c:v>
                </c:pt>
                <c:pt idx="9">
                  <c:v>180.243056</c:v>
                </c:pt>
                <c:pt idx="10">
                  <c:v>68.583340000000007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D-4580-B73A-97A4330D2493}"/>
            </c:ext>
          </c:extLst>
        </c:ser>
        <c:ser>
          <c:idx val="1"/>
          <c:order val="1"/>
          <c:tx>
            <c:strRef>
              <c:f>'Galak®30gr'!$C$1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'Galak®30gr'!$A$2:$A$25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'Galak®30gr'!$C$2:$C$25</c:f>
              <c:numCache>
                <c:formatCode>General</c:formatCode>
                <c:ptCount val="24"/>
                <c:pt idx="10">
                  <c:v>68.583340000000007</c:v>
                </c:pt>
                <c:pt idx="11">
                  <c:v>156.17834030817269</c:v>
                </c:pt>
                <c:pt idx="12">
                  <c:v>163.46479981025379</c:v>
                </c:pt>
                <c:pt idx="13">
                  <c:v>170.75125931233504</c:v>
                </c:pt>
                <c:pt idx="14">
                  <c:v>178.03771881441614</c:v>
                </c:pt>
                <c:pt idx="15">
                  <c:v>185.32417831649738</c:v>
                </c:pt>
                <c:pt idx="16">
                  <c:v>192.61063781857851</c:v>
                </c:pt>
                <c:pt idx="17">
                  <c:v>199.89709732065975</c:v>
                </c:pt>
                <c:pt idx="18">
                  <c:v>207.18355682274085</c:v>
                </c:pt>
                <c:pt idx="19">
                  <c:v>214.47001632482207</c:v>
                </c:pt>
                <c:pt idx="20">
                  <c:v>221.7564758269032</c:v>
                </c:pt>
                <c:pt idx="21">
                  <c:v>229.04293532898444</c:v>
                </c:pt>
                <c:pt idx="22">
                  <c:v>236.32939483106557</c:v>
                </c:pt>
                <c:pt idx="23">
                  <c:v>243.61585433314679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D-4580-B73A-97A4330D2493}"/>
            </c:ext>
          </c:extLst>
        </c:ser>
        <c:ser>
          <c:idx val="2"/>
          <c:order val="2"/>
          <c:tx>
            <c:strRef>
              <c:f>'Galak®30gr'!$D$1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'Galak®30gr'!$A$2:$A$25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'Galak®30gr'!$D$2:$D$25</c:f>
              <c:numCache>
                <c:formatCode>General</c:formatCode>
                <c:ptCount val="24"/>
                <c:pt idx="10" formatCode="0.00">
                  <c:v>68.583340000000007</c:v>
                </c:pt>
                <c:pt idx="11" formatCode="0.00">
                  <c:v>72.376491665258399</c:v>
                </c:pt>
                <c:pt idx="12" formatCode="0.00">
                  <c:v>79.662574059869087</c:v>
                </c:pt>
                <c:pt idx="13" formatCode="0.00">
                  <c:v>86.948363152859642</c:v>
                </c:pt>
                <c:pt idx="14" formatCode="0.00">
                  <c:v>94.233775151473182</c:v>
                </c:pt>
                <c:pt idx="15" formatCode="0.00">
                  <c:v>101.51872627156291</c:v>
                </c:pt>
                <c:pt idx="16" formatCode="0.00">
                  <c:v>108.80313274177901</c:v>
                </c:pt>
                <c:pt idx="17" formatCode="0.00">
                  <c:v>116.08691080859383</c:v>
                </c:pt>
                <c:pt idx="18" formatCode="0.00">
                  <c:v>123.36997674215969</c:v>
                </c:pt>
                <c:pt idx="19" formatCode="0.00">
                  <c:v>130.65224684300165</c:v>
                </c:pt>
                <c:pt idx="20" formatCode="0.00">
                  <c:v>137.93363744953888</c:v>
                </c:pt>
                <c:pt idx="21" formatCode="0.00">
                  <c:v>145.21406494643594</c:v>
                </c:pt>
                <c:pt idx="22" formatCode="0.00">
                  <c:v>152.49344577377633</c:v>
                </c:pt>
                <c:pt idx="23" formatCode="0.00">
                  <c:v>159.77169643705813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1D-4580-B73A-97A4330D2493}"/>
            </c:ext>
          </c:extLst>
        </c:ser>
        <c:ser>
          <c:idx val="3"/>
          <c:order val="3"/>
          <c:tx>
            <c:strRef>
              <c:f>'Galak®30gr'!$E$1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'Galak®30gr'!$A$2:$A$25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'Galak®30gr'!$E$2:$E$25</c:f>
              <c:numCache>
                <c:formatCode>General</c:formatCode>
                <c:ptCount val="24"/>
                <c:pt idx="10" formatCode="0.00">
                  <c:v>68.583340000000007</c:v>
                </c:pt>
                <c:pt idx="11" formatCode="0.00">
                  <c:v>239.98018895108697</c:v>
                </c:pt>
                <c:pt idx="12" formatCode="0.00">
                  <c:v>247.2670255606385</c:v>
                </c:pt>
                <c:pt idx="13" formatCode="0.00">
                  <c:v>254.55415547181042</c:v>
                </c:pt>
                <c:pt idx="14" formatCode="0.00">
                  <c:v>261.84166247735908</c:v>
                </c:pt>
                <c:pt idx="15" formatCode="0.00">
                  <c:v>269.12963036143185</c:v>
                </c:pt>
                <c:pt idx="16" formatCode="0.00">
                  <c:v>276.41814289537803</c:v>
                </c:pt>
                <c:pt idx="17" formatCode="0.00">
                  <c:v>283.70728383272569</c:v>
                </c:pt>
                <c:pt idx="18" formatCode="0.00">
                  <c:v>290.99713690332203</c:v>
                </c:pt>
                <c:pt idx="19" formatCode="0.00">
                  <c:v>298.28778580664249</c:v>
                </c:pt>
                <c:pt idx="20" formatCode="0.00">
                  <c:v>305.57931420426752</c:v>
                </c:pt>
                <c:pt idx="21" formatCode="0.00">
                  <c:v>312.87180571153294</c:v>
                </c:pt>
                <c:pt idx="22" formatCode="0.00">
                  <c:v>320.16534388835481</c:v>
                </c:pt>
                <c:pt idx="23" formatCode="0.00">
                  <c:v>327.46001222923542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D-4580-B73A-97A4330D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25119"/>
        <c:axId val="379942175"/>
      </c:lineChart>
      <c:catAx>
        <c:axId val="37992511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2175"/>
        <c:crosses val="autoZero"/>
        <c:auto val="1"/>
        <c:lblAlgn val="ctr"/>
        <c:lblOffset val="100"/>
        <c:noMultiLvlLbl val="0"/>
      </c:catAx>
      <c:valAx>
        <c:axId val="3799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2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'Galak®130g'!$B$1</c:f>
              <c:strCache>
                <c:ptCount val="1"/>
                <c:pt idx="0">
                  <c:v>quantity_sold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'Galak®130g'!$B$2:$B$25</c:f>
              <c:numCache>
                <c:formatCode>General</c:formatCode>
                <c:ptCount val="24"/>
                <c:pt idx="0">
                  <c:v>62.05</c:v>
                </c:pt>
                <c:pt idx="1">
                  <c:v>71.0625</c:v>
                </c:pt>
                <c:pt idx="2">
                  <c:v>61.5</c:v>
                </c:pt>
                <c:pt idx="3">
                  <c:v>64.75</c:v>
                </c:pt>
                <c:pt idx="4">
                  <c:v>68</c:v>
                </c:pt>
                <c:pt idx="5">
                  <c:v>119.3125</c:v>
                </c:pt>
                <c:pt idx="6">
                  <c:v>57.875</c:v>
                </c:pt>
                <c:pt idx="7">
                  <c:v>95.3125</c:v>
                </c:pt>
                <c:pt idx="8">
                  <c:v>142.9375</c:v>
                </c:pt>
                <c:pt idx="9">
                  <c:v>198.08750000000001</c:v>
                </c:pt>
                <c:pt idx="10">
                  <c:v>130.125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B-448C-8C81-D06EC221BDB9}"/>
            </c:ext>
          </c:extLst>
        </c:ser>
        <c:ser>
          <c:idx val="1"/>
          <c:order val="1"/>
          <c:tx>
            <c:strRef>
              <c:f>'Galak®130g'!$C$1</c:f>
              <c:strCache>
                <c:ptCount val="1"/>
                <c:pt idx="0">
                  <c:v>Previsión(quantity_sold)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'Galak®130g'!$A$2:$A$25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'Galak®130g'!$C$2:$C$25</c:f>
              <c:numCache>
                <c:formatCode>General</c:formatCode>
                <c:ptCount val="24"/>
                <c:pt idx="10">
                  <c:v>130.125</c:v>
                </c:pt>
                <c:pt idx="11">
                  <c:v>163.67473990392028</c:v>
                </c:pt>
                <c:pt idx="12">
                  <c:v>169.04238037895243</c:v>
                </c:pt>
                <c:pt idx="13">
                  <c:v>218.83422351969796</c:v>
                </c:pt>
                <c:pt idx="14">
                  <c:v>181.36555854368751</c:v>
                </c:pt>
                <c:pt idx="15">
                  <c:v>206.26011174293592</c:v>
                </c:pt>
                <c:pt idx="16">
                  <c:v>211.62775221796809</c:v>
                </c:pt>
                <c:pt idx="17">
                  <c:v>261.41959535871359</c:v>
                </c:pt>
                <c:pt idx="18">
                  <c:v>223.95093038270315</c:v>
                </c:pt>
                <c:pt idx="19">
                  <c:v>248.84548358195158</c:v>
                </c:pt>
                <c:pt idx="20">
                  <c:v>254.21312405698376</c:v>
                </c:pt>
                <c:pt idx="21">
                  <c:v>304.00496719772923</c:v>
                </c:pt>
                <c:pt idx="22">
                  <c:v>266.53630222171881</c:v>
                </c:pt>
                <c:pt idx="23">
                  <c:v>291.43085542096725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B-448C-8C81-D06EC221BDB9}"/>
            </c:ext>
          </c:extLst>
        </c:ser>
        <c:ser>
          <c:idx val="2"/>
          <c:order val="2"/>
          <c:tx>
            <c:strRef>
              <c:f>'Galak®130g'!$D$1</c:f>
              <c:strCache>
                <c:ptCount val="1"/>
                <c:pt idx="0">
                  <c:v>Límite de confianza inferior(quantity_sold)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'Galak®130g'!$A$2:$A$25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'Galak®130g'!$D$2:$D$25</c:f>
              <c:numCache>
                <c:formatCode>General</c:formatCode>
                <c:ptCount val="24"/>
                <c:pt idx="10" formatCode="0.00">
                  <c:v>130.125</c:v>
                </c:pt>
                <c:pt idx="11" formatCode="0.00">
                  <c:v>119.30530814892109</c:v>
                </c:pt>
                <c:pt idx="12" formatCode="0.00">
                  <c:v>119.39609894356863</c:v>
                </c:pt>
                <c:pt idx="13" formatCode="0.00">
                  <c:v>164.40226106961012</c:v>
                </c:pt>
                <c:pt idx="14" formatCode="0.00">
                  <c:v>122.51909527720235</c:v>
                </c:pt>
                <c:pt idx="15" formatCode="0.00">
                  <c:v>143.2763788616767</c:v>
                </c:pt>
                <c:pt idx="16" formatCode="0.00">
                  <c:v>144.7622530697389</c:v>
                </c:pt>
                <c:pt idx="17" formatCode="0.00">
                  <c:v>190.87150123913946</c:v>
                </c:pt>
                <c:pt idx="18" formatCode="0.00">
                  <c:v>149.88966947230466</c:v>
                </c:pt>
                <c:pt idx="19" formatCode="0.00">
                  <c:v>171.40443945421822</c:v>
                </c:pt>
                <c:pt idx="20" formatCode="0.00">
                  <c:v>173.53375703201903</c:v>
                </c:pt>
                <c:pt idx="21" formatCode="0.00">
                  <c:v>220.20034202969561</c:v>
                </c:pt>
                <c:pt idx="22" formatCode="0.00">
                  <c:v>179.707251432807</c:v>
                </c:pt>
                <c:pt idx="23" formatCode="0.00">
                  <c:v>201.65673562680036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B-448C-8C81-D06EC221BDB9}"/>
            </c:ext>
          </c:extLst>
        </c:ser>
        <c:ser>
          <c:idx val="3"/>
          <c:order val="3"/>
          <c:tx>
            <c:strRef>
              <c:f>'Galak®130g'!$E$1</c:f>
              <c:strCache>
                <c:ptCount val="1"/>
                <c:pt idx="0">
                  <c:v>Límite de confianza superior(quantity_sold)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'Galak®130g'!$A$2:$A$25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'Galak®130g'!$E$2:$E$25</c:f>
              <c:numCache>
                <c:formatCode>General</c:formatCode>
                <c:ptCount val="24"/>
                <c:pt idx="10" formatCode="0.00">
                  <c:v>130.125</c:v>
                </c:pt>
                <c:pt idx="11" formatCode="0.00">
                  <c:v>208.04417165891948</c:v>
                </c:pt>
                <c:pt idx="12" formatCode="0.00">
                  <c:v>218.68866181433623</c:v>
                </c:pt>
                <c:pt idx="13" formatCode="0.00">
                  <c:v>273.26618596978579</c:v>
                </c:pt>
                <c:pt idx="14" formatCode="0.00">
                  <c:v>240.21202181017267</c:v>
                </c:pt>
                <c:pt idx="15" formatCode="0.00">
                  <c:v>269.24384462419516</c:v>
                </c:pt>
                <c:pt idx="16" formatCode="0.00">
                  <c:v>278.49325136619728</c:v>
                </c:pt>
                <c:pt idx="17" formatCode="0.00">
                  <c:v>331.96768947828775</c:v>
                </c:pt>
                <c:pt idx="18" formatCode="0.00">
                  <c:v>298.01219129310164</c:v>
                </c:pt>
                <c:pt idx="19" formatCode="0.00">
                  <c:v>326.28652770968495</c:v>
                </c:pt>
                <c:pt idx="20" formatCode="0.00">
                  <c:v>334.89249108194849</c:v>
                </c:pt>
                <c:pt idx="21" formatCode="0.00">
                  <c:v>387.80959236576285</c:v>
                </c:pt>
                <c:pt idx="22" formatCode="0.00">
                  <c:v>353.36535301063066</c:v>
                </c:pt>
                <c:pt idx="23" formatCode="0.00">
                  <c:v>381.20497521513414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B-448C-8C81-D06EC221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11007"/>
        <c:axId val="379407679"/>
      </c:lineChart>
      <c:catAx>
        <c:axId val="37941100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07679"/>
        <c:crosses val="autoZero"/>
        <c:auto val="1"/>
        <c:lblAlgn val="ctr"/>
        <c:lblOffset val="100"/>
        <c:noMultiLvlLbl val="0"/>
      </c:catAx>
      <c:valAx>
        <c:axId val="3794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35</xdr:row>
      <xdr:rowOff>80961</xdr:rowOff>
    </xdr:from>
    <xdr:to>
      <xdr:col>29</xdr:col>
      <xdr:colOff>638175</xdr:colOff>
      <xdr:row>56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3CB6EF-8030-4D74-9763-9FA5D963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12</xdr:row>
      <xdr:rowOff>33337</xdr:rowOff>
    </xdr:from>
    <xdr:to>
      <xdr:col>14</xdr:col>
      <xdr:colOff>457200</xdr:colOff>
      <xdr:row>27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13F11C-CFE4-4BB0-9360-B4B9E22D2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109537</xdr:rowOff>
    </xdr:from>
    <xdr:to>
      <xdr:col>14</xdr:col>
      <xdr:colOff>638175</xdr:colOff>
      <xdr:row>26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4A6E43-7349-4A03-B281-390BA75BE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12</xdr:row>
      <xdr:rowOff>23812</xdr:rowOff>
    </xdr:from>
    <xdr:to>
      <xdr:col>13</xdr:col>
      <xdr:colOff>685800</xdr:colOff>
      <xdr:row>27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EB206F-E393-4629-9205-50AEDC63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11</xdr:row>
      <xdr:rowOff>90487</xdr:rowOff>
    </xdr:from>
    <xdr:to>
      <xdr:col>14</xdr:col>
      <xdr:colOff>447675</xdr:colOff>
      <xdr:row>26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71EF37-9522-47CE-925C-233454B2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142875</xdr:rowOff>
    </xdr:from>
    <xdr:to>
      <xdr:col>20</xdr:col>
      <xdr:colOff>638175</xdr:colOff>
      <xdr:row>37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96EBDF-3D66-4260-96F4-569DE35F6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14</xdr:row>
      <xdr:rowOff>23812</xdr:rowOff>
    </xdr:from>
    <xdr:to>
      <xdr:col>15</xdr:col>
      <xdr:colOff>361950</xdr:colOff>
      <xdr:row>29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017725-3DF2-4320-AC6E-F8E613389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12</xdr:row>
      <xdr:rowOff>23812</xdr:rowOff>
    </xdr:from>
    <xdr:to>
      <xdr:col>14</xdr:col>
      <xdr:colOff>57150</xdr:colOff>
      <xdr:row>27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D986B3-EFA4-4B65-8504-AEB4F4EDA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11</xdr:row>
      <xdr:rowOff>71437</xdr:rowOff>
    </xdr:from>
    <xdr:to>
      <xdr:col>14</xdr:col>
      <xdr:colOff>638175</xdr:colOff>
      <xdr:row>26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6B7142-D7AF-4062-BB72-6A2E4532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8</xdr:row>
      <xdr:rowOff>176212</xdr:rowOff>
    </xdr:from>
    <xdr:to>
      <xdr:col>14</xdr:col>
      <xdr:colOff>400050</xdr:colOff>
      <xdr:row>24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181748-B1B1-418A-8CFE-F77057BC6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13</xdr:row>
      <xdr:rowOff>128587</xdr:rowOff>
    </xdr:from>
    <xdr:to>
      <xdr:col>13</xdr:col>
      <xdr:colOff>638175</xdr:colOff>
      <xdr:row>29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2AB56D-EA2F-4070-83C3-AE0774795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166687</xdr:rowOff>
    </xdr:from>
    <xdr:to>
      <xdr:col>15</xdr:col>
      <xdr:colOff>47625</xdr:colOff>
      <xdr:row>26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D390C-2585-4002-ACF1-815D9974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10</xdr:row>
      <xdr:rowOff>80962</xdr:rowOff>
    </xdr:from>
    <xdr:to>
      <xdr:col>15</xdr:col>
      <xdr:colOff>19050</xdr:colOff>
      <xdr:row>25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F491AC-B83E-450E-A048-A8970A383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1F7943-F49B-4D4F-9012-C9F7D9BD127A}" name="Tabla1" displayName="Tabla1" ref="CS257:CY2217" totalsRowShown="0" headerRowDxfId="1" dataDxfId="0" headerRowCellStyle="Normal" dataCellStyle="Normal">
  <autoFilter ref="CS257:CY2217" xr:uid="{971F7943-F49B-4D4F-9012-C9F7D9BD127A}"/>
  <tableColumns count="7">
    <tableColumn id="1" xr3:uid="{EA60FA02-620C-4A95-86CA-CAFA67E04A82}" name="item_name" dataDxfId="8" dataCellStyle="Normal"/>
    <tableColumn id="2" xr3:uid="{7ADF93E0-8054-4708-8AAD-F52BC7707CF3}" name="unit" dataDxfId="7" dataCellStyle="Normal"/>
    <tableColumn id="3" xr3:uid="{CBA070BA-2802-46CC-952B-3D8630320B43}" name="Month" dataDxfId="6" dataCellStyle="Normal"/>
    <tableColumn id="4" xr3:uid="{79E8A567-A3EC-495B-B7BF-176A0551019D}" name="quantity_sold" dataDxfId="5" dataCellStyle="Normal"/>
    <tableColumn id="5" xr3:uid="{CF1BAF31-9C71-471B-987F-89DEC6873552}" name="amount" dataDxfId="4" dataCellStyle="Normal"/>
    <tableColumn id="6" xr3:uid="{AF3CE917-D248-4368-8160-4670FC78BFDA}" name="average_price" dataDxfId="3" dataCellStyle="Normal"/>
    <tableColumn id="7" xr3:uid="{2B7C80BE-ECF3-4496-BEE3-F5C3BF025718}" name="sku" dataDxfId="2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A93B952-95BA-4859-ADB8-1A2B19D04581}" name="Tabla18" displayName="Tabla18" ref="A1:E25" totalsRowShown="0">
  <autoFilter ref="A1:E25" xr:uid="{3A93B952-95BA-4859-ADB8-1A2B19D04581}"/>
  <tableColumns count="5">
    <tableColumn id="1" xr3:uid="{A78F23A7-9D7E-40D9-9A08-49A845FF160C}" name="Month" dataDxfId="32"/>
    <tableColumn id="2" xr3:uid="{AD9E64FC-994B-4CCC-A2EA-7553EBC8B22E}" name="quantity_sold"/>
    <tableColumn id="3" xr3:uid="{7076C314-C214-4F42-9513-D75FDEAF5980}" name="Previsión(quantity_sold)">
      <calculatedColumnFormula>_xlfn.FORECAST.ETS(A2,$B$2:$B$12,$A$2:$A$12,1,1)</calculatedColumnFormula>
    </tableColumn>
    <tableColumn id="4" xr3:uid="{7DAC1161-27B2-4976-8ECB-3470009D02DD}" name="Límite de confianza inferior(quantity_sold)" dataDxfId="31">
      <calculatedColumnFormula>C2-_xlfn.FORECAST.ETS.CONFINT(A2,$B$2:$B$12,$A$2:$A$12,0.95,1,1)</calculatedColumnFormula>
    </tableColumn>
    <tableColumn id="5" xr3:uid="{B7F2D731-C851-4490-92B8-FCAE6031007B}" name="Límite de confianza superior(quantity_sold)" dataDxfId="30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2F6B304-8AAC-4965-AF85-CDA1F751D778}" name="Tabla17" displayName="Tabla17" ref="A1:E25" totalsRowShown="0">
  <autoFilter ref="A1:E25" xr:uid="{52F6B304-8AAC-4965-AF85-CDA1F751D778}"/>
  <tableColumns count="5">
    <tableColumn id="1" xr3:uid="{2CE6D8BD-67B6-45A5-BC80-901F07B00661}" name="Month" dataDxfId="29"/>
    <tableColumn id="2" xr3:uid="{24A5BF6E-AF16-4F38-A9E1-8BEC4915B0F1}" name="quantity_sold"/>
    <tableColumn id="3" xr3:uid="{15E738E5-6888-4E73-AB7F-4DE34F14D75D}" name="Previsión(quantity_sold)">
      <calculatedColumnFormula>_xlfn.FORECAST.ETS(A2,$B$2:$B$12,$A$2:$A$12,1,1)</calculatedColumnFormula>
    </tableColumn>
    <tableColumn id="4" xr3:uid="{DC877805-6958-4B54-B0A6-EF2295A5B8DE}" name="Límite de confianza inferior(quantity_sold)" dataDxfId="28">
      <calculatedColumnFormula>C2-_xlfn.FORECAST.ETS.CONFINT(A2,$B$2:$B$12,$A$2:$A$12,0.95,1,1)</calculatedColumnFormula>
    </tableColumn>
    <tableColumn id="5" xr3:uid="{C7989977-052E-4EBC-9479-E67731BFE771}" name="Límite de confianza superior(quantity_sold)" dataDxfId="27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67F7CC-807B-43F4-9991-9F1945AD9EE8}" name="Tabla11" displayName="Tabla11" ref="A1:E25" totalsRowShown="0">
  <autoFilter ref="A1:E25" xr:uid="{1E67F7CC-807B-43F4-9991-9F1945AD9EE8}"/>
  <tableColumns count="5">
    <tableColumn id="1" xr3:uid="{643F5D4E-F10D-433B-B0F1-CE4B37DE41B1}" name="Month" dataDxfId="26"/>
    <tableColumn id="2" xr3:uid="{0D2A32E3-3897-4CA2-8A1F-C6AADDA6398C}" name="quantity_sold"/>
    <tableColumn id="3" xr3:uid="{CC2082E9-7319-43C0-B9EA-ACC34E6CD5EE}" name="Previsión(quantity_sold)">
      <calculatedColumnFormula>_xlfn.FORECAST.ETS(A2,$B$2:$B$12,$A$2:$A$12,1,1)</calculatedColumnFormula>
    </tableColumn>
    <tableColumn id="4" xr3:uid="{AF23AEDC-D68E-485A-A393-976711D7A2F4}" name="Límite de confianza inferior(quantity_sold)" dataDxfId="25">
      <calculatedColumnFormula>C2-_xlfn.FORECAST.ETS.CONFINT(A2,$B$2:$B$12,$A$2:$A$12,0.95,1,1)</calculatedColumnFormula>
    </tableColumn>
    <tableColumn id="5" xr3:uid="{CE802F31-F951-459B-BFC7-12AA513441D9}" name="Límite de confianza superior(quantity_sold)" dataDxfId="24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1E0C65-A4D1-4D60-B128-7AEA9AD9C323}" name="Tabla14" displayName="Tabla14" ref="A1:E25" totalsRowShown="0">
  <autoFilter ref="A1:E25" xr:uid="{931E0C65-A4D1-4D60-B128-7AEA9AD9C323}"/>
  <tableColumns count="5">
    <tableColumn id="1" xr3:uid="{96D08193-3019-4513-BAD0-E1E4B9DC430E}" name="Month" dataDxfId="23"/>
    <tableColumn id="2" xr3:uid="{2E8286E7-3AB0-42BF-A638-295CA7081F51}" name="quantity_sold"/>
    <tableColumn id="3" xr3:uid="{D9645561-0152-4FA2-8980-49405CD0D4D3}" name="Previsión(quantity_sold)">
      <calculatedColumnFormula>_xlfn.FORECAST.ETS(A2,$B$2:$B$12,$A$2:$A$12,1,1)</calculatedColumnFormula>
    </tableColumn>
    <tableColumn id="4" xr3:uid="{8869B070-6225-4E93-A730-205BB3ADE240}" name="Límite de confianza inferior(quantity_sold)" dataDxfId="22">
      <calculatedColumnFormula>C2-_xlfn.FORECAST.ETS.CONFINT(A2,$B$2:$B$12,$A$2:$A$12,0.95,1,1)</calculatedColumnFormula>
    </tableColumn>
    <tableColumn id="5" xr3:uid="{CE3ACDE4-6DF9-406B-9B32-6DC578A0376E}" name="Límite de confianza superior(quantity_sold)" dataDxfId="21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8820E17-1A70-40B4-BDD2-5AB270908A04}" name="Tabla16" displayName="Tabla16" ref="A1:E25" totalsRowShown="0">
  <autoFilter ref="A1:E25" xr:uid="{B8820E17-1A70-40B4-BDD2-5AB270908A04}"/>
  <tableColumns count="5">
    <tableColumn id="1" xr3:uid="{90AB219F-FF7E-4AEB-B04C-368C25ACBD91}" name="Month" dataDxfId="20"/>
    <tableColumn id="2" xr3:uid="{71317335-C070-4902-B48E-9CF788D83E09}" name="quantity_sold"/>
    <tableColumn id="3" xr3:uid="{548EBB08-AD14-4056-A767-414BC9378424}" name="Previsión(quantity_sold)">
      <calculatedColumnFormula>_xlfn.FORECAST.ETS(A2,$B$2:$B$12,$A$2:$A$12,0,1)</calculatedColumnFormula>
    </tableColumn>
    <tableColumn id="4" xr3:uid="{3A37E78A-DBF1-448F-8635-7A867917F0F2}" name="Límite de confianza inferior(quantity_sold)" dataDxfId="19">
      <calculatedColumnFormula>C2-_xlfn.FORECAST.ETS.CONFINT(A2,$B$2:$B$12,$A$2:$A$12,0.95,0,1)</calculatedColumnFormula>
    </tableColumn>
    <tableColumn id="5" xr3:uid="{0AEC3895-6D04-45FD-96C7-02BCE197DB69}" name="Límite de confianza superior(quantity_sold)" dataDxfId="18">
      <calculatedColumnFormula>C2+_xlfn.FORECAST.ETS.CONFINT(A2,$B$2:$B$12,$A$2:$A$12,0.95,0,1)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0298A6-802C-4F81-B54D-FA83B7F90A56}" name="Tabla2" displayName="Tabla2" ref="BG119:BM1520" totalsRowShown="0" headerRowDxfId="10" dataDxfId="9" headerRowCellStyle="Normal" dataCellStyle="Normal">
  <autoFilter ref="BG119:BM1520" xr:uid="{990298A6-802C-4F81-B54D-FA83B7F90A56}"/>
  <tableColumns count="7">
    <tableColumn id="1" xr3:uid="{D4642E25-7592-40D5-9038-3DD31E10B957}" name="item_name" dataDxfId="17" dataCellStyle="Normal"/>
    <tableColumn id="2" xr3:uid="{EBF6EF1F-963A-4516-8201-C92CF62D4CB8}" name="unit" dataDxfId="16" dataCellStyle="Normal"/>
    <tableColumn id="3" xr3:uid="{EC2B1E71-E486-4835-A5A7-3CCDEF84D8C3}" name="Month" dataDxfId="15" dataCellStyle="Normal"/>
    <tableColumn id="4" xr3:uid="{3BAB2968-6E3F-44A2-B5EF-3CDA6F51062C}" name="quantity_sold" dataDxfId="14" dataCellStyle="Normal"/>
    <tableColumn id="5" xr3:uid="{86DC588F-FC4B-4269-961A-4BEA2089DACF}" name="amount" dataDxfId="13" dataCellStyle="Normal"/>
    <tableColumn id="6" xr3:uid="{213A423A-140F-4AEA-A901-BFCC6F6BF4B4}" name="average_price" dataDxfId="12" dataCellStyle="Normal"/>
    <tableColumn id="7" xr3:uid="{31490DC8-F93F-4E9D-A4D7-74D0332266F6}" name="sku" dataDxfId="11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34CEA10-30D0-409A-9C6E-477FF44EC22C}" name="Tabla25" displayName="Tabla25" ref="A1:E25" totalsRowShown="0">
  <autoFilter ref="A1:E25" xr:uid="{934CEA10-30D0-409A-9C6E-477FF44EC22C}"/>
  <tableColumns count="5">
    <tableColumn id="1" xr3:uid="{B4C9BFDA-9B42-4C7D-A6FC-49D25F342BE6}" name="Month" dataDxfId="55"/>
    <tableColumn id="2" xr3:uid="{37C6F527-24B4-4A90-AF6C-6B68204FBEFC}" name="quantity_sold" dataDxfId="54">
      <calculatedColumnFormula>+IF(VLOOKUP($H$1&amp;$A2,'Hoja 3'!$DE$178:$DK$465,4,0)="","",(VLOOKUP(FINAL!$H$1&amp;$A2,'Hoja 3'!DE178:DK465,4,0)))</calculatedColumnFormula>
    </tableColumn>
    <tableColumn id="3" xr3:uid="{B99723ED-08EB-4CEE-B991-F2BA248EF3B8}" name="Previsión(quantity_sold)" dataDxfId="53">
      <calculatedColumnFormula>+IF(VLOOKUP($H$1&amp;$A2,'Hoja 3'!$DE$178:$DK$465,5,0)="","",(VLOOKUP(FINAL!$H$1&amp;$A2,'Hoja 3'!DE178:DK465,5,0)))</calculatedColumnFormula>
    </tableColumn>
    <tableColumn id="4" xr3:uid="{3F7AD595-DF1A-4C74-89EE-425871384F9C}" name="Límite de confianza inferior(quantity_sold)" dataDxfId="52">
      <calculatedColumnFormula>+IF(VLOOKUP($H$1&amp;$A2,'Hoja 3'!$DE$178:$DK$465,6,0)="","",(VLOOKUP(FINAL!$H$1&amp;$A2,'Hoja 3'!DE178:DK465,6,0)))</calculatedColumnFormula>
    </tableColumn>
    <tableColumn id="5" xr3:uid="{B4248D3E-5374-435D-BE51-6394A7C9AC42}" name="Límite de confianza superior(quantity_sold)" dataDxfId="51">
      <calculatedColumnFormula>+IF(VLOOKUP($H$1&amp;$A2,'Hoja 3'!$DE$178:$DK$465,7,0)="","",(VLOOKUP(FINAL!$H$1&amp;$A2,'Hoja 3'!DE178:DK465,7,0)))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A0DFF10-CA4C-437D-9BCB-CEED40AAFAC7}" name="Tabla24" displayName="Tabla24" ref="A1:E25" totalsRowShown="0">
  <autoFilter ref="A1:E25" xr:uid="{DA0DFF10-CA4C-437D-9BCB-CEED40AAFAC7}"/>
  <tableColumns count="5">
    <tableColumn id="1" xr3:uid="{D0D9F144-02D5-4AA6-8709-8E392086BF83}" name="Month" dataDxfId="50"/>
    <tableColumn id="2" xr3:uid="{37720276-84C2-466E-813F-AD47AE9FCD04}" name="quantity_sold"/>
    <tableColumn id="3" xr3:uid="{F849806D-833E-44B3-A49E-ADBB898B57D3}" name="Previsión(quantity_sold)">
      <calculatedColumnFormula>_xlfn.FORECAST.ETS(A2,$B$2:$B$12,$A$2:$A$12,1,1)</calculatedColumnFormula>
    </tableColumn>
    <tableColumn id="4" xr3:uid="{CB3ADD61-BB22-48D5-ADDE-BB5827472CA6}" name="Límite de confianza inferior(quantity_sold)" dataDxfId="49">
      <calculatedColumnFormula>C2-_xlfn.FORECAST.ETS.CONFINT(A2,$B$2:$B$12,$A$2:$A$12,0.95,1,1)</calculatedColumnFormula>
    </tableColumn>
    <tableColumn id="5" xr3:uid="{5DC6EFE1-A327-400C-8437-871C9CC932C9}" name="Límite de confianza superior(quantity_sold)" dataDxfId="48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1B9B83BA-275D-4F0C-B3AE-65D569F24EDF}" name="Tabla23" displayName="Tabla23" ref="A1:E25" totalsRowShown="0">
  <autoFilter ref="A1:E25" xr:uid="{1B9B83BA-275D-4F0C-B3AE-65D569F24EDF}"/>
  <tableColumns count="5">
    <tableColumn id="1" xr3:uid="{32F3B61A-B306-4125-9CB5-78F0D1C52CED}" name="Month" dataDxfId="47"/>
    <tableColumn id="2" xr3:uid="{E5D504E3-0D8A-4B52-8656-1DCB6748719C}" name="quantity_sold"/>
    <tableColumn id="3" xr3:uid="{AC00988B-F00A-4F8C-8762-C528E865768B}" name="Previsión(quantity_sold)">
      <calculatedColumnFormula>_xlfn.FORECAST.ETS(A2,$B$2:$B$12,$A$2:$A$12,0,1)</calculatedColumnFormula>
    </tableColumn>
    <tableColumn id="4" xr3:uid="{8FB60C4B-67AD-4A62-B64E-4BDE00147551}" name="Límite de confianza inferior(quantity_sold)" dataDxfId="46">
      <calculatedColumnFormula>C2-_xlfn.FORECAST.ETS.CONFINT(A2,$B$2:$B$12,$A$2:$A$12,0.95,0,1)</calculatedColumnFormula>
    </tableColumn>
    <tableColumn id="5" xr3:uid="{3C5645E9-0ED1-4271-A99A-3CD154ADB8C9}" name="Límite de confianza superior(quantity_sold)" dataDxfId="45">
      <calculatedColumnFormula>C2+_xlfn.FORECAST.ETS.CONFINT(A2,$B$2:$B$12,$A$2:$A$12,0.95,0,1)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23429B-7E27-4BB1-870D-DA1C9586B6FC}" name="Tabla22" displayName="Tabla22" ref="A1:E25" totalsRowShown="0">
  <autoFilter ref="A1:E25" xr:uid="{EB23429B-7E27-4BB1-870D-DA1C9586B6FC}"/>
  <tableColumns count="5">
    <tableColumn id="1" xr3:uid="{399513B1-4FA6-4A44-8DBB-C1C6EEE6CF3C}" name="Month" dataDxfId="44"/>
    <tableColumn id="2" xr3:uid="{05D2C2F9-AD74-454E-AA11-DB79CDC68C8D}" name="quantity_sold"/>
    <tableColumn id="3" xr3:uid="{199D5329-0CD6-4D64-867E-A3DCD0037698}" name="Previsión(quantity_sold)">
      <calculatedColumnFormula>_xlfn.FORECAST.ETS(A2,$B$2:$B$12,$A$2:$A$12,1,1)</calculatedColumnFormula>
    </tableColumn>
    <tableColumn id="4" xr3:uid="{0BFB0767-93C7-42F8-9C99-9C92B6AF019D}" name="Límite de confianza inferior(quantity_sold)" dataDxfId="43">
      <calculatedColumnFormula>C2-_xlfn.FORECAST.ETS.CONFINT(A2,$B$2:$B$12,$A$2:$A$12,0.95,1,1)</calculatedColumnFormula>
    </tableColumn>
    <tableColumn id="5" xr3:uid="{AF89D153-96A2-4B8F-8E06-87DE8E143609}" name="Límite de confianza superior(quantity_sold)" dataDxfId="42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A76139-A262-43D5-8D52-69C688A74588}" name="Tabla21" displayName="Tabla21" ref="A1:E25" totalsRowShown="0">
  <autoFilter ref="A1:E25" xr:uid="{0DA76139-A262-43D5-8D52-69C688A74588}"/>
  <tableColumns count="5">
    <tableColumn id="1" xr3:uid="{01414FE3-E2DC-4341-B8C9-9FE003D84A20}" name="Month" dataDxfId="41"/>
    <tableColumn id="2" xr3:uid="{A8477285-68B9-4AC0-8FF0-119DA36981EE}" name="quantity_sold"/>
    <tableColumn id="3" xr3:uid="{139C089F-8D5A-4053-9BF5-23CC7C0299E5}" name="Previsión(quantity_sold)">
      <calculatedColumnFormula>_xlfn.FORECAST.ETS(A2,$B$2:$B$12,$A$2:$A$12,1,1)</calculatedColumnFormula>
    </tableColumn>
    <tableColumn id="4" xr3:uid="{481AC27D-7607-4FCE-9B96-57CF711F8AD2}" name="Límite de confianza inferior(quantity_sold)" dataDxfId="40">
      <calculatedColumnFormula>C2-_xlfn.FORECAST.ETS.CONFINT(A2,$B$2:$B$12,$A$2:$A$12,0.95,1,1)</calculatedColumnFormula>
    </tableColumn>
    <tableColumn id="5" xr3:uid="{921B4FBE-5522-4BF8-901A-ED35187E2D6F}" name="Límite de confianza superior(quantity_sold)" dataDxfId="39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D1878A3-1675-4EEC-AA34-8F4384E96983}" name="Tabla20" displayName="Tabla20" ref="A1:E25" totalsRowShown="0">
  <autoFilter ref="A1:E25" xr:uid="{FD1878A3-1675-4EEC-AA34-8F4384E96983}"/>
  <tableColumns count="5">
    <tableColumn id="1" xr3:uid="{4C87760F-7B1D-4519-82F7-86A65EB90FA4}" name="Month" dataDxfId="38"/>
    <tableColumn id="2" xr3:uid="{584473FC-0155-4EC9-9F07-593EDB527E4A}" name="quantity_sold"/>
    <tableColumn id="3" xr3:uid="{8DE97DFA-511A-4D7A-B417-51AA48F26282}" name="Previsión(quantity_sold)">
      <calculatedColumnFormula>_xlfn.FORECAST.ETS(A2,$B$2:$B$12,$A$2:$A$12,1,1)</calculatedColumnFormula>
    </tableColumn>
    <tableColumn id="4" xr3:uid="{FD0722F9-F802-4214-A8C4-FD4D91CD3CC5}" name="Límite de confianza inferior(quantity_sold)" dataDxfId="37">
      <calculatedColumnFormula>C2-_xlfn.FORECAST.ETS.CONFINT(A2,$B$2:$B$12,$A$2:$A$12,0.95,1,1)</calculatedColumnFormula>
    </tableColumn>
    <tableColumn id="5" xr3:uid="{7964D4D8-381D-4B5A-9530-18E9EEF055B7}" name="Límite de confianza superior(quantity_sold)" dataDxfId="36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3F948F8-3DC1-4B61-A6F2-03CF50830C59}" name="Tabla19" displayName="Tabla19" ref="A1:E25" totalsRowShown="0">
  <autoFilter ref="A1:E25" xr:uid="{73F948F8-3DC1-4B61-A6F2-03CF50830C59}"/>
  <tableColumns count="5">
    <tableColumn id="1" xr3:uid="{6B535BCE-7DA5-4E4C-B840-2C1FFF723965}" name="Month" dataDxfId="35"/>
    <tableColumn id="2" xr3:uid="{1672ED63-F146-4B60-A943-DB9CC3231153}" name="quantity_sold"/>
    <tableColumn id="3" xr3:uid="{44FF2831-58DB-43A0-9935-39ECBF2DE142}" name="Previsión(quantity_sold)">
      <calculatedColumnFormula>_xlfn.FORECAST.ETS(A2,$B$2:$B$12,$A$2:$A$12,1,1)</calculatedColumnFormula>
    </tableColumn>
    <tableColumn id="4" xr3:uid="{23856440-8BC1-4C5B-AA76-3CA1CD1104B1}" name="Límite de confianza inferior(quantity_sold)" dataDxfId="34">
      <calculatedColumnFormula>C2-_xlfn.FORECAST.ETS.CONFINT(A2,$B$2:$B$12,$A$2:$A$12,0.95,1,1)</calculatedColumnFormula>
    </tableColumn>
    <tableColumn id="5" xr3:uid="{BA0D8FFB-2363-4A52-8C96-25C439F98404}" name="Límite de confianza superior(quantity_sold)" dataDxfId="33">
      <calculatedColumnFormula>C2+_xlfn.FORECAST.ETS.CONFINT(A2,$B$2:$B$12,$A$2:$A$12,0.95,1,1)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6E5D1-0F21-456C-AA80-9F52C24CD44C}">
  <dimension ref="CS257:CY2217"/>
  <sheetViews>
    <sheetView workbookViewId="0">
      <selection activeCell="C22" sqref="C22"/>
    </sheetView>
  </sheetViews>
  <sheetFormatPr baseColWidth="10" defaultRowHeight="15" x14ac:dyDescent="0.25"/>
  <cols>
    <col min="97" max="97" width="58.85546875" bestFit="1" customWidth="1"/>
    <col min="100" max="100" width="15.7109375" bestFit="1" customWidth="1"/>
    <col min="101" max="101" width="10.140625" bestFit="1" customWidth="1"/>
    <col min="102" max="102" width="16.5703125" bestFit="1" customWidth="1"/>
    <col min="103" max="103" width="16.28515625" bestFit="1" customWidth="1"/>
  </cols>
  <sheetData>
    <row r="257" spans="97:103" x14ac:dyDescent="0.25">
      <c r="CS257" s="36" t="s">
        <v>0</v>
      </c>
      <c r="CT257" s="36" t="s">
        <v>1</v>
      </c>
      <c r="CU257" s="36" t="s">
        <v>2</v>
      </c>
      <c r="CV257" s="36" t="s">
        <v>3</v>
      </c>
      <c r="CW257" s="36" t="s">
        <v>4</v>
      </c>
      <c r="CX257" s="36" t="s">
        <v>5</v>
      </c>
      <c r="CY257" s="36" t="s">
        <v>6</v>
      </c>
    </row>
    <row r="258" spans="97:103" x14ac:dyDescent="0.25">
      <c r="CS258" s="36" t="s">
        <v>7</v>
      </c>
      <c r="CT258" s="36" t="s">
        <v>8</v>
      </c>
      <c r="CU258" s="36" t="s">
        <v>9</v>
      </c>
      <c r="CV258" s="36">
        <v>13</v>
      </c>
      <c r="CW258" s="36">
        <v>1670.51</v>
      </c>
      <c r="CX258" s="36">
        <v>128.5</v>
      </c>
      <c r="CY258" s="36" t="s">
        <v>10</v>
      </c>
    </row>
    <row r="259" spans="97:103" x14ac:dyDescent="0.25">
      <c r="CS259" s="36" t="s">
        <v>11</v>
      </c>
      <c r="CT259" s="36" t="s">
        <v>12</v>
      </c>
      <c r="CU259" s="36" t="s">
        <v>9</v>
      </c>
      <c r="CV259" s="36">
        <v>27</v>
      </c>
      <c r="CW259" s="36">
        <v>303.67</v>
      </c>
      <c r="CX259" s="36">
        <v>11.25</v>
      </c>
      <c r="CY259" s="36" t="s">
        <v>13</v>
      </c>
    </row>
    <row r="260" spans="97:103" x14ac:dyDescent="0.25">
      <c r="CS260" s="36" t="s">
        <v>14</v>
      </c>
      <c r="CT260" s="36" t="s">
        <v>8</v>
      </c>
      <c r="CU260" s="36" t="s">
        <v>9</v>
      </c>
      <c r="CV260" s="36">
        <v>18.25</v>
      </c>
      <c r="CW260" s="36">
        <v>2007.8</v>
      </c>
      <c r="CX260" s="36">
        <v>110.02</v>
      </c>
      <c r="CY260" s="36" t="s">
        <v>15</v>
      </c>
    </row>
    <row r="261" spans="97:103" x14ac:dyDescent="0.25">
      <c r="CS261" s="36" t="s">
        <v>16</v>
      </c>
      <c r="CT261" s="36" t="s">
        <v>12</v>
      </c>
      <c r="CU261" s="36" t="s">
        <v>9</v>
      </c>
      <c r="CV261" s="36">
        <v>35</v>
      </c>
      <c r="CW261" s="36">
        <v>372.14</v>
      </c>
      <c r="CX261" s="36">
        <v>10.63</v>
      </c>
      <c r="CY261" s="36" t="s">
        <v>17</v>
      </c>
    </row>
    <row r="262" spans="97:103" x14ac:dyDescent="0.25">
      <c r="CS262" s="36" t="s">
        <v>18</v>
      </c>
      <c r="CT262" s="36" t="s">
        <v>8</v>
      </c>
      <c r="CU262" s="36" t="s">
        <v>9</v>
      </c>
      <c r="CV262" s="36">
        <v>8.5</v>
      </c>
      <c r="CW262" s="36">
        <v>1068.5</v>
      </c>
      <c r="CX262" s="36">
        <v>125.71</v>
      </c>
      <c r="CY262" s="36" t="s">
        <v>19</v>
      </c>
    </row>
    <row r="263" spans="97:103" x14ac:dyDescent="0.25">
      <c r="CS263" s="36" t="s">
        <v>20</v>
      </c>
      <c r="CT263" s="36" t="s">
        <v>8</v>
      </c>
      <c r="CU263" s="36" t="s">
        <v>9</v>
      </c>
      <c r="CV263" s="36">
        <v>33</v>
      </c>
      <c r="CW263" s="36">
        <v>1609.54</v>
      </c>
      <c r="CX263" s="36">
        <v>48.77</v>
      </c>
      <c r="CY263" s="36" t="s">
        <v>21</v>
      </c>
    </row>
    <row r="264" spans="97:103" x14ac:dyDescent="0.25">
      <c r="CS264" s="36" t="s">
        <v>22</v>
      </c>
      <c r="CT264" s="36" t="s">
        <v>8</v>
      </c>
      <c r="CU264" s="36" t="s">
        <v>9</v>
      </c>
      <c r="CV264" s="36">
        <v>16.5</v>
      </c>
      <c r="CW264" s="36">
        <v>871.52</v>
      </c>
      <c r="CX264" s="36">
        <v>52.82</v>
      </c>
      <c r="CY264" s="36" t="s">
        <v>23</v>
      </c>
    </row>
    <row r="265" spans="97:103" x14ac:dyDescent="0.25">
      <c r="CS265" s="36" t="s">
        <v>24</v>
      </c>
      <c r="CT265" s="36" t="s">
        <v>8</v>
      </c>
      <c r="CU265" s="36" t="s">
        <v>9</v>
      </c>
      <c r="CV265" s="36">
        <v>0.25</v>
      </c>
      <c r="CW265" s="36">
        <v>5.4</v>
      </c>
      <c r="CX265" s="36">
        <v>21.6</v>
      </c>
      <c r="CY265" s="36" t="s">
        <v>25</v>
      </c>
    </row>
    <row r="266" spans="97:103" x14ac:dyDescent="0.25">
      <c r="CS266" s="36" t="s">
        <v>26</v>
      </c>
      <c r="CT266" s="36" t="s">
        <v>8</v>
      </c>
      <c r="CU266" s="36" t="s">
        <v>9</v>
      </c>
      <c r="CV266" s="36">
        <v>1.25</v>
      </c>
      <c r="CW266" s="36">
        <v>26.14</v>
      </c>
      <c r="CX266" s="36">
        <v>20.91</v>
      </c>
      <c r="CY266" s="36" t="s">
        <v>27</v>
      </c>
    </row>
    <row r="267" spans="97:103" x14ac:dyDescent="0.25">
      <c r="CS267" s="36" t="s">
        <v>28</v>
      </c>
      <c r="CT267" s="36" t="s">
        <v>8</v>
      </c>
      <c r="CU267" s="36" t="s">
        <v>9</v>
      </c>
      <c r="CV267" s="36">
        <v>12.888821999999999</v>
      </c>
      <c r="CW267" s="36">
        <v>375.82</v>
      </c>
      <c r="CX267" s="36">
        <v>29.16</v>
      </c>
      <c r="CY267" s="36" t="s">
        <v>29</v>
      </c>
    </row>
    <row r="268" spans="97:103" x14ac:dyDescent="0.25">
      <c r="CS268" s="36" t="s">
        <v>30</v>
      </c>
      <c r="CT268" s="36" t="s">
        <v>8</v>
      </c>
      <c r="CU268" s="36" t="s">
        <v>9</v>
      </c>
      <c r="CV268" s="36">
        <v>4.2777440000000002</v>
      </c>
      <c r="CW268" s="36">
        <v>125.99</v>
      </c>
      <c r="CX268" s="36">
        <v>29.45</v>
      </c>
      <c r="CY268" s="36" t="s">
        <v>31</v>
      </c>
    </row>
    <row r="269" spans="97:103" x14ac:dyDescent="0.25">
      <c r="CS269" s="36" t="s">
        <v>32</v>
      </c>
      <c r="CT269" s="36" t="s">
        <v>8</v>
      </c>
      <c r="CU269" s="36" t="s">
        <v>9</v>
      </c>
      <c r="CV269" s="36">
        <v>1</v>
      </c>
      <c r="CW269" s="36">
        <v>8.1300000000000008</v>
      </c>
      <c r="CX269" s="36">
        <v>8.1300000000000008</v>
      </c>
      <c r="CY269" s="36" t="s">
        <v>33</v>
      </c>
    </row>
    <row r="270" spans="97:103" x14ac:dyDescent="0.25">
      <c r="CS270" s="36" t="s">
        <v>34</v>
      </c>
      <c r="CT270" s="36" t="s">
        <v>8</v>
      </c>
      <c r="CU270" s="36" t="s">
        <v>9</v>
      </c>
      <c r="CV270" s="36">
        <v>4</v>
      </c>
      <c r="CW270" s="36">
        <v>218.4</v>
      </c>
      <c r="CX270" s="36">
        <v>54.6</v>
      </c>
      <c r="CY270" s="36" t="s">
        <v>35</v>
      </c>
    </row>
    <row r="271" spans="97:103" x14ac:dyDescent="0.25">
      <c r="CS271" s="36" t="s">
        <v>36</v>
      </c>
      <c r="CT271" s="36" t="s">
        <v>8</v>
      </c>
      <c r="CU271" s="36" t="s">
        <v>9</v>
      </c>
      <c r="CV271" s="36">
        <v>19.649999999999999</v>
      </c>
      <c r="CW271" s="36">
        <v>670.19</v>
      </c>
      <c r="CX271" s="36">
        <v>34.11</v>
      </c>
      <c r="CY271" s="36" t="s">
        <v>37</v>
      </c>
    </row>
    <row r="272" spans="97:103" x14ac:dyDescent="0.25">
      <c r="CS272" s="36" t="s">
        <v>38</v>
      </c>
      <c r="CT272" s="36" t="s">
        <v>8</v>
      </c>
      <c r="CU272" s="36" t="s">
        <v>9</v>
      </c>
      <c r="CV272" s="36">
        <v>57.625</v>
      </c>
      <c r="CW272" s="36">
        <v>1862.56</v>
      </c>
      <c r="CX272" s="36">
        <v>32.32</v>
      </c>
      <c r="CY272" s="36" t="s">
        <v>39</v>
      </c>
    </row>
    <row r="273" spans="97:103" x14ac:dyDescent="0.25">
      <c r="CS273" s="36" t="s">
        <v>40</v>
      </c>
      <c r="CT273" s="36" t="s">
        <v>8</v>
      </c>
      <c r="CU273" s="36" t="s">
        <v>9</v>
      </c>
      <c r="CV273" s="36">
        <v>0.73333400000000004</v>
      </c>
      <c r="CW273" s="36">
        <v>26.4</v>
      </c>
      <c r="CX273" s="36">
        <v>36</v>
      </c>
      <c r="CY273" s="36" t="s">
        <v>41</v>
      </c>
    </row>
    <row r="274" spans="97:103" x14ac:dyDescent="0.25">
      <c r="CS274" s="36" t="s">
        <v>42</v>
      </c>
      <c r="CT274" s="36" t="s">
        <v>8</v>
      </c>
      <c r="CU274" s="36" t="s">
        <v>9</v>
      </c>
      <c r="CV274" s="36">
        <v>4.0666669999999998</v>
      </c>
      <c r="CW274" s="36">
        <v>146.4</v>
      </c>
      <c r="CX274" s="36">
        <v>36</v>
      </c>
      <c r="CY274" s="36" t="s">
        <v>43</v>
      </c>
    </row>
    <row r="275" spans="97:103" x14ac:dyDescent="0.25">
      <c r="CS275" s="36" t="s">
        <v>44</v>
      </c>
      <c r="CT275" s="36" t="s">
        <v>8</v>
      </c>
      <c r="CU275" s="36" t="s">
        <v>9</v>
      </c>
      <c r="CV275" s="36">
        <v>1933.9333329999999</v>
      </c>
      <c r="CW275" s="36">
        <v>13201.81</v>
      </c>
      <c r="CX275" s="36">
        <v>6.83</v>
      </c>
      <c r="CY275" s="36" t="s">
        <v>45</v>
      </c>
    </row>
    <row r="276" spans="97:103" x14ac:dyDescent="0.25">
      <c r="CS276" s="36" t="s">
        <v>46</v>
      </c>
      <c r="CT276" s="36" t="s">
        <v>47</v>
      </c>
      <c r="CU276" s="36" t="s">
        <v>9</v>
      </c>
      <c r="CV276" s="36">
        <v>169</v>
      </c>
      <c r="CW276" s="36">
        <v>0</v>
      </c>
      <c r="CX276" s="36">
        <v>0</v>
      </c>
      <c r="CY276" s="36" t="s">
        <v>48</v>
      </c>
    </row>
    <row r="277" spans="97:103" x14ac:dyDescent="0.25">
      <c r="CS277" s="36" t="s">
        <v>49</v>
      </c>
      <c r="CT277" s="36" t="s">
        <v>8</v>
      </c>
      <c r="CU277" s="36" t="s">
        <v>9</v>
      </c>
      <c r="CV277" s="36">
        <v>0.69553299999999996</v>
      </c>
      <c r="CW277" s="36">
        <v>29.91</v>
      </c>
      <c r="CX277" s="36">
        <v>43</v>
      </c>
      <c r="CY277" s="36" t="s">
        <v>50</v>
      </c>
    </row>
    <row r="278" spans="97:103" x14ac:dyDescent="0.25">
      <c r="CS278" s="36" t="s">
        <v>51</v>
      </c>
      <c r="CT278" s="36" t="s">
        <v>8</v>
      </c>
      <c r="CU278" s="36" t="s">
        <v>9</v>
      </c>
      <c r="CV278" s="36">
        <v>282.58326299999999</v>
      </c>
      <c r="CW278" s="36">
        <v>6871.26</v>
      </c>
      <c r="CX278" s="36">
        <v>24.32</v>
      </c>
      <c r="CY278" s="36" t="s">
        <v>52</v>
      </c>
    </row>
    <row r="279" spans="97:103" x14ac:dyDescent="0.25">
      <c r="CS279" s="36" t="s">
        <v>53</v>
      </c>
      <c r="CT279" s="36" t="s">
        <v>54</v>
      </c>
      <c r="CU279" s="36" t="s">
        <v>9</v>
      </c>
      <c r="CV279" s="36">
        <v>10</v>
      </c>
      <c r="CW279" s="36">
        <v>0</v>
      </c>
      <c r="CX279" s="36">
        <v>0</v>
      </c>
      <c r="CY279" s="36" t="s">
        <v>55</v>
      </c>
    </row>
    <row r="280" spans="97:103" x14ac:dyDescent="0.25">
      <c r="CS280" s="36" t="s">
        <v>56</v>
      </c>
      <c r="CT280" s="36" t="s">
        <v>54</v>
      </c>
      <c r="CU280" s="36" t="s">
        <v>9</v>
      </c>
      <c r="CV280" s="36">
        <v>4</v>
      </c>
      <c r="CW280" s="36">
        <v>0</v>
      </c>
      <c r="CX280" s="36">
        <v>0</v>
      </c>
      <c r="CY280" s="36" t="s">
        <v>57</v>
      </c>
    </row>
    <row r="281" spans="97:103" x14ac:dyDescent="0.25">
      <c r="CS281" s="36" t="s">
        <v>58</v>
      </c>
      <c r="CT281" s="36" t="s">
        <v>8</v>
      </c>
      <c r="CU281" s="36" t="s">
        <v>9</v>
      </c>
      <c r="CV281" s="36">
        <v>124.75</v>
      </c>
      <c r="CW281" s="36">
        <v>16812.28</v>
      </c>
      <c r="CX281" s="36">
        <v>134.77000000000001</v>
      </c>
      <c r="CY281" s="36" t="s">
        <v>59</v>
      </c>
    </row>
    <row r="282" spans="97:103" x14ac:dyDescent="0.25">
      <c r="CS282" s="36" t="s">
        <v>60</v>
      </c>
      <c r="CT282" s="36" t="s">
        <v>12</v>
      </c>
      <c r="CU282" s="36" t="s">
        <v>9</v>
      </c>
      <c r="CV282" s="36">
        <v>415</v>
      </c>
      <c r="CW282" s="36">
        <v>5121.12</v>
      </c>
      <c r="CX282" s="36">
        <v>12.34</v>
      </c>
      <c r="CY282" s="36" t="s">
        <v>61</v>
      </c>
    </row>
    <row r="283" spans="97:103" x14ac:dyDescent="0.25">
      <c r="CS283" s="36" t="s">
        <v>62</v>
      </c>
      <c r="CT283" s="36" t="s">
        <v>8</v>
      </c>
      <c r="CU283" s="36" t="s">
        <v>9</v>
      </c>
      <c r="CV283" s="36">
        <v>91.0625</v>
      </c>
      <c r="CW283" s="36">
        <v>5403.84</v>
      </c>
      <c r="CX283" s="36">
        <v>59.34</v>
      </c>
      <c r="CY283" s="36" t="s">
        <v>63</v>
      </c>
    </row>
    <row r="284" spans="97:103" x14ac:dyDescent="0.25">
      <c r="CS284" s="36" t="s">
        <v>64</v>
      </c>
      <c r="CT284" s="36" t="s">
        <v>12</v>
      </c>
      <c r="CU284" s="36" t="s">
        <v>9</v>
      </c>
      <c r="CV284" s="36">
        <v>121</v>
      </c>
      <c r="CW284" s="36">
        <v>541.85</v>
      </c>
      <c r="CX284" s="36">
        <v>4.4800000000000004</v>
      </c>
      <c r="CY284" s="36" t="s">
        <v>65</v>
      </c>
    </row>
    <row r="285" spans="97:103" x14ac:dyDescent="0.25">
      <c r="CS285" s="36" t="s">
        <v>66</v>
      </c>
      <c r="CT285" s="36" t="s">
        <v>8</v>
      </c>
      <c r="CU285" s="36" t="s">
        <v>9</v>
      </c>
      <c r="CV285" s="36">
        <v>239.75</v>
      </c>
      <c r="CW285" s="36">
        <v>19442.02</v>
      </c>
      <c r="CX285" s="36">
        <v>81.09</v>
      </c>
      <c r="CY285" s="36" t="s">
        <v>67</v>
      </c>
    </row>
    <row r="286" spans="97:103" x14ac:dyDescent="0.25">
      <c r="CS286" s="36" t="s">
        <v>68</v>
      </c>
      <c r="CT286" s="36" t="s">
        <v>12</v>
      </c>
      <c r="CU286" s="36" t="s">
        <v>9</v>
      </c>
      <c r="CV286" s="36">
        <v>155.625</v>
      </c>
      <c r="CW286" s="36">
        <v>3206.8</v>
      </c>
      <c r="CX286" s="36">
        <v>20.61</v>
      </c>
      <c r="CY286" s="36" t="s">
        <v>69</v>
      </c>
    </row>
    <row r="287" spans="97:103" x14ac:dyDescent="0.25">
      <c r="CS287" s="36" t="s">
        <v>70</v>
      </c>
      <c r="CT287" s="36" t="s">
        <v>8</v>
      </c>
      <c r="CU287" s="36" t="s">
        <v>9</v>
      </c>
      <c r="CV287" s="36">
        <v>79.319109999999995</v>
      </c>
      <c r="CW287" s="36">
        <v>3840.91</v>
      </c>
      <c r="CX287" s="36">
        <v>48.42</v>
      </c>
      <c r="CY287" s="36" t="s">
        <v>71</v>
      </c>
    </row>
    <row r="288" spans="97:103" x14ac:dyDescent="0.25">
      <c r="CS288" s="36" t="s">
        <v>72</v>
      </c>
      <c r="CT288" s="36" t="s">
        <v>12</v>
      </c>
      <c r="CU288" s="36" t="s">
        <v>9</v>
      </c>
      <c r="CV288" s="36">
        <v>44.749932999999999</v>
      </c>
      <c r="CW288" s="36">
        <v>380.7</v>
      </c>
      <c r="CX288" s="36">
        <v>8.51</v>
      </c>
      <c r="CY288" s="36" t="s">
        <v>73</v>
      </c>
    </row>
    <row r="289" spans="97:103" x14ac:dyDescent="0.25">
      <c r="CS289" s="36" t="s">
        <v>74</v>
      </c>
      <c r="CT289" s="36" t="s">
        <v>8</v>
      </c>
      <c r="CU289" s="36" t="s">
        <v>9</v>
      </c>
      <c r="CV289" s="36">
        <v>39.5</v>
      </c>
      <c r="CW289" s="36">
        <v>1872</v>
      </c>
      <c r="CX289" s="36">
        <v>47.39</v>
      </c>
      <c r="CY289" s="36" t="s">
        <v>75</v>
      </c>
    </row>
    <row r="290" spans="97:103" x14ac:dyDescent="0.25">
      <c r="CS290" s="36" t="s">
        <v>76</v>
      </c>
      <c r="CT290" s="36" t="s">
        <v>12</v>
      </c>
      <c r="CU290" s="36" t="s">
        <v>9</v>
      </c>
      <c r="CV290" s="36">
        <v>15.749933</v>
      </c>
      <c r="CW290" s="36">
        <v>137.1</v>
      </c>
      <c r="CX290" s="36">
        <v>8.6999999999999993</v>
      </c>
      <c r="CY290" s="36" t="s">
        <v>77</v>
      </c>
    </row>
    <row r="291" spans="97:103" x14ac:dyDescent="0.25">
      <c r="CS291" s="36" t="s">
        <v>78</v>
      </c>
      <c r="CT291" s="36" t="s">
        <v>8</v>
      </c>
      <c r="CU291" s="36" t="s">
        <v>9</v>
      </c>
      <c r="CV291" s="36">
        <v>16.5</v>
      </c>
      <c r="CW291" s="36">
        <v>783</v>
      </c>
      <c r="CX291" s="36">
        <v>47.45</v>
      </c>
      <c r="CY291" s="36" t="s">
        <v>79</v>
      </c>
    </row>
    <row r="292" spans="97:103" x14ac:dyDescent="0.25">
      <c r="CS292" s="36" t="s">
        <v>80</v>
      </c>
      <c r="CT292" s="36" t="s">
        <v>12</v>
      </c>
      <c r="CU292" s="36" t="s">
        <v>9</v>
      </c>
      <c r="CV292" s="36">
        <v>15.749933</v>
      </c>
      <c r="CW292" s="36">
        <v>138.30000000000001</v>
      </c>
      <c r="CX292" s="36">
        <v>8.7799999999999994</v>
      </c>
      <c r="CY292" s="36" t="s">
        <v>81</v>
      </c>
    </row>
    <row r="293" spans="97:103" x14ac:dyDescent="0.25">
      <c r="CS293" s="36" t="s">
        <v>82</v>
      </c>
      <c r="CT293" s="36" t="s">
        <v>8</v>
      </c>
      <c r="CU293" s="36" t="s">
        <v>9</v>
      </c>
      <c r="CV293" s="36">
        <v>161.08327</v>
      </c>
      <c r="CW293" s="36">
        <v>9994.75</v>
      </c>
      <c r="CX293" s="36">
        <v>62.05</v>
      </c>
      <c r="CY293" s="36" t="s">
        <v>83</v>
      </c>
    </row>
    <row r="294" spans="97:103" x14ac:dyDescent="0.25">
      <c r="CS294" s="36" t="s">
        <v>84</v>
      </c>
      <c r="CT294" s="36" t="s">
        <v>8</v>
      </c>
      <c r="CU294" s="36" t="s">
        <v>9</v>
      </c>
      <c r="CV294" s="36">
        <v>314.45823100000001</v>
      </c>
      <c r="CW294" s="36">
        <v>20452.29</v>
      </c>
      <c r="CX294" s="36">
        <v>65.040000000000006</v>
      </c>
      <c r="CY294" s="36" t="s">
        <v>85</v>
      </c>
    </row>
    <row r="295" spans="97:103" x14ac:dyDescent="0.25">
      <c r="CS295" s="36" t="s">
        <v>86</v>
      </c>
      <c r="CT295" s="36" t="s">
        <v>8</v>
      </c>
      <c r="CU295" s="36" t="s">
        <v>9</v>
      </c>
      <c r="CV295" s="36">
        <v>1.5</v>
      </c>
      <c r="CW295" s="36">
        <v>49.08</v>
      </c>
      <c r="CX295" s="36">
        <v>32.72</v>
      </c>
      <c r="CY295" s="36" t="s">
        <v>87</v>
      </c>
    </row>
    <row r="296" spans="97:103" x14ac:dyDescent="0.25">
      <c r="CS296" s="36" t="s">
        <v>88</v>
      </c>
      <c r="CT296" s="36" t="s">
        <v>8</v>
      </c>
      <c r="CU296" s="36" t="s">
        <v>9</v>
      </c>
      <c r="CV296" s="36">
        <v>6</v>
      </c>
      <c r="CW296" s="36">
        <v>148.74</v>
      </c>
      <c r="CX296" s="36">
        <v>24.79</v>
      </c>
      <c r="CY296" s="36" t="s">
        <v>89</v>
      </c>
    </row>
    <row r="297" spans="97:103" x14ac:dyDescent="0.25">
      <c r="CS297" s="36" t="s">
        <v>90</v>
      </c>
      <c r="CT297" s="36" t="s">
        <v>8</v>
      </c>
      <c r="CU297" s="36" t="s">
        <v>9</v>
      </c>
      <c r="CV297" s="36">
        <v>4</v>
      </c>
      <c r="CW297" s="36">
        <v>101.1</v>
      </c>
      <c r="CX297" s="36">
        <v>25.28</v>
      </c>
      <c r="CY297" s="36" t="s">
        <v>91</v>
      </c>
    </row>
    <row r="298" spans="97:103" x14ac:dyDescent="0.25">
      <c r="CS298" s="36" t="s">
        <v>92</v>
      </c>
      <c r="CT298" s="36" t="s">
        <v>8</v>
      </c>
      <c r="CU298" s="36" t="s">
        <v>9</v>
      </c>
      <c r="CV298" s="36">
        <v>4</v>
      </c>
      <c r="CW298" s="36">
        <v>100.8</v>
      </c>
      <c r="CX298" s="36">
        <v>25.2</v>
      </c>
      <c r="CY298" s="36" t="s">
        <v>93</v>
      </c>
    </row>
    <row r="299" spans="97:103" x14ac:dyDescent="0.25">
      <c r="CS299" s="36" t="s">
        <v>94</v>
      </c>
      <c r="CT299" s="36" t="s">
        <v>8</v>
      </c>
      <c r="CU299" s="36" t="s">
        <v>9</v>
      </c>
      <c r="CV299" s="36">
        <v>23.833231999999999</v>
      </c>
      <c r="CW299" s="36">
        <v>837.84</v>
      </c>
      <c r="CX299" s="36">
        <v>35.15</v>
      </c>
      <c r="CY299" s="36" t="s">
        <v>95</v>
      </c>
    </row>
    <row r="300" spans="97:103" x14ac:dyDescent="0.25">
      <c r="CS300" s="36" t="s">
        <v>96</v>
      </c>
      <c r="CT300" s="36" t="s">
        <v>8</v>
      </c>
      <c r="CU300" s="36" t="s">
        <v>9</v>
      </c>
      <c r="CV300" s="36">
        <v>22.6875</v>
      </c>
      <c r="CW300" s="36">
        <v>1827.2</v>
      </c>
      <c r="CX300" s="36">
        <v>80.540000000000006</v>
      </c>
      <c r="CY300" s="36" t="s">
        <v>97</v>
      </c>
    </row>
    <row r="301" spans="97:103" x14ac:dyDescent="0.25">
      <c r="CS301" s="36" t="s">
        <v>98</v>
      </c>
      <c r="CT301" s="36" t="s">
        <v>8</v>
      </c>
      <c r="CU301" s="36" t="s">
        <v>9</v>
      </c>
      <c r="CV301" s="36">
        <v>40.46875</v>
      </c>
      <c r="CW301" s="36">
        <v>3213</v>
      </c>
      <c r="CX301" s="36">
        <v>79.39</v>
      </c>
      <c r="CY301" s="36" t="s">
        <v>99</v>
      </c>
    </row>
    <row r="302" spans="97:103" x14ac:dyDescent="0.25">
      <c r="CS302" s="36" t="s">
        <v>100</v>
      </c>
      <c r="CT302" s="36" t="s">
        <v>8</v>
      </c>
      <c r="CU302" s="36" t="s">
        <v>9</v>
      </c>
      <c r="CV302" s="36">
        <v>16.84375</v>
      </c>
      <c r="CW302" s="36">
        <v>1386.2</v>
      </c>
      <c r="CX302" s="36">
        <v>82.3</v>
      </c>
      <c r="CY302" s="36" t="s">
        <v>101</v>
      </c>
    </row>
    <row r="303" spans="97:103" x14ac:dyDescent="0.25">
      <c r="CS303" s="36" t="s">
        <v>102</v>
      </c>
      <c r="CT303" s="36" t="s">
        <v>8</v>
      </c>
      <c r="CU303" s="36" t="s">
        <v>9</v>
      </c>
      <c r="CV303" s="36">
        <v>4</v>
      </c>
      <c r="CW303" s="36">
        <v>345.2</v>
      </c>
      <c r="CX303" s="36">
        <v>86.3</v>
      </c>
      <c r="CY303" s="36" t="s">
        <v>103</v>
      </c>
    </row>
    <row r="304" spans="97:103" x14ac:dyDescent="0.25">
      <c r="CS304" s="36" t="s">
        <v>104</v>
      </c>
      <c r="CT304" s="36" t="s">
        <v>8</v>
      </c>
      <c r="CU304" s="36" t="s">
        <v>9</v>
      </c>
      <c r="CV304" s="36">
        <v>2.8137500000000002</v>
      </c>
      <c r="CW304" s="36">
        <v>250.52</v>
      </c>
      <c r="CX304" s="36">
        <v>89.03</v>
      </c>
      <c r="CY304" s="36" t="s">
        <v>105</v>
      </c>
    </row>
    <row r="305" spans="97:103" x14ac:dyDescent="0.25">
      <c r="CS305" s="36" t="s">
        <v>106</v>
      </c>
      <c r="CT305" s="36" t="s">
        <v>8</v>
      </c>
      <c r="CU305" s="36" t="s">
        <v>9</v>
      </c>
      <c r="CV305" s="36">
        <v>109</v>
      </c>
      <c r="CW305" s="36">
        <v>1641</v>
      </c>
      <c r="CX305" s="36">
        <v>15.06</v>
      </c>
      <c r="CY305" s="36" t="s">
        <v>107</v>
      </c>
    </row>
    <row r="306" spans="97:103" x14ac:dyDescent="0.25">
      <c r="CS306" s="36" t="s">
        <v>108</v>
      </c>
      <c r="CT306" s="36" t="s">
        <v>8</v>
      </c>
      <c r="CU306" s="36" t="s">
        <v>9</v>
      </c>
      <c r="CV306" s="36">
        <v>53</v>
      </c>
      <c r="CW306" s="36">
        <v>2612.16</v>
      </c>
      <c r="CX306" s="36">
        <v>49.29</v>
      </c>
      <c r="CY306" s="36" t="s">
        <v>109</v>
      </c>
    </row>
    <row r="307" spans="97:103" x14ac:dyDescent="0.25">
      <c r="CS307" s="36" t="s">
        <v>110</v>
      </c>
      <c r="CT307" s="36" t="s">
        <v>8</v>
      </c>
      <c r="CU307" s="36" t="s">
        <v>9</v>
      </c>
      <c r="CV307" s="36">
        <v>192.583327</v>
      </c>
      <c r="CW307" s="36">
        <v>9179.69</v>
      </c>
      <c r="CX307" s="36">
        <v>47.67</v>
      </c>
      <c r="CY307" s="36" t="s">
        <v>111</v>
      </c>
    </row>
    <row r="308" spans="97:103" x14ac:dyDescent="0.25">
      <c r="CS308" s="36" t="s">
        <v>112</v>
      </c>
      <c r="CT308" s="36" t="s">
        <v>8</v>
      </c>
      <c r="CU308" s="36" t="s">
        <v>9</v>
      </c>
      <c r="CV308" s="36">
        <v>9.25</v>
      </c>
      <c r="CW308" s="36">
        <v>290.74</v>
      </c>
      <c r="CX308" s="36">
        <v>31.43</v>
      </c>
      <c r="CY308" s="36" t="s">
        <v>113</v>
      </c>
    </row>
    <row r="309" spans="97:103" x14ac:dyDescent="0.25">
      <c r="CS309" s="36" t="s">
        <v>114</v>
      </c>
      <c r="CT309" s="36" t="s">
        <v>8</v>
      </c>
      <c r="CU309" s="36" t="s">
        <v>9</v>
      </c>
      <c r="CV309" s="36">
        <v>1096.4000000000001</v>
      </c>
      <c r="CW309" s="36">
        <v>82714.42</v>
      </c>
      <c r="CX309" s="36">
        <v>75.44</v>
      </c>
      <c r="CY309" s="36" t="s">
        <v>115</v>
      </c>
    </row>
    <row r="310" spans="97:103" x14ac:dyDescent="0.25">
      <c r="CS310" s="36" t="s">
        <v>116</v>
      </c>
      <c r="CT310" s="36" t="s">
        <v>117</v>
      </c>
      <c r="CU310" s="36" t="s">
        <v>9</v>
      </c>
      <c r="CV310" s="36">
        <v>5632</v>
      </c>
      <c r="CW310" s="36">
        <v>7476.24</v>
      </c>
      <c r="CX310" s="36">
        <v>1.33</v>
      </c>
      <c r="CY310" s="36" t="s">
        <v>118</v>
      </c>
    </row>
    <row r="311" spans="97:103" x14ac:dyDescent="0.25">
      <c r="CS311" s="36" t="s">
        <v>119</v>
      </c>
      <c r="CT311" s="36" t="s">
        <v>8</v>
      </c>
      <c r="CU311" s="36" t="s">
        <v>9</v>
      </c>
      <c r="CV311" s="36">
        <v>690.08333000000005</v>
      </c>
      <c r="CW311" s="36">
        <v>42672.92</v>
      </c>
      <c r="CX311" s="36">
        <v>61.84</v>
      </c>
      <c r="CY311" s="36" t="s">
        <v>120</v>
      </c>
    </row>
    <row r="312" spans="97:103" x14ac:dyDescent="0.25">
      <c r="CS312" s="36" t="s">
        <v>121</v>
      </c>
      <c r="CT312" s="36" t="s">
        <v>12</v>
      </c>
      <c r="CU312" s="36" t="s">
        <v>9</v>
      </c>
      <c r="CV312" s="36">
        <v>348</v>
      </c>
      <c r="CW312" s="36">
        <v>2209.8200000000002</v>
      </c>
      <c r="CX312" s="36">
        <v>6.35</v>
      </c>
      <c r="CY312" s="36" t="s">
        <v>122</v>
      </c>
    </row>
    <row r="313" spans="97:103" x14ac:dyDescent="0.25">
      <c r="CS313" s="36" t="s">
        <v>123</v>
      </c>
      <c r="CT313" s="36" t="s">
        <v>8</v>
      </c>
      <c r="CU313" s="36" t="s">
        <v>9</v>
      </c>
      <c r="CV313" s="36">
        <v>7.8333339999999998</v>
      </c>
      <c r="CW313" s="36">
        <v>225.84</v>
      </c>
      <c r="CX313" s="36">
        <v>28.83</v>
      </c>
      <c r="CY313" s="36" t="s">
        <v>124</v>
      </c>
    </row>
    <row r="314" spans="97:103" x14ac:dyDescent="0.25">
      <c r="CS314" s="36" t="s">
        <v>125</v>
      </c>
      <c r="CT314" s="36" t="s">
        <v>8</v>
      </c>
      <c r="CU314" s="36" t="s">
        <v>9</v>
      </c>
      <c r="CV314" s="36">
        <v>8</v>
      </c>
      <c r="CW314" s="36">
        <v>759.42</v>
      </c>
      <c r="CX314" s="36">
        <v>94.93</v>
      </c>
      <c r="CY314" s="36" t="s">
        <v>126</v>
      </c>
    </row>
    <row r="315" spans="97:103" x14ac:dyDescent="0.25">
      <c r="CS315" s="36" t="s">
        <v>127</v>
      </c>
      <c r="CT315" s="36" t="s">
        <v>12</v>
      </c>
      <c r="CU315" s="36" t="s">
        <v>9</v>
      </c>
      <c r="CV315" s="36">
        <v>106</v>
      </c>
      <c r="CW315" s="36">
        <v>836.04</v>
      </c>
      <c r="CX315" s="36">
        <v>7.89</v>
      </c>
      <c r="CY315" s="36" t="s">
        <v>128</v>
      </c>
    </row>
    <row r="316" spans="97:103" x14ac:dyDescent="0.25">
      <c r="CS316" s="36" t="s">
        <v>129</v>
      </c>
      <c r="CT316" s="36" t="s">
        <v>8</v>
      </c>
      <c r="CU316" s="36" t="s">
        <v>9</v>
      </c>
      <c r="CV316" s="36">
        <v>110.375</v>
      </c>
      <c r="CW316" s="36">
        <v>9292.19</v>
      </c>
      <c r="CX316" s="36">
        <v>84.19</v>
      </c>
      <c r="CY316" s="36" t="s">
        <v>130</v>
      </c>
    </row>
    <row r="317" spans="97:103" x14ac:dyDescent="0.25">
      <c r="CS317" s="36" t="s">
        <v>131</v>
      </c>
      <c r="CT317" s="36" t="s">
        <v>12</v>
      </c>
      <c r="CU317" s="36" t="s">
        <v>9</v>
      </c>
      <c r="CV317" s="36">
        <v>239</v>
      </c>
      <c r="CW317" s="36">
        <v>1448.79</v>
      </c>
      <c r="CX317" s="36">
        <v>6.06</v>
      </c>
      <c r="CY317" s="36" t="s">
        <v>132</v>
      </c>
    </row>
    <row r="318" spans="97:103" x14ac:dyDescent="0.25">
      <c r="CS318" s="36" t="s">
        <v>133</v>
      </c>
      <c r="CT318" s="36" t="s">
        <v>8</v>
      </c>
      <c r="CU318" s="36" t="s">
        <v>9</v>
      </c>
      <c r="CV318" s="36">
        <v>109.166601</v>
      </c>
      <c r="CW318" s="36">
        <v>10539.78</v>
      </c>
      <c r="CX318" s="36">
        <v>96.55</v>
      </c>
      <c r="CY318" s="36" t="s">
        <v>134</v>
      </c>
    </row>
    <row r="319" spans="97:103" x14ac:dyDescent="0.25">
      <c r="CS319" s="36" t="s">
        <v>135</v>
      </c>
      <c r="CT319" s="36" t="s">
        <v>12</v>
      </c>
      <c r="CU319" s="36" t="s">
        <v>9</v>
      </c>
      <c r="CV319" s="36">
        <v>529</v>
      </c>
      <c r="CW319" s="36">
        <v>2541.21</v>
      </c>
      <c r="CX319" s="36">
        <v>4.8</v>
      </c>
      <c r="CY319" s="36" t="s">
        <v>136</v>
      </c>
    </row>
    <row r="320" spans="97:103" x14ac:dyDescent="0.25">
      <c r="CS320" s="36" t="s">
        <v>137</v>
      </c>
      <c r="CT320" s="36" t="s">
        <v>8</v>
      </c>
      <c r="CU320" s="36" t="s">
        <v>9</v>
      </c>
      <c r="CV320" s="36">
        <v>68</v>
      </c>
      <c r="CW320" s="36">
        <v>771.45</v>
      </c>
      <c r="CX320" s="36">
        <v>11.34</v>
      </c>
      <c r="CY320" s="36" t="s">
        <v>138</v>
      </c>
    </row>
    <row r="321" spans="97:103" x14ac:dyDescent="0.25">
      <c r="CS321" s="36" t="s">
        <v>139</v>
      </c>
      <c r="CT321" s="36" t="s">
        <v>8</v>
      </c>
      <c r="CU321" s="36" t="s">
        <v>9</v>
      </c>
      <c r="CV321" s="36">
        <v>1</v>
      </c>
      <c r="CW321" s="36">
        <v>11.95</v>
      </c>
      <c r="CX321" s="36">
        <v>11.95</v>
      </c>
      <c r="CY321" s="36" t="s">
        <v>140</v>
      </c>
    </row>
    <row r="322" spans="97:103" x14ac:dyDescent="0.25">
      <c r="CS322" s="36" t="s">
        <v>141</v>
      </c>
      <c r="CT322" s="36" t="s">
        <v>8</v>
      </c>
      <c r="CU322" s="36" t="s">
        <v>9</v>
      </c>
      <c r="CV322" s="36">
        <v>123</v>
      </c>
      <c r="CW322" s="36">
        <v>1365.92</v>
      </c>
      <c r="CX322" s="36">
        <v>11.11</v>
      </c>
      <c r="CY322" s="36" t="s">
        <v>142</v>
      </c>
    </row>
    <row r="323" spans="97:103" x14ac:dyDescent="0.25">
      <c r="CS323" s="36" t="s">
        <v>143</v>
      </c>
      <c r="CT323" s="36" t="s">
        <v>8</v>
      </c>
      <c r="CU323" s="36" t="s">
        <v>9</v>
      </c>
      <c r="CV323" s="36">
        <v>836.04165999999998</v>
      </c>
      <c r="CW323" s="36">
        <v>10835.62</v>
      </c>
      <c r="CX323" s="36">
        <v>12.96</v>
      </c>
      <c r="CY323" s="36" t="s">
        <v>144</v>
      </c>
    </row>
    <row r="324" spans="97:103" x14ac:dyDescent="0.25">
      <c r="CS324" s="36" t="s">
        <v>145</v>
      </c>
      <c r="CT324" s="36" t="s">
        <v>8</v>
      </c>
      <c r="CU324" s="36" t="s">
        <v>9</v>
      </c>
      <c r="CV324" s="36">
        <v>212</v>
      </c>
      <c r="CW324" s="36">
        <v>3204</v>
      </c>
      <c r="CX324" s="36">
        <v>15.11</v>
      </c>
      <c r="CY324" s="36" t="s">
        <v>146</v>
      </c>
    </row>
    <row r="325" spans="97:103" x14ac:dyDescent="0.25">
      <c r="CS325" s="36" t="s">
        <v>147</v>
      </c>
      <c r="CT325" s="36" t="s">
        <v>8</v>
      </c>
      <c r="CU325" s="36" t="s">
        <v>9</v>
      </c>
      <c r="CV325" s="36">
        <v>2.25</v>
      </c>
      <c r="CW325" s="36">
        <v>74.84</v>
      </c>
      <c r="CX325" s="36">
        <v>33.26</v>
      </c>
      <c r="CY325" s="36" t="s">
        <v>148</v>
      </c>
    </row>
    <row r="326" spans="97:103" x14ac:dyDescent="0.25">
      <c r="CS326" s="36" t="s">
        <v>149</v>
      </c>
      <c r="CT326" s="36" t="s">
        <v>8</v>
      </c>
      <c r="CU326" s="36" t="s">
        <v>9</v>
      </c>
      <c r="CV326" s="36">
        <v>62.05</v>
      </c>
      <c r="CW326" s="36">
        <v>4985.83</v>
      </c>
      <c r="CX326" s="36">
        <v>80.349999999999994</v>
      </c>
      <c r="CY326" s="36" t="s">
        <v>150</v>
      </c>
    </row>
    <row r="327" spans="97:103" x14ac:dyDescent="0.25">
      <c r="CS327" s="36" t="s">
        <v>151</v>
      </c>
      <c r="CT327" s="36" t="s">
        <v>12</v>
      </c>
      <c r="CU327" s="36" t="s">
        <v>9</v>
      </c>
      <c r="CV327" s="36">
        <v>187</v>
      </c>
      <c r="CW327" s="36">
        <v>1099.5999999999999</v>
      </c>
      <c r="CX327" s="36">
        <v>5.88</v>
      </c>
      <c r="CY327" s="36" t="s">
        <v>152</v>
      </c>
    </row>
    <row r="328" spans="97:103" x14ac:dyDescent="0.25">
      <c r="CS328" s="36" t="s">
        <v>153</v>
      </c>
      <c r="CT328" s="36" t="s">
        <v>8</v>
      </c>
      <c r="CU328" s="36" t="s">
        <v>9</v>
      </c>
      <c r="CV328" s="36">
        <v>76.166601</v>
      </c>
      <c r="CW328" s="36">
        <v>7272.9</v>
      </c>
      <c r="CX328" s="36">
        <v>95.49</v>
      </c>
      <c r="CY328" s="36" t="s">
        <v>154</v>
      </c>
    </row>
    <row r="329" spans="97:103" x14ac:dyDescent="0.25">
      <c r="CS329" s="36" t="s">
        <v>155</v>
      </c>
      <c r="CT329" s="36" t="s">
        <v>12</v>
      </c>
      <c r="CU329" s="36" t="s">
        <v>9</v>
      </c>
      <c r="CV329" s="36">
        <v>477</v>
      </c>
      <c r="CW329" s="36">
        <v>2281.9899999999998</v>
      </c>
      <c r="CX329" s="36">
        <v>4.78</v>
      </c>
      <c r="CY329" s="36" t="s">
        <v>156</v>
      </c>
    </row>
    <row r="330" spans="97:103" x14ac:dyDescent="0.25">
      <c r="CS330" s="36" t="s">
        <v>157</v>
      </c>
      <c r="CT330" s="36" t="s">
        <v>8</v>
      </c>
      <c r="CU330" s="36" t="s">
        <v>9</v>
      </c>
      <c r="CV330" s="36">
        <v>52.875006999999997</v>
      </c>
      <c r="CW330" s="36">
        <v>1606.08</v>
      </c>
      <c r="CX330" s="36">
        <v>30.38</v>
      </c>
      <c r="CY330" s="36" t="s">
        <v>158</v>
      </c>
    </row>
    <row r="331" spans="97:103" x14ac:dyDescent="0.25">
      <c r="CS331" s="36" t="s">
        <v>159</v>
      </c>
      <c r="CT331" s="36" t="s">
        <v>8</v>
      </c>
      <c r="CU331" s="36" t="s">
        <v>9</v>
      </c>
      <c r="CV331" s="36">
        <v>27.291633000000001</v>
      </c>
      <c r="CW331" s="36">
        <v>888.08</v>
      </c>
      <c r="CX331" s="36">
        <v>32.54</v>
      </c>
      <c r="CY331" s="36" t="s">
        <v>160</v>
      </c>
    </row>
    <row r="332" spans="97:103" x14ac:dyDescent="0.25">
      <c r="CS332" s="36" t="s">
        <v>161</v>
      </c>
      <c r="CT332" s="36" t="s">
        <v>8</v>
      </c>
      <c r="CU332" s="36" t="s">
        <v>9</v>
      </c>
      <c r="CV332" s="36">
        <v>38.666466</v>
      </c>
      <c r="CW332" s="36">
        <v>1265.2</v>
      </c>
      <c r="CX332" s="36">
        <v>32.72</v>
      </c>
      <c r="CY332" s="36" t="s">
        <v>162</v>
      </c>
    </row>
    <row r="333" spans="97:103" x14ac:dyDescent="0.25">
      <c r="CS333" s="36" t="s">
        <v>163</v>
      </c>
      <c r="CT333" s="36" t="s">
        <v>8</v>
      </c>
      <c r="CU333" s="36" t="s">
        <v>9</v>
      </c>
      <c r="CV333" s="36">
        <v>44.75</v>
      </c>
      <c r="CW333" s="36">
        <v>2163.06</v>
      </c>
      <c r="CX333" s="36">
        <v>48.34</v>
      </c>
      <c r="CY333" s="36" t="s">
        <v>164</v>
      </c>
    </row>
    <row r="334" spans="97:103" x14ac:dyDescent="0.25">
      <c r="CS334" s="36" t="s">
        <v>165</v>
      </c>
      <c r="CT334" s="36" t="s">
        <v>8</v>
      </c>
      <c r="CU334" s="36" t="s">
        <v>9</v>
      </c>
      <c r="CV334" s="36">
        <v>3</v>
      </c>
      <c r="CW334" s="36">
        <v>261</v>
      </c>
      <c r="CX334" s="36">
        <v>87</v>
      </c>
      <c r="CY334" s="36" t="s">
        <v>48</v>
      </c>
    </row>
    <row r="335" spans="97:103" x14ac:dyDescent="0.25">
      <c r="CS335" s="36" t="s">
        <v>166</v>
      </c>
      <c r="CT335" s="36" t="s">
        <v>8</v>
      </c>
      <c r="CU335" s="36" t="s">
        <v>9</v>
      </c>
      <c r="CV335" s="36">
        <v>6.25</v>
      </c>
      <c r="CW335" s="36">
        <v>104.93</v>
      </c>
      <c r="CX335" s="36">
        <v>16.79</v>
      </c>
      <c r="CY335" s="36" t="s">
        <v>167</v>
      </c>
    </row>
    <row r="336" spans="97:103" x14ac:dyDescent="0.25">
      <c r="CS336" s="36" t="s">
        <v>168</v>
      </c>
      <c r="CT336" s="36" t="s">
        <v>8</v>
      </c>
      <c r="CU336" s="36" t="s">
        <v>9</v>
      </c>
      <c r="CV336" s="36">
        <v>8.5555000000000003</v>
      </c>
      <c r="CW336" s="36">
        <v>215.18</v>
      </c>
      <c r="CX336" s="36">
        <v>25.15</v>
      </c>
      <c r="CY336" s="36" t="s">
        <v>169</v>
      </c>
    </row>
    <row r="337" spans="97:103" x14ac:dyDescent="0.25">
      <c r="CS337" s="36" t="s">
        <v>170</v>
      </c>
      <c r="CT337" s="36" t="s">
        <v>8</v>
      </c>
      <c r="CU337" s="36" t="s">
        <v>9</v>
      </c>
      <c r="CV337" s="36">
        <v>122.79165999999999</v>
      </c>
      <c r="CW337" s="36">
        <v>1560.69</v>
      </c>
      <c r="CX337" s="36">
        <v>12.71</v>
      </c>
      <c r="CY337" s="36" t="s">
        <v>171</v>
      </c>
    </row>
    <row r="338" spans="97:103" x14ac:dyDescent="0.25">
      <c r="CS338" s="36" t="s">
        <v>172</v>
      </c>
      <c r="CT338" s="36" t="s">
        <v>8</v>
      </c>
      <c r="CU338" s="36" t="s">
        <v>9</v>
      </c>
      <c r="CV338" s="36">
        <v>1252.1666</v>
      </c>
      <c r="CW338" s="36">
        <v>17334.12</v>
      </c>
      <c r="CX338" s="36">
        <v>13.84</v>
      </c>
      <c r="CY338" s="36" t="s">
        <v>173</v>
      </c>
    </row>
    <row r="339" spans="97:103" x14ac:dyDescent="0.25">
      <c r="CS339" s="36" t="s">
        <v>174</v>
      </c>
      <c r="CT339" s="36" t="s">
        <v>8</v>
      </c>
      <c r="CU339" s="36" t="s">
        <v>9</v>
      </c>
      <c r="CV339" s="36">
        <v>68</v>
      </c>
      <c r="CW339" s="36">
        <v>1394</v>
      </c>
      <c r="CX339" s="36">
        <v>20.5</v>
      </c>
      <c r="CY339" s="36" t="s">
        <v>175</v>
      </c>
    </row>
    <row r="340" spans="97:103" x14ac:dyDescent="0.25">
      <c r="CS340" s="36" t="s">
        <v>176</v>
      </c>
      <c r="CT340" s="36" t="s">
        <v>8</v>
      </c>
      <c r="CU340" s="36" t="s">
        <v>9</v>
      </c>
      <c r="CV340" s="36">
        <v>1505.9165029999999</v>
      </c>
      <c r="CW340" s="36">
        <v>39377.81</v>
      </c>
      <c r="CX340" s="36">
        <v>26.15</v>
      </c>
      <c r="CY340" s="36" t="s">
        <v>177</v>
      </c>
    </row>
    <row r="341" spans="97:103" x14ac:dyDescent="0.25">
      <c r="CS341" s="36" t="s">
        <v>178</v>
      </c>
      <c r="CT341" s="36" t="s">
        <v>8</v>
      </c>
      <c r="CU341" s="36" t="s">
        <v>9</v>
      </c>
      <c r="CV341" s="36">
        <v>182.83330000000001</v>
      </c>
      <c r="CW341" s="36">
        <v>4246</v>
      </c>
      <c r="CX341" s="36">
        <v>23.22</v>
      </c>
      <c r="CY341" s="36" t="s">
        <v>179</v>
      </c>
    </row>
    <row r="342" spans="97:103" x14ac:dyDescent="0.25">
      <c r="CS342" s="36" t="s">
        <v>180</v>
      </c>
      <c r="CT342" s="36" t="s">
        <v>8</v>
      </c>
      <c r="CU342" s="36" t="s">
        <v>9</v>
      </c>
      <c r="CV342" s="36">
        <v>2.25</v>
      </c>
      <c r="CW342" s="36">
        <v>73.62</v>
      </c>
      <c r="CX342" s="36">
        <v>32.72</v>
      </c>
      <c r="CY342" s="36" t="s">
        <v>181</v>
      </c>
    </row>
    <row r="343" spans="97:103" x14ac:dyDescent="0.25">
      <c r="CS343" s="36" t="s">
        <v>182</v>
      </c>
      <c r="CT343" s="36" t="s">
        <v>12</v>
      </c>
      <c r="CU343" s="36" t="s">
        <v>9</v>
      </c>
      <c r="CV343" s="36">
        <v>10</v>
      </c>
      <c r="CW343" s="36">
        <v>72.400000000000006</v>
      </c>
      <c r="CX343" s="36">
        <v>7.24</v>
      </c>
      <c r="CY343" s="36" t="s">
        <v>183</v>
      </c>
    </row>
    <row r="344" spans="97:103" x14ac:dyDescent="0.25">
      <c r="CS344" s="36" t="s">
        <v>184</v>
      </c>
      <c r="CT344" s="36" t="s">
        <v>8</v>
      </c>
      <c r="CU344" s="36" t="s">
        <v>9</v>
      </c>
      <c r="CV344" s="36">
        <v>1790.75</v>
      </c>
      <c r="CW344" s="36">
        <v>27504.62</v>
      </c>
      <c r="CX344" s="36">
        <v>15.36</v>
      </c>
      <c r="CY344" s="36" t="s">
        <v>185</v>
      </c>
    </row>
    <row r="345" spans="97:103" x14ac:dyDescent="0.25">
      <c r="CS345" s="36" t="s">
        <v>186</v>
      </c>
      <c r="CT345" s="36" t="s">
        <v>8</v>
      </c>
      <c r="CU345" s="36" t="s">
        <v>9</v>
      </c>
      <c r="CV345" s="36">
        <v>66.583298999999997</v>
      </c>
      <c r="CW345" s="36">
        <v>2435.56</v>
      </c>
      <c r="CX345" s="36">
        <v>36.58</v>
      </c>
      <c r="CY345" s="36" t="s">
        <v>187</v>
      </c>
    </row>
    <row r="346" spans="97:103" x14ac:dyDescent="0.25">
      <c r="CS346" s="36" t="s">
        <v>188</v>
      </c>
      <c r="CT346" s="36" t="s">
        <v>12</v>
      </c>
      <c r="CU346" s="36" t="s">
        <v>9</v>
      </c>
      <c r="CV346" s="36">
        <v>12</v>
      </c>
      <c r="CW346" s="36">
        <v>90.12</v>
      </c>
      <c r="CX346" s="36">
        <v>7.51</v>
      </c>
      <c r="CY346" s="36" t="s">
        <v>189</v>
      </c>
    </row>
    <row r="347" spans="97:103" x14ac:dyDescent="0.25">
      <c r="CS347" s="36" t="s">
        <v>190</v>
      </c>
      <c r="CT347" s="36" t="s">
        <v>8</v>
      </c>
      <c r="CU347" s="36" t="s">
        <v>9</v>
      </c>
      <c r="CV347" s="36">
        <v>34.833333000000003</v>
      </c>
      <c r="CW347" s="36">
        <v>1316.17</v>
      </c>
      <c r="CX347" s="36">
        <v>37.78</v>
      </c>
      <c r="CY347" s="36" t="s">
        <v>191</v>
      </c>
    </row>
    <row r="348" spans="97:103" x14ac:dyDescent="0.25">
      <c r="CS348" s="36" t="s">
        <v>192</v>
      </c>
      <c r="CT348" s="36" t="s">
        <v>12</v>
      </c>
      <c r="CU348" s="36" t="s">
        <v>9</v>
      </c>
      <c r="CV348" s="36">
        <v>14</v>
      </c>
      <c r="CW348" s="36">
        <v>102.91</v>
      </c>
      <c r="CX348" s="36">
        <v>7.35</v>
      </c>
      <c r="CY348" s="36" t="s">
        <v>193</v>
      </c>
    </row>
    <row r="349" spans="97:103" x14ac:dyDescent="0.25">
      <c r="CS349" s="36" t="s">
        <v>194</v>
      </c>
      <c r="CT349" s="36" t="s">
        <v>8</v>
      </c>
      <c r="CU349" s="36" t="s">
        <v>9</v>
      </c>
      <c r="CV349" s="36">
        <v>1402</v>
      </c>
      <c r="CW349" s="36">
        <v>21959.34</v>
      </c>
      <c r="CX349" s="36">
        <v>15.66</v>
      </c>
      <c r="CY349" s="36" t="s">
        <v>195</v>
      </c>
    </row>
    <row r="350" spans="97:103" x14ac:dyDescent="0.25">
      <c r="CS350" s="36" t="s">
        <v>196</v>
      </c>
      <c r="CT350" s="36" t="s">
        <v>8</v>
      </c>
      <c r="CU350" s="36" t="s">
        <v>9</v>
      </c>
      <c r="CV350" s="36">
        <v>64.763856000000004</v>
      </c>
      <c r="CW350" s="36">
        <v>2415.1799999999998</v>
      </c>
      <c r="CX350" s="36">
        <v>37.29</v>
      </c>
      <c r="CY350" s="36" t="s">
        <v>197</v>
      </c>
    </row>
    <row r="351" spans="97:103" x14ac:dyDescent="0.25">
      <c r="CS351" s="36" t="s">
        <v>198</v>
      </c>
      <c r="CT351" s="36" t="s">
        <v>12</v>
      </c>
      <c r="CU351" s="36" t="s">
        <v>9</v>
      </c>
      <c r="CV351" s="36">
        <v>19</v>
      </c>
      <c r="CW351" s="36">
        <v>73.099999999999994</v>
      </c>
      <c r="CX351" s="36">
        <v>3.85</v>
      </c>
      <c r="CY351" s="36" t="s">
        <v>199</v>
      </c>
    </row>
    <row r="352" spans="97:103" x14ac:dyDescent="0.25">
      <c r="CS352" s="36" t="s">
        <v>200</v>
      </c>
      <c r="CT352" s="36" t="s">
        <v>8</v>
      </c>
      <c r="CU352" s="36" t="s">
        <v>9</v>
      </c>
      <c r="CV352" s="36">
        <v>124.833333</v>
      </c>
      <c r="CW352" s="36">
        <v>4797.95</v>
      </c>
      <c r="CX352" s="36">
        <v>38.43</v>
      </c>
      <c r="CY352" s="36" t="s">
        <v>201</v>
      </c>
    </row>
    <row r="353" spans="97:103" x14ac:dyDescent="0.25">
      <c r="CS353" s="36" t="s">
        <v>202</v>
      </c>
      <c r="CT353" s="36" t="s">
        <v>8</v>
      </c>
      <c r="CU353" s="36" t="s">
        <v>9</v>
      </c>
      <c r="CV353" s="36">
        <v>147.33293399999999</v>
      </c>
      <c r="CW353" s="36">
        <v>4802.7</v>
      </c>
      <c r="CX353" s="36">
        <v>32.6</v>
      </c>
      <c r="CY353" s="36" t="s">
        <v>203</v>
      </c>
    </row>
    <row r="354" spans="97:103" x14ac:dyDescent="0.25">
      <c r="CS354" s="36" t="s">
        <v>204</v>
      </c>
      <c r="CT354" s="36" t="s">
        <v>8</v>
      </c>
      <c r="CU354" s="36" t="s">
        <v>9</v>
      </c>
      <c r="CV354" s="36">
        <v>141</v>
      </c>
      <c r="CW354" s="36">
        <v>3167.75</v>
      </c>
      <c r="CX354" s="36">
        <v>22.47</v>
      </c>
      <c r="CY354" s="36" t="s">
        <v>205</v>
      </c>
    </row>
    <row r="355" spans="97:103" x14ac:dyDescent="0.25">
      <c r="CS355" s="36" t="s">
        <v>206</v>
      </c>
      <c r="CT355" s="36" t="s">
        <v>8</v>
      </c>
      <c r="CU355" s="36" t="s">
        <v>9</v>
      </c>
      <c r="CV355" s="36">
        <v>162.25</v>
      </c>
      <c r="CW355" s="36">
        <v>3472.15</v>
      </c>
      <c r="CX355" s="36">
        <v>21.4</v>
      </c>
      <c r="CY355" s="36" t="s">
        <v>207</v>
      </c>
    </row>
    <row r="356" spans="97:103" x14ac:dyDescent="0.25">
      <c r="CS356" s="36" t="s">
        <v>208</v>
      </c>
      <c r="CT356" s="36" t="s">
        <v>8</v>
      </c>
      <c r="CU356" s="36" t="s">
        <v>9</v>
      </c>
      <c r="CV356" s="36">
        <v>11</v>
      </c>
      <c r="CW356" s="36">
        <v>225.5</v>
      </c>
      <c r="CX356" s="36">
        <v>20.5</v>
      </c>
      <c r="CY356" s="36" t="s">
        <v>209</v>
      </c>
    </row>
    <row r="357" spans="97:103" x14ac:dyDescent="0.25">
      <c r="CS357" s="36" t="s">
        <v>210</v>
      </c>
      <c r="CT357" s="36" t="s">
        <v>8</v>
      </c>
      <c r="CU357" s="36" t="s">
        <v>9</v>
      </c>
      <c r="CV357" s="36">
        <v>8.1</v>
      </c>
      <c r="CW357" s="36">
        <v>181.44</v>
      </c>
      <c r="CX357" s="36">
        <v>22.4</v>
      </c>
      <c r="CY357" s="36" t="s">
        <v>211</v>
      </c>
    </row>
    <row r="358" spans="97:103" x14ac:dyDescent="0.25">
      <c r="CS358" s="36" t="s">
        <v>212</v>
      </c>
      <c r="CT358" s="36" t="s">
        <v>8</v>
      </c>
      <c r="CU358" s="36" t="s">
        <v>9</v>
      </c>
      <c r="CV358" s="36">
        <v>9</v>
      </c>
      <c r="CW358" s="36">
        <v>300.72000000000003</v>
      </c>
      <c r="CX358" s="36">
        <v>33.409999999999997</v>
      </c>
      <c r="CY358" s="36" t="s">
        <v>213</v>
      </c>
    </row>
    <row r="359" spans="97:103" x14ac:dyDescent="0.25">
      <c r="CS359" s="36" t="s">
        <v>214</v>
      </c>
      <c r="CT359" s="36" t="s">
        <v>8</v>
      </c>
      <c r="CU359" s="36" t="s">
        <v>9</v>
      </c>
      <c r="CV359" s="36">
        <v>8.75</v>
      </c>
      <c r="CW359" s="36">
        <v>225.83</v>
      </c>
      <c r="CX359" s="36">
        <v>25.81</v>
      </c>
      <c r="CY359" s="36" t="s">
        <v>215</v>
      </c>
    </row>
    <row r="360" spans="97:103" x14ac:dyDescent="0.25">
      <c r="CS360" s="36" t="s">
        <v>216</v>
      </c>
      <c r="CT360" s="36" t="s">
        <v>8</v>
      </c>
      <c r="CU360" s="36" t="s">
        <v>9</v>
      </c>
      <c r="CV360" s="36">
        <v>13</v>
      </c>
      <c r="CW360" s="36">
        <v>1383</v>
      </c>
      <c r="CX360" s="36">
        <v>106.38</v>
      </c>
      <c r="CY360" s="36" t="s">
        <v>217</v>
      </c>
    </row>
    <row r="361" spans="97:103" x14ac:dyDescent="0.25">
      <c r="CS361" s="36" t="s">
        <v>218</v>
      </c>
      <c r="CT361" s="36" t="s">
        <v>8</v>
      </c>
      <c r="CU361" s="36" t="s">
        <v>9</v>
      </c>
      <c r="CV361" s="36">
        <v>21</v>
      </c>
      <c r="CW361" s="36">
        <v>1491</v>
      </c>
      <c r="CX361" s="36">
        <v>71</v>
      </c>
      <c r="CY361" s="36" t="s">
        <v>219</v>
      </c>
    </row>
    <row r="362" spans="97:103" x14ac:dyDescent="0.25">
      <c r="CS362" s="36" t="s">
        <v>220</v>
      </c>
      <c r="CT362" s="36" t="s">
        <v>8</v>
      </c>
      <c r="CU362" s="36" t="s">
        <v>9</v>
      </c>
      <c r="CV362" s="36">
        <v>6.75</v>
      </c>
      <c r="CW362" s="36">
        <v>604.79999999999995</v>
      </c>
      <c r="CX362" s="36">
        <v>89.6</v>
      </c>
      <c r="CY362" s="36" t="s">
        <v>221</v>
      </c>
    </row>
    <row r="363" spans="97:103" x14ac:dyDescent="0.25">
      <c r="CS363" s="36" t="s">
        <v>222</v>
      </c>
      <c r="CT363" s="36" t="s">
        <v>8</v>
      </c>
      <c r="CU363" s="36" t="s">
        <v>9</v>
      </c>
      <c r="CV363" s="36">
        <v>1</v>
      </c>
      <c r="CW363" s="36">
        <v>18</v>
      </c>
      <c r="CX363" s="36">
        <v>18</v>
      </c>
      <c r="CY363" s="36" t="s">
        <v>223</v>
      </c>
    </row>
    <row r="364" spans="97:103" x14ac:dyDescent="0.25">
      <c r="CS364" s="36" t="s">
        <v>224</v>
      </c>
      <c r="CT364" s="36" t="s">
        <v>8</v>
      </c>
      <c r="CU364" s="36" t="s">
        <v>9</v>
      </c>
      <c r="CV364" s="36">
        <v>160</v>
      </c>
      <c r="CW364" s="36">
        <v>2562.41</v>
      </c>
      <c r="CX364" s="36">
        <v>16.02</v>
      </c>
      <c r="CY364" s="36" t="s">
        <v>225</v>
      </c>
    </row>
    <row r="365" spans="97:103" x14ac:dyDescent="0.25">
      <c r="CS365" s="36" t="s">
        <v>226</v>
      </c>
      <c r="CT365" s="36" t="s">
        <v>8</v>
      </c>
      <c r="CU365" s="36" t="s">
        <v>9</v>
      </c>
      <c r="CV365" s="36">
        <v>3</v>
      </c>
      <c r="CW365" s="36">
        <v>87.84</v>
      </c>
      <c r="CX365" s="36">
        <v>29.28</v>
      </c>
      <c r="CY365" s="36" t="s">
        <v>227</v>
      </c>
    </row>
    <row r="366" spans="97:103" x14ac:dyDescent="0.25">
      <c r="CS366" s="36" t="s">
        <v>228</v>
      </c>
      <c r="CT366" s="36" t="s">
        <v>8</v>
      </c>
      <c r="CU366" s="36" t="s">
        <v>9</v>
      </c>
      <c r="CV366" s="36">
        <v>1</v>
      </c>
      <c r="CW366" s="36">
        <v>38.74</v>
      </c>
      <c r="CX366" s="36">
        <v>38.74</v>
      </c>
      <c r="CY366" s="36" t="s">
        <v>229</v>
      </c>
    </row>
    <row r="367" spans="97:103" x14ac:dyDescent="0.25">
      <c r="CS367" s="36" t="s">
        <v>230</v>
      </c>
      <c r="CT367" s="36" t="s">
        <v>8</v>
      </c>
      <c r="CU367" s="36" t="s">
        <v>9</v>
      </c>
      <c r="CV367" s="36">
        <v>15.749928000000001</v>
      </c>
      <c r="CW367" s="36">
        <v>987.07</v>
      </c>
      <c r="CX367" s="36">
        <v>62.67</v>
      </c>
      <c r="CY367" s="36" t="s">
        <v>231</v>
      </c>
    </row>
    <row r="368" spans="97:103" x14ac:dyDescent="0.25">
      <c r="CS368" s="36" t="s">
        <v>232</v>
      </c>
      <c r="CT368" s="36" t="s">
        <v>12</v>
      </c>
      <c r="CU368" s="36" t="s">
        <v>9</v>
      </c>
      <c r="CV368" s="36">
        <v>68</v>
      </c>
      <c r="CW368" s="36">
        <v>321.89999999999998</v>
      </c>
      <c r="CX368" s="36">
        <v>4.7300000000000004</v>
      </c>
      <c r="CY368" s="36" t="s">
        <v>233</v>
      </c>
    </row>
    <row r="369" spans="97:103" x14ac:dyDescent="0.25">
      <c r="CS369" s="36" t="s">
        <v>234</v>
      </c>
      <c r="CT369" s="36" t="s">
        <v>8</v>
      </c>
      <c r="CU369" s="36" t="s">
        <v>9</v>
      </c>
      <c r="CV369" s="36">
        <v>39.166656000000003</v>
      </c>
      <c r="CW369" s="36">
        <v>3927.25</v>
      </c>
      <c r="CX369" s="36">
        <v>100.27</v>
      </c>
      <c r="CY369" s="36" t="s">
        <v>235</v>
      </c>
    </row>
    <row r="370" spans="97:103" x14ac:dyDescent="0.25">
      <c r="CS370" s="36" t="s">
        <v>236</v>
      </c>
      <c r="CT370" s="36" t="s">
        <v>8</v>
      </c>
      <c r="CU370" s="36" t="s">
        <v>9</v>
      </c>
      <c r="CV370" s="36">
        <v>71.206249999999997</v>
      </c>
      <c r="CW370" s="36">
        <v>9314.43</v>
      </c>
      <c r="CX370" s="36">
        <v>130.81</v>
      </c>
      <c r="CY370" s="36" t="s">
        <v>237</v>
      </c>
    </row>
    <row r="371" spans="97:103" x14ac:dyDescent="0.25">
      <c r="CS371" s="36" t="s">
        <v>238</v>
      </c>
      <c r="CT371" s="36" t="s">
        <v>12</v>
      </c>
      <c r="CU371" s="36" t="s">
        <v>9</v>
      </c>
      <c r="CV371" s="36">
        <v>243</v>
      </c>
      <c r="CW371" s="36">
        <v>2361.77</v>
      </c>
      <c r="CX371" s="36">
        <v>9.7200000000000006</v>
      </c>
      <c r="CY371" s="36" t="s">
        <v>239</v>
      </c>
    </row>
    <row r="372" spans="97:103" x14ac:dyDescent="0.25">
      <c r="CS372" s="36" t="s">
        <v>240</v>
      </c>
      <c r="CT372" s="36" t="s">
        <v>8</v>
      </c>
      <c r="CU372" s="36" t="s">
        <v>9</v>
      </c>
      <c r="CV372" s="36">
        <v>356.5625</v>
      </c>
      <c r="CW372" s="36">
        <v>47079.53</v>
      </c>
      <c r="CX372" s="36">
        <v>132.04</v>
      </c>
      <c r="CY372" s="36" t="s">
        <v>241</v>
      </c>
    </row>
    <row r="373" spans="97:103" x14ac:dyDescent="0.25">
      <c r="CS373" s="36" t="s">
        <v>242</v>
      </c>
      <c r="CT373" s="36" t="s">
        <v>12</v>
      </c>
      <c r="CU373" s="36" t="s">
        <v>9</v>
      </c>
      <c r="CV373" s="36">
        <v>751</v>
      </c>
      <c r="CW373" s="36">
        <v>7105.77</v>
      </c>
      <c r="CX373" s="36">
        <v>9.4600000000000009</v>
      </c>
      <c r="CY373" s="36" t="s">
        <v>243</v>
      </c>
    </row>
    <row r="374" spans="97:103" x14ac:dyDescent="0.25">
      <c r="CS374" s="36" t="s">
        <v>244</v>
      </c>
      <c r="CT374" s="36" t="s">
        <v>12</v>
      </c>
      <c r="CU374" s="36" t="s">
        <v>9</v>
      </c>
      <c r="CV374" s="36">
        <v>71</v>
      </c>
      <c r="CW374" s="36">
        <v>460.09</v>
      </c>
      <c r="CX374" s="36">
        <v>6.48</v>
      </c>
      <c r="CY374" s="36" t="s">
        <v>245</v>
      </c>
    </row>
    <row r="375" spans="97:103" x14ac:dyDescent="0.25">
      <c r="CS375" s="36" t="s">
        <v>246</v>
      </c>
      <c r="CT375" s="36" t="s">
        <v>8</v>
      </c>
      <c r="CU375" s="36" t="s">
        <v>9</v>
      </c>
      <c r="CV375" s="36">
        <v>38.5</v>
      </c>
      <c r="CW375" s="36">
        <v>3547.15</v>
      </c>
      <c r="CX375" s="36">
        <v>92.13</v>
      </c>
      <c r="CY375" s="36" t="s">
        <v>247</v>
      </c>
    </row>
    <row r="376" spans="97:103" x14ac:dyDescent="0.25">
      <c r="CS376" s="36" t="s">
        <v>248</v>
      </c>
      <c r="CT376" s="36" t="s">
        <v>12</v>
      </c>
      <c r="CU376" s="36" t="s">
        <v>9</v>
      </c>
      <c r="CV376" s="36">
        <v>123</v>
      </c>
      <c r="CW376" s="36">
        <v>860.25</v>
      </c>
      <c r="CX376" s="36">
        <v>6.99</v>
      </c>
      <c r="CY376" s="36" t="s">
        <v>249</v>
      </c>
    </row>
    <row r="377" spans="97:103" x14ac:dyDescent="0.25">
      <c r="CS377" s="36" t="s">
        <v>250</v>
      </c>
      <c r="CT377" s="36" t="s">
        <v>8</v>
      </c>
      <c r="CU377" s="36" t="s">
        <v>9</v>
      </c>
      <c r="CV377" s="36">
        <v>34.75</v>
      </c>
      <c r="CW377" s="36">
        <v>3456.29</v>
      </c>
      <c r="CX377" s="36">
        <v>99.46</v>
      </c>
      <c r="CY377" s="36" t="s">
        <v>251</v>
      </c>
    </row>
    <row r="378" spans="97:103" x14ac:dyDescent="0.25">
      <c r="CS378" s="36" t="s">
        <v>252</v>
      </c>
      <c r="CT378" s="36" t="s">
        <v>8</v>
      </c>
      <c r="CU378" s="36" t="s">
        <v>9</v>
      </c>
      <c r="CV378" s="36">
        <v>90.6875</v>
      </c>
      <c r="CW378" s="36">
        <v>7363.27</v>
      </c>
      <c r="CX378" s="36">
        <v>81.19</v>
      </c>
      <c r="CY378" s="36" t="s">
        <v>253</v>
      </c>
    </row>
    <row r="379" spans="97:103" x14ac:dyDescent="0.25">
      <c r="CS379" s="36" t="s">
        <v>254</v>
      </c>
      <c r="CT379" s="36" t="s">
        <v>12</v>
      </c>
      <c r="CU379" s="36" t="s">
        <v>9</v>
      </c>
      <c r="CV379" s="36">
        <v>232</v>
      </c>
      <c r="CW379" s="36">
        <v>1361.4</v>
      </c>
      <c r="CX379" s="36">
        <v>5.87</v>
      </c>
      <c r="CY379" s="36" t="s">
        <v>255</v>
      </c>
    </row>
    <row r="380" spans="97:103" x14ac:dyDescent="0.25">
      <c r="CS380" s="36" t="s">
        <v>256</v>
      </c>
      <c r="CT380" s="36" t="s">
        <v>8</v>
      </c>
      <c r="CU380" s="36" t="s">
        <v>9</v>
      </c>
      <c r="CV380" s="36">
        <v>158.458327</v>
      </c>
      <c r="CW380" s="36">
        <v>14128.89</v>
      </c>
      <c r="CX380" s="36">
        <v>89.16</v>
      </c>
      <c r="CY380" s="36" t="s">
        <v>257</v>
      </c>
    </row>
    <row r="381" spans="97:103" x14ac:dyDescent="0.25">
      <c r="CS381" s="36" t="s">
        <v>258</v>
      </c>
      <c r="CT381" s="36" t="s">
        <v>12</v>
      </c>
      <c r="CU381" s="36" t="s">
        <v>9</v>
      </c>
      <c r="CV381" s="36">
        <v>570</v>
      </c>
      <c r="CW381" s="36">
        <v>2639.87</v>
      </c>
      <c r="CX381" s="36">
        <v>4.63</v>
      </c>
      <c r="CY381" s="36" t="s">
        <v>259</v>
      </c>
    </row>
    <row r="382" spans="97:103" x14ac:dyDescent="0.25">
      <c r="CS382" s="36" t="s">
        <v>260</v>
      </c>
      <c r="CT382" s="36" t="s">
        <v>8</v>
      </c>
      <c r="CU382" s="36" t="s">
        <v>9</v>
      </c>
      <c r="CV382" s="36">
        <v>2.5</v>
      </c>
      <c r="CW382" s="36">
        <v>404.64</v>
      </c>
      <c r="CX382" s="36">
        <v>161.86000000000001</v>
      </c>
      <c r="CY382" s="36" t="s">
        <v>261</v>
      </c>
    </row>
    <row r="383" spans="97:103" x14ac:dyDescent="0.25">
      <c r="CS383" s="36" t="s">
        <v>262</v>
      </c>
      <c r="CT383" s="36" t="s">
        <v>8</v>
      </c>
      <c r="CU383" s="36" t="s">
        <v>9</v>
      </c>
      <c r="CV383" s="36">
        <v>2</v>
      </c>
      <c r="CW383" s="36">
        <v>23.52</v>
      </c>
      <c r="CX383" s="36">
        <v>11.76</v>
      </c>
      <c r="CY383" s="36" t="s">
        <v>263</v>
      </c>
    </row>
    <row r="384" spans="97:103" x14ac:dyDescent="0.25">
      <c r="CS384" s="36" t="s">
        <v>264</v>
      </c>
      <c r="CT384" s="36" t="s">
        <v>8</v>
      </c>
      <c r="CU384" s="36" t="s">
        <v>9</v>
      </c>
      <c r="CV384" s="36">
        <v>0.5</v>
      </c>
      <c r="CW384" s="36">
        <v>15.08</v>
      </c>
      <c r="CX384" s="36">
        <v>30.16</v>
      </c>
      <c r="CY384" s="36" t="s">
        <v>265</v>
      </c>
    </row>
    <row r="385" spans="97:103" x14ac:dyDescent="0.25">
      <c r="CS385" s="36" t="s">
        <v>266</v>
      </c>
      <c r="CT385" s="36" t="s">
        <v>8</v>
      </c>
      <c r="CU385" s="36" t="s">
        <v>9</v>
      </c>
      <c r="CV385" s="36">
        <v>0.22220000000000001</v>
      </c>
      <c r="CW385" s="36">
        <v>13.23</v>
      </c>
      <c r="CX385" s="36">
        <v>59.54</v>
      </c>
      <c r="CY385" s="36" t="s">
        <v>267</v>
      </c>
    </row>
    <row r="386" spans="97:103" x14ac:dyDescent="0.25">
      <c r="CS386" s="36" t="s">
        <v>268</v>
      </c>
      <c r="CT386" s="36" t="s">
        <v>8</v>
      </c>
      <c r="CU386" s="36" t="s">
        <v>9</v>
      </c>
      <c r="CV386" s="36">
        <v>42.383333</v>
      </c>
      <c r="CW386" s="36">
        <v>3887.11</v>
      </c>
      <c r="CX386" s="36">
        <v>91.71</v>
      </c>
      <c r="CY386" s="36" t="s">
        <v>269</v>
      </c>
    </row>
    <row r="387" spans="97:103" x14ac:dyDescent="0.25">
      <c r="CS387" s="36" t="s">
        <v>270</v>
      </c>
      <c r="CT387" s="36" t="s">
        <v>8</v>
      </c>
      <c r="CU387" s="36" t="s">
        <v>9</v>
      </c>
      <c r="CV387" s="36">
        <v>35.666597000000003</v>
      </c>
      <c r="CW387" s="36">
        <v>2841.38</v>
      </c>
      <c r="CX387" s="36">
        <v>79.67</v>
      </c>
      <c r="CY387" s="36" t="s">
        <v>271</v>
      </c>
    </row>
    <row r="388" spans="97:103" x14ac:dyDescent="0.25">
      <c r="CS388" s="36" t="s">
        <v>272</v>
      </c>
      <c r="CT388" s="36" t="s">
        <v>8</v>
      </c>
      <c r="CU388" s="36" t="s">
        <v>9</v>
      </c>
      <c r="CV388" s="36">
        <v>515.25</v>
      </c>
      <c r="CW388" s="36">
        <v>43205.29</v>
      </c>
      <c r="CX388" s="36">
        <v>83.85</v>
      </c>
      <c r="CY388" s="36" t="s">
        <v>273</v>
      </c>
    </row>
    <row r="389" spans="97:103" x14ac:dyDescent="0.25">
      <c r="CS389" s="36" t="s">
        <v>274</v>
      </c>
      <c r="CT389" s="36" t="s">
        <v>117</v>
      </c>
      <c r="CU389" s="36" t="s">
        <v>9</v>
      </c>
      <c r="CV389" s="36">
        <v>4684</v>
      </c>
      <c r="CW389" s="36">
        <v>6391.68</v>
      </c>
      <c r="CX389" s="36">
        <v>1.36</v>
      </c>
      <c r="CY389" s="36" t="s">
        <v>275</v>
      </c>
    </row>
    <row r="390" spans="97:103" x14ac:dyDescent="0.25">
      <c r="CS390" s="36" t="s">
        <v>276</v>
      </c>
      <c r="CT390" s="36" t="s">
        <v>8</v>
      </c>
      <c r="CU390" s="36" t="s">
        <v>9</v>
      </c>
      <c r="CV390" s="36">
        <v>318.91666700000002</v>
      </c>
      <c r="CW390" s="36">
        <v>21198.15</v>
      </c>
      <c r="CX390" s="36">
        <v>66.47</v>
      </c>
      <c r="CY390" s="36" t="s">
        <v>277</v>
      </c>
    </row>
    <row r="391" spans="97:103" x14ac:dyDescent="0.25">
      <c r="CS391" s="36" t="s">
        <v>278</v>
      </c>
      <c r="CT391" s="36" t="s">
        <v>12</v>
      </c>
      <c r="CU391" s="36" t="s">
        <v>9</v>
      </c>
      <c r="CV391" s="36">
        <v>262</v>
      </c>
      <c r="CW391" s="36">
        <v>1751.76</v>
      </c>
      <c r="CX391" s="36">
        <v>6.69</v>
      </c>
      <c r="CY391" s="36" t="s">
        <v>279</v>
      </c>
    </row>
    <row r="392" spans="97:103" x14ac:dyDescent="0.25">
      <c r="CS392" s="36" t="s">
        <v>280</v>
      </c>
      <c r="CT392" s="36" t="s">
        <v>8</v>
      </c>
      <c r="CU392" s="36" t="s">
        <v>9</v>
      </c>
      <c r="CV392" s="36">
        <v>258.83333299999998</v>
      </c>
      <c r="CW392" s="36">
        <v>6593.1</v>
      </c>
      <c r="CX392" s="36">
        <v>25.47</v>
      </c>
      <c r="CY392" s="36" t="s">
        <v>281</v>
      </c>
    </row>
    <row r="393" spans="97:103" x14ac:dyDescent="0.25">
      <c r="CS393" s="36" t="s">
        <v>282</v>
      </c>
      <c r="CT393" s="36" t="s">
        <v>8</v>
      </c>
      <c r="CU393" s="36" t="s">
        <v>9</v>
      </c>
      <c r="CV393" s="36">
        <v>26</v>
      </c>
      <c r="CW393" s="36">
        <v>363.21</v>
      </c>
      <c r="CX393" s="36">
        <v>13.97</v>
      </c>
      <c r="CY393" s="36" t="s">
        <v>283</v>
      </c>
    </row>
    <row r="394" spans="97:103" x14ac:dyDescent="0.25">
      <c r="CS394" s="36" t="s">
        <v>284</v>
      </c>
      <c r="CT394" s="36" t="s">
        <v>8</v>
      </c>
      <c r="CU394" s="36" t="s">
        <v>9</v>
      </c>
      <c r="CV394" s="36">
        <v>273.66665999999998</v>
      </c>
      <c r="CW394" s="36">
        <v>6957.98</v>
      </c>
      <c r="CX394" s="36">
        <v>25.43</v>
      </c>
      <c r="CY394" s="36" t="s">
        <v>285</v>
      </c>
    </row>
    <row r="395" spans="97:103" x14ac:dyDescent="0.25">
      <c r="CS395" s="36" t="s">
        <v>286</v>
      </c>
      <c r="CT395" s="36" t="s">
        <v>8</v>
      </c>
      <c r="CU395" s="36" t="s">
        <v>9</v>
      </c>
      <c r="CV395" s="36">
        <v>7</v>
      </c>
      <c r="CW395" s="36">
        <v>76.5</v>
      </c>
      <c r="CX395" s="36">
        <v>10.93</v>
      </c>
      <c r="CY395" s="36" t="s">
        <v>287</v>
      </c>
    </row>
    <row r="396" spans="97:103" x14ac:dyDescent="0.25">
      <c r="CS396" s="36" t="s">
        <v>288</v>
      </c>
      <c r="CT396" s="36" t="s">
        <v>8</v>
      </c>
      <c r="CU396" s="36" t="s">
        <v>9</v>
      </c>
      <c r="CV396" s="36">
        <v>5</v>
      </c>
      <c r="CW396" s="36">
        <v>135</v>
      </c>
      <c r="CX396" s="36">
        <v>27</v>
      </c>
      <c r="CY396" s="36" t="s">
        <v>289</v>
      </c>
    </row>
    <row r="397" spans="97:103" x14ac:dyDescent="0.25">
      <c r="CS397" s="36" t="s">
        <v>290</v>
      </c>
      <c r="CT397" s="36" t="s">
        <v>8</v>
      </c>
      <c r="CU397" s="36" t="s">
        <v>9</v>
      </c>
      <c r="CV397" s="36">
        <v>85.75</v>
      </c>
      <c r="CW397" s="36">
        <v>8049.27</v>
      </c>
      <c r="CX397" s="36">
        <v>93.87</v>
      </c>
      <c r="CY397" s="36" t="s">
        <v>291</v>
      </c>
    </row>
    <row r="398" spans="97:103" x14ac:dyDescent="0.25">
      <c r="CS398" s="36" t="s">
        <v>292</v>
      </c>
      <c r="CT398" s="36" t="s">
        <v>12</v>
      </c>
      <c r="CU398" s="36" t="s">
        <v>9</v>
      </c>
      <c r="CV398" s="36">
        <v>1219</v>
      </c>
      <c r="CW398" s="36">
        <v>2703.12</v>
      </c>
      <c r="CX398" s="36">
        <v>2.2200000000000002</v>
      </c>
      <c r="CY398" s="36" t="s">
        <v>293</v>
      </c>
    </row>
    <row r="399" spans="97:103" x14ac:dyDescent="0.25">
      <c r="CS399" s="36" t="s">
        <v>294</v>
      </c>
      <c r="CT399" s="36" t="s">
        <v>8</v>
      </c>
      <c r="CU399" s="36" t="s">
        <v>9</v>
      </c>
      <c r="CV399" s="36">
        <v>90.791666000000006</v>
      </c>
      <c r="CW399" s="36">
        <v>10608.51</v>
      </c>
      <c r="CX399" s="36">
        <v>116.84</v>
      </c>
      <c r="CY399" s="36" t="s">
        <v>295</v>
      </c>
    </row>
    <row r="400" spans="97:103" x14ac:dyDescent="0.25">
      <c r="CS400" s="36" t="s">
        <v>296</v>
      </c>
      <c r="CT400" s="36" t="s">
        <v>12</v>
      </c>
      <c r="CU400" s="36" t="s">
        <v>9</v>
      </c>
      <c r="CV400" s="36">
        <v>124</v>
      </c>
      <c r="CW400" s="36">
        <v>713.6</v>
      </c>
      <c r="CX400" s="36">
        <v>5.75</v>
      </c>
      <c r="CY400" s="36" t="s">
        <v>297</v>
      </c>
    </row>
    <row r="401" spans="97:103" x14ac:dyDescent="0.25">
      <c r="CS401" s="36" t="s">
        <v>298</v>
      </c>
      <c r="CT401" s="36" t="s">
        <v>8</v>
      </c>
      <c r="CU401" s="36" t="s">
        <v>9</v>
      </c>
      <c r="CV401" s="36">
        <v>60</v>
      </c>
      <c r="CW401" s="36">
        <v>327.18</v>
      </c>
      <c r="CX401" s="36">
        <v>5.45</v>
      </c>
      <c r="CY401" s="36" t="s">
        <v>299</v>
      </c>
    </row>
    <row r="402" spans="97:103" x14ac:dyDescent="0.25">
      <c r="CS402" s="36" t="s">
        <v>300</v>
      </c>
      <c r="CT402" s="36" t="s">
        <v>8</v>
      </c>
      <c r="CU402" s="36" t="s">
        <v>9</v>
      </c>
      <c r="CV402" s="36">
        <v>15</v>
      </c>
      <c r="CW402" s="36">
        <v>82.58</v>
      </c>
      <c r="CX402" s="36">
        <v>5.51</v>
      </c>
      <c r="CY402" s="36" t="s">
        <v>301</v>
      </c>
    </row>
    <row r="403" spans="97:103" x14ac:dyDescent="0.25">
      <c r="CS403" s="36" t="s">
        <v>302</v>
      </c>
      <c r="CT403" s="36" t="s">
        <v>8</v>
      </c>
      <c r="CU403" s="36" t="s">
        <v>9</v>
      </c>
      <c r="CV403" s="36">
        <v>52</v>
      </c>
      <c r="CW403" s="36">
        <v>264.83999999999997</v>
      </c>
      <c r="CX403" s="36">
        <v>5.09</v>
      </c>
      <c r="CY403" s="36" t="s">
        <v>303</v>
      </c>
    </row>
    <row r="404" spans="97:103" x14ac:dyDescent="0.25">
      <c r="CS404" s="36" t="s">
        <v>304</v>
      </c>
      <c r="CT404" s="36" t="s">
        <v>8</v>
      </c>
      <c r="CU404" s="36" t="s">
        <v>9</v>
      </c>
      <c r="CV404" s="36">
        <v>22</v>
      </c>
      <c r="CW404" s="36">
        <v>118.72</v>
      </c>
      <c r="CX404" s="36">
        <v>5.4</v>
      </c>
      <c r="CY404" s="36" t="s">
        <v>305</v>
      </c>
    </row>
    <row r="405" spans="97:103" x14ac:dyDescent="0.25">
      <c r="CS405" s="36" t="s">
        <v>306</v>
      </c>
      <c r="CT405" s="36" t="s">
        <v>8</v>
      </c>
      <c r="CU405" s="36" t="s">
        <v>9</v>
      </c>
      <c r="CV405" s="36">
        <v>54</v>
      </c>
      <c r="CW405" s="36">
        <v>292.97000000000003</v>
      </c>
      <c r="CX405" s="36">
        <v>5.43</v>
      </c>
      <c r="CY405" s="36" t="s">
        <v>307</v>
      </c>
    </row>
    <row r="406" spans="97:103" x14ac:dyDescent="0.25">
      <c r="CS406" s="36" t="s">
        <v>308</v>
      </c>
      <c r="CT406" s="36" t="s">
        <v>8</v>
      </c>
      <c r="CU406" s="36" t="s">
        <v>9</v>
      </c>
      <c r="CV406" s="36">
        <v>1</v>
      </c>
      <c r="CW406" s="36">
        <v>6.07</v>
      </c>
      <c r="CX406" s="36">
        <v>6.07</v>
      </c>
      <c r="CY406" s="36" t="s">
        <v>48</v>
      </c>
    </row>
    <row r="407" spans="97:103" x14ac:dyDescent="0.25">
      <c r="CS407" s="36" t="s">
        <v>309</v>
      </c>
      <c r="CT407" s="36" t="s">
        <v>8</v>
      </c>
      <c r="CU407" s="36" t="s">
        <v>9</v>
      </c>
      <c r="CV407" s="36">
        <v>11.416667</v>
      </c>
      <c r="CW407" s="36">
        <v>66.16</v>
      </c>
      <c r="CX407" s="36">
        <v>5.8</v>
      </c>
      <c r="CY407" s="36" t="s">
        <v>310</v>
      </c>
    </row>
    <row r="408" spans="97:103" x14ac:dyDescent="0.25">
      <c r="CS408" s="36" t="s">
        <v>311</v>
      </c>
      <c r="CT408" s="36" t="s">
        <v>8</v>
      </c>
      <c r="CU408" s="36" t="s">
        <v>9</v>
      </c>
      <c r="CV408" s="36">
        <v>13</v>
      </c>
      <c r="CW408" s="36">
        <v>71.260000000000005</v>
      </c>
      <c r="CX408" s="36">
        <v>5.48</v>
      </c>
      <c r="CY408" s="36" t="s">
        <v>312</v>
      </c>
    </row>
    <row r="409" spans="97:103" x14ac:dyDescent="0.25">
      <c r="CS409" s="36" t="s">
        <v>313</v>
      </c>
      <c r="CT409" s="36" t="s">
        <v>8</v>
      </c>
      <c r="CU409" s="36" t="s">
        <v>9</v>
      </c>
      <c r="CV409" s="36">
        <v>44</v>
      </c>
      <c r="CW409" s="36">
        <v>231.76</v>
      </c>
      <c r="CX409" s="36">
        <v>5.27</v>
      </c>
      <c r="CY409" s="36" t="s">
        <v>314</v>
      </c>
    </row>
    <row r="410" spans="97:103" x14ac:dyDescent="0.25">
      <c r="CS410" s="36" t="s">
        <v>315</v>
      </c>
      <c r="CT410" s="36" t="s">
        <v>8</v>
      </c>
      <c r="CU410" s="36" t="s">
        <v>9</v>
      </c>
      <c r="CV410" s="36">
        <v>4.4166660000000002</v>
      </c>
      <c r="CW410" s="36">
        <v>440.35</v>
      </c>
      <c r="CX410" s="36">
        <v>99.7</v>
      </c>
      <c r="CY410" s="36" t="s">
        <v>316</v>
      </c>
    </row>
    <row r="411" spans="97:103" x14ac:dyDescent="0.25">
      <c r="CS411" s="36" t="s">
        <v>317</v>
      </c>
      <c r="CT411" s="36" t="s">
        <v>8</v>
      </c>
      <c r="CU411" s="36" t="s">
        <v>9</v>
      </c>
      <c r="CV411" s="36">
        <v>1</v>
      </c>
      <c r="CW411" s="36">
        <v>66.02</v>
      </c>
      <c r="CX411" s="36">
        <v>66.02</v>
      </c>
      <c r="CY411" s="36" t="s">
        <v>318</v>
      </c>
    </row>
    <row r="412" spans="97:103" x14ac:dyDescent="0.25">
      <c r="CS412" s="36" t="s">
        <v>7</v>
      </c>
      <c r="CT412" s="36" t="s">
        <v>8</v>
      </c>
      <c r="CU412" s="36" t="s">
        <v>319</v>
      </c>
      <c r="CV412" s="36">
        <v>11.75</v>
      </c>
      <c r="CW412" s="36">
        <v>1479.48</v>
      </c>
      <c r="CX412" s="36">
        <v>125.91</v>
      </c>
      <c r="CY412" s="36" t="s">
        <v>10</v>
      </c>
    </row>
    <row r="413" spans="97:103" x14ac:dyDescent="0.25">
      <c r="CS413" s="36" t="s">
        <v>11</v>
      </c>
      <c r="CT413" s="36" t="s">
        <v>12</v>
      </c>
      <c r="CU413" s="36" t="s">
        <v>319</v>
      </c>
      <c r="CV413" s="36">
        <v>62</v>
      </c>
      <c r="CW413" s="36">
        <v>747.67</v>
      </c>
      <c r="CX413" s="36">
        <v>12.06</v>
      </c>
      <c r="CY413" s="36" t="s">
        <v>13</v>
      </c>
    </row>
    <row r="414" spans="97:103" x14ac:dyDescent="0.25">
      <c r="CS414" s="36" t="s">
        <v>14</v>
      </c>
      <c r="CT414" s="36" t="s">
        <v>8</v>
      </c>
      <c r="CU414" s="36" t="s">
        <v>319</v>
      </c>
      <c r="CV414" s="36">
        <v>22</v>
      </c>
      <c r="CW414" s="36">
        <v>2501.16</v>
      </c>
      <c r="CX414" s="36">
        <v>113.69</v>
      </c>
      <c r="CY414" s="36" t="s">
        <v>15</v>
      </c>
    </row>
    <row r="415" spans="97:103" x14ac:dyDescent="0.25">
      <c r="CS415" s="36" t="s">
        <v>16</v>
      </c>
      <c r="CT415" s="36" t="s">
        <v>12</v>
      </c>
      <c r="CU415" s="36" t="s">
        <v>319</v>
      </c>
      <c r="CV415" s="36">
        <v>88</v>
      </c>
      <c r="CW415" s="36">
        <v>1060.96</v>
      </c>
      <c r="CX415" s="36">
        <v>12.06</v>
      </c>
      <c r="CY415" s="36" t="s">
        <v>17</v>
      </c>
    </row>
    <row r="416" spans="97:103" x14ac:dyDescent="0.25">
      <c r="CS416" s="36" t="s">
        <v>18</v>
      </c>
      <c r="CT416" s="36" t="s">
        <v>8</v>
      </c>
      <c r="CU416" s="36" t="s">
        <v>319</v>
      </c>
      <c r="CV416" s="36">
        <v>17.5</v>
      </c>
      <c r="CW416" s="36">
        <v>2262.66</v>
      </c>
      <c r="CX416" s="36">
        <v>129.29</v>
      </c>
      <c r="CY416" s="36" t="s">
        <v>19</v>
      </c>
    </row>
    <row r="417" spans="97:103" x14ac:dyDescent="0.25">
      <c r="CS417" s="36" t="s">
        <v>20</v>
      </c>
      <c r="CT417" s="36" t="s">
        <v>8</v>
      </c>
      <c r="CU417" s="36" t="s">
        <v>319</v>
      </c>
      <c r="CV417" s="36">
        <v>32.541665999999999</v>
      </c>
      <c r="CW417" s="36">
        <v>1607.51</v>
      </c>
      <c r="CX417" s="36">
        <v>49.4</v>
      </c>
      <c r="CY417" s="36" t="s">
        <v>21</v>
      </c>
    </row>
    <row r="418" spans="97:103" x14ac:dyDescent="0.25">
      <c r="CS418" s="36" t="s">
        <v>22</v>
      </c>
      <c r="CT418" s="36" t="s">
        <v>8</v>
      </c>
      <c r="CU418" s="36" t="s">
        <v>319</v>
      </c>
      <c r="CV418" s="36">
        <v>18</v>
      </c>
      <c r="CW418" s="36">
        <v>976.11</v>
      </c>
      <c r="CX418" s="36">
        <v>54.23</v>
      </c>
      <c r="CY418" s="36" t="s">
        <v>23</v>
      </c>
    </row>
    <row r="419" spans="97:103" x14ac:dyDescent="0.25">
      <c r="CS419" s="36" t="s">
        <v>24</v>
      </c>
      <c r="CT419" s="36" t="s">
        <v>8</v>
      </c>
      <c r="CU419" s="36" t="s">
        <v>319</v>
      </c>
      <c r="CV419" s="36">
        <v>1</v>
      </c>
      <c r="CW419" s="36">
        <v>21.6</v>
      </c>
      <c r="CX419" s="36">
        <v>21.6</v>
      </c>
      <c r="CY419" s="36" t="s">
        <v>25</v>
      </c>
    </row>
    <row r="420" spans="97:103" x14ac:dyDescent="0.25">
      <c r="CS420" s="36" t="s">
        <v>26</v>
      </c>
      <c r="CT420" s="36" t="s">
        <v>8</v>
      </c>
      <c r="CU420" s="36" t="s">
        <v>319</v>
      </c>
      <c r="CV420" s="36">
        <v>1</v>
      </c>
      <c r="CW420" s="36">
        <v>20.91</v>
      </c>
      <c r="CX420" s="36">
        <v>20.91</v>
      </c>
      <c r="CY420" s="36" t="s">
        <v>27</v>
      </c>
    </row>
    <row r="421" spans="97:103" x14ac:dyDescent="0.25">
      <c r="CS421" s="36" t="s">
        <v>320</v>
      </c>
      <c r="CT421" s="36" t="s">
        <v>8</v>
      </c>
      <c r="CU421" s="36" t="s">
        <v>319</v>
      </c>
      <c r="CV421" s="36">
        <v>54.332999999999998</v>
      </c>
      <c r="CW421" s="36">
        <v>1371.13</v>
      </c>
      <c r="CX421" s="36">
        <v>25.24</v>
      </c>
      <c r="CY421" s="36" t="s">
        <v>321</v>
      </c>
    </row>
    <row r="422" spans="97:103" x14ac:dyDescent="0.25">
      <c r="CS422" s="36" t="s">
        <v>322</v>
      </c>
      <c r="CT422" s="36" t="s">
        <v>12</v>
      </c>
      <c r="CU422" s="36" t="s">
        <v>319</v>
      </c>
      <c r="CV422" s="36">
        <v>9</v>
      </c>
      <c r="CW422" s="36">
        <v>13.5</v>
      </c>
      <c r="CX422" s="36">
        <v>1.5</v>
      </c>
      <c r="CY422" s="36" t="s">
        <v>323</v>
      </c>
    </row>
    <row r="423" spans="97:103" x14ac:dyDescent="0.25">
      <c r="CS423" s="36" t="s">
        <v>28</v>
      </c>
      <c r="CT423" s="36" t="s">
        <v>8</v>
      </c>
      <c r="CU423" s="36" t="s">
        <v>319</v>
      </c>
      <c r="CV423" s="36">
        <v>14.944032999999999</v>
      </c>
      <c r="CW423" s="36">
        <v>429.6</v>
      </c>
      <c r="CX423" s="36">
        <v>28.75</v>
      </c>
      <c r="CY423" s="36" t="s">
        <v>29</v>
      </c>
    </row>
    <row r="424" spans="97:103" x14ac:dyDescent="0.25">
      <c r="CS424" s="36" t="s">
        <v>30</v>
      </c>
      <c r="CT424" s="36" t="s">
        <v>8</v>
      </c>
      <c r="CU424" s="36" t="s">
        <v>319</v>
      </c>
      <c r="CV424" s="36">
        <v>12.444034</v>
      </c>
      <c r="CW424" s="36">
        <v>384.53</v>
      </c>
      <c r="CX424" s="36">
        <v>30.9</v>
      </c>
      <c r="CY424" s="36" t="s">
        <v>31</v>
      </c>
    </row>
    <row r="425" spans="97:103" x14ac:dyDescent="0.25">
      <c r="CS425" s="36" t="s">
        <v>32</v>
      </c>
      <c r="CT425" s="36" t="s">
        <v>8</v>
      </c>
      <c r="CU425" s="36" t="s">
        <v>319</v>
      </c>
      <c r="CV425" s="36">
        <v>5.9166600000000003</v>
      </c>
      <c r="CW425" s="36">
        <v>48.11</v>
      </c>
      <c r="CX425" s="36">
        <v>8.1300000000000008</v>
      </c>
      <c r="CY425" s="36" t="s">
        <v>33</v>
      </c>
    </row>
    <row r="426" spans="97:103" x14ac:dyDescent="0.25">
      <c r="CS426" s="36" t="s">
        <v>34</v>
      </c>
      <c r="CT426" s="36" t="s">
        <v>8</v>
      </c>
      <c r="CU426" s="36" t="s">
        <v>319</v>
      </c>
      <c r="CV426" s="36">
        <v>2.3332999999999999</v>
      </c>
      <c r="CW426" s="36">
        <v>123.45</v>
      </c>
      <c r="CX426" s="36">
        <v>52.91</v>
      </c>
      <c r="CY426" s="36" t="s">
        <v>35</v>
      </c>
    </row>
    <row r="427" spans="97:103" x14ac:dyDescent="0.25">
      <c r="CS427" s="36" t="s">
        <v>36</v>
      </c>
      <c r="CT427" s="36" t="s">
        <v>8</v>
      </c>
      <c r="CU427" s="36" t="s">
        <v>319</v>
      </c>
      <c r="CV427" s="36">
        <v>28.15</v>
      </c>
      <c r="CW427" s="36">
        <v>983.92</v>
      </c>
      <c r="CX427" s="36">
        <v>34.950000000000003</v>
      </c>
      <c r="CY427" s="36" t="s">
        <v>37</v>
      </c>
    </row>
    <row r="428" spans="97:103" x14ac:dyDescent="0.25">
      <c r="CS428" s="36" t="s">
        <v>324</v>
      </c>
      <c r="CT428" s="36" t="s">
        <v>12</v>
      </c>
      <c r="CU428" s="36" t="s">
        <v>319</v>
      </c>
      <c r="CV428" s="36">
        <v>6</v>
      </c>
      <c r="CW428" s="36">
        <v>11.1</v>
      </c>
      <c r="CX428" s="36">
        <v>1.85</v>
      </c>
      <c r="CY428" s="36" t="s">
        <v>325</v>
      </c>
    </row>
    <row r="429" spans="97:103" x14ac:dyDescent="0.25">
      <c r="CS429" s="36" t="s">
        <v>38</v>
      </c>
      <c r="CT429" s="36" t="s">
        <v>8</v>
      </c>
      <c r="CU429" s="36" t="s">
        <v>319</v>
      </c>
      <c r="CV429" s="36">
        <v>29.5625</v>
      </c>
      <c r="CW429" s="36">
        <v>952.27</v>
      </c>
      <c r="CX429" s="36">
        <v>32.21</v>
      </c>
      <c r="CY429" s="36" t="s">
        <v>39</v>
      </c>
    </row>
    <row r="430" spans="97:103" x14ac:dyDescent="0.25">
      <c r="CS430" s="36" t="s">
        <v>326</v>
      </c>
      <c r="CT430" s="36" t="s">
        <v>12</v>
      </c>
      <c r="CU430" s="36" t="s">
        <v>319</v>
      </c>
      <c r="CV430" s="36">
        <v>6</v>
      </c>
      <c r="CW430" s="36">
        <v>12.86</v>
      </c>
      <c r="CX430" s="36">
        <v>2.14</v>
      </c>
      <c r="CY430" s="36" t="s">
        <v>327</v>
      </c>
    </row>
    <row r="431" spans="97:103" x14ac:dyDescent="0.25">
      <c r="CS431" s="36" t="s">
        <v>40</v>
      </c>
      <c r="CT431" s="36" t="s">
        <v>8</v>
      </c>
      <c r="CU431" s="36" t="s">
        <v>319</v>
      </c>
      <c r="CV431" s="36">
        <v>1</v>
      </c>
      <c r="CW431" s="36">
        <v>36</v>
      </c>
      <c r="CX431" s="36">
        <v>36</v>
      </c>
      <c r="CY431" s="36" t="s">
        <v>41</v>
      </c>
    </row>
    <row r="432" spans="97:103" x14ac:dyDescent="0.25">
      <c r="CS432" s="36" t="s">
        <v>44</v>
      </c>
      <c r="CT432" s="36" t="s">
        <v>8</v>
      </c>
      <c r="CU432" s="36" t="s">
        <v>319</v>
      </c>
      <c r="CV432" s="36">
        <v>8.40001</v>
      </c>
      <c r="CW432" s="36">
        <v>124.55</v>
      </c>
      <c r="CX432" s="36">
        <v>14.83</v>
      </c>
      <c r="CY432" s="36" t="s">
        <v>45</v>
      </c>
    </row>
    <row r="433" spans="97:103" x14ac:dyDescent="0.25">
      <c r="CS433" s="36" t="s">
        <v>51</v>
      </c>
      <c r="CT433" s="36" t="s">
        <v>8</v>
      </c>
      <c r="CU433" s="36" t="s">
        <v>319</v>
      </c>
      <c r="CV433" s="36">
        <v>124.16667</v>
      </c>
      <c r="CW433" s="36">
        <v>3100.43</v>
      </c>
      <c r="CX433" s="36">
        <v>24.97</v>
      </c>
      <c r="CY433" s="36" t="s">
        <v>52</v>
      </c>
    </row>
    <row r="434" spans="97:103" x14ac:dyDescent="0.25">
      <c r="CS434" s="36" t="s">
        <v>328</v>
      </c>
      <c r="CT434" s="36" t="s">
        <v>8</v>
      </c>
      <c r="CU434" s="36" t="s">
        <v>319</v>
      </c>
      <c r="CV434" s="36">
        <v>-0.25</v>
      </c>
      <c r="CW434" s="36">
        <v>-3.08</v>
      </c>
      <c r="CX434" s="36">
        <v>12.32</v>
      </c>
      <c r="CY434" s="36" t="s">
        <v>329</v>
      </c>
    </row>
    <row r="435" spans="97:103" x14ac:dyDescent="0.25">
      <c r="CS435" s="36" t="s">
        <v>53</v>
      </c>
      <c r="CT435" s="36" t="s">
        <v>54</v>
      </c>
      <c r="CU435" s="36" t="s">
        <v>319</v>
      </c>
      <c r="CV435" s="36">
        <v>14</v>
      </c>
      <c r="CW435" s="36">
        <v>0</v>
      </c>
      <c r="CX435" s="36">
        <v>0</v>
      </c>
      <c r="CY435" s="36" t="s">
        <v>55</v>
      </c>
    </row>
    <row r="436" spans="97:103" x14ac:dyDescent="0.25">
      <c r="CS436" s="36" t="s">
        <v>56</v>
      </c>
      <c r="CT436" s="36" t="s">
        <v>54</v>
      </c>
      <c r="CU436" s="36" t="s">
        <v>319</v>
      </c>
      <c r="CV436" s="36">
        <v>2</v>
      </c>
      <c r="CW436" s="36">
        <v>0</v>
      </c>
      <c r="CX436" s="36">
        <v>0</v>
      </c>
      <c r="CY436" s="36" t="s">
        <v>57</v>
      </c>
    </row>
    <row r="437" spans="97:103" x14ac:dyDescent="0.25">
      <c r="CS437" s="36" t="s">
        <v>58</v>
      </c>
      <c r="CT437" s="36" t="s">
        <v>8</v>
      </c>
      <c r="CU437" s="36" t="s">
        <v>319</v>
      </c>
      <c r="CV437" s="36">
        <v>140.08333300000001</v>
      </c>
      <c r="CW437" s="36">
        <v>19122.349999999999</v>
      </c>
      <c r="CX437" s="36">
        <v>136.51</v>
      </c>
      <c r="CY437" s="36" t="s">
        <v>59</v>
      </c>
    </row>
    <row r="438" spans="97:103" x14ac:dyDescent="0.25">
      <c r="CS438" s="36" t="s">
        <v>60</v>
      </c>
      <c r="CT438" s="36" t="s">
        <v>12</v>
      </c>
      <c r="CU438" s="36" t="s">
        <v>319</v>
      </c>
      <c r="CV438" s="36">
        <v>559</v>
      </c>
      <c r="CW438" s="36">
        <v>6937.72</v>
      </c>
      <c r="CX438" s="36">
        <v>12.41</v>
      </c>
      <c r="CY438" s="36" t="s">
        <v>61</v>
      </c>
    </row>
    <row r="439" spans="97:103" x14ac:dyDescent="0.25">
      <c r="CS439" s="36" t="s">
        <v>62</v>
      </c>
      <c r="CT439" s="36" t="s">
        <v>8</v>
      </c>
      <c r="CU439" s="36" t="s">
        <v>319</v>
      </c>
      <c r="CV439" s="36">
        <v>248.75</v>
      </c>
      <c r="CW439" s="36">
        <v>14179.56</v>
      </c>
      <c r="CX439" s="36">
        <v>57</v>
      </c>
      <c r="CY439" s="36" t="s">
        <v>63</v>
      </c>
    </row>
    <row r="440" spans="97:103" x14ac:dyDescent="0.25">
      <c r="CS440" s="36" t="s">
        <v>64</v>
      </c>
      <c r="CT440" s="36" t="s">
        <v>12</v>
      </c>
      <c r="CU440" s="36" t="s">
        <v>319</v>
      </c>
      <c r="CV440" s="36">
        <v>136</v>
      </c>
      <c r="CW440" s="36">
        <v>597.55999999999995</v>
      </c>
      <c r="CX440" s="36">
        <v>4.3899999999999997</v>
      </c>
      <c r="CY440" s="36" t="s">
        <v>65</v>
      </c>
    </row>
    <row r="441" spans="97:103" x14ac:dyDescent="0.25">
      <c r="CS441" s="36" t="s">
        <v>66</v>
      </c>
      <c r="CT441" s="36" t="s">
        <v>8</v>
      </c>
      <c r="CU441" s="36" t="s">
        <v>319</v>
      </c>
      <c r="CV441" s="36">
        <v>122.75</v>
      </c>
      <c r="CW441" s="36">
        <v>11707.5</v>
      </c>
      <c r="CX441" s="36">
        <v>95.38</v>
      </c>
      <c r="CY441" s="36" t="s">
        <v>67</v>
      </c>
    </row>
    <row r="442" spans="97:103" x14ac:dyDescent="0.25">
      <c r="CS442" s="36" t="s">
        <v>68</v>
      </c>
      <c r="CT442" s="36" t="s">
        <v>12</v>
      </c>
      <c r="CU442" s="36" t="s">
        <v>319</v>
      </c>
      <c r="CV442" s="36">
        <v>90</v>
      </c>
      <c r="CW442" s="36">
        <v>2051.1999999999998</v>
      </c>
      <c r="CX442" s="36">
        <v>22.79</v>
      </c>
      <c r="CY442" s="36" t="s">
        <v>69</v>
      </c>
    </row>
    <row r="443" spans="97:103" x14ac:dyDescent="0.25">
      <c r="CS443" s="36" t="s">
        <v>70</v>
      </c>
      <c r="CT443" s="36" t="s">
        <v>8</v>
      </c>
      <c r="CU443" s="36" t="s">
        <v>319</v>
      </c>
      <c r="CV443" s="36">
        <v>57.999999000000003</v>
      </c>
      <c r="CW443" s="36">
        <v>3545.56</v>
      </c>
      <c r="CX443" s="36">
        <v>61.13</v>
      </c>
      <c r="CY443" s="36" t="s">
        <v>71</v>
      </c>
    </row>
    <row r="444" spans="97:103" x14ac:dyDescent="0.25">
      <c r="CS444" s="36" t="s">
        <v>72</v>
      </c>
      <c r="CT444" s="36" t="s">
        <v>12</v>
      </c>
      <c r="CU444" s="36" t="s">
        <v>319</v>
      </c>
      <c r="CV444" s="36">
        <v>23</v>
      </c>
      <c r="CW444" s="36">
        <v>253.2</v>
      </c>
      <c r="CX444" s="36">
        <v>11.01</v>
      </c>
      <c r="CY444" s="36" t="s">
        <v>73</v>
      </c>
    </row>
    <row r="445" spans="97:103" x14ac:dyDescent="0.25">
      <c r="CS445" s="36" t="s">
        <v>74</v>
      </c>
      <c r="CT445" s="36" t="s">
        <v>8</v>
      </c>
      <c r="CU445" s="36" t="s">
        <v>319</v>
      </c>
      <c r="CV445" s="36">
        <v>39</v>
      </c>
      <c r="CW445" s="36">
        <v>2037.6</v>
      </c>
      <c r="CX445" s="36">
        <v>52.25</v>
      </c>
      <c r="CY445" s="36" t="s">
        <v>75</v>
      </c>
    </row>
    <row r="446" spans="97:103" x14ac:dyDescent="0.25">
      <c r="CS446" s="36" t="s">
        <v>76</v>
      </c>
      <c r="CT446" s="36" t="s">
        <v>12</v>
      </c>
      <c r="CU446" s="36" t="s">
        <v>319</v>
      </c>
      <c r="CV446" s="36">
        <v>31</v>
      </c>
      <c r="CW446" s="36">
        <v>378</v>
      </c>
      <c r="CX446" s="36">
        <v>12.19</v>
      </c>
      <c r="CY446" s="36" t="s">
        <v>77</v>
      </c>
    </row>
    <row r="447" spans="97:103" x14ac:dyDescent="0.25">
      <c r="CS447" s="36" t="s">
        <v>78</v>
      </c>
      <c r="CT447" s="36" t="s">
        <v>8</v>
      </c>
      <c r="CU447" s="36" t="s">
        <v>319</v>
      </c>
      <c r="CV447" s="36">
        <v>12.333333</v>
      </c>
      <c r="CW447" s="36">
        <v>702.6</v>
      </c>
      <c r="CX447" s="36">
        <v>56.97</v>
      </c>
      <c r="CY447" s="36" t="s">
        <v>79</v>
      </c>
    </row>
    <row r="448" spans="97:103" x14ac:dyDescent="0.25">
      <c r="CS448" s="36" t="s">
        <v>80</v>
      </c>
      <c r="CT448" s="36" t="s">
        <v>12</v>
      </c>
      <c r="CU448" s="36" t="s">
        <v>319</v>
      </c>
      <c r="CV448" s="36">
        <v>25</v>
      </c>
      <c r="CW448" s="36">
        <v>298.2</v>
      </c>
      <c r="CX448" s="36">
        <v>11.93</v>
      </c>
      <c r="CY448" s="36" t="s">
        <v>81</v>
      </c>
    </row>
    <row r="449" spans="97:103" x14ac:dyDescent="0.25">
      <c r="CS449" s="36" t="s">
        <v>82</v>
      </c>
      <c r="CT449" s="36" t="s">
        <v>8</v>
      </c>
      <c r="CU449" s="36" t="s">
        <v>319</v>
      </c>
      <c r="CV449" s="36">
        <v>60.958333000000003</v>
      </c>
      <c r="CW449" s="36">
        <v>4075.76</v>
      </c>
      <c r="CX449" s="36">
        <v>66.86</v>
      </c>
      <c r="CY449" s="36" t="s">
        <v>83</v>
      </c>
    </row>
    <row r="450" spans="97:103" x14ac:dyDescent="0.25">
      <c r="CS450" s="36" t="s">
        <v>84</v>
      </c>
      <c r="CT450" s="36" t="s">
        <v>8</v>
      </c>
      <c r="CU450" s="36" t="s">
        <v>319</v>
      </c>
      <c r="CV450" s="36">
        <v>564.21150399999999</v>
      </c>
      <c r="CW450" s="36">
        <v>35647.699999999997</v>
      </c>
      <c r="CX450" s="36">
        <v>63.18</v>
      </c>
      <c r="CY450" s="36" t="s">
        <v>85</v>
      </c>
    </row>
    <row r="451" spans="97:103" x14ac:dyDescent="0.25">
      <c r="CS451" s="36" t="s">
        <v>330</v>
      </c>
      <c r="CT451" s="36" t="s">
        <v>12</v>
      </c>
      <c r="CU451" s="36" t="s">
        <v>319</v>
      </c>
      <c r="CV451" s="36">
        <v>66</v>
      </c>
      <c r="CW451" s="36">
        <v>207.9</v>
      </c>
      <c r="CX451" s="36">
        <v>3.15</v>
      </c>
      <c r="CY451" s="36" t="s">
        <v>331</v>
      </c>
    </row>
    <row r="452" spans="97:103" x14ac:dyDescent="0.25">
      <c r="CS452" s="36" t="s">
        <v>332</v>
      </c>
      <c r="CT452" s="36" t="s">
        <v>8</v>
      </c>
      <c r="CU452" s="36" t="s">
        <v>319</v>
      </c>
      <c r="CV452" s="36">
        <v>177</v>
      </c>
      <c r="CW452" s="36">
        <v>0</v>
      </c>
      <c r="CX452" s="36">
        <v>0</v>
      </c>
      <c r="CY452" s="36" t="s">
        <v>48</v>
      </c>
    </row>
    <row r="453" spans="97:103" x14ac:dyDescent="0.25">
      <c r="CS453" s="36" t="s">
        <v>86</v>
      </c>
      <c r="CT453" s="36" t="s">
        <v>8</v>
      </c>
      <c r="CU453" s="36" t="s">
        <v>319</v>
      </c>
      <c r="CV453" s="36">
        <v>10.583333</v>
      </c>
      <c r="CW453" s="36">
        <v>335.77</v>
      </c>
      <c r="CX453" s="36">
        <v>31.73</v>
      </c>
      <c r="CY453" s="36" t="s">
        <v>87</v>
      </c>
    </row>
    <row r="454" spans="97:103" x14ac:dyDescent="0.25">
      <c r="CS454" s="36" t="s">
        <v>333</v>
      </c>
      <c r="CT454" s="36" t="s">
        <v>12</v>
      </c>
      <c r="CU454" s="36" t="s">
        <v>319</v>
      </c>
      <c r="CV454" s="36">
        <v>12</v>
      </c>
      <c r="CW454" s="36">
        <v>16.850000000000001</v>
      </c>
      <c r="CX454" s="36">
        <v>1.4</v>
      </c>
      <c r="CY454" s="36" t="s">
        <v>334</v>
      </c>
    </row>
    <row r="455" spans="97:103" x14ac:dyDescent="0.25">
      <c r="CS455" s="36" t="s">
        <v>88</v>
      </c>
      <c r="CT455" s="36" t="s">
        <v>8</v>
      </c>
      <c r="CU455" s="36" t="s">
        <v>319</v>
      </c>
      <c r="CV455" s="36">
        <v>3.8332999999999999</v>
      </c>
      <c r="CW455" s="36">
        <v>89.67</v>
      </c>
      <c r="CX455" s="36">
        <v>23.39</v>
      </c>
      <c r="CY455" s="36" t="s">
        <v>89</v>
      </c>
    </row>
    <row r="456" spans="97:103" x14ac:dyDescent="0.25">
      <c r="CS456" s="36" t="s">
        <v>90</v>
      </c>
      <c r="CT456" s="36" t="s">
        <v>8</v>
      </c>
      <c r="CU456" s="36" t="s">
        <v>319</v>
      </c>
      <c r="CV456" s="36">
        <v>1.5</v>
      </c>
      <c r="CW456" s="36">
        <v>37.799999999999997</v>
      </c>
      <c r="CX456" s="36">
        <v>25.2</v>
      </c>
      <c r="CY456" s="36" t="s">
        <v>91</v>
      </c>
    </row>
    <row r="457" spans="97:103" x14ac:dyDescent="0.25">
      <c r="CS457" s="36" t="s">
        <v>92</v>
      </c>
      <c r="CT457" s="36" t="s">
        <v>8</v>
      </c>
      <c r="CU457" s="36" t="s">
        <v>319</v>
      </c>
      <c r="CV457" s="36">
        <v>3</v>
      </c>
      <c r="CW457" s="36">
        <v>75.599999999999994</v>
      </c>
      <c r="CX457" s="36">
        <v>25.2</v>
      </c>
      <c r="CY457" s="36" t="s">
        <v>93</v>
      </c>
    </row>
    <row r="458" spans="97:103" x14ac:dyDescent="0.25">
      <c r="CS458" s="36" t="s">
        <v>94</v>
      </c>
      <c r="CT458" s="36" t="s">
        <v>8</v>
      </c>
      <c r="CU458" s="36" t="s">
        <v>319</v>
      </c>
      <c r="CV458" s="36">
        <v>1</v>
      </c>
      <c r="CW458" s="36">
        <v>36</v>
      </c>
      <c r="CX458" s="36">
        <v>36</v>
      </c>
      <c r="CY458" s="36" t="s">
        <v>95</v>
      </c>
    </row>
    <row r="459" spans="97:103" x14ac:dyDescent="0.25">
      <c r="CS459" s="36" t="s">
        <v>335</v>
      </c>
      <c r="CT459" s="36" t="s">
        <v>8</v>
      </c>
      <c r="CU459" s="36" t="s">
        <v>319</v>
      </c>
      <c r="CV459" s="36">
        <v>-0.75</v>
      </c>
      <c r="CW459" s="36">
        <v>-27</v>
      </c>
      <c r="CX459" s="36">
        <v>36</v>
      </c>
      <c r="CY459" s="36" t="s">
        <v>336</v>
      </c>
    </row>
    <row r="460" spans="97:103" x14ac:dyDescent="0.25">
      <c r="CS460" s="36" t="s">
        <v>96</v>
      </c>
      <c r="CT460" s="36" t="s">
        <v>8</v>
      </c>
      <c r="CU460" s="36" t="s">
        <v>319</v>
      </c>
      <c r="CV460" s="36">
        <v>4.75</v>
      </c>
      <c r="CW460" s="36">
        <v>421.71</v>
      </c>
      <c r="CX460" s="36">
        <v>88.78</v>
      </c>
      <c r="CY460" s="36" t="s">
        <v>97</v>
      </c>
    </row>
    <row r="461" spans="97:103" x14ac:dyDescent="0.25">
      <c r="CS461" s="36" t="s">
        <v>337</v>
      </c>
      <c r="CT461" s="36" t="s">
        <v>12</v>
      </c>
      <c r="CU461" s="36" t="s">
        <v>319</v>
      </c>
      <c r="CV461" s="36">
        <v>22</v>
      </c>
      <c r="CW461" s="36">
        <v>68.06</v>
      </c>
      <c r="CX461" s="36">
        <v>3.09</v>
      </c>
      <c r="CY461" s="36" t="s">
        <v>338</v>
      </c>
    </row>
    <row r="462" spans="97:103" x14ac:dyDescent="0.25">
      <c r="CS462" s="36" t="s">
        <v>98</v>
      </c>
      <c r="CT462" s="36" t="s">
        <v>8</v>
      </c>
      <c r="CU462" s="36" t="s">
        <v>319</v>
      </c>
      <c r="CV462" s="36">
        <v>5.25</v>
      </c>
      <c r="CW462" s="36">
        <v>476.35</v>
      </c>
      <c r="CX462" s="36">
        <v>90.73</v>
      </c>
      <c r="CY462" s="36" t="s">
        <v>99</v>
      </c>
    </row>
    <row r="463" spans="97:103" x14ac:dyDescent="0.25">
      <c r="CS463" s="36" t="s">
        <v>339</v>
      </c>
      <c r="CT463" s="36" t="s">
        <v>12</v>
      </c>
      <c r="CU463" s="36" t="s">
        <v>319</v>
      </c>
      <c r="CV463" s="36">
        <v>30</v>
      </c>
      <c r="CW463" s="36">
        <v>92.82</v>
      </c>
      <c r="CX463" s="36">
        <v>3.09</v>
      </c>
      <c r="CY463" s="36" t="s">
        <v>340</v>
      </c>
    </row>
    <row r="464" spans="97:103" x14ac:dyDescent="0.25">
      <c r="CS464" s="36" t="s">
        <v>100</v>
      </c>
      <c r="CT464" s="36" t="s">
        <v>8</v>
      </c>
      <c r="CU464" s="36" t="s">
        <v>319</v>
      </c>
      <c r="CV464" s="36">
        <v>4.375</v>
      </c>
      <c r="CW464" s="36">
        <v>404.11</v>
      </c>
      <c r="CX464" s="36">
        <v>92.37</v>
      </c>
      <c r="CY464" s="36" t="s">
        <v>101</v>
      </c>
    </row>
    <row r="465" spans="97:103" x14ac:dyDescent="0.25">
      <c r="CS465" s="36" t="s">
        <v>341</v>
      </c>
      <c r="CT465" s="36" t="s">
        <v>12</v>
      </c>
      <c r="CU465" s="36" t="s">
        <v>319</v>
      </c>
      <c r="CV465" s="36">
        <v>16</v>
      </c>
      <c r="CW465" s="36">
        <v>49.5</v>
      </c>
      <c r="CX465" s="36">
        <v>3.09</v>
      </c>
      <c r="CY465" s="36" t="s">
        <v>342</v>
      </c>
    </row>
    <row r="466" spans="97:103" x14ac:dyDescent="0.25">
      <c r="CS466" s="36" t="s">
        <v>102</v>
      </c>
      <c r="CT466" s="36" t="s">
        <v>8</v>
      </c>
      <c r="CU466" s="36" t="s">
        <v>319</v>
      </c>
      <c r="CV466" s="36">
        <v>3.8125</v>
      </c>
      <c r="CW466" s="36">
        <v>349.36</v>
      </c>
      <c r="CX466" s="36">
        <v>91.64</v>
      </c>
      <c r="CY466" s="36" t="s">
        <v>103</v>
      </c>
    </row>
    <row r="467" spans="97:103" x14ac:dyDescent="0.25">
      <c r="CS467" s="36" t="s">
        <v>343</v>
      </c>
      <c r="CT467" s="36" t="s">
        <v>12</v>
      </c>
      <c r="CU467" s="36" t="s">
        <v>319</v>
      </c>
      <c r="CV467" s="36">
        <v>10</v>
      </c>
      <c r="CW467" s="36">
        <v>30.94</v>
      </c>
      <c r="CX467" s="36">
        <v>3.09</v>
      </c>
      <c r="CY467" s="36" t="s">
        <v>344</v>
      </c>
    </row>
    <row r="468" spans="97:103" x14ac:dyDescent="0.25">
      <c r="CS468" s="36" t="s">
        <v>104</v>
      </c>
      <c r="CT468" s="36" t="s">
        <v>8</v>
      </c>
      <c r="CU468" s="36" t="s">
        <v>319</v>
      </c>
      <c r="CV468" s="36">
        <v>4.09375</v>
      </c>
      <c r="CW468" s="36">
        <v>395.89</v>
      </c>
      <c r="CX468" s="36">
        <v>96.71</v>
      </c>
      <c r="CY468" s="36" t="s">
        <v>105</v>
      </c>
    </row>
    <row r="469" spans="97:103" x14ac:dyDescent="0.25">
      <c r="CS469" s="36" t="s">
        <v>345</v>
      </c>
      <c r="CT469" s="36" t="s">
        <v>12</v>
      </c>
      <c r="CU469" s="36" t="s">
        <v>319</v>
      </c>
      <c r="CV469" s="36">
        <v>10</v>
      </c>
      <c r="CW469" s="36">
        <v>30.94</v>
      </c>
      <c r="CX469" s="36">
        <v>3.09</v>
      </c>
      <c r="CY469" s="36" t="s">
        <v>346</v>
      </c>
    </row>
    <row r="470" spans="97:103" x14ac:dyDescent="0.25">
      <c r="CS470" s="36" t="s">
        <v>106</v>
      </c>
      <c r="CT470" s="36" t="s">
        <v>8</v>
      </c>
      <c r="CU470" s="36" t="s">
        <v>319</v>
      </c>
      <c r="CV470" s="36">
        <v>41</v>
      </c>
      <c r="CW470" s="36">
        <v>697</v>
      </c>
      <c r="CX470" s="36">
        <v>17</v>
      </c>
      <c r="CY470" s="36" t="s">
        <v>107</v>
      </c>
    </row>
    <row r="471" spans="97:103" x14ac:dyDescent="0.25">
      <c r="CS471" s="36" t="s">
        <v>108</v>
      </c>
      <c r="CT471" s="36" t="s">
        <v>8</v>
      </c>
      <c r="CU471" s="36" t="s">
        <v>319</v>
      </c>
      <c r="CV471" s="36">
        <v>43.66666</v>
      </c>
      <c r="CW471" s="36">
        <v>2157.9299999999998</v>
      </c>
      <c r="CX471" s="36">
        <v>49.42</v>
      </c>
      <c r="CY471" s="36" t="s">
        <v>109</v>
      </c>
    </row>
    <row r="472" spans="97:103" x14ac:dyDescent="0.25">
      <c r="CS472" s="36" t="s">
        <v>347</v>
      </c>
      <c r="CT472" s="36" t="s">
        <v>12</v>
      </c>
      <c r="CU472" s="36" t="s">
        <v>319</v>
      </c>
      <c r="CV472" s="36">
        <v>43</v>
      </c>
      <c r="CW472" s="36">
        <v>80.010000000000005</v>
      </c>
      <c r="CX472" s="36">
        <v>1.86</v>
      </c>
      <c r="CY472" s="36" t="s">
        <v>348</v>
      </c>
    </row>
    <row r="473" spans="97:103" x14ac:dyDescent="0.25">
      <c r="CS473" s="36" t="s">
        <v>110</v>
      </c>
      <c r="CT473" s="36" t="s">
        <v>8</v>
      </c>
      <c r="CU473" s="36" t="s">
        <v>319</v>
      </c>
      <c r="CV473" s="36">
        <v>172.583327</v>
      </c>
      <c r="CW473" s="36">
        <v>8492.49</v>
      </c>
      <c r="CX473" s="36">
        <v>49.21</v>
      </c>
      <c r="CY473" s="36" t="s">
        <v>111</v>
      </c>
    </row>
    <row r="474" spans="97:103" x14ac:dyDescent="0.25">
      <c r="CS474" s="36" t="s">
        <v>349</v>
      </c>
      <c r="CT474" s="36" t="s">
        <v>12</v>
      </c>
      <c r="CU474" s="36" t="s">
        <v>319</v>
      </c>
      <c r="CV474" s="36">
        <v>42</v>
      </c>
      <c r="CW474" s="36">
        <v>64.88</v>
      </c>
      <c r="CX474" s="36">
        <v>1.54</v>
      </c>
      <c r="CY474" s="36" t="s">
        <v>350</v>
      </c>
    </row>
    <row r="475" spans="97:103" x14ac:dyDescent="0.25">
      <c r="CS475" s="36" t="s">
        <v>112</v>
      </c>
      <c r="CT475" s="36" t="s">
        <v>8</v>
      </c>
      <c r="CU475" s="36" t="s">
        <v>319</v>
      </c>
      <c r="CV475" s="36">
        <v>10.479163</v>
      </c>
      <c r="CW475" s="36">
        <v>318.19</v>
      </c>
      <c r="CX475" s="36">
        <v>30.36</v>
      </c>
      <c r="CY475" s="36" t="s">
        <v>113</v>
      </c>
    </row>
    <row r="476" spans="97:103" x14ac:dyDescent="0.25">
      <c r="CS476" s="36" t="s">
        <v>114</v>
      </c>
      <c r="CT476" s="36" t="s">
        <v>8</v>
      </c>
      <c r="CU476" s="36" t="s">
        <v>319</v>
      </c>
      <c r="CV476" s="36">
        <v>805.96667000000002</v>
      </c>
      <c r="CW476" s="36">
        <v>59716.93</v>
      </c>
      <c r="CX476" s="36">
        <v>74.09</v>
      </c>
      <c r="CY476" s="36" t="s">
        <v>115</v>
      </c>
    </row>
    <row r="477" spans="97:103" x14ac:dyDescent="0.25">
      <c r="CS477" s="36" t="s">
        <v>116</v>
      </c>
      <c r="CT477" s="36" t="s">
        <v>117</v>
      </c>
      <c r="CU477" s="36" t="s">
        <v>319</v>
      </c>
      <c r="CV477" s="36">
        <v>7398</v>
      </c>
      <c r="CW477" s="36">
        <v>9812.25</v>
      </c>
      <c r="CX477" s="36">
        <v>1.33</v>
      </c>
      <c r="CY477" s="36" t="s">
        <v>118</v>
      </c>
    </row>
    <row r="478" spans="97:103" x14ac:dyDescent="0.25">
      <c r="CS478" s="36" t="s">
        <v>119</v>
      </c>
      <c r="CT478" s="36" t="s">
        <v>8</v>
      </c>
      <c r="CU478" s="36" t="s">
        <v>319</v>
      </c>
      <c r="CV478" s="36">
        <v>692.41665999999998</v>
      </c>
      <c r="CW478" s="36">
        <v>44311.27</v>
      </c>
      <c r="CX478" s="36">
        <v>64</v>
      </c>
      <c r="CY478" s="36" t="s">
        <v>120</v>
      </c>
    </row>
    <row r="479" spans="97:103" x14ac:dyDescent="0.25">
      <c r="CS479" s="36" t="s">
        <v>121</v>
      </c>
      <c r="CT479" s="36" t="s">
        <v>12</v>
      </c>
      <c r="CU479" s="36" t="s">
        <v>319</v>
      </c>
      <c r="CV479" s="36">
        <v>375.83333299999998</v>
      </c>
      <c r="CW479" s="36">
        <v>2386.6</v>
      </c>
      <c r="CX479" s="36">
        <v>6.35</v>
      </c>
      <c r="CY479" s="36" t="s">
        <v>122</v>
      </c>
    </row>
    <row r="480" spans="97:103" x14ac:dyDescent="0.25">
      <c r="CS480" s="36" t="s">
        <v>123</v>
      </c>
      <c r="CT480" s="36" t="s">
        <v>8</v>
      </c>
      <c r="CU480" s="36" t="s">
        <v>319</v>
      </c>
      <c r="CV480" s="36">
        <v>11</v>
      </c>
      <c r="CW480" s="36">
        <v>315.04000000000002</v>
      </c>
      <c r="CX480" s="36">
        <v>28.64</v>
      </c>
      <c r="CY480" s="36" t="s">
        <v>124</v>
      </c>
    </row>
    <row r="481" spans="97:103" x14ac:dyDescent="0.25">
      <c r="CS481" s="36" t="s">
        <v>125</v>
      </c>
      <c r="CT481" s="36" t="s">
        <v>8</v>
      </c>
      <c r="CU481" s="36" t="s">
        <v>319</v>
      </c>
      <c r="CV481" s="36">
        <v>-5.9236000000000004</v>
      </c>
      <c r="CW481" s="36">
        <v>-330.36</v>
      </c>
      <c r="CX481" s="36">
        <v>55.77</v>
      </c>
      <c r="CY481" s="36" t="s">
        <v>126</v>
      </c>
    </row>
    <row r="482" spans="97:103" x14ac:dyDescent="0.25">
      <c r="CS482" s="36" t="s">
        <v>127</v>
      </c>
      <c r="CT482" s="36" t="s">
        <v>12</v>
      </c>
      <c r="CU482" s="36" t="s">
        <v>319</v>
      </c>
      <c r="CV482" s="36">
        <v>93</v>
      </c>
      <c r="CW482" s="36">
        <v>735.12</v>
      </c>
      <c r="CX482" s="36">
        <v>7.9</v>
      </c>
      <c r="CY482" s="36" t="s">
        <v>128</v>
      </c>
    </row>
    <row r="483" spans="97:103" x14ac:dyDescent="0.25">
      <c r="CS483" s="36" t="s">
        <v>129</v>
      </c>
      <c r="CT483" s="36" t="s">
        <v>8</v>
      </c>
      <c r="CU483" s="36" t="s">
        <v>319</v>
      </c>
      <c r="CV483" s="36">
        <v>151.75</v>
      </c>
      <c r="CW483" s="36">
        <v>13059.69</v>
      </c>
      <c r="CX483" s="36">
        <v>86.06</v>
      </c>
      <c r="CY483" s="36" t="s">
        <v>130</v>
      </c>
    </row>
    <row r="484" spans="97:103" x14ac:dyDescent="0.25">
      <c r="CS484" s="36" t="s">
        <v>131</v>
      </c>
      <c r="CT484" s="36" t="s">
        <v>12</v>
      </c>
      <c r="CU484" s="36" t="s">
        <v>319</v>
      </c>
      <c r="CV484" s="36">
        <v>244</v>
      </c>
      <c r="CW484" s="36">
        <v>1480.8</v>
      </c>
      <c r="CX484" s="36">
        <v>6.07</v>
      </c>
      <c r="CY484" s="36" t="s">
        <v>132</v>
      </c>
    </row>
    <row r="485" spans="97:103" x14ac:dyDescent="0.25">
      <c r="CS485" s="36" t="s">
        <v>133</v>
      </c>
      <c r="CT485" s="36" t="s">
        <v>8</v>
      </c>
      <c r="CU485" s="36" t="s">
        <v>319</v>
      </c>
      <c r="CV485" s="36">
        <v>32.874994000000001</v>
      </c>
      <c r="CW485" s="36">
        <v>3437.17</v>
      </c>
      <c r="CX485" s="36">
        <v>104.55</v>
      </c>
      <c r="CY485" s="36" t="s">
        <v>134</v>
      </c>
    </row>
    <row r="486" spans="97:103" x14ac:dyDescent="0.25">
      <c r="CS486" s="36" t="s">
        <v>135</v>
      </c>
      <c r="CT486" s="36" t="s">
        <v>12</v>
      </c>
      <c r="CU486" s="36" t="s">
        <v>319</v>
      </c>
      <c r="CV486" s="36">
        <v>605</v>
      </c>
      <c r="CW486" s="36">
        <v>2909.47</v>
      </c>
      <c r="CX486" s="36">
        <v>4.8099999999999996</v>
      </c>
      <c r="CY486" s="36" t="s">
        <v>136</v>
      </c>
    </row>
    <row r="487" spans="97:103" x14ac:dyDescent="0.25">
      <c r="CS487" s="36" t="s">
        <v>137</v>
      </c>
      <c r="CT487" s="36" t="s">
        <v>8</v>
      </c>
      <c r="CU487" s="36" t="s">
        <v>319</v>
      </c>
      <c r="CV487" s="36">
        <v>15</v>
      </c>
      <c r="CW487" s="36">
        <v>174.75</v>
      </c>
      <c r="CX487" s="36">
        <v>11.65</v>
      </c>
      <c r="CY487" s="36" t="s">
        <v>138</v>
      </c>
    </row>
    <row r="488" spans="97:103" x14ac:dyDescent="0.25">
      <c r="CS488" s="36" t="s">
        <v>139</v>
      </c>
      <c r="CT488" s="36" t="s">
        <v>8</v>
      </c>
      <c r="CU488" s="36" t="s">
        <v>319</v>
      </c>
      <c r="CV488" s="36">
        <v>2</v>
      </c>
      <c r="CW488" s="36">
        <v>23.9</v>
      </c>
      <c r="CX488" s="36">
        <v>11.95</v>
      </c>
      <c r="CY488" s="36" t="s">
        <v>140</v>
      </c>
    </row>
    <row r="489" spans="97:103" x14ac:dyDescent="0.25">
      <c r="CS489" s="36" t="s">
        <v>141</v>
      </c>
      <c r="CT489" s="36" t="s">
        <v>8</v>
      </c>
      <c r="CU489" s="36" t="s">
        <v>319</v>
      </c>
      <c r="CV489" s="36">
        <v>98</v>
      </c>
      <c r="CW489" s="36">
        <v>1101.9100000000001</v>
      </c>
      <c r="CX489" s="36">
        <v>11.24</v>
      </c>
      <c r="CY489" s="36" t="s">
        <v>142</v>
      </c>
    </row>
    <row r="490" spans="97:103" x14ac:dyDescent="0.25">
      <c r="CS490" s="36" t="s">
        <v>143</v>
      </c>
      <c r="CT490" s="36" t="s">
        <v>8</v>
      </c>
      <c r="CU490" s="36" t="s">
        <v>319</v>
      </c>
      <c r="CV490" s="36">
        <v>1044</v>
      </c>
      <c r="CW490" s="36">
        <v>13626.84</v>
      </c>
      <c r="CX490" s="36">
        <v>13.05</v>
      </c>
      <c r="CY490" s="36" t="s">
        <v>144</v>
      </c>
    </row>
    <row r="491" spans="97:103" x14ac:dyDescent="0.25">
      <c r="CS491" s="36" t="s">
        <v>145</v>
      </c>
      <c r="CT491" s="36" t="s">
        <v>8</v>
      </c>
      <c r="CU491" s="36" t="s">
        <v>319</v>
      </c>
      <c r="CV491" s="36">
        <v>89</v>
      </c>
      <c r="CW491" s="36">
        <v>1379.65</v>
      </c>
      <c r="CX491" s="36">
        <v>15.5</v>
      </c>
      <c r="CY491" s="36" t="s">
        <v>146</v>
      </c>
    </row>
    <row r="492" spans="97:103" x14ac:dyDescent="0.25">
      <c r="CS492" s="36" t="s">
        <v>147</v>
      </c>
      <c r="CT492" s="36" t="s">
        <v>8</v>
      </c>
      <c r="CU492" s="36" t="s">
        <v>319</v>
      </c>
      <c r="CV492" s="36">
        <v>44.041666999999997</v>
      </c>
      <c r="CW492" s="36">
        <v>730.73</v>
      </c>
      <c r="CX492" s="36">
        <v>16.59</v>
      </c>
      <c r="CY492" s="36" t="s">
        <v>148</v>
      </c>
    </row>
    <row r="493" spans="97:103" x14ac:dyDescent="0.25">
      <c r="CS493" s="36" t="s">
        <v>351</v>
      </c>
      <c r="CT493" s="36" t="s">
        <v>8</v>
      </c>
      <c r="CU493" s="36" t="s">
        <v>319</v>
      </c>
      <c r="CV493" s="36">
        <v>101</v>
      </c>
      <c r="CW493" s="36">
        <v>3197.36</v>
      </c>
      <c r="CX493" s="36">
        <v>31.66</v>
      </c>
      <c r="CY493" s="36" t="s">
        <v>352</v>
      </c>
    </row>
    <row r="494" spans="97:103" x14ac:dyDescent="0.25">
      <c r="CS494" s="36" t="s">
        <v>353</v>
      </c>
      <c r="CT494" s="36" t="s">
        <v>8</v>
      </c>
      <c r="CU494" s="36" t="s">
        <v>319</v>
      </c>
      <c r="CV494" s="36">
        <v>91</v>
      </c>
      <c r="CW494" s="36">
        <v>2905.4</v>
      </c>
      <c r="CX494" s="36">
        <v>31.93</v>
      </c>
      <c r="CY494" s="36" t="s">
        <v>354</v>
      </c>
    </row>
    <row r="495" spans="97:103" x14ac:dyDescent="0.25">
      <c r="CS495" s="36" t="s">
        <v>355</v>
      </c>
      <c r="CT495" s="36" t="s">
        <v>8</v>
      </c>
      <c r="CU495" s="36" t="s">
        <v>319</v>
      </c>
      <c r="CV495" s="36">
        <v>3</v>
      </c>
      <c r="CW495" s="36">
        <v>226.44</v>
      </c>
      <c r="CX495" s="36">
        <v>75.48</v>
      </c>
      <c r="CY495" s="36" t="s">
        <v>356</v>
      </c>
    </row>
    <row r="496" spans="97:103" x14ac:dyDescent="0.25">
      <c r="CS496" s="36" t="s">
        <v>357</v>
      </c>
      <c r="CT496" s="36" t="s">
        <v>8</v>
      </c>
      <c r="CU496" s="36" t="s">
        <v>319</v>
      </c>
      <c r="CV496" s="36">
        <v>24.5</v>
      </c>
      <c r="CW496" s="36">
        <v>1522.12</v>
      </c>
      <c r="CX496" s="36">
        <v>62.13</v>
      </c>
      <c r="CY496" s="36" t="s">
        <v>358</v>
      </c>
    </row>
    <row r="497" spans="97:103" x14ac:dyDescent="0.25">
      <c r="CS497" s="36" t="s">
        <v>359</v>
      </c>
      <c r="CT497" s="36" t="s">
        <v>8</v>
      </c>
      <c r="CU497" s="36" t="s">
        <v>319</v>
      </c>
      <c r="CV497" s="36">
        <v>191.25</v>
      </c>
      <c r="CW497" s="36">
        <v>11690.68</v>
      </c>
      <c r="CX497" s="36">
        <v>61.13</v>
      </c>
      <c r="CY497" s="36" t="s">
        <v>360</v>
      </c>
    </row>
    <row r="498" spans="97:103" x14ac:dyDescent="0.25">
      <c r="CS498" s="36" t="s">
        <v>361</v>
      </c>
      <c r="CT498" s="36" t="s">
        <v>8</v>
      </c>
      <c r="CU498" s="36" t="s">
        <v>319</v>
      </c>
      <c r="CV498" s="36">
        <v>122</v>
      </c>
      <c r="CW498" s="36">
        <v>3853.56</v>
      </c>
      <c r="CX498" s="36">
        <v>31.59</v>
      </c>
      <c r="CY498" s="36" t="s">
        <v>362</v>
      </c>
    </row>
    <row r="499" spans="97:103" x14ac:dyDescent="0.25">
      <c r="CS499" s="36" t="s">
        <v>363</v>
      </c>
      <c r="CT499" s="36" t="s">
        <v>8</v>
      </c>
      <c r="CU499" s="36" t="s">
        <v>319</v>
      </c>
      <c r="CV499" s="36">
        <v>107</v>
      </c>
      <c r="CW499" s="36">
        <v>3386.36</v>
      </c>
      <c r="CX499" s="36">
        <v>31.65</v>
      </c>
      <c r="CY499" s="36" t="s">
        <v>364</v>
      </c>
    </row>
    <row r="500" spans="97:103" x14ac:dyDescent="0.25">
      <c r="CS500" s="36" t="s">
        <v>149</v>
      </c>
      <c r="CT500" s="36" t="s">
        <v>8</v>
      </c>
      <c r="CU500" s="36" t="s">
        <v>319</v>
      </c>
      <c r="CV500" s="36">
        <v>71.0625</v>
      </c>
      <c r="CW500" s="36">
        <v>6031.62</v>
      </c>
      <c r="CX500" s="36">
        <v>84.88</v>
      </c>
      <c r="CY500" s="36" t="s">
        <v>150</v>
      </c>
    </row>
    <row r="501" spans="97:103" x14ac:dyDescent="0.25">
      <c r="CS501" s="36" t="s">
        <v>151</v>
      </c>
      <c r="CT501" s="36" t="s">
        <v>12</v>
      </c>
      <c r="CU501" s="36" t="s">
        <v>319</v>
      </c>
      <c r="CV501" s="36">
        <v>161</v>
      </c>
      <c r="CW501" s="36">
        <v>966.38</v>
      </c>
      <c r="CX501" s="36">
        <v>6</v>
      </c>
      <c r="CY501" s="36" t="s">
        <v>152</v>
      </c>
    </row>
    <row r="502" spans="97:103" x14ac:dyDescent="0.25">
      <c r="CS502" s="36" t="s">
        <v>153</v>
      </c>
      <c r="CT502" s="36" t="s">
        <v>8</v>
      </c>
      <c r="CU502" s="36" t="s">
        <v>319</v>
      </c>
      <c r="CV502" s="36">
        <v>80.5</v>
      </c>
      <c r="CW502" s="36">
        <v>7621.38</v>
      </c>
      <c r="CX502" s="36">
        <v>94.68</v>
      </c>
      <c r="CY502" s="36" t="s">
        <v>154</v>
      </c>
    </row>
    <row r="503" spans="97:103" x14ac:dyDescent="0.25">
      <c r="CS503" s="36" t="s">
        <v>155</v>
      </c>
      <c r="CT503" s="36" t="s">
        <v>12</v>
      </c>
      <c r="CU503" s="36" t="s">
        <v>319</v>
      </c>
      <c r="CV503" s="36">
        <v>625.83333300000004</v>
      </c>
      <c r="CW503" s="36">
        <v>2978.35</v>
      </c>
      <c r="CX503" s="36">
        <v>4.76</v>
      </c>
      <c r="CY503" s="36" t="s">
        <v>156</v>
      </c>
    </row>
    <row r="504" spans="97:103" x14ac:dyDescent="0.25">
      <c r="CS504" s="36" t="s">
        <v>157</v>
      </c>
      <c r="CT504" s="36" t="s">
        <v>8</v>
      </c>
      <c r="CU504" s="36" t="s">
        <v>319</v>
      </c>
      <c r="CV504" s="36">
        <v>11.291657000000001</v>
      </c>
      <c r="CW504" s="36">
        <v>352.84</v>
      </c>
      <c r="CX504" s="36">
        <v>31.25</v>
      </c>
      <c r="CY504" s="36" t="s">
        <v>158</v>
      </c>
    </row>
    <row r="505" spans="97:103" x14ac:dyDescent="0.25">
      <c r="CS505" s="36" t="s">
        <v>159</v>
      </c>
      <c r="CT505" s="36" t="s">
        <v>8</v>
      </c>
      <c r="CU505" s="36" t="s">
        <v>319</v>
      </c>
      <c r="CV505" s="36">
        <v>3.1249899999999999</v>
      </c>
      <c r="CW505" s="36">
        <v>98.54</v>
      </c>
      <c r="CX505" s="36">
        <v>31.53</v>
      </c>
      <c r="CY505" s="36" t="s">
        <v>160</v>
      </c>
    </row>
    <row r="506" spans="97:103" x14ac:dyDescent="0.25">
      <c r="CS506" s="36" t="s">
        <v>161</v>
      </c>
      <c r="CT506" s="36" t="s">
        <v>8</v>
      </c>
      <c r="CU506" s="36" t="s">
        <v>319</v>
      </c>
      <c r="CV506" s="36">
        <v>9.7916659999999993</v>
      </c>
      <c r="CW506" s="36">
        <v>323.54000000000002</v>
      </c>
      <c r="CX506" s="36">
        <v>33.04</v>
      </c>
      <c r="CY506" s="36" t="s">
        <v>162</v>
      </c>
    </row>
    <row r="507" spans="97:103" x14ac:dyDescent="0.25">
      <c r="CS507" s="36" t="s">
        <v>163</v>
      </c>
      <c r="CT507" s="36" t="s">
        <v>8</v>
      </c>
      <c r="CU507" s="36" t="s">
        <v>319</v>
      </c>
      <c r="CV507" s="36">
        <v>24.916667</v>
      </c>
      <c r="CW507" s="36">
        <v>1197.9100000000001</v>
      </c>
      <c r="CX507" s="36">
        <v>48.08</v>
      </c>
      <c r="CY507" s="36" t="s">
        <v>164</v>
      </c>
    </row>
    <row r="508" spans="97:103" x14ac:dyDescent="0.25">
      <c r="CS508" s="36" t="s">
        <v>166</v>
      </c>
      <c r="CT508" s="36" t="s">
        <v>8</v>
      </c>
      <c r="CU508" s="36" t="s">
        <v>319</v>
      </c>
      <c r="CV508" s="36">
        <v>27</v>
      </c>
      <c r="CW508" s="36">
        <v>592.55999999999995</v>
      </c>
      <c r="CX508" s="36">
        <v>21.95</v>
      </c>
      <c r="CY508" s="36" t="s">
        <v>167</v>
      </c>
    </row>
    <row r="509" spans="97:103" x14ac:dyDescent="0.25">
      <c r="CS509" s="36" t="s">
        <v>168</v>
      </c>
      <c r="CT509" s="36" t="s">
        <v>8</v>
      </c>
      <c r="CU509" s="36" t="s">
        <v>319</v>
      </c>
      <c r="CV509" s="36">
        <v>13.499599999999999</v>
      </c>
      <c r="CW509" s="36">
        <v>347.83</v>
      </c>
      <c r="CX509" s="36">
        <v>25.77</v>
      </c>
      <c r="CY509" s="36" t="s">
        <v>169</v>
      </c>
    </row>
    <row r="510" spans="97:103" x14ac:dyDescent="0.25">
      <c r="CS510" s="36" t="s">
        <v>365</v>
      </c>
      <c r="CT510" s="36" t="s">
        <v>8</v>
      </c>
      <c r="CU510" s="36" t="s">
        <v>319</v>
      </c>
      <c r="CV510" s="36">
        <v>2</v>
      </c>
      <c r="CW510" s="36">
        <v>39.5</v>
      </c>
      <c r="CX510" s="36">
        <v>19.75</v>
      </c>
      <c r="CY510" s="36" t="s">
        <v>366</v>
      </c>
    </row>
    <row r="511" spans="97:103" x14ac:dyDescent="0.25">
      <c r="CS511" s="36" t="s">
        <v>170</v>
      </c>
      <c r="CT511" s="36" t="s">
        <v>8</v>
      </c>
      <c r="CU511" s="36" t="s">
        <v>319</v>
      </c>
      <c r="CV511" s="36">
        <v>174.04166000000001</v>
      </c>
      <c r="CW511" s="36">
        <v>2277.7800000000002</v>
      </c>
      <c r="CX511" s="36">
        <v>13.09</v>
      </c>
      <c r="CY511" s="36" t="s">
        <v>171</v>
      </c>
    </row>
    <row r="512" spans="97:103" x14ac:dyDescent="0.25">
      <c r="CS512" s="36" t="s">
        <v>172</v>
      </c>
      <c r="CT512" s="36" t="s">
        <v>8</v>
      </c>
      <c r="CU512" s="36" t="s">
        <v>319</v>
      </c>
      <c r="CV512" s="36">
        <v>173.04166000000001</v>
      </c>
      <c r="CW512" s="36">
        <v>2280.08</v>
      </c>
      <c r="CX512" s="36">
        <v>13.18</v>
      </c>
      <c r="CY512" s="36" t="s">
        <v>173</v>
      </c>
    </row>
    <row r="513" spans="97:103" x14ac:dyDescent="0.25">
      <c r="CS513" s="36" t="s">
        <v>367</v>
      </c>
      <c r="CT513" s="36" t="s">
        <v>8</v>
      </c>
      <c r="CU513" s="36" t="s">
        <v>319</v>
      </c>
      <c r="CV513" s="36">
        <v>112</v>
      </c>
      <c r="CW513" s="36">
        <v>2186.9</v>
      </c>
      <c r="CX513" s="36">
        <v>19.53</v>
      </c>
      <c r="CY513" s="36" t="s">
        <v>368</v>
      </c>
    </row>
    <row r="514" spans="97:103" x14ac:dyDescent="0.25">
      <c r="CS514" s="36" t="s">
        <v>174</v>
      </c>
      <c r="CT514" s="36" t="s">
        <v>8</v>
      </c>
      <c r="CU514" s="36" t="s">
        <v>319</v>
      </c>
      <c r="CV514" s="36">
        <v>87</v>
      </c>
      <c r="CW514" s="36">
        <v>1783.5</v>
      </c>
      <c r="CX514" s="36">
        <v>20.5</v>
      </c>
      <c r="CY514" s="36" t="s">
        <v>175</v>
      </c>
    </row>
    <row r="515" spans="97:103" x14ac:dyDescent="0.25">
      <c r="CS515" s="36" t="s">
        <v>176</v>
      </c>
      <c r="CT515" s="36" t="s">
        <v>8</v>
      </c>
      <c r="CU515" s="36" t="s">
        <v>319</v>
      </c>
      <c r="CV515" s="36">
        <v>163.08333300000001</v>
      </c>
      <c r="CW515" s="36">
        <v>4490.07</v>
      </c>
      <c r="CX515" s="36">
        <v>27.53</v>
      </c>
      <c r="CY515" s="36" t="s">
        <v>177</v>
      </c>
    </row>
    <row r="516" spans="97:103" x14ac:dyDescent="0.25">
      <c r="CS516" s="36" t="s">
        <v>178</v>
      </c>
      <c r="CT516" s="36" t="s">
        <v>8</v>
      </c>
      <c r="CU516" s="36" t="s">
        <v>319</v>
      </c>
      <c r="CV516" s="36">
        <v>12</v>
      </c>
      <c r="CW516" s="36">
        <v>280.8</v>
      </c>
      <c r="CX516" s="36">
        <v>23.4</v>
      </c>
      <c r="CY516" s="36" t="s">
        <v>179</v>
      </c>
    </row>
    <row r="517" spans="97:103" x14ac:dyDescent="0.25">
      <c r="CS517" s="36" t="s">
        <v>180</v>
      </c>
      <c r="CT517" s="36" t="s">
        <v>8</v>
      </c>
      <c r="CU517" s="36" t="s">
        <v>319</v>
      </c>
      <c r="CV517" s="36">
        <v>6.5</v>
      </c>
      <c r="CW517" s="36">
        <v>212.26</v>
      </c>
      <c r="CX517" s="36">
        <v>32.659999999999997</v>
      </c>
      <c r="CY517" s="36" t="s">
        <v>181</v>
      </c>
    </row>
    <row r="518" spans="97:103" x14ac:dyDescent="0.25">
      <c r="CS518" s="36" t="s">
        <v>182</v>
      </c>
      <c r="CT518" s="36" t="s">
        <v>12</v>
      </c>
      <c r="CU518" s="36" t="s">
        <v>319</v>
      </c>
      <c r="CV518" s="36">
        <v>26.666699999999999</v>
      </c>
      <c r="CW518" s="36">
        <v>193.03</v>
      </c>
      <c r="CX518" s="36">
        <v>7.24</v>
      </c>
      <c r="CY518" s="36" t="s">
        <v>183</v>
      </c>
    </row>
    <row r="519" spans="97:103" x14ac:dyDescent="0.25">
      <c r="CS519" s="36" t="s">
        <v>184</v>
      </c>
      <c r="CT519" s="36" t="s">
        <v>8</v>
      </c>
      <c r="CU519" s="36" t="s">
        <v>319</v>
      </c>
      <c r="CV519" s="36">
        <v>1232</v>
      </c>
      <c r="CW519" s="36">
        <v>19478.2</v>
      </c>
      <c r="CX519" s="36">
        <v>15.81</v>
      </c>
      <c r="CY519" s="36" t="s">
        <v>185</v>
      </c>
    </row>
    <row r="520" spans="97:103" x14ac:dyDescent="0.25">
      <c r="CS520" s="36" t="s">
        <v>186</v>
      </c>
      <c r="CT520" s="36" t="s">
        <v>8</v>
      </c>
      <c r="CU520" s="36" t="s">
        <v>319</v>
      </c>
      <c r="CV520" s="36">
        <v>163.33329900000001</v>
      </c>
      <c r="CW520" s="36">
        <v>4650.4399999999996</v>
      </c>
      <c r="CX520" s="36">
        <v>28.47</v>
      </c>
      <c r="CY520" s="36" t="s">
        <v>187</v>
      </c>
    </row>
    <row r="521" spans="97:103" x14ac:dyDescent="0.25">
      <c r="CS521" s="36" t="s">
        <v>188</v>
      </c>
      <c r="CT521" s="36" t="s">
        <v>12</v>
      </c>
      <c r="CU521" s="36" t="s">
        <v>319</v>
      </c>
      <c r="CV521" s="36">
        <v>19</v>
      </c>
      <c r="CW521" s="36">
        <v>137.27000000000001</v>
      </c>
      <c r="CX521" s="36">
        <v>7.22</v>
      </c>
      <c r="CY521" s="36" t="s">
        <v>189</v>
      </c>
    </row>
    <row r="522" spans="97:103" x14ac:dyDescent="0.25">
      <c r="CS522" s="36" t="s">
        <v>190</v>
      </c>
      <c r="CT522" s="36" t="s">
        <v>8</v>
      </c>
      <c r="CU522" s="36" t="s">
        <v>319</v>
      </c>
      <c r="CV522" s="36">
        <v>20.333303000000001</v>
      </c>
      <c r="CW522" s="36">
        <v>817.83</v>
      </c>
      <c r="CX522" s="36">
        <v>40.22</v>
      </c>
      <c r="CY522" s="36" t="s">
        <v>191</v>
      </c>
    </row>
    <row r="523" spans="97:103" x14ac:dyDescent="0.25">
      <c r="CS523" s="36" t="s">
        <v>192</v>
      </c>
      <c r="CT523" s="36" t="s">
        <v>12</v>
      </c>
      <c r="CU523" s="36" t="s">
        <v>319</v>
      </c>
      <c r="CV523" s="36">
        <v>28</v>
      </c>
      <c r="CW523" s="36">
        <v>203.49</v>
      </c>
      <c r="CX523" s="36">
        <v>7.27</v>
      </c>
      <c r="CY523" s="36" t="s">
        <v>193</v>
      </c>
    </row>
    <row r="524" spans="97:103" x14ac:dyDescent="0.25">
      <c r="CS524" s="36" t="s">
        <v>194</v>
      </c>
      <c r="CT524" s="36" t="s">
        <v>8</v>
      </c>
      <c r="CU524" s="36" t="s">
        <v>319</v>
      </c>
      <c r="CV524" s="36">
        <v>425</v>
      </c>
      <c r="CW524" s="36">
        <v>6911.14</v>
      </c>
      <c r="CX524" s="36">
        <v>16.260000000000002</v>
      </c>
      <c r="CY524" s="36" t="s">
        <v>195</v>
      </c>
    </row>
    <row r="525" spans="97:103" x14ac:dyDescent="0.25">
      <c r="CS525" s="36" t="s">
        <v>196</v>
      </c>
      <c r="CT525" s="36" t="s">
        <v>8</v>
      </c>
      <c r="CU525" s="36" t="s">
        <v>319</v>
      </c>
      <c r="CV525" s="36">
        <v>109.833303</v>
      </c>
      <c r="CW525" s="36">
        <v>3482.44</v>
      </c>
      <c r="CX525" s="36">
        <v>31.71</v>
      </c>
      <c r="CY525" s="36" t="s">
        <v>197</v>
      </c>
    </row>
    <row r="526" spans="97:103" x14ac:dyDescent="0.25">
      <c r="CS526" s="36" t="s">
        <v>198</v>
      </c>
      <c r="CT526" s="36" t="s">
        <v>12</v>
      </c>
      <c r="CU526" s="36" t="s">
        <v>319</v>
      </c>
      <c r="CV526" s="36">
        <v>23</v>
      </c>
      <c r="CW526" s="36">
        <v>85.38</v>
      </c>
      <c r="CX526" s="36">
        <v>3.71</v>
      </c>
      <c r="CY526" s="36" t="s">
        <v>199</v>
      </c>
    </row>
    <row r="527" spans="97:103" x14ac:dyDescent="0.25">
      <c r="CS527" s="36" t="s">
        <v>200</v>
      </c>
      <c r="CT527" s="36" t="s">
        <v>8</v>
      </c>
      <c r="CU527" s="36" t="s">
        <v>319</v>
      </c>
      <c r="CV527" s="36">
        <v>53.583333000000003</v>
      </c>
      <c r="CW527" s="36">
        <v>2337.98</v>
      </c>
      <c r="CX527" s="36">
        <v>43.63</v>
      </c>
      <c r="CY527" s="36" t="s">
        <v>201</v>
      </c>
    </row>
    <row r="528" spans="97:103" x14ac:dyDescent="0.25">
      <c r="CS528" s="36" t="s">
        <v>202</v>
      </c>
      <c r="CT528" s="36" t="s">
        <v>8</v>
      </c>
      <c r="CU528" s="36" t="s">
        <v>319</v>
      </c>
      <c r="CV528" s="36">
        <v>54.666559999999997</v>
      </c>
      <c r="CW528" s="36">
        <v>2039.01</v>
      </c>
      <c r="CX528" s="36">
        <v>37.299999999999997</v>
      </c>
      <c r="CY528" s="36" t="s">
        <v>203</v>
      </c>
    </row>
    <row r="529" spans="97:103" x14ac:dyDescent="0.25">
      <c r="CS529" s="36" t="s">
        <v>369</v>
      </c>
      <c r="CT529" s="36" t="s">
        <v>12</v>
      </c>
      <c r="CU529" s="36" t="s">
        <v>319</v>
      </c>
      <c r="CV529" s="36">
        <v>12</v>
      </c>
      <c r="CW529" s="36">
        <v>19.5</v>
      </c>
      <c r="CX529" s="36">
        <v>1.63</v>
      </c>
      <c r="CY529" s="36" t="s">
        <v>370</v>
      </c>
    </row>
    <row r="530" spans="97:103" x14ac:dyDescent="0.25">
      <c r="CS530" s="36" t="s">
        <v>204</v>
      </c>
      <c r="CT530" s="36" t="s">
        <v>8</v>
      </c>
      <c r="CU530" s="36" t="s">
        <v>319</v>
      </c>
      <c r="CV530" s="36">
        <v>311.10000000000002</v>
      </c>
      <c r="CW530" s="36">
        <v>7006.04</v>
      </c>
      <c r="CX530" s="36">
        <v>22.52</v>
      </c>
      <c r="CY530" s="36" t="s">
        <v>205</v>
      </c>
    </row>
    <row r="531" spans="97:103" x14ac:dyDescent="0.25">
      <c r="CS531" s="36" t="s">
        <v>206</v>
      </c>
      <c r="CT531" s="36" t="s">
        <v>8</v>
      </c>
      <c r="CU531" s="36" t="s">
        <v>319</v>
      </c>
      <c r="CV531" s="36">
        <v>239</v>
      </c>
      <c r="CW531" s="36">
        <v>5114.6000000000004</v>
      </c>
      <c r="CX531" s="36">
        <v>21.4</v>
      </c>
      <c r="CY531" s="36" t="s">
        <v>207</v>
      </c>
    </row>
    <row r="532" spans="97:103" x14ac:dyDescent="0.25">
      <c r="CS532" s="36" t="s">
        <v>208</v>
      </c>
      <c r="CT532" s="36" t="s">
        <v>8</v>
      </c>
      <c r="CU532" s="36" t="s">
        <v>319</v>
      </c>
      <c r="CV532" s="36">
        <v>25</v>
      </c>
      <c r="CW532" s="36">
        <v>512.5</v>
      </c>
      <c r="CX532" s="36">
        <v>20.5</v>
      </c>
      <c r="CY532" s="36" t="s">
        <v>209</v>
      </c>
    </row>
    <row r="533" spans="97:103" x14ac:dyDescent="0.25">
      <c r="CS533" s="36" t="s">
        <v>210</v>
      </c>
      <c r="CT533" s="36" t="s">
        <v>8</v>
      </c>
      <c r="CU533" s="36" t="s">
        <v>319</v>
      </c>
      <c r="CV533" s="36">
        <v>27</v>
      </c>
      <c r="CW533" s="36">
        <v>604.79999999999995</v>
      </c>
      <c r="CX533" s="36">
        <v>22.4</v>
      </c>
      <c r="CY533" s="36" t="s">
        <v>211</v>
      </c>
    </row>
    <row r="534" spans="97:103" x14ac:dyDescent="0.25">
      <c r="CS534" s="36" t="s">
        <v>371</v>
      </c>
      <c r="CT534" s="36" t="s">
        <v>8</v>
      </c>
      <c r="CU534" s="36" t="s">
        <v>319</v>
      </c>
      <c r="CV534" s="36">
        <v>10</v>
      </c>
      <c r="CW534" s="36">
        <v>214</v>
      </c>
      <c r="CX534" s="36">
        <v>21.4</v>
      </c>
      <c r="CY534" s="36" t="s">
        <v>372</v>
      </c>
    </row>
    <row r="535" spans="97:103" x14ac:dyDescent="0.25">
      <c r="CS535" s="36" t="s">
        <v>212</v>
      </c>
      <c r="CT535" s="36" t="s">
        <v>8</v>
      </c>
      <c r="CU535" s="36" t="s">
        <v>319</v>
      </c>
      <c r="CV535" s="36">
        <v>4</v>
      </c>
      <c r="CW535" s="36">
        <v>145.03</v>
      </c>
      <c r="CX535" s="36">
        <v>36.26</v>
      </c>
      <c r="CY535" s="36" t="s">
        <v>213</v>
      </c>
    </row>
    <row r="536" spans="97:103" x14ac:dyDescent="0.25">
      <c r="CS536" s="36" t="s">
        <v>214</v>
      </c>
      <c r="CT536" s="36" t="s">
        <v>8</v>
      </c>
      <c r="CU536" s="36" t="s">
        <v>319</v>
      </c>
      <c r="CV536" s="36">
        <v>7.6249900000000004</v>
      </c>
      <c r="CW536" s="36">
        <v>201.48</v>
      </c>
      <c r="CX536" s="36">
        <v>26.42</v>
      </c>
      <c r="CY536" s="36" t="s">
        <v>215</v>
      </c>
    </row>
    <row r="537" spans="97:103" x14ac:dyDescent="0.25">
      <c r="CS537" s="36" t="s">
        <v>216</v>
      </c>
      <c r="CT537" s="36" t="s">
        <v>8</v>
      </c>
      <c r="CU537" s="36" t="s">
        <v>319</v>
      </c>
      <c r="CV537" s="36">
        <v>35.958323</v>
      </c>
      <c r="CW537" s="36">
        <v>3731.42</v>
      </c>
      <c r="CX537" s="36">
        <v>103.77</v>
      </c>
      <c r="CY537" s="36" t="s">
        <v>217</v>
      </c>
    </row>
    <row r="538" spans="97:103" x14ac:dyDescent="0.25">
      <c r="CS538" s="36" t="s">
        <v>218</v>
      </c>
      <c r="CT538" s="36" t="s">
        <v>8</v>
      </c>
      <c r="CU538" s="36" t="s">
        <v>319</v>
      </c>
      <c r="CV538" s="36">
        <v>2</v>
      </c>
      <c r="CW538" s="36">
        <v>144</v>
      </c>
      <c r="CX538" s="36">
        <v>72</v>
      </c>
      <c r="CY538" s="36" t="s">
        <v>219</v>
      </c>
    </row>
    <row r="539" spans="97:103" x14ac:dyDescent="0.25">
      <c r="CS539" s="36" t="s">
        <v>220</v>
      </c>
      <c r="CT539" s="36" t="s">
        <v>8</v>
      </c>
      <c r="CU539" s="36" t="s">
        <v>319</v>
      </c>
      <c r="CV539" s="36">
        <v>26.5</v>
      </c>
      <c r="CW539" s="36">
        <v>2544.8000000000002</v>
      </c>
      <c r="CX539" s="36">
        <v>96.03</v>
      </c>
      <c r="CY539" s="36" t="s">
        <v>221</v>
      </c>
    </row>
    <row r="540" spans="97:103" x14ac:dyDescent="0.25">
      <c r="CS540" s="36" t="s">
        <v>373</v>
      </c>
      <c r="CT540" s="36" t="s">
        <v>8</v>
      </c>
      <c r="CU540" s="36" t="s">
        <v>319</v>
      </c>
      <c r="CV540" s="36">
        <v>3</v>
      </c>
      <c r="CW540" s="36">
        <v>58</v>
      </c>
      <c r="CX540" s="36">
        <v>19.329999999999998</v>
      </c>
      <c r="CY540" s="36" t="s">
        <v>374</v>
      </c>
    </row>
    <row r="541" spans="97:103" x14ac:dyDescent="0.25">
      <c r="CS541" s="36" t="s">
        <v>222</v>
      </c>
      <c r="CT541" s="36" t="s">
        <v>8</v>
      </c>
      <c r="CU541" s="36" t="s">
        <v>319</v>
      </c>
      <c r="CV541" s="36">
        <v>3</v>
      </c>
      <c r="CW541" s="36">
        <v>58</v>
      </c>
      <c r="CX541" s="36">
        <v>19.329999999999998</v>
      </c>
      <c r="CY541" s="36" t="s">
        <v>223</v>
      </c>
    </row>
    <row r="542" spans="97:103" x14ac:dyDescent="0.25">
      <c r="CS542" s="36" t="s">
        <v>224</v>
      </c>
      <c r="CT542" s="36" t="s">
        <v>8</v>
      </c>
      <c r="CU542" s="36" t="s">
        <v>319</v>
      </c>
      <c r="CV542" s="36">
        <v>102</v>
      </c>
      <c r="CW542" s="36">
        <v>1630.98</v>
      </c>
      <c r="CX542" s="36">
        <v>15.99</v>
      </c>
      <c r="CY542" s="36" t="s">
        <v>225</v>
      </c>
    </row>
    <row r="543" spans="97:103" x14ac:dyDescent="0.25">
      <c r="CS543" s="36" t="s">
        <v>226</v>
      </c>
      <c r="CT543" s="36" t="s">
        <v>8</v>
      </c>
      <c r="CU543" s="36" t="s">
        <v>319</v>
      </c>
      <c r="CV543" s="36">
        <v>2.5</v>
      </c>
      <c r="CW543" s="36">
        <v>73.2</v>
      </c>
      <c r="CX543" s="36">
        <v>29.28</v>
      </c>
      <c r="CY543" s="36" t="s">
        <v>227</v>
      </c>
    </row>
    <row r="544" spans="97:103" x14ac:dyDescent="0.25">
      <c r="CS544" s="36" t="s">
        <v>230</v>
      </c>
      <c r="CT544" s="36" t="s">
        <v>8</v>
      </c>
      <c r="CU544" s="36" t="s">
        <v>319</v>
      </c>
      <c r="CV544" s="36">
        <v>47.958219999999997</v>
      </c>
      <c r="CW544" s="36">
        <v>2901.03</v>
      </c>
      <c r="CX544" s="36">
        <v>60.49</v>
      </c>
      <c r="CY544" s="36" t="s">
        <v>231</v>
      </c>
    </row>
    <row r="545" spans="97:103" x14ac:dyDescent="0.25">
      <c r="CS545" s="36" t="s">
        <v>375</v>
      </c>
      <c r="CT545" s="36" t="s">
        <v>12</v>
      </c>
      <c r="CU545" s="36" t="s">
        <v>319</v>
      </c>
      <c r="CV545" s="36">
        <v>29</v>
      </c>
      <c r="CW545" s="36">
        <v>83.37</v>
      </c>
      <c r="CX545" s="36">
        <v>2.87</v>
      </c>
      <c r="CY545" s="36" t="s">
        <v>376</v>
      </c>
    </row>
    <row r="546" spans="97:103" x14ac:dyDescent="0.25">
      <c r="CS546" s="36" t="s">
        <v>232</v>
      </c>
      <c r="CT546" s="36" t="s">
        <v>12</v>
      </c>
      <c r="CU546" s="36" t="s">
        <v>319</v>
      </c>
      <c r="CV546" s="36">
        <v>6</v>
      </c>
      <c r="CW546" s="36">
        <v>26</v>
      </c>
      <c r="CX546" s="36">
        <v>4.33</v>
      </c>
      <c r="CY546" s="36" t="s">
        <v>233</v>
      </c>
    </row>
    <row r="547" spans="97:103" x14ac:dyDescent="0.25">
      <c r="CS547" s="36" t="s">
        <v>234</v>
      </c>
      <c r="CT547" s="36" t="s">
        <v>8</v>
      </c>
      <c r="CU547" s="36" t="s">
        <v>319</v>
      </c>
      <c r="CV547" s="36">
        <v>3.75</v>
      </c>
      <c r="CW547" s="36">
        <v>396</v>
      </c>
      <c r="CX547" s="36">
        <v>105.6</v>
      </c>
      <c r="CY547" s="36" t="s">
        <v>235</v>
      </c>
    </row>
    <row r="548" spans="97:103" x14ac:dyDescent="0.25">
      <c r="CS548" s="36" t="s">
        <v>236</v>
      </c>
      <c r="CT548" s="36" t="s">
        <v>8</v>
      </c>
      <c r="CU548" s="36" t="s">
        <v>319</v>
      </c>
      <c r="CV548" s="36">
        <v>60.875</v>
      </c>
      <c r="CW548" s="36">
        <v>7551.82</v>
      </c>
      <c r="CX548" s="36">
        <v>124.05</v>
      </c>
      <c r="CY548" s="36" t="s">
        <v>237</v>
      </c>
    </row>
    <row r="549" spans="97:103" x14ac:dyDescent="0.25">
      <c r="CS549" s="36" t="s">
        <v>238</v>
      </c>
      <c r="CT549" s="36" t="s">
        <v>12</v>
      </c>
      <c r="CU549" s="36" t="s">
        <v>319</v>
      </c>
      <c r="CV549" s="36">
        <v>316.60000000000002</v>
      </c>
      <c r="CW549" s="36">
        <v>3060.49</v>
      </c>
      <c r="CX549" s="36">
        <v>9.67</v>
      </c>
      <c r="CY549" s="36" t="s">
        <v>239</v>
      </c>
    </row>
    <row r="550" spans="97:103" x14ac:dyDescent="0.25">
      <c r="CS550" s="36" t="s">
        <v>240</v>
      </c>
      <c r="CT550" s="36" t="s">
        <v>8</v>
      </c>
      <c r="CU550" s="36" t="s">
        <v>319</v>
      </c>
      <c r="CV550" s="36">
        <v>491</v>
      </c>
      <c r="CW550" s="36">
        <v>64239.97</v>
      </c>
      <c r="CX550" s="36">
        <v>130.83000000000001</v>
      </c>
      <c r="CY550" s="36" t="s">
        <v>241</v>
      </c>
    </row>
    <row r="551" spans="97:103" x14ac:dyDescent="0.25">
      <c r="CS551" s="36" t="s">
        <v>242</v>
      </c>
      <c r="CT551" s="36" t="s">
        <v>12</v>
      </c>
      <c r="CU551" s="36" t="s">
        <v>319</v>
      </c>
      <c r="CV551" s="36">
        <v>886.25</v>
      </c>
      <c r="CW551" s="36">
        <v>8346.48</v>
      </c>
      <c r="CX551" s="36">
        <v>9.42</v>
      </c>
      <c r="CY551" s="36" t="s">
        <v>243</v>
      </c>
    </row>
    <row r="552" spans="97:103" x14ac:dyDescent="0.25">
      <c r="CS552" s="36" t="s">
        <v>244</v>
      </c>
      <c r="CT552" s="36" t="s">
        <v>12</v>
      </c>
      <c r="CU552" s="36" t="s">
        <v>319</v>
      </c>
      <c r="CV552" s="36">
        <v>94</v>
      </c>
      <c r="CW552" s="36">
        <v>610.19000000000005</v>
      </c>
      <c r="CX552" s="36">
        <v>6.49</v>
      </c>
      <c r="CY552" s="36" t="s">
        <v>245</v>
      </c>
    </row>
    <row r="553" spans="97:103" x14ac:dyDescent="0.25">
      <c r="CS553" s="36" t="s">
        <v>246</v>
      </c>
      <c r="CT553" s="36" t="s">
        <v>8</v>
      </c>
      <c r="CU553" s="36" t="s">
        <v>319</v>
      </c>
      <c r="CV553" s="36">
        <v>39.5</v>
      </c>
      <c r="CW553" s="36">
        <v>3836.38</v>
      </c>
      <c r="CX553" s="36">
        <v>97.12</v>
      </c>
      <c r="CY553" s="36" t="s">
        <v>247</v>
      </c>
    </row>
    <row r="554" spans="97:103" x14ac:dyDescent="0.25">
      <c r="CS554" s="36" t="s">
        <v>248</v>
      </c>
      <c r="CT554" s="36" t="s">
        <v>12</v>
      </c>
      <c r="CU554" s="36" t="s">
        <v>319</v>
      </c>
      <c r="CV554" s="36">
        <v>132.75</v>
      </c>
      <c r="CW554" s="36">
        <v>922.87</v>
      </c>
      <c r="CX554" s="36">
        <v>6.95</v>
      </c>
      <c r="CY554" s="36" t="s">
        <v>249</v>
      </c>
    </row>
    <row r="555" spans="97:103" x14ac:dyDescent="0.25">
      <c r="CS555" s="36" t="s">
        <v>250</v>
      </c>
      <c r="CT555" s="36" t="s">
        <v>8</v>
      </c>
      <c r="CU555" s="36" t="s">
        <v>319</v>
      </c>
      <c r="CV555" s="36">
        <v>20.4375</v>
      </c>
      <c r="CW555" s="36">
        <v>2124.48</v>
      </c>
      <c r="CX555" s="36">
        <v>103.95</v>
      </c>
      <c r="CY555" s="36" t="s">
        <v>251</v>
      </c>
    </row>
    <row r="556" spans="97:103" x14ac:dyDescent="0.25">
      <c r="CS556" s="36" t="s">
        <v>377</v>
      </c>
      <c r="CT556" s="36" t="s">
        <v>12</v>
      </c>
      <c r="CU556" s="36" t="s">
        <v>319</v>
      </c>
      <c r="CV556" s="36">
        <v>198</v>
      </c>
      <c r="CW556" s="36">
        <v>1278.8599999999999</v>
      </c>
      <c r="CX556" s="36">
        <v>6.46</v>
      </c>
      <c r="CY556" s="36" t="s">
        <v>378</v>
      </c>
    </row>
    <row r="557" spans="97:103" x14ac:dyDescent="0.25">
      <c r="CS557" s="36" t="s">
        <v>379</v>
      </c>
      <c r="CT557" s="36" t="s">
        <v>8</v>
      </c>
      <c r="CU557" s="36" t="s">
        <v>319</v>
      </c>
      <c r="CV557" s="36">
        <v>113.25</v>
      </c>
      <c r="CW557" s="36">
        <v>10215.790000000001</v>
      </c>
      <c r="CX557" s="36">
        <v>90.21</v>
      </c>
      <c r="CY557" s="36" t="s">
        <v>380</v>
      </c>
    </row>
    <row r="558" spans="97:103" x14ac:dyDescent="0.25">
      <c r="CS558" s="36" t="s">
        <v>252</v>
      </c>
      <c r="CT558" s="36" t="s">
        <v>8</v>
      </c>
      <c r="CU558" s="36" t="s">
        <v>319</v>
      </c>
      <c r="CV558" s="36">
        <v>89.5</v>
      </c>
      <c r="CW558" s="36">
        <v>7612.06</v>
      </c>
      <c r="CX558" s="36">
        <v>85.05</v>
      </c>
      <c r="CY558" s="36" t="s">
        <v>253</v>
      </c>
    </row>
    <row r="559" spans="97:103" x14ac:dyDescent="0.25">
      <c r="CS559" s="36" t="s">
        <v>254</v>
      </c>
      <c r="CT559" s="36" t="s">
        <v>12</v>
      </c>
      <c r="CU559" s="36" t="s">
        <v>319</v>
      </c>
      <c r="CV559" s="36">
        <v>240</v>
      </c>
      <c r="CW559" s="36">
        <v>1428.47</v>
      </c>
      <c r="CX559" s="36">
        <v>5.95</v>
      </c>
      <c r="CY559" s="36" t="s">
        <v>255</v>
      </c>
    </row>
    <row r="560" spans="97:103" x14ac:dyDescent="0.25">
      <c r="CS560" s="36" t="s">
        <v>256</v>
      </c>
      <c r="CT560" s="36" t="s">
        <v>8</v>
      </c>
      <c r="CU560" s="36" t="s">
        <v>319</v>
      </c>
      <c r="CV560" s="36">
        <v>138.5</v>
      </c>
      <c r="CW560" s="36">
        <v>12762.68</v>
      </c>
      <c r="CX560" s="36">
        <v>92.15</v>
      </c>
      <c r="CY560" s="36" t="s">
        <v>257</v>
      </c>
    </row>
    <row r="561" spans="97:103" x14ac:dyDescent="0.25">
      <c r="CS561" s="36" t="s">
        <v>258</v>
      </c>
      <c r="CT561" s="36" t="s">
        <v>12</v>
      </c>
      <c r="CU561" s="36" t="s">
        <v>319</v>
      </c>
      <c r="CV561" s="36">
        <v>798.91666699999996</v>
      </c>
      <c r="CW561" s="36">
        <v>3713.23</v>
      </c>
      <c r="CX561" s="36">
        <v>4.6500000000000004</v>
      </c>
      <c r="CY561" s="36" t="s">
        <v>259</v>
      </c>
    </row>
    <row r="562" spans="97:103" x14ac:dyDescent="0.25">
      <c r="CS562" s="36" t="s">
        <v>260</v>
      </c>
      <c r="CT562" s="36" t="s">
        <v>8</v>
      </c>
      <c r="CU562" s="36" t="s">
        <v>319</v>
      </c>
      <c r="CV562" s="36">
        <v>1.7916669999999999</v>
      </c>
      <c r="CW562" s="36">
        <v>297.49</v>
      </c>
      <c r="CX562" s="36">
        <v>166.04</v>
      </c>
      <c r="CY562" s="36" t="s">
        <v>261</v>
      </c>
    </row>
    <row r="563" spans="97:103" x14ac:dyDescent="0.25">
      <c r="CS563" s="36" t="s">
        <v>262</v>
      </c>
      <c r="CT563" s="36" t="s">
        <v>8</v>
      </c>
      <c r="CU563" s="36" t="s">
        <v>319</v>
      </c>
      <c r="CV563" s="36">
        <v>12</v>
      </c>
      <c r="CW563" s="36">
        <v>133.22999999999999</v>
      </c>
      <c r="CX563" s="36">
        <v>11.1</v>
      </c>
      <c r="CY563" s="36" t="s">
        <v>263</v>
      </c>
    </row>
    <row r="564" spans="97:103" x14ac:dyDescent="0.25">
      <c r="CS564" s="36" t="s">
        <v>381</v>
      </c>
      <c r="CT564" s="36" t="s">
        <v>8</v>
      </c>
      <c r="CU564" s="36" t="s">
        <v>319</v>
      </c>
      <c r="CV564" s="36">
        <v>23.25</v>
      </c>
      <c r="CW564" s="36">
        <v>574.45000000000005</v>
      </c>
      <c r="CX564" s="36">
        <v>24.71</v>
      </c>
      <c r="CY564" s="36" t="s">
        <v>382</v>
      </c>
    </row>
    <row r="565" spans="97:103" x14ac:dyDescent="0.25">
      <c r="CS565" s="36" t="s">
        <v>383</v>
      </c>
      <c r="CT565" s="36" t="s">
        <v>8</v>
      </c>
      <c r="CU565" s="36" t="s">
        <v>319</v>
      </c>
      <c r="CV565" s="36">
        <v>40.625</v>
      </c>
      <c r="CW565" s="36">
        <v>1845.36</v>
      </c>
      <c r="CX565" s="36">
        <v>45.42</v>
      </c>
      <c r="CY565" s="36" t="s">
        <v>384</v>
      </c>
    </row>
    <row r="566" spans="97:103" x14ac:dyDescent="0.25">
      <c r="CS566" s="36" t="s">
        <v>385</v>
      </c>
      <c r="CT566" s="36" t="s">
        <v>12</v>
      </c>
      <c r="CU566" s="36" t="s">
        <v>319</v>
      </c>
      <c r="CV566" s="36">
        <v>6</v>
      </c>
      <c r="CW566" s="36">
        <v>12.3</v>
      </c>
      <c r="CX566" s="36">
        <v>2.0499999999999998</v>
      </c>
      <c r="CY566" s="36" t="s">
        <v>386</v>
      </c>
    </row>
    <row r="567" spans="97:103" x14ac:dyDescent="0.25">
      <c r="CS567" s="36" t="s">
        <v>266</v>
      </c>
      <c r="CT567" s="36" t="s">
        <v>8</v>
      </c>
      <c r="CU567" s="36" t="s">
        <v>319</v>
      </c>
      <c r="CV567" s="36">
        <v>41.888778000000002</v>
      </c>
      <c r="CW567" s="36">
        <v>2314.86</v>
      </c>
      <c r="CX567" s="36">
        <v>55.26</v>
      </c>
      <c r="CY567" s="36" t="s">
        <v>267</v>
      </c>
    </row>
    <row r="568" spans="97:103" x14ac:dyDescent="0.25">
      <c r="CS568" s="36" t="s">
        <v>387</v>
      </c>
      <c r="CT568" s="36" t="s">
        <v>12</v>
      </c>
      <c r="CU568" s="36" t="s">
        <v>319</v>
      </c>
      <c r="CV568" s="36">
        <v>6</v>
      </c>
      <c r="CW568" s="36">
        <v>10.220000000000001</v>
      </c>
      <c r="CX568" s="36">
        <v>1.7</v>
      </c>
      <c r="CY568" s="36" t="s">
        <v>388</v>
      </c>
    </row>
    <row r="569" spans="97:103" x14ac:dyDescent="0.25">
      <c r="CS569" s="36" t="s">
        <v>268</v>
      </c>
      <c r="CT569" s="36" t="s">
        <v>8</v>
      </c>
      <c r="CU569" s="36" t="s">
        <v>319</v>
      </c>
      <c r="CV569" s="36">
        <v>19.75</v>
      </c>
      <c r="CW569" s="36">
        <v>1835.79</v>
      </c>
      <c r="CX569" s="36">
        <v>92.95</v>
      </c>
      <c r="CY569" s="36" t="s">
        <v>269</v>
      </c>
    </row>
    <row r="570" spans="97:103" x14ac:dyDescent="0.25">
      <c r="CS570" s="36" t="s">
        <v>389</v>
      </c>
      <c r="CT570" s="36" t="s">
        <v>117</v>
      </c>
      <c r="CU570" s="36" t="s">
        <v>319</v>
      </c>
      <c r="CV570" s="36">
        <v>60</v>
      </c>
      <c r="CW570" s="36">
        <v>99</v>
      </c>
      <c r="CX570" s="36">
        <v>1.65</v>
      </c>
      <c r="CY570" s="36" t="s">
        <v>390</v>
      </c>
    </row>
    <row r="571" spans="97:103" x14ac:dyDescent="0.25">
      <c r="CS571" s="36" t="s">
        <v>270</v>
      </c>
      <c r="CT571" s="36" t="s">
        <v>8</v>
      </c>
      <c r="CU571" s="36" t="s">
        <v>319</v>
      </c>
      <c r="CV571" s="36">
        <v>16.249927</v>
      </c>
      <c r="CW571" s="36">
        <v>1327.23</v>
      </c>
      <c r="CX571" s="36">
        <v>81.680000000000007</v>
      </c>
      <c r="CY571" s="36" t="s">
        <v>271</v>
      </c>
    </row>
    <row r="572" spans="97:103" x14ac:dyDescent="0.25">
      <c r="CS572" s="36" t="s">
        <v>391</v>
      </c>
      <c r="CT572" s="36" t="s">
        <v>12</v>
      </c>
      <c r="CU572" s="36" t="s">
        <v>319</v>
      </c>
      <c r="CV572" s="36">
        <v>3</v>
      </c>
      <c r="CW572" s="36">
        <v>24</v>
      </c>
      <c r="CX572" s="36">
        <v>8</v>
      </c>
      <c r="CY572" s="36" t="s">
        <v>392</v>
      </c>
    </row>
    <row r="573" spans="97:103" x14ac:dyDescent="0.25">
      <c r="CS573" s="36" t="s">
        <v>272</v>
      </c>
      <c r="CT573" s="36" t="s">
        <v>8</v>
      </c>
      <c r="CU573" s="36" t="s">
        <v>319</v>
      </c>
      <c r="CV573" s="36">
        <v>509.28334000000001</v>
      </c>
      <c r="CW573" s="36">
        <v>41827.9</v>
      </c>
      <c r="CX573" s="36">
        <v>82.13</v>
      </c>
      <c r="CY573" s="36" t="s">
        <v>273</v>
      </c>
    </row>
    <row r="574" spans="97:103" x14ac:dyDescent="0.25">
      <c r="CS574" s="36" t="s">
        <v>274</v>
      </c>
      <c r="CT574" s="36" t="s">
        <v>117</v>
      </c>
      <c r="CU574" s="36" t="s">
        <v>319</v>
      </c>
      <c r="CV574" s="36">
        <v>6899</v>
      </c>
      <c r="CW574" s="36">
        <v>9284.2000000000007</v>
      </c>
      <c r="CX574" s="36">
        <v>1.35</v>
      </c>
      <c r="CY574" s="36" t="s">
        <v>275</v>
      </c>
    </row>
    <row r="575" spans="97:103" x14ac:dyDescent="0.25">
      <c r="CS575" s="36" t="s">
        <v>276</v>
      </c>
      <c r="CT575" s="36" t="s">
        <v>8</v>
      </c>
      <c r="CU575" s="36" t="s">
        <v>319</v>
      </c>
      <c r="CV575" s="36">
        <v>180.49999299999999</v>
      </c>
      <c r="CW575" s="36">
        <v>12964.66</v>
      </c>
      <c r="CX575" s="36">
        <v>71.83</v>
      </c>
      <c r="CY575" s="36" t="s">
        <v>277</v>
      </c>
    </row>
    <row r="576" spans="97:103" x14ac:dyDescent="0.25">
      <c r="CS576" s="36" t="s">
        <v>278</v>
      </c>
      <c r="CT576" s="36" t="s">
        <v>12</v>
      </c>
      <c r="CU576" s="36" t="s">
        <v>319</v>
      </c>
      <c r="CV576" s="36">
        <v>259</v>
      </c>
      <c r="CW576" s="36">
        <v>1704.62</v>
      </c>
      <c r="CX576" s="36">
        <v>6.58</v>
      </c>
      <c r="CY576" s="36" t="s">
        <v>279</v>
      </c>
    </row>
    <row r="577" spans="97:103" x14ac:dyDescent="0.25">
      <c r="CS577" s="36" t="s">
        <v>280</v>
      </c>
      <c r="CT577" s="36" t="s">
        <v>8</v>
      </c>
      <c r="CU577" s="36" t="s">
        <v>319</v>
      </c>
      <c r="CV577" s="36">
        <v>253.08332999999999</v>
      </c>
      <c r="CW577" s="36">
        <v>6410.1</v>
      </c>
      <c r="CX577" s="36">
        <v>25.33</v>
      </c>
      <c r="CY577" s="36" t="s">
        <v>281</v>
      </c>
    </row>
    <row r="578" spans="97:103" x14ac:dyDescent="0.25">
      <c r="CS578" s="36" t="s">
        <v>282</v>
      </c>
      <c r="CT578" s="36" t="s">
        <v>8</v>
      </c>
      <c r="CU578" s="36" t="s">
        <v>319</v>
      </c>
      <c r="CV578" s="36">
        <v>6</v>
      </c>
      <c r="CW578" s="36">
        <v>34.79</v>
      </c>
      <c r="CX578" s="36">
        <v>5.8</v>
      </c>
      <c r="CY578" s="36" t="s">
        <v>283</v>
      </c>
    </row>
    <row r="579" spans="97:103" x14ac:dyDescent="0.25">
      <c r="CS579" s="36" t="s">
        <v>284</v>
      </c>
      <c r="CT579" s="36" t="s">
        <v>8</v>
      </c>
      <c r="CU579" s="36" t="s">
        <v>319</v>
      </c>
      <c r="CV579" s="36">
        <v>285</v>
      </c>
      <c r="CW579" s="36">
        <v>7379.47</v>
      </c>
      <c r="CX579" s="36">
        <v>25.89</v>
      </c>
      <c r="CY579" s="36" t="s">
        <v>285</v>
      </c>
    </row>
    <row r="580" spans="97:103" x14ac:dyDescent="0.25">
      <c r="CS580" s="36" t="s">
        <v>286</v>
      </c>
      <c r="CT580" s="36" t="s">
        <v>8</v>
      </c>
      <c r="CU580" s="36" t="s">
        <v>319</v>
      </c>
      <c r="CV580" s="36">
        <v>21.5715</v>
      </c>
      <c r="CW580" s="36">
        <v>306.29000000000002</v>
      </c>
      <c r="CX580" s="36">
        <v>14.2</v>
      </c>
      <c r="CY580" s="36" t="s">
        <v>287</v>
      </c>
    </row>
    <row r="581" spans="97:103" x14ac:dyDescent="0.25">
      <c r="CS581" s="36" t="s">
        <v>290</v>
      </c>
      <c r="CT581" s="36" t="s">
        <v>8</v>
      </c>
      <c r="CU581" s="36" t="s">
        <v>319</v>
      </c>
      <c r="CV581" s="36">
        <v>374.625</v>
      </c>
      <c r="CW581" s="36">
        <v>33538.199999999997</v>
      </c>
      <c r="CX581" s="36">
        <v>89.52</v>
      </c>
      <c r="CY581" s="36" t="s">
        <v>291</v>
      </c>
    </row>
    <row r="582" spans="97:103" x14ac:dyDescent="0.25">
      <c r="CS582" s="36" t="s">
        <v>292</v>
      </c>
      <c r="CT582" s="36" t="s">
        <v>12</v>
      </c>
      <c r="CU582" s="36" t="s">
        <v>319</v>
      </c>
      <c r="CV582" s="36">
        <v>2269</v>
      </c>
      <c r="CW582" s="36">
        <v>5037.96</v>
      </c>
      <c r="CX582" s="36">
        <v>2.2200000000000002</v>
      </c>
      <c r="CY582" s="36" t="s">
        <v>293</v>
      </c>
    </row>
    <row r="583" spans="97:103" x14ac:dyDescent="0.25">
      <c r="CS583" s="36" t="s">
        <v>294</v>
      </c>
      <c r="CT583" s="36" t="s">
        <v>8</v>
      </c>
      <c r="CU583" s="36" t="s">
        <v>319</v>
      </c>
      <c r="CV583" s="36">
        <v>608</v>
      </c>
      <c r="CW583" s="36">
        <v>68843.929999999993</v>
      </c>
      <c r="CX583" s="36">
        <v>113.23</v>
      </c>
      <c r="CY583" s="36" t="s">
        <v>295</v>
      </c>
    </row>
    <row r="584" spans="97:103" x14ac:dyDescent="0.25">
      <c r="CS584" s="36" t="s">
        <v>296</v>
      </c>
      <c r="CT584" s="36" t="s">
        <v>12</v>
      </c>
      <c r="CU584" s="36" t="s">
        <v>319</v>
      </c>
      <c r="CV584" s="36">
        <v>248</v>
      </c>
      <c r="CW584" s="36">
        <v>1448.31</v>
      </c>
      <c r="CX584" s="36">
        <v>5.84</v>
      </c>
      <c r="CY584" s="36" t="s">
        <v>297</v>
      </c>
    </row>
    <row r="585" spans="97:103" x14ac:dyDescent="0.25">
      <c r="CS585" s="36" t="s">
        <v>393</v>
      </c>
      <c r="CT585" s="36" t="s">
        <v>8</v>
      </c>
      <c r="CU585" s="36" t="s">
        <v>319</v>
      </c>
      <c r="CV585" s="36">
        <v>2</v>
      </c>
      <c r="CW585" s="36">
        <v>43</v>
      </c>
      <c r="CX585" s="36">
        <v>21.5</v>
      </c>
      <c r="CY585" s="36" t="s">
        <v>394</v>
      </c>
    </row>
    <row r="586" spans="97:103" x14ac:dyDescent="0.25">
      <c r="CS586" s="36" t="s">
        <v>298</v>
      </c>
      <c r="CT586" s="36" t="s">
        <v>8</v>
      </c>
      <c r="CU586" s="36" t="s">
        <v>319</v>
      </c>
      <c r="CV586" s="36">
        <v>157.08330000000001</v>
      </c>
      <c r="CW586" s="36">
        <v>866.85</v>
      </c>
      <c r="CX586" s="36">
        <v>5.52</v>
      </c>
      <c r="CY586" s="36" t="s">
        <v>299</v>
      </c>
    </row>
    <row r="587" spans="97:103" x14ac:dyDescent="0.25">
      <c r="CS587" s="36" t="s">
        <v>300</v>
      </c>
      <c r="CT587" s="36" t="s">
        <v>8</v>
      </c>
      <c r="CU587" s="36" t="s">
        <v>319</v>
      </c>
      <c r="CV587" s="36">
        <v>20</v>
      </c>
      <c r="CW587" s="36">
        <v>110.57</v>
      </c>
      <c r="CX587" s="36">
        <v>5.53</v>
      </c>
      <c r="CY587" s="36" t="s">
        <v>301</v>
      </c>
    </row>
    <row r="588" spans="97:103" x14ac:dyDescent="0.25">
      <c r="CS588" s="36" t="s">
        <v>302</v>
      </c>
      <c r="CT588" s="36" t="s">
        <v>8</v>
      </c>
      <c r="CU588" s="36" t="s">
        <v>319</v>
      </c>
      <c r="CV588" s="36">
        <v>57</v>
      </c>
      <c r="CW588" s="36">
        <v>299.61</v>
      </c>
      <c r="CX588" s="36">
        <v>5.26</v>
      </c>
      <c r="CY588" s="36" t="s">
        <v>303</v>
      </c>
    </row>
    <row r="589" spans="97:103" x14ac:dyDescent="0.25">
      <c r="CS589" s="36" t="s">
        <v>304</v>
      </c>
      <c r="CT589" s="36" t="s">
        <v>8</v>
      </c>
      <c r="CU589" s="36" t="s">
        <v>319</v>
      </c>
      <c r="CV589" s="36">
        <v>13</v>
      </c>
      <c r="CW589" s="36">
        <v>75.459999999999994</v>
      </c>
      <c r="CX589" s="36">
        <v>5.8</v>
      </c>
      <c r="CY589" s="36" t="s">
        <v>305</v>
      </c>
    </row>
    <row r="590" spans="97:103" x14ac:dyDescent="0.25">
      <c r="CS590" s="36" t="s">
        <v>306</v>
      </c>
      <c r="CT590" s="36" t="s">
        <v>8</v>
      </c>
      <c r="CU590" s="36" t="s">
        <v>319</v>
      </c>
      <c r="CV590" s="36">
        <v>67</v>
      </c>
      <c r="CW590" s="36">
        <v>364.5</v>
      </c>
      <c r="CX590" s="36">
        <v>5.44</v>
      </c>
      <c r="CY590" s="36" t="s">
        <v>307</v>
      </c>
    </row>
    <row r="591" spans="97:103" x14ac:dyDescent="0.25">
      <c r="CS591" s="36" t="s">
        <v>309</v>
      </c>
      <c r="CT591" s="36" t="s">
        <v>8</v>
      </c>
      <c r="CU591" s="36" t="s">
        <v>319</v>
      </c>
      <c r="CV591" s="36">
        <v>0.58333999999999997</v>
      </c>
      <c r="CW591" s="36">
        <v>3.54</v>
      </c>
      <c r="CX591" s="36">
        <v>6.07</v>
      </c>
      <c r="CY591" s="36" t="s">
        <v>310</v>
      </c>
    </row>
    <row r="592" spans="97:103" x14ac:dyDescent="0.25">
      <c r="CS592" s="36" t="s">
        <v>311</v>
      </c>
      <c r="CT592" s="36" t="s">
        <v>8</v>
      </c>
      <c r="CU592" s="36" t="s">
        <v>319</v>
      </c>
      <c r="CV592" s="36">
        <v>34</v>
      </c>
      <c r="CW592" s="36">
        <v>191.46</v>
      </c>
      <c r="CX592" s="36">
        <v>5.63</v>
      </c>
      <c r="CY592" s="36" t="s">
        <v>312</v>
      </c>
    </row>
    <row r="593" spans="97:103" x14ac:dyDescent="0.25">
      <c r="CS593" s="36" t="s">
        <v>313</v>
      </c>
      <c r="CT593" s="36" t="s">
        <v>8</v>
      </c>
      <c r="CU593" s="36" t="s">
        <v>319</v>
      </c>
      <c r="CV593" s="36">
        <v>13</v>
      </c>
      <c r="CW593" s="36">
        <v>70.5</v>
      </c>
      <c r="CX593" s="36">
        <v>5.42</v>
      </c>
      <c r="CY593" s="36" t="s">
        <v>314</v>
      </c>
    </row>
    <row r="594" spans="97:103" x14ac:dyDescent="0.25">
      <c r="CS594" s="36" t="s">
        <v>315</v>
      </c>
      <c r="CT594" s="36" t="s">
        <v>8</v>
      </c>
      <c r="CU594" s="36" t="s">
        <v>319</v>
      </c>
      <c r="CV594" s="36">
        <v>18.083299</v>
      </c>
      <c r="CW594" s="36">
        <v>1761.15</v>
      </c>
      <c r="CX594" s="36">
        <v>97.39</v>
      </c>
      <c r="CY594" s="36" t="s">
        <v>316</v>
      </c>
    </row>
    <row r="595" spans="97:103" x14ac:dyDescent="0.25">
      <c r="CS595" s="36" t="s">
        <v>395</v>
      </c>
      <c r="CT595" s="36" t="s">
        <v>8</v>
      </c>
      <c r="CU595" s="36" t="s">
        <v>319</v>
      </c>
      <c r="CV595" s="36">
        <v>1</v>
      </c>
      <c r="CW595" s="36">
        <v>58</v>
      </c>
      <c r="CX595" s="36">
        <v>58</v>
      </c>
      <c r="CY595" s="36" t="s">
        <v>396</v>
      </c>
    </row>
    <row r="596" spans="97:103" x14ac:dyDescent="0.25">
      <c r="CS596" s="36" t="s">
        <v>7</v>
      </c>
      <c r="CT596" s="36" t="s">
        <v>8</v>
      </c>
      <c r="CU596" s="36" t="s">
        <v>397</v>
      </c>
      <c r="CV596" s="36">
        <v>15.5</v>
      </c>
      <c r="CW596" s="36">
        <v>2020.4</v>
      </c>
      <c r="CX596" s="36">
        <v>130.35</v>
      </c>
      <c r="CY596" s="36" t="s">
        <v>10</v>
      </c>
    </row>
    <row r="597" spans="97:103" x14ac:dyDescent="0.25">
      <c r="CS597" s="36" t="s">
        <v>11</v>
      </c>
      <c r="CT597" s="36" t="s">
        <v>12</v>
      </c>
      <c r="CU597" s="36" t="s">
        <v>397</v>
      </c>
      <c r="CV597" s="36">
        <v>38</v>
      </c>
      <c r="CW597" s="36">
        <v>462.5</v>
      </c>
      <c r="CX597" s="36">
        <v>12.17</v>
      </c>
      <c r="CY597" s="36" t="s">
        <v>13</v>
      </c>
    </row>
    <row r="598" spans="97:103" x14ac:dyDescent="0.25">
      <c r="CS598" s="36" t="s">
        <v>14</v>
      </c>
      <c r="CT598" s="36" t="s">
        <v>8</v>
      </c>
      <c r="CU598" s="36" t="s">
        <v>397</v>
      </c>
      <c r="CV598" s="36">
        <v>15</v>
      </c>
      <c r="CW598" s="36">
        <v>1920</v>
      </c>
      <c r="CX598" s="36">
        <v>128</v>
      </c>
      <c r="CY598" s="36" t="s">
        <v>15</v>
      </c>
    </row>
    <row r="599" spans="97:103" x14ac:dyDescent="0.25">
      <c r="CS599" s="36" t="s">
        <v>16</v>
      </c>
      <c r="CT599" s="36" t="s">
        <v>12</v>
      </c>
      <c r="CU599" s="36" t="s">
        <v>397</v>
      </c>
      <c r="CV599" s="36">
        <v>42</v>
      </c>
      <c r="CW599" s="36">
        <v>526.70000000000005</v>
      </c>
      <c r="CX599" s="36">
        <v>12.54</v>
      </c>
      <c r="CY599" s="36" t="s">
        <v>17</v>
      </c>
    </row>
    <row r="600" spans="97:103" x14ac:dyDescent="0.25">
      <c r="CS600" s="36" t="s">
        <v>18</v>
      </c>
      <c r="CT600" s="36" t="s">
        <v>8</v>
      </c>
      <c r="CU600" s="36" t="s">
        <v>397</v>
      </c>
      <c r="CV600" s="36">
        <v>3</v>
      </c>
      <c r="CW600" s="36">
        <v>383.44</v>
      </c>
      <c r="CX600" s="36">
        <v>127.81</v>
      </c>
      <c r="CY600" s="36" t="s">
        <v>19</v>
      </c>
    </row>
    <row r="601" spans="97:103" x14ac:dyDescent="0.25">
      <c r="CS601" s="36" t="s">
        <v>20</v>
      </c>
      <c r="CT601" s="36" t="s">
        <v>8</v>
      </c>
      <c r="CU601" s="36" t="s">
        <v>397</v>
      </c>
      <c r="CV601" s="36">
        <v>1.4166669999999999</v>
      </c>
      <c r="CW601" s="36">
        <v>74.12</v>
      </c>
      <c r="CX601" s="36">
        <v>52.32</v>
      </c>
      <c r="CY601" s="36" t="s">
        <v>21</v>
      </c>
    </row>
    <row r="602" spans="97:103" x14ac:dyDescent="0.25">
      <c r="CS602" s="36" t="s">
        <v>22</v>
      </c>
      <c r="CT602" s="36" t="s">
        <v>8</v>
      </c>
      <c r="CU602" s="36" t="s">
        <v>397</v>
      </c>
      <c r="CV602" s="36">
        <v>20.266663999999999</v>
      </c>
      <c r="CW602" s="36">
        <v>1088.76</v>
      </c>
      <c r="CX602" s="36">
        <v>53.72</v>
      </c>
      <c r="CY602" s="36" t="s">
        <v>23</v>
      </c>
    </row>
    <row r="603" spans="97:103" x14ac:dyDescent="0.25">
      <c r="CS603" s="36" t="s">
        <v>24</v>
      </c>
      <c r="CT603" s="36" t="s">
        <v>8</v>
      </c>
      <c r="CU603" s="36" t="s">
        <v>397</v>
      </c>
      <c r="CV603" s="36">
        <v>12</v>
      </c>
      <c r="CW603" s="36">
        <v>43.2</v>
      </c>
      <c r="CX603" s="36">
        <v>3.6</v>
      </c>
      <c r="CY603" s="36" t="s">
        <v>25</v>
      </c>
    </row>
    <row r="604" spans="97:103" x14ac:dyDescent="0.25">
      <c r="CS604" s="36" t="s">
        <v>26</v>
      </c>
      <c r="CT604" s="36" t="s">
        <v>8</v>
      </c>
      <c r="CU604" s="36" t="s">
        <v>397</v>
      </c>
      <c r="CV604" s="36">
        <v>13.416667</v>
      </c>
      <c r="CW604" s="36">
        <v>71.44</v>
      </c>
      <c r="CX604" s="36">
        <v>5.32</v>
      </c>
      <c r="CY604" s="36" t="s">
        <v>27</v>
      </c>
    </row>
    <row r="605" spans="97:103" x14ac:dyDescent="0.25">
      <c r="CS605" s="36" t="s">
        <v>320</v>
      </c>
      <c r="CT605" s="36" t="s">
        <v>8</v>
      </c>
      <c r="CU605" s="36" t="s">
        <v>397</v>
      </c>
      <c r="CV605" s="36">
        <v>71.499962999999994</v>
      </c>
      <c r="CW605" s="36">
        <v>1642.56</v>
      </c>
      <c r="CX605" s="36">
        <v>22.97</v>
      </c>
      <c r="CY605" s="36" t="s">
        <v>321</v>
      </c>
    </row>
    <row r="606" spans="97:103" x14ac:dyDescent="0.25">
      <c r="CS606" s="36" t="s">
        <v>322</v>
      </c>
      <c r="CT606" s="36" t="s">
        <v>12</v>
      </c>
      <c r="CU606" s="36" t="s">
        <v>397</v>
      </c>
      <c r="CV606" s="36">
        <v>28</v>
      </c>
      <c r="CW606" s="36">
        <v>42</v>
      </c>
      <c r="CX606" s="36">
        <v>1.5</v>
      </c>
      <c r="CY606" s="36" t="s">
        <v>323</v>
      </c>
    </row>
    <row r="607" spans="97:103" x14ac:dyDescent="0.25">
      <c r="CS607" s="36" t="s">
        <v>28</v>
      </c>
      <c r="CT607" s="36" t="s">
        <v>8</v>
      </c>
      <c r="CU607" s="36" t="s">
        <v>397</v>
      </c>
      <c r="CV607" s="36">
        <v>8.1666299999999996</v>
      </c>
      <c r="CW607" s="36">
        <v>236.54</v>
      </c>
      <c r="CX607" s="36">
        <v>28.96</v>
      </c>
      <c r="CY607" s="36" t="s">
        <v>29</v>
      </c>
    </row>
    <row r="608" spans="97:103" x14ac:dyDescent="0.25">
      <c r="CS608" s="36" t="s">
        <v>398</v>
      </c>
      <c r="CT608" s="36" t="s">
        <v>12</v>
      </c>
      <c r="CU608" s="36" t="s">
        <v>397</v>
      </c>
      <c r="CV608" s="36">
        <v>1</v>
      </c>
      <c r="CW608" s="36">
        <v>1.72</v>
      </c>
      <c r="CX608" s="36">
        <v>1.72</v>
      </c>
      <c r="CY608" s="36" t="s">
        <v>399</v>
      </c>
    </row>
    <row r="609" spans="97:103" x14ac:dyDescent="0.25">
      <c r="CS609" s="36" t="s">
        <v>30</v>
      </c>
      <c r="CT609" s="36" t="s">
        <v>8</v>
      </c>
      <c r="CU609" s="36" t="s">
        <v>397</v>
      </c>
      <c r="CV609" s="36">
        <v>12.333263000000001</v>
      </c>
      <c r="CW609" s="36">
        <v>360.7</v>
      </c>
      <c r="CX609" s="36">
        <v>29.25</v>
      </c>
      <c r="CY609" s="36" t="s">
        <v>31</v>
      </c>
    </row>
    <row r="610" spans="97:103" x14ac:dyDescent="0.25">
      <c r="CS610" s="36" t="s">
        <v>32</v>
      </c>
      <c r="CT610" s="36" t="s">
        <v>8</v>
      </c>
      <c r="CU610" s="36" t="s">
        <v>397</v>
      </c>
      <c r="CV610" s="36">
        <v>3.5</v>
      </c>
      <c r="CW610" s="36">
        <v>28.46</v>
      </c>
      <c r="CX610" s="36">
        <v>8.1300000000000008</v>
      </c>
      <c r="CY610" s="36" t="s">
        <v>33</v>
      </c>
    </row>
    <row r="611" spans="97:103" x14ac:dyDescent="0.25">
      <c r="CS611" s="36" t="s">
        <v>36</v>
      </c>
      <c r="CT611" s="36" t="s">
        <v>8</v>
      </c>
      <c r="CU611" s="36" t="s">
        <v>397</v>
      </c>
      <c r="CV611" s="36">
        <v>45.15</v>
      </c>
      <c r="CW611" s="36">
        <v>1605.97</v>
      </c>
      <c r="CX611" s="36">
        <v>35.57</v>
      </c>
      <c r="CY611" s="36" t="s">
        <v>37</v>
      </c>
    </row>
    <row r="612" spans="97:103" x14ac:dyDescent="0.25">
      <c r="CS612" s="36" t="s">
        <v>38</v>
      </c>
      <c r="CT612" s="36" t="s">
        <v>8</v>
      </c>
      <c r="CU612" s="36" t="s">
        <v>397</v>
      </c>
      <c r="CV612" s="36">
        <v>6.375</v>
      </c>
      <c r="CW612" s="36">
        <v>210.25</v>
      </c>
      <c r="CX612" s="36">
        <v>32.979999999999997</v>
      </c>
      <c r="CY612" s="36" t="s">
        <v>39</v>
      </c>
    </row>
    <row r="613" spans="97:103" x14ac:dyDescent="0.25">
      <c r="CS613" s="36" t="s">
        <v>44</v>
      </c>
      <c r="CT613" s="36" t="s">
        <v>8</v>
      </c>
      <c r="CU613" s="36" t="s">
        <v>397</v>
      </c>
      <c r="CV613" s="36">
        <v>-16.266632999999999</v>
      </c>
      <c r="CW613" s="36">
        <v>-340.65</v>
      </c>
      <c r="CX613" s="36">
        <v>20.94</v>
      </c>
      <c r="CY613" s="36" t="s">
        <v>45</v>
      </c>
    </row>
    <row r="614" spans="97:103" x14ac:dyDescent="0.25">
      <c r="CS614" s="36" t="s">
        <v>51</v>
      </c>
      <c r="CT614" s="36" t="s">
        <v>8</v>
      </c>
      <c r="CU614" s="36" t="s">
        <v>397</v>
      </c>
      <c r="CV614" s="36">
        <v>2.7493300000000001</v>
      </c>
      <c r="CW614" s="36">
        <v>81.42</v>
      </c>
      <c r="CX614" s="36">
        <v>29.61</v>
      </c>
      <c r="CY614" s="36" t="s">
        <v>52</v>
      </c>
    </row>
    <row r="615" spans="97:103" x14ac:dyDescent="0.25">
      <c r="CS615" s="36" t="s">
        <v>53</v>
      </c>
      <c r="CT615" s="36" t="s">
        <v>54</v>
      </c>
      <c r="CU615" s="36" t="s">
        <v>397</v>
      </c>
      <c r="CV615" s="36">
        <v>3</v>
      </c>
      <c r="CW615" s="36">
        <v>0</v>
      </c>
      <c r="CX615" s="36">
        <v>0</v>
      </c>
      <c r="CY615" s="36" t="s">
        <v>55</v>
      </c>
    </row>
    <row r="616" spans="97:103" x14ac:dyDescent="0.25">
      <c r="CS616" s="36" t="s">
        <v>56</v>
      </c>
      <c r="CT616" s="36" t="s">
        <v>54</v>
      </c>
      <c r="CU616" s="36" t="s">
        <v>397</v>
      </c>
      <c r="CV616" s="36">
        <v>1</v>
      </c>
      <c r="CW616" s="36">
        <v>0</v>
      </c>
      <c r="CX616" s="36">
        <v>0</v>
      </c>
      <c r="CY616" s="36" t="s">
        <v>57</v>
      </c>
    </row>
    <row r="617" spans="97:103" x14ac:dyDescent="0.25">
      <c r="CS617" s="36" t="s">
        <v>58</v>
      </c>
      <c r="CT617" s="36" t="s">
        <v>8</v>
      </c>
      <c r="CU617" s="36" t="s">
        <v>397</v>
      </c>
      <c r="CV617" s="36">
        <v>147.08333300000001</v>
      </c>
      <c r="CW617" s="36">
        <v>20288</v>
      </c>
      <c r="CX617" s="36">
        <v>137.94</v>
      </c>
      <c r="CY617" s="36" t="s">
        <v>59</v>
      </c>
    </row>
    <row r="618" spans="97:103" x14ac:dyDescent="0.25">
      <c r="CS618" s="36" t="s">
        <v>60</v>
      </c>
      <c r="CT618" s="36" t="s">
        <v>12</v>
      </c>
      <c r="CU618" s="36" t="s">
        <v>397</v>
      </c>
      <c r="CV618" s="36">
        <v>591</v>
      </c>
      <c r="CW618" s="36">
        <v>7374.83</v>
      </c>
      <c r="CX618" s="36">
        <v>12.48</v>
      </c>
      <c r="CY618" s="36" t="s">
        <v>61</v>
      </c>
    </row>
    <row r="619" spans="97:103" x14ac:dyDescent="0.25">
      <c r="CS619" s="36" t="s">
        <v>62</v>
      </c>
      <c r="CT619" s="36" t="s">
        <v>8</v>
      </c>
      <c r="CU619" s="36" t="s">
        <v>397</v>
      </c>
      <c r="CV619" s="36">
        <v>156.25</v>
      </c>
      <c r="CW619" s="36">
        <v>10357.36</v>
      </c>
      <c r="CX619" s="36">
        <v>66.290000000000006</v>
      </c>
      <c r="CY619" s="36" t="s">
        <v>63</v>
      </c>
    </row>
    <row r="620" spans="97:103" x14ac:dyDescent="0.25">
      <c r="CS620" s="36" t="s">
        <v>64</v>
      </c>
      <c r="CT620" s="36" t="s">
        <v>12</v>
      </c>
      <c r="CU620" s="36" t="s">
        <v>397</v>
      </c>
      <c r="CV620" s="36">
        <v>224</v>
      </c>
      <c r="CW620" s="36">
        <v>992.22</v>
      </c>
      <c r="CX620" s="36">
        <v>4.43</v>
      </c>
      <c r="CY620" s="36" t="s">
        <v>65</v>
      </c>
    </row>
    <row r="621" spans="97:103" x14ac:dyDescent="0.25">
      <c r="CS621" s="36" t="s">
        <v>66</v>
      </c>
      <c r="CT621" s="36" t="s">
        <v>8</v>
      </c>
      <c r="CU621" s="36" t="s">
        <v>397</v>
      </c>
      <c r="CV621" s="36">
        <v>156</v>
      </c>
      <c r="CW621" s="36">
        <v>15709.45</v>
      </c>
      <c r="CX621" s="36">
        <v>100.7</v>
      </c>
      <c r="CY621" s="36" t="s">
        <v>67</v>
      </c>
    </row>
    <row r="622" spans="97:103" x14ac:dyDescent="0.25">
      <c r="CS622" s="36" t="s">
        <v>68</v>
      </c>
      <c r="CT622" s="36" t="s">
        <v>12</v>
      </c>
      <c r="CU622" s="36" t="s">
        <v>397</v>
      </c>
      <c r="CV622" s="36">
        <v>160.9375</v>
      </c>
      <c r="CW622" s="36">
        <v>3918.25</v>
      </c>
      <c r="CX622" s="36">
        <v>24.35</v>
      </c>
      <c r="CY622" s="36" t="s">
        <v>69</v>
      </c>
    </row>
    <row r="623" spans="97:103" x14ac:dyDescent="0.25">
      <c r="CS623" s="36" t="s">
        <v>70</v>
      </c>
      <c r="CT623" s="36" t="s">
        <v>8</v>
      </c>
      <c r="CU623" s="36" t="s">
        <v>397</v>
      </c>
      <c r="CV623" s="36">
        <v>69.833299999999994</v>
      </c>
      <c r="CW623" s="36">
        <v>4643.43</v>
      </c>
      <c r="CX623" s="36">
        <v>66.489999999999995</v>
      </c>
      <c r="CY623" s="36" t="s">
        <v>71</v>
      </c>
    </row>
    <row r="624" spans="97:103" x14ac:dyDescent="0.25">
      <c r="CS624" s="36" t="s">
        <v>72</v>
      </c>
      <c r="CT624" s="36" t="s">
        <v>12</v>
      </c>
      <c r="CU624" s="36" t="s">
        <v>397</v>
      </c>
      <c r="CV624" s="36">
        <v>81</v>
      </c>
      <c r="CW624" s="36">
        <v>962.82</v>
      </c>
      <c r="CX624" s="36">
        <v>11.89</v>
      </c>
      <c r="CY624" s="36" t="s">
        <v>73</v>
      </c>
    </row>
    <row r="625" spans="97:103" x14ac:dyDescent="0.25">
      <c r="CS625" s="36" t="s">
        <v>74</v>
      </c>
      <c r="CT625" s="36" t="s">
        <v>8</v>
      </c>
      <c r="CU625" s="36" t="s">
        <v>397</v>
      </c>
      <c r="CV625" s="36">
        <v>5.8333300000000001</v>
      </c>
      <c r="CW625" s="36">
        <v>416.16</v>
      </c>
      <c r="CX625" s="36">
        <v>71.34</v>
      </c>
      <c r="CY625" s="36" t="s">
        <v>75</v>
      </c>
    </row>
    <row r="626" spans="97:103" x14ac:dyDescent="0.25">
      <c r="CS626" s="36" t="s">
        <v>76</v>
      </c>
      <c r="CT626" s="36" t="s">
        <v>12</v>
      </c>
      <c r="CU626" s="36" t="s">
        <v>397</v>
      </c>
      <c r="CV626" s="36">
        <v>37</v>
      </c>
      <c r="CW626" s="36">
        <v>449.82</v>
      </c>
      <c r="CX626" s="36">
        <v>12.16</v>
      </c>
      <c r="CY626" s="36" t="s">
        <v>77</v>
      </c>
    </row>
    <row r="627" spans="97:103" x14ac:dyDescent="0.25">
      <c r="CS627" s="36" t="s">
        <v>78</v>
      </c>
      <c r="CT627" s="36" t="s">
        <v>8</v>
      </c>
      <c r="CU627" s="36" t="s">
        <v>397</v>
      </c>
      <c r="CV627" s="36">
        <v>7.3333300000000001</v>
      </c>
      <c r="CW627" s="36">
        <v>515.52</v>
      </c>
      <c r="CX627" s="36">
        <v>70.3</v>
      </c>
      <c r="CY627" s="36" t="s">
        <v>79</v>
      </c>
    </row>
    <row r="628" spans="97:103" x14ac:dyDescent="0.25">
      <c r="CS628" s="36" t="s">
        <v>80</v>
      </c>
      <c r="CT628" s="36" t="s">
        <v>12</v>
      </c>
      <c r="CU628" s="36" t="s">
        <v>397</v>
      </c>
      <c r="CV628" s="36">
        <v>24</v>
      </c>
      <c r="CW628" s="36">
        <v>291.24</v>
      </c>
      <c r="CX628" s="36">
        <v>12.14</v>
      </c>
      <c r="CY628" s="36" t="s">
        <v>81</v>
      </c>
    </row>
    <row r="629" spans="97:103" x14ac:dyDescent="0.25">
      <c r="CS629" s="36" t="s">
        <v>82</v>
      </c>
      <c r="CT629" s="36" t="s">
        <v>8</v>
      </c>
      <c r="CU629" s="36" t="s">
        <v>397</v>
      </c>
      <c r="CV629" s="36">
        <v>161.41667000000001</v>
      </c>
      <c r="CW629" s="36">
        <v>10870.6</v>
      </c>
      <c r="CX629" s="36">
        <v>67.34</v>
      </c>
      <c r="CY629" s="36" t="s">
        <v>83</v>
      </c>
    </row>
    <row r="630" spans="97:103" x14ac:dyDescent="0.25">
      <c r="CS630" s="36" t="s">
        <v>400</v>
      </c>
      <c r="CT630" s="36" t="s">
        <v>12</v>
      </c>
      <c r="CU630" s="36" t="s">
        <v>397</v>
      </c>
      <c r="CV630" s="36">
        <v>12</v>
      </c>
      <c r="CW630" s="36">
        <v>72</v>
      </c>
      <c r="CX630" s="36">
        <v>6</v>
      </c>
      <c r="CY630" s="36" t="s">
        <v>401</v>
      </c>
    </row>
    <row r="631" spans="97:103" x14ac:dyDescent="0.25">
      <c r="CS631" s="36" t="s">
        <v>84</v>
      </c>
      <c r="CT631" s="36" t="s">
        <v>8</v>
      </c>
      <c r="CU631" s="36" t="s">
        <v>397</v>
      </c>
      <c r="CV631" s="36">
        <v>345.97912600000001</v>
      </c>
      <c r="CW631" s="36">
        <v>24414.92</v>
      </c>
      <c r="CX631" s="36">
        <v>70.569999999999993</v>
      </c>
      <c r="CY631" s="36" t="s">
        <v>85</v>
      </c>
    </row>
    <row r="632" spans="97:103" x14ac:dyDescent="0.25">
      <c r="CS632" s="36" t="s">
        <v>330</v>
      </c>
      <c r="CT632" s="36" t="s">
        <v>12</v>
      </c>
      <c r="CU632" s="36" t="s">
        <v>397</v>
      </c>
      <c r="CV632" s="36">
        <v>138</v>
      </c>
      <c r="CW632" s="36">
        <v>433.8</v>
      </c>
      <c r="CX632" s="36">
        <v>3.14</v>
      </c>
      <c r="CY632" s="36" t="s">
        <v>331</v>
      </c>
    </row>
    <row r="633" spans="97:103" x14ac:dyDescent="0.25">
      <c r="CS633" s="36" t="s">
        <v>86</v>
      </c>
      <c r="CT633" s="36" t="s">
        <v>8</v>
      </c>
      <c r="CU633" s="36" t="s">
        <v>397</v>
      </c>
      <c r="CV633" s="36">
        <v>14.666665999999999</v>
      </c>
      <c r="CW633" s="36">
        <v>424.86</v>
      </c>
      <c r="CX633" s="36">
        <v>28.97</v>
      </c>
      <c r="CY633" s="36" t="s">
        <v>87</v>
      </c>
    </row>
    <row r="634" spans="97:103" x14ac:dyDescent="0.25">
      <c r="CS634" s="36" t="s">
        <v>88</v>
      </c>
      <c r="CT634" s="36" t="s">
        <v>8</v>
      </c>
      <c r="CU634" s="36" t="s">
        <v>397</v>
      </c>
      <c r="CV634" s="36">
        <v>6.25</v>
      </c>
      <c r="CW634" s="36">
        <v>144.81</v>
      </c>
      <c r="CX634" s="36">
        <v>23.17</v>
      </c>
      <c r="CY634" s="36" t="s">
        <v>89</v>
      </c>
    </row>
    <row r="635" spans="97:103" x14ac:dyDescent="0.25">
      <c r="CS635" s="36" t="s">
        <v>90</v>
      </c>
      <c r="CT635" s="36" t="s">
        <v>8</v>
      </c>
      <c r="CU635" s="36" t="s">
        <v>397</v>
      </c>
      <c r="CV635" s="36">
        <v>9.5</v>
      </c>
      <c r="CW635" s="36">
        <v>209.79</v>
      </c>
      <c r="CX635" s="36">
        <v>22.08</v>
      </c>
      <c r="CY635" s="36" t="s">
        <v>91</v>
      </c>
    </row>
    <row r="636" spans="97:103" x14ac:dyDescent="0.25">
      <c r="CS636" s="36" t="s">
        <v>92</v>
      </c>
      <c r="CT636" s="36" t="s">
        <v>8</v>
      </c>
      <c r="CU636" s="36" t="s">
        <v>397</v>
      </c>
      <c r="CV636" s="36">
        <v>12.5</v>
      </c>
      <c r="CW636" s="36">
        <v>281.16000000000003</v>
      </c>
      <c r="CX636" s="36">
        <v>22.49</v>
      </c>
      <c r="CY636" s="36" t="s">
        <v>93</v>
      </c>
    </row>
    <row r="637" spans="97:103" x14ac:dyDescent="0.25">
      <c r="CS637" s="36" t="s">
        <v>96</v>
      </c>
      <c r="CT637" s="36" t="s">
        <v>8</v>
      </c>
      <c r="CU637" s="36" t="s">
        <v>397</v>
      </c>
      <c r="CV637" s="36">
        <v>7.0625</v>
      </c>
      <c r="CW637" s="36">
        <v>611.09</v>
      </c>
      <c r="CX637" s="36">
        <v>86.53</v>
      </c>
      <c r="CY637" s="36" t="s">
        <v>97</v>
      </c>
    </row>
    <row r="638" spans="97:103" x14ac:dyDescent="0.25">
      <c r="CS638" s="36" t="s">
        <v>337</v>
      </c>
      <c r="CT638" s="36" t="s">
        <v>12</v>
      </c>
      <c r="CU638" s="36" t="s">
        <v>397</v>
      </c>
      <c r="CV638" s="36">
        <v>69</v>
      </c>
      <c r="CW638" s="36">
        <v>210.36</v>
      </c>
      <c r="CX638" s="36">
        <v>3.05</v>
      </c>
      <c r="CY638" s="36" t="s">
        <v>338</v>
      </c>
    </row>
    <row r="639" spans="97:103" x14ac:dyDescent="0.25">
      <c r="CS639" s="36" t="s">
        <v>98</v>
      </c>
      <c r="CT639" s="36" t="s">
        <v>8</v>
      </c>
      <c r="CU639" s="36" t="s">
        <v>397</v>
      </c>
      <c r="CV639" s="36">
        <v>10.3125</v>
      </c>
      <c r="CW639" s="36">
        <v>868.3</v>
      </c>
      <c r="CX639" s="36">
        <v>84.2</v>
      </c>
      <c r="CY639" s="36" t="s">
        <v>99</v>
      </c>
    </row>
    <row r="640" spans="97:103" x14ac:dyDescent="0.25">
      <c r="CS640" s="36" t="s">
        <v>339</v>
      </c>
      <c r="CT640" s="36" t="s">
        <v>12</v>
      </c>
      <c r="CU640" s="36" t="s">
        <v>397</v>
      </c>
      <c r="CV640" s="36">
        <v>93</v>
      </c>
      <c r="CW640" s="36">
        <v>284.60000000000002</v>
      </c>
      <c r="CX640" s="36">
        <v>3.06</v>
      </c>
      <c r="CY640" s="36" t="s">
        <v>340</v>
      </c>
    </row>
    <row r="641" spans="97:103" x14ac:dyDescent="0.25">
      <c r="CS641" s="36" t="s">
        <v>100</v>
      </c>
      <c r="CT641" s="36" t="s">
        <v>8</v>
      </c>
      <c r="CU641" s="36" t="s">
        <v>397</v>
      </c>
      <c r="CV641" s="36">
        <v>8</v>
      </c>
      <c r="CW641" s="36">
        <v>703.91</v>
      </c>
      <c r="CX641" s="36">
        <v>87.99</v>
      </c>
      <c r="CY641" s="36" t="s">
        <v>101</v>
      </c>
    </row>
    <row r="642" spans="97:103" x14ac:dyDescent="0.25">
      <c r="CS642" s="36" t="s">
        <v>341</v>
      </c>
      <c r="CT642" s="36" t="s">
        <v>12</v>
      </c>
      <c r="CU642" s="36" t="s">
        <v>397</v>
      </c>
      <c r="CV642" s="36">
        <v>82</v>
      </c>
      <c r="CW642" s="36">
        <v>250.56</v>
      </c>
      <c r="CX642" s="36">
        <v>3.06</v>
      </c>
      <c r="CY642" s="36" t="s">
        <v>342</v>
      </c>
    </row>
    <row r="643" spans="97:103" x14ac:dyDescent="0.25">
      <c r="CS643" s="36" t="s">
        <v>102</v>
      </c>
      <c r="CT643" s="36" t="s">
        <v>8</v>
      </c>
      <c r="CU643" s="36" t="s">
        <v>397</v>
      </c>
      <c r="CV643" s="36">
        <v>2.75</v>
      </c>
      <c r="CW643" s="36">
        <v>262.86</v>
      </c>
      <c r="CX643" s="36">
        <v>95.59</v>
      </c>
      <c r="CY643" s="36" t="s">
        <v>103</v>
      </c>
    </row>
    <row r="644" spans="97:103" x14ac:dyDescent="0.25">
      <c r="CS644" s="36" t="s">
        <v>343</v>
      </c>
      <c r="CT644" s="36" t="s">
        <v>12</v>
      </c>
      <c r="CU644" s="36" t="s">
        <v>397</v>
      </c>
      <c r="CV644" s="36">
        <v>46</v>
      </c>
      <c r="CW644" s="36">
        <v>139.22</v>
      </c>
      <c r="CX644" s="36">
        <v>3.03</v>
      </c>
      <c r="CY644" s="36" t="s">
        <v>344</v>
      </c>
    </row>
    <row r="645" spans="97:103" x14ac:dyDescent="0.25">
      <c r="CS645" s="36" t="s">
        <v>104</v>
      </c>
      <c r="CT645" s="36" t="s">
        <v>8</v>
      </c>
      <c r="CU645" s="36" t="s">
        <v>397</v>
      </c>
      <c r="CV645" s="36">
        <v>3.9375</v>
      </c>
      <c r="CW645" s="36">
        <v>361.42</v>
      </c>
      <c r="CX645" s="36">
        <v>91.79</v>
      </c>
      <c r="CY645" s="36" t="s">
        <v>105</v>
      </c>
    </row>
    <row r="646" spans="97:103" x14ac:dyDescent="0.25">
      <c r="CS646" s="36" t="s">
        <v>345</v>
      </c>
      <c r="CT646" s="36" t="s">
        <v>12</v>
      </c>
      <c r="CU646" s="36" t="s">
        <v>397</v>
      </c>
      <c r="CV646" s="36">
        <v>73</v>
      </c>
      <c r="CW646" s="36">
        <v>222.73</v>
      </c>
      <c r="CX646" s="36">
        <v>3.05</v>
      </c>
      <c r="CY646" s="36" t="s">
        <v>346</v>
      </c>
    </row>
    <row r="647" spans="97:103" x14ac:dyDescent="0.25">
      <c r="CS647" s="36" t="s">
        <v>402</v>
      </c>
      <c r="CT647" s="36" t="s">
        <v>8</v>
      </c>
      <c r="CU647" s="36" t="s">
        <v>397</v>
      </c>
      <c r="CV647" s="36">
        <v>31</v>
      </c>
      <c r="CW647" s="36">
        <v>450</v>
      </c>
      <c r="CX647" s="36">
        <v>14.52</v>
      </c>
      <c r="CY647" s="36" t="s">
        <v>403</v>
      </c>
    </row>
    <row r="648" spans="97:103" x14ac:dyDescent="0.25">
      <c r="CS648" s="36" t="s">
        <v>404</v>
      </c>
      <c r="CT648" s="36" t="s">
        <v>8</v>
      </c>
      <c r="CU648" s="36" t="s">
        <v>397</v>
      </c>
      <c r="CV648" s="36">
        <v>3</v>
      </c>
      <c r="CW648" s="36">
        <v>157.5</v>
      </c>
      <c r="CX648" s="36">
        <v>52.5</v>
      </c>
      <c r="CY648" s="36" t="s">
        <v>405</v>
      </c>
    </row>
    <row r="649" spans="97:103" x14ac:dyDescent="0.25">
      <c r="CS649" s="36" t="s">
        <v>106</v>
      </c>
      <c r="CT649" s="36" t="s">
        <v>8</v>
      </c>
      <c r="CU649" s="36" t="s">
        <v>397</v>
      </c>
      <c r="CV649" s="36">
        <v>42</v>
      </c>
      <c r="CW649" s="36">
        <v>714</v>
      </c>
      <c r="CX649" s="36">
        <v>17</v>
      </c>
      <c r="CY649" s="36" t="s">
        <v>107</v>
      </c>
    </row>
    <row r="650" spans="97:103" x14ac:dyDescent="0.25">
      <c r="CS650" s="36" t="s">
        <v>108</v>
      </c>
      <c r="CT650" s="36" t="s">
        <v>8</v>
      </c>
      <c r="CU650" s="36" t="s">
        <v>397</v>
      </c>
      <c r="CV650" s="36">
        <v>36.416674</v>
      </c>
      <c r="CW650" s="36">
        <v>1909.36</v>
      </c>
      <c r="CX650" s="36">
        <v>52.43</v>
      </c>
      <c r="CY650" s="36" t="s">
        <v>109</v>
      </c>
    </row>
    <row r="651" spans="97:103" x14ac:dyDescent="0.25">
      <c r="CS651" s="36" t="s">
        <v>347</v>
      </c>
      <c r="CT651" s="36" t="s">
        <v>12</v>
      </c>
      <c r="CU651" s="36" t="s">
        <v>397</v>
      </c>
      <c r="CV651" s="36">
        <v>12</v>
      </c>
      <c r="CW651" s="36">
        <v>25.95</v>
      </c>
      <c r="CX651" s="36">
        <v>2.16</v>
      </c>
      <c r="CY651" s="36" t="s">
        <v>348</v>
      </c>
    </row>
    <row r="652" spans="97:103" x14ac:dyDescent="0.25">
      <c r="CS652" s="36" t="s">
        <v>110</v>
      </c>
      <c r="CT652" s="36" t="s">
        <v>8</v>
      </c>
      <c r="CU652" s="36" t="s">
        <v>397</v>
      </c>
      <c r="CV652" s="36">
        <v>31.916665999999999</v>
      </c>
      <c r="CW652" s="36">
        <v>1711.24</v>
      </c>
      <c r="CX652" s="36">
        <v>53.62</v>
      </c>
      <c r="CY652" s="36" t="s">
        <v>111</v>
      </c>
    </row>
    <row r="653" spans="97:103" x14ac:dyDescent="0.25">
      <c r="CS653" s="36" t="s">
        <v>349</v>
      </c>
      <c r="CT653" s="36" t="s">
        <v>12</v>
      </c>
      <c r="CU653" s="36" t="s">
        <v>397</v>
      </c>
      <c r="CV653" s="36">
        <v>18</v>
      </c>
      <c r="CW653" s="36">
        <v>38.93</v>
      </c>
      <c r="CX653" s="36">
        <v>2.16</v>
      </c>
      <c r="CY653" s="36" t="s">
        <v>350</v>
      </c>
    </row>
    <row r="654" spans="97:103" x14ac:dyDescent="0.25">
      <c r="CS654" s="36" t="s">
        <v>112</v>
      </c>
      <c r="CT654" s="36" t="s">
        <v>8</v>
      </c>
      <c r="CU654" s="36" t="s">
        <v>397</v>
      </c>
      <c r="CV654" s="36">
        <v>8.25</v>
      </c>
      <c r="CW654" s="36">
        <v>216.71</v>
      </c>
      <c r="CX654" s="36">
        <v>26.27</v>
      </c>
      <c r="CY654" s="36" t="s">
        <v>113</v>
      </c>
    </row>
    <row r="655" spans="97:103" x14ac:dyDescent="0.25">
      <c r="CS655" s="36" t="s">
        <v>114</v>
      </c>
      <c r="CT655" s="36" t="s">
        <v>8</v>
      </c>
      <c r="CU655" s="36" t="s">
        <v>397</v>
      </c>
      <c r="CV655" s="36">
        <v>785.18334000000004</v>
      </c>
      <c r="CW655" s="36">
        <v>60971.51</v>
      </c>
      <c r="CX655" s="36">
        <v>77.650000000000006</v>
      </c>
      <c r="CY655" s="36" t="s">
        <v>115</v>
      </c>
    </row>
    <row r="656" spans="97:103" x14ac:dyDescent="0.25">
      <c r="CS656" s="36" t="s">
        <v>116</v>
      </c>
      <c r="CT656" s="36" t="s">
        <v>117</v>
      </c>
      <c r="CU656" s="36" t="s">
        <v>397</v>
      </c>
      <c r="CV656" s="36">
        <v>6606.1833399999996</v>
      </c>
      <c r="CW656" s="36">
        <v>8804.23</v>
      </c>
      <c r="CX656" s="36">
        <v>1.33</v>
      </c>
      <c r="CY656" s="36" t="s">
        <v>118</v>
      </c>
    </row>
    <row r="657" spans="97:103" x14ac:dyDescent="0.25">
      <c r="CS657" s="36" t="s">
        <v>119</v>
      </c>
      <c r="CT657" s="36" t="s">
        <v>8</v>
      </c>
      <c r="CU657" s="36" t="s">
        <v>397</v>
      </c>
      <c r="CV657" s="36">
        <v>397.83330000000001</v>
      </c>
      <c r="CW657" s="36">
        <v>27415.82</v>
      </c>
      <c r="CX657" s="36">
        <v>68.91</v>
      </c>
      <c r="CY657" s="36" t="s">
        <v>120</v>
      </c>
    </row>
    <row r="658" spans="97:103" x14ac:dyDescent="0.25">
      <c r="CS658" s="36" t="s">
        <v>121</v>
      </c>
      <c r="CT658" s="36" t="s">
        <v>12</v>
      </c>
      <c r="CU658" s="36" t="s">
        <v>397</v>
      </c>
      <c r="CV658" s="36">
        <v>373.25</v>
      </c>
      <c r="CW658" s="36">
        <v>2365.6</v>
      </c>
      <c r="CX658" s="36">
        <v>6.34</v>
      </c>
      <c r="CY658" s="36" t="s">
        <v>122</v>
      </c>
    </row>
    <row r="659" spans="97:103" x14ac:dyDescent="0.25">
      <c r="CS659" s="36" t="s">
        <v>123</v>
      </c>
      <c r="CT659" s="36" t="s">
        <v>8</v>
      </c>
      <c r="CU659" s="36" t="s">
        <v>397</v>
      </c>
      <c r="CV659" s="36">
        <v>19.25</v>
      </c>
      <c r="CW659" s="36">
        <v>555.21</v>
      </c>
      <c r="CX659" s="36">
        <v>28.84</v>
      </c>
      <c r="CY659" s="36" t="s">
        <v>124</v>
      </c>
    </row>
    <row r="660" spans="97:103" x14ac:dyDescent="0.25">
      <c r="CS660" s="36" t="s">
        <v>125</v>
      </c>
      <c r="CT660" s="36" t="s">
        <v>8</v>
      </c>
      <c r="CU660" s="36" t="s">
        <v>397</v>
      </c>
      <c r="CV660" s="36">
        <v>1</v>
      </c>
      <c r="CW660" s="36">
        <v>55.19</v>
      </c>
      <c r="CX660" s="36">
        <v>55.19</v>
      </c>
      <c r="CY660" s="36" t="s">
        <v>126</v>
      </c>
    </row>
    <row r="661" spans="97:103" x14ac:dyDescent="0.25">
      <c r="CS661" s="36" t="s">
        <v>127</v>
      </c>
      <c r="CT661" s="36" t="s">
        <v>12</v>
      </c>
      <c r="CU661" s="36" t="s">
        <v>397</v>
      </c>
      <c r="CV661" s="36">
        <v>42</v>
      </c>
      <c r="CW661" s="36">
        <v>331.52</v>
      </c>
      <c r="CX661" s="36">
        <v>7.89</v>
      </c>
      <c r="CY661" s="36" t="s">
        <v>128</v>
      </c>
    </row>
    <row r="662" spans="97:103" x14ac:dyDescent="0.25">
      <c r="CS662" s="36" t="s">
        <v>129</v>
      </c>
      <c r="CT662" s="36" t="s">
        <v>8</v>
      </c>
      <c r="CU662" s="36" t="s">
        <v>397</v>
      </c>
      <c r="CV662" s="36">
        <v>153.0625</v>
      </c>
      <c r="CW662" s="36">
        <v>12397.52</v>
      </c>
      <c r="CX662" s="36">
        <v>81</v>
      </c>
      <c r="CY662" s="36" t="s">
        <v>130</v>
      </c>
    </row>
    <row r="663" spans="97:103" x14ac:dyDescent="0.25">
      <c r="CS663" s="36" t="s">
        <v>131</v>
      </c>
      <c r="CT663" s="36" t="s">
        <v>12</v>
      </c>
      <c r="CU663" s="36" t="s">
        <v>397</v>
      </c>
      <c r="CV663" s="36">
        <v>331</v>
      </c>
      <c r="CW663" s="36">
        <v>2005.29</v>
      </c>
      <c r="CX663" s="36">
        <v>6.06</v>
      </c>
      <c r="CY663" s="36" t="s">
        <v>132</v>
      </c>
    </row>
    <row r="664" spans="97:103" x14ac:dyDescent="0.25">
      <c r="CS664" s="36" t="s">
        <v>133</v>
      </c>
      <c r="CT664" s="36" t="s">
        <v>8</v>
      </c>
      <c r="CU664" s="36" t="s">
        <v>397</v>
      </c>
      <c r="CV664" s="36">
        <v>14.458333</v>
      </c>
      <c r="CW664" s="36">
        <v>1549</v>
      </c>
      <c r="CX664" s="36">
        <v>107.14</v>
      </c>
      <c r="CY664" s="36" t="s">
        <v>134</v>
      </c>
    </row>
    <row r="665" spans="97:103" x14ac:dyDescent="0.25">
      <c r="CS665" s="36" t="s">
        <v>135</v>
      </c>
      <c r="CT665" s="36" t="s">
        <v>12</v>
      </c>
      <c r="CU665" s="36" t="s">
        <v>397</v>
      </c>
      <c r="CV665" s="36">
        <v>288</v>
      </c>
      <c r="CW665" s="36">
        <v>1371.55</v>
      </c>
      <c r="CX665" s="36">
        <v>4.76</v>
      </c>
      <c r="CY665" s="36" t="s">
        <v>136</v>
      </c>
    </row>
    <row r="666" spans="97:103" x14ac:dyDescent="0.25">
      <c r="CS666" s="36" t="s">
        <v>137</v>
      </c>
      <c r="CT666" s="36" t="s">
        <v>8</v>
      </c>
      <c r="CU666" s="36" t="s">
        <v>397</v>
      </c>
      <c r="CV666" s="36">
        <v>20</v>
      </c>
      <c r="CW666" s="36">
        <v>209.75</v>
      </c>
      <c r="CX666" s="36">
        <v>10.49</v>
      </c>
      <c r="CY666" s="36" t="s">
        <v>138</v>
      </c>
    </row>
    <row r="667" spans="97:103" x14ac:dyDescent="0.25">
      <c r="CS667" s="36" t="s">
        <v>139</v>
      </c>
      <c r="CT667" s="36" t="s">
        <v>8</v>
      </c>
      <c r="CU667" s="36" t="s">
        <v>397</v>
      </c>
      <c r="CV667" s="36">
        <v>6</v>
      </c>
      <c r="CW667" s="36">
        <v>61.95</v>
      </c>
      <c r="CX667" s="36">
        <v>10.33</v>
      </c>
      <c r="CY667" s="36" t="s">
        <v>140</v>
      </c>
    </row>
    <row r="668" spans="97:103" x14ac:dyDescent="0.25">
      <c r="CS668" s="36" t="s">
        <v>141</v>
      </c>
      <c r="CT668" s="36" t="s">
        <v>8</v>
      </c>
      <c r="CU668" s="36" t="s">
        <v>397</v>
      </c>
      <c r="CV668" s="36">
        <v>145</v>
      </c>
      <c r="CW668" s="36">
        <v>1775.15</v>
      </c>
      <c r="CX668" s="36">
        <v>12.24</v>
      </c>
      <c r="CY668" s="36" t="s">
        <v>142</v>
      </c>
    </row>
    <row r="669" spans="97:103" x14ac:dyDescent="0.25">
      <c r="CS669" s="36" t="s">
        <v>406</v>
      </c>
      <c r="CT669" s="36" t="s">
        <v>8</v>
      </c>
      <c r="CU669" s="36" t="s">
        <v>397</v>
      </c>
      <c r="CV669" s="36">
        <v>91</v>
      </c>
      <c r="CW669" s="36">
        <v>1409.48</v>
      </c>
      <c r="CX669" s="36">
        <v>15.49</v>
      </c>
      <c r="CY669" s="36" t="s">
        <v>407</v>
      </c>
    </row>
    <row r="670" spans="97:103" x14ac:dyDescent="0.25">
      <c r="CS670" s="36" t="s">
        <v>143</v>
      </c>
      <c r="CT670" s="36" t="s">
        <v>8</v>
      </c>
      <c r="CU670" s="36" t="s">
        <v>397</v>
      </c>
      <c r="CV670" s="36">
        <v>791</v>
      </c>
      <c r="CW670" s="36">
        <v>11412.27</v>
      </c>
      <c r="CX670" s="36">
        <v>14.43</v>
      </c>
      <c r="CY670" s="36" t="s">
        <v>144</v>
      </c>
    </row>
    <row r="671" spans="97:103" x14ac:dyDescent="0.25">
      <c r="CS671" s="36" t="s">
        <v>145</v>
      </c>
      <c r="CT671" s="36" t="s">
        <v>8</v>
      </c>
      <c r="CU671" s="36" t="s">
        <v>397</v>
      </c>
      <c r="CV671" s="36">
        <v>257</v>
      </c>
      <c r="CW671" s="36">
        <v>3886.67</v>
      </c>
      <c r="CX671" s="36">
        <v>15.12</v>
      </c>
      <c r="CY671" s="36" t="s">
        <v>146</v>
      </c>
    </row>
    <row r="672" spans="97:103" x14ac:dyDescent="0.25">
      <c r="CS672" s="36" t="s">
        <v>147</v>
      </c>
      <c r="CT672" s="36" t="s">
        <v>8</v>
      </c>
      <c r="CU672" s="36" t="s">
        <v>397</v>
      </c>
      <c r="CV672" s="36">
        <v>14.083333</v>
      </c>
      <c r="CW672" s="36">
        <v>368.49</v>
      </c>
      <c r="CX672" s="36">
        <v>26.16</v>
      </c>
      <c r="CY672" s="36" t="s">
        <v>148</v>
      </c>
    </row>
    <row r="673" spans="97:103" x14ac:dyDescent="0.25">
      <c r="CS673" s="36" t="s">
        <v>351</v>
      </c>
      <c r="CT673" s="36" t="s">
        <v>8</v>
      </c>
      <c r="CU673" s="36" t="s">
        <v>397</v>
      </c>
      <c r="CV673" s="36">
        <v>11.5</v>
      </c>
      <c r="CW673" s="36">
        <v>381.84</v>
      </c>
      <c r="CX673" s="36">
        <v>33.200000000000003</v>
      </c>
      <c r="CY673" s="36" t="s">
        <v>352</v>
      </c>
    </row>
    <row r="674" spans="97:103" x14ac:dyDescent="0.25">
      <c r="CS674" s="36" t="s">
        <v>353</v>
      </c>
      <c r="CT674" s="36" t="s">
        <v>8</v>
      </c>
      <c r="CU674" s="36" t="s">
        <v>397</v>
      </c>
      <c r="CV674" s="36">
        <v>100.75</v>
      </c>
      <c r="CW674" s="36">
        <v>3223.9</v>
      </c>
      <c r="CX674" s="36">
        <v>32</v>
      </c>
      <c r="CY674" s="36" t="s">
        <v>354</v>
      </c>
    </row>
    <row r="675" spans="97:103" x14ac:dyDescent="0.25">
      <c r="CS675" s="36" t="s">
        <v>355</v>
      </c>
      <c r="CT675" s="36" t="s">
        <v>8</v>
      </c>
      <c r="CU675" s="36" t="s">
        <v>397</v>
      </c>
      <c r="CV675" s="36">
        <v>1</v>
      </c>
      <c r="CW675" s="36">
        <v>75.48</v>
      </c>
      <c r="CX675" s="36">
        <v>75.48</v>
      </c>
      <c r="CY675" s="36" t="s">
        <v>356</v>
      </c>
    </row>
    <row r="676" spans="97:103" x14ac:dyDescent="0.25">
      <c r="CS676" s="36" t="s">
        <v>357</v>
      </c>
      <c r="CT676" s="36" t="s">
        <v>8</v>
      </c>
      <c r="CU676" s="36" t="s">
        <v>397</v>
      </c>
      <c r="CV676" s="36">
        <v>4.5</v>
      </c>
      <c r="CW676" s="36">
        <v>298.62</v>
      </c>
      <c r="CX676" s="36">
        <v>66.36</v>
      </c>
      <c r="CY676" s="36" t="s">
        <v>358</v>
      </c>
    </row>
    <row r="677" spans="97:103" x14ac:dyDescent="0.25">
      <c r="CS677" s="36" t="s">
        <v>359</v>
      </c>
      <c r="CT677" s="36" t="s">
        <v>8</v>
      </c>
      <c r="CU677" s="36" t="s">
        <v>397</v>
      </c>
      <c r="CV677" s="36">
        <v>163.04163299999999</v>
      </c>
      <c r="CW677" s="36">
        <v>10228.620000000001</v>
      </c>
      <c r="CX677" s="36">
        <v>62.74</v>
      </c>
      <c r="CY677" s="36" t="s">
        <v>360</v>
      </c>
    </row>
    <row r="678" spans="97:103" x14ac:dyDescent="0.25">
      <c r="CS678" s="36" t="s">
        <v>361</v>
      </c>
      <c r="CT678" s="36" t="s">
        <v>8</v>
      </c>
      <c r="CU678" s="36" t="s">
        <v>397</v>
      </c>
      <c r="CV678" s="36">
        <v>5</v>
      </c>
      <c r="CW678" s="36">
        <v>168</v>
      </c>
      <c r="CX678" s="36">
        <v>33.6</v>
      </c>
      <c r="CY678" s="36" t="s">
        <v>362</v>
      </c>
    </row>
    <row r="679" spans="97:103" x14ac:dyDescent="0.25">
      <c r="CS679" s="36" t="s">
        <v>363</v>
      </c>
      <c r="CT679" s="36" t="s">
        <v>8</v>
      </c>
      <c r="CU679" s="36" t="s">
        <v>397</v>
      </c>
      <c r="CV679" s="36">
        <v>13.5</v>
      </c>
      <c r="CW679" s="36">
        <v>444.84</v>
      </c>
      <c r="CX679" s="36">
        <v>32.950000000000003</v>
      </c>
      <c r="CY679" s="36" t="s">
        <v>364</v>
      </c>
    </row>
    <row r="680" spans="97:103" x14ac:dyDescent="0.25">
      <c r="CS680" s="36" t="s">
        <v>149</v>
      </c>
      <c r="CT680" s="36" t="s">
        <v>8</v>
      </c>
      <c r="CU680" s="36" t="s">
        <v>397</v>
      </c>
      <c r="CV680" s="36">
        <v>61.5</v>
      </c>
      <c r="CW680" s="36">
        <v>5227.08</v>
      </c>
      <c r="CX680" s="36">
        <v>84.99</v>
      </c>
      <c r="CY680" s="36" t="s">
        <v>150</v>
      </c>
    </row>
    <row r="681" spans="97:103" x14ac:dyDescent="0.25">
      <c r="CS681" s="36" t="s">
        <v>151</v>
      </c>
      <c r="CT681" s="36" t="s">
        <v>12</v>
      </c>
      <c r="CU681" s="36" t="s">
        <v>397</v>
      </c>
      <c r="CV681" s="36">
        <v>257</v>
      </c>
      <c r="CW681" s="36">
        <v>1537.58</v>
      </c>
      <c r="CX681" s="36">
        <v>5.98</v>
      </c>
      <c r="CY681" s="36" t="s">
        <v>152</v>
      </c>
    </row>
    <row r="682" spans="97:103" x14ac:dyDescent="0.25">
      <c r="CS682" s="36" t="s">
        <v>153</v>
      </c>
      <c r="CT682" s="36" t="s">
        <v>8</v>
      </c>
      <c r="CU682" s="36" t="s">
        <v>397</v>
      </c>
      <c r="CV682" s="36">
        <v>94.916667000000004</v>
      </c>
      <c r="CW682" s="36">
        <v>8497.8799999999992</v>
      </c>
      <c r="CX682" s="36">
        <v>89.53</v>
      </c>
      <c r="CY682" s="36" t="s">
        <v>154</v>
      </c>
    </row>
    <row r="683" spans="97:103" x14ac:dyDescent="0.25">
      <c r="CS683" s="36" t="s">
        <v>155</v>
      </c>
      <c r="CT683" s="36" t="s">
        <v>12</v>
      </c>
      <c r="CU683" s="36" t="s">
        <v>397</v>
      </c>
      <c r="CV683" s="36">
        <v>662</v>
      </c>
      <c r="CW683" s="36">
        <v>3136.65</v>
      </c>
      <c r="CX683" s="36">
        <v>4.74</v>
      </c>
      <c r="CY683" s="36" t="s">
        <v>156</v>
      </c>
    </row>
    <row r="684" spans="97:103" x14ac:dyDescent="0.25">
      <c r="CS684" s="36" t="s">
        <v>408</v>
      </c>
      <c r="CT684" s="36" t="s">
        <v>8</v>
      </c>
      <c r="CU684" s="36" t="s">
        <v>397</v>
      </c>
      <c r="CV684" s="36">
        <v>6.0833329999999997</v>
      </c>
      <c r="CW684" s="36">
        <v>92.5</v>
      </c>
      <c r="CX684" s="36">
        <v>15.21</v>
      </c>
      <c r="CY684" s="36" t="s">
        <v>409</v>
      </c>
    </row>
    <row r="685" spans="97:103" x14ac:dyDescent="0.25">
      <c r="CS685" s="36" t="s">
        <v>157</v>
      </c>
      <c r="CT685" s="36" t="s">
        <v>8</v>
      </c>
      <c r="CU685" s="36" t="s">
        <v>397</v>
      </c>
      <c r="CV685" s="36">
        <v>9</v>
      </c>
      <c r="CW685" s="36">
        <v>279</v>
      </c>
      <c r="CX685" s="36">
        <v>31</v>
      </c>
      <c r="CY685" s="36" t="s">
        <v>158</v>
      </c>
    </row>
    <row r="686" spans="97:103" x14ac:dyDescent="0.25">
      <c r="CS686" s="36" t="s">
        <v>410</v>
      </c>
      <c r="CT686" s="36" t="s">
        <v>12</v>
      </c>
      <c r="CU686" s="36" t="s">
        <v>397</v>
      </c>
      <c r="CV686" s="36">
        <v>10</v>
      </c>
      <c r="CW686" s="36">
        <v>12.9</v>
      </c>
      <c r="CX686" s="36">
        <v>1.29</v>
      </c>
      <c r="CY686" s="36" t="s">
        <v>411</v>
      </c>
    </row>
    <row r="687" spans="97:103" x14ac:dyDescent="0.25">
      <c r="CS687" s="36" t="s">
        <v>159</v>
      </c>
      <c r="CT687" s="36" t="s">
        <v>8</v>
      </c>
      <c r="CU687" s="36" t="s">
        <v>397</v>
      </c>
      <c r="CV687" s="36">
        <v>4.5</v>
      </c>
      <c r="CW687" s="36">
        <v>146.5</v>
      </c>
      <c r="CX687" s="36">
        <v>32.56</v>
      </c>
      <c r="CY687" s="36" t="s">
        <v>160</v>
      </c>
    </row>
    <row r="688" spans="97:103" x14ac:dyDescent="0.25">
      <c r="CS688" s="36" t="s">
        <v>412</v>
      </c>
      <c r="CT688" s="36" t="s">
        <v>12</v>
      </c>
      <c r="CU688" s="36" t="s">
        <v>397</v>
      </c>
      <c r="CV688" s="36">
        <v>10</v>
      </c>
      <c r="CW688" s="36">
        <v>13.8</v>
      </c>
      <c r="CX688" s="36">
        <v>1.38</v>
      </c>
      <c r="CY688" s="36" t="s">
        <v>413</v>
      </c>
    </row>
    <row r="689" spans="97:103" x14ac:dyDescent="0.25">
      <c r="CS689" s="36" t="s">
        <v>161</v>
      </c>
      <c r="CT689" s="36" t="s">
        <v>8</v>
      </c>
      <c r="CU689" s="36" t="s">
        <v>397</v>
      </c>
      <c r="CV689" s="36">
        <v>4.0416670000000003</v>
      </c>
      <c r="CW689" s="36">
        <v>129.38999999999999</v>
      </c>
      <c r="CX689" s="36">
        <v>32.01</v>
      </c>
      <c r="CY689" s="36" t="s">
        <v>162</v>
      </c>
    </row>
    <row r="690" spans="97:103" x14ac:dyDescent="0.25">
      <c r="CS690" s="36" t="s">
        <v>163</v>
      </c>
      <c r="CT690" s="36" t="s">
        <v>8</v>
      </c>
      <c r="CU690" s="36" t="s">
        <v>397</v>
      </c>
      <c r="CV690" s="36">
        <v>1.2083330000000001</v>
      </c>
      <c r="CW690" s="36">
        <v>63.63</v>
      </c>
      <c r="CX690" s="36">
        <v>52.66</v>
      </c>
      <c r="CY690" s="36" t="s">
        <v>164</v>
      </c>
    </row>
    <row r="691" spans="97:103" x14ac:dyDescent="0.25">
      <c r="CS691" s="36" t="s">
        <v>414</v>
      </c>
      <c r="CT691" s="36" t="s">
        <v>8</v>
      </c>
      <c r="CU691" s="36" t="s">
        <v>397</v>
      </c>
      <c r="CV691" s="36">
        <v>6</v>
      </c>
      <c r="CW691" s="36">
        <v>73.540000000000006</v>
      </c>
      <c r="CX691" s="36">
        <v>12.26</v>
      </c>
      <c r="CY691" s="36" t="s">
        <v>415</v>
      </c>
    </row>
    <row r="692" spans="97:103" x14ac:dyDescent="0.25">
      <c r="CS692" s="36" t="s">
        <v>416</v>
      </c>
      <c r="CT692" s="36" t="s">
        <v>8</v>
      </c>
      <c r="CU692" s="36" t="s">
        <v>397</v>
      </c>
      <c r="CV692" s="36">
        <v>8</v>
      </c>
      <c r="CW692" s="36">
        <v>72.52</v>
      </c>
      <c r="CX692" s="36">
        <v>9.07</v>
      </c>
      <c r="CY692" s="36" t="s">
        <v>417</v>
      </c>
    </row>
    <row r="693" spans="97:103" x14ac:dyDescent="0.25">
      <c r="CS693" s="36" t="s">
        <v>418</v>
      </c>
      <c r="CT693" s="36" t="s">
        <v>8</v>
      </c>
      <c r="CU693" s="36" t="s">
        <v>397</v>
      </c>
      <c r="CV693" s="36">
        <v>8</v>
      </c>
      <c r="CW693" s="36">
        <v>63.26</v>
      </c>
      <c r="CX693" s="36">
        <v>7.91</v>
      </c>
      <c r="CY693" s="36" t="s">
        <v>419</v>
      </c>
    </row>
    <row r="694" spans="97:103" x14ac:dyDescent="0.25">
      <c r="CS694" s="36" t="s">
        <v>420</v>
      </c>
      <c r="CT694" s="36" t="s">
        <v>8</v>
      </c>
      <c r="CU694" s="36" t="s">
        <v>397</v>
      </c>
      <c r="CV694" s="36">
        <v>2</v>
      </c>
      <c r="CW694" s="36">
        <v>64.8</v>
      </c>
      <c r="CX694" s="36">
        <v>32.4</v>
      </c>
      <c r="CY694" s="36" t="s">
        <v>421</v>
      </c>
    </row>
    <row r="695" spans="97:103" x14ac:dyDescent="0.25">
      <c r="CS695" s="36" t="s">
        <v>166</v>
      </c>
      <c r="CT695" s="36" t="s">
        <v>8</v>
      </c>
      <c r="CU695" s="36" t="s">
        <v>397</v>
      </c>
      <c r="CV695" s="36">
        <v>19</v>
      </c>
      <c r="CW695" s="36">
        <v>271.58999999999997</v>
      </c>
      <c r="CX695" s="36">
        <v>14.29</v>
      </c>
      <c r="CY695" s="36" t="s">
        <v>167</v>
      </c>
    </row>
    <row r="696" spans="97:103" x14ac:dyDescent="0.25">
      <c r="CS696" s="36" t="s">
        <v>168</v>
      </c>
      <c r="CT696" s="36" t="s">
        <v>8</v>
      </c>
      <c r="CU696" s="36" t="s">
        <v>397</v>
      </c>
      <c r="CV696" s="36">
        <v>6.3333000000000004</v>
      </c>
      <c r="CW696" s="36">
        <v>159.83000000000001</v>
      </c>
      <c r="CX696" s="36">
        <v>25.24</v>
      </c>
      <c r="CY696" s="36" t="s">
        <v>169</v>
      </c>
    </row>
    <row r="697" spans="97:103" x14ac:dyDescent="0.25">
      <c r="CS697" s="36" t="s">
        <v>422</v>
      </c>
      <c r="CT697" s="36" t="s">
        <v>12</v>
      </c>
      <c r="CU697" s="36" t="s">
        <v>397</v>
      </c>
      <c r="CV697" s="36">
        <v>12</v>
      </c>
      <c r="CW697" s="36">
        <v>17.260000000000002</v>
      </c>
      <c r="CX697" s="36">
        <v>1.44</v>
      </c>
      <c r="CY697" s="36" t="s">
        <v>423</v>
      </c>
    </row>
    <row r="698" spans="97:103" x14ac:dyDescent="0.25">
      <c r="CS698" s="36" t="s">
        <v>365</v>
      </c>
      <c r="CT698" s="36" t="s">
        <v>8</v>
      </c>
      <c r="CU698" s="36" t="s">
        <v>397</v>
      </c>
      <c r="CV698" s="36">
        <v>1</v>
      </c>
      <c r="CW698" s="36">
        <v>0</v>
      </c>
      <c r="CX698" s="36">
        <v>0</v>
      </c>
      <c r="CY698" s="36" t="s">
        <v>366</v>
      </c>
    </row>
    <row r="699" spans="97:103" x14ac:dyDescent="0.25">
      <c r="CS699" s="36" t="s">
        <v>170</v>
      </c>
      <c r="CT699" s="36" t="s">
        <v>8</v>
      </c>
      <c r="CU699" s="36" t="s">
        <v>397</v>
      </c>
      <c r="CV699" s="36">
        <v>130</v>
      </c>
      <c r="CW699" s="36">
        <v>1803</v>
      </c>
      <c r="CX699" s="36">
        <v>13.87</v>
      </c>
      <c r="CY699" s="36" t="s">
        <v>171</v>
      </c>
    </row>
    <row r="700" spans="97:103" x14ac:dyDescent="0.25">
      <c r="CS700" s="36" t="s">
        <v>172</v>
      </c>
      <c r="CT700" s="36" t="s">
        <v>8</v>
      </c>
      <c r="CU700" s="36" t="s">
        <v>397</v>
      </c>
      <c r="CV700" s="36">
        <v>3208.083333</v>
      </c>
      <c r="CW700" s="36">
        <v>39148.550000000003</v>
      </c>
      <c r="CX700" s="36">
        <v>12.2</v>
      </c>
      <c r="CY700" s="36" t="s">
        <v>173</v>
      </c>
    </row>
    <row r="701" spans="97:103" x14ac:dyDescent="0.25">
      <c r="CS701" s="36" t="s">
        <v>367</v>
      </c>
      <c r="CT701" s="36" t="s">
        <v>8</v>
      </c>
      <c r="CU701" s="36" t="s">
        <v>397</v>
      </c>
      <c r="CV701" s="36">
        <v>1265.75</v>
      </c>
      <c r="CW701" s="36">
        <v>22682.82</v>
      </c>
      <c r="CX701" s="36">
        <v>17.920000000000002</v>
      </c>
      <c r="CY701" s="36" t="s">
        <v>368</v>
      </c>
    </row>
    <row r="702" spans="97:103" x14ac:dyDescent="0.25">
      <c r="CS702" s="36" t="s">
        <v>174</v>
      </c>
      <c r="CT702" s="36" t="s">
        <v>8</v>
      </c>
      <c r="CU702" s="36" t="s">
        <v>397</v>
      </c>
      <c r="CV702" s="36">
        <v>53</v>
      </c>
      <c r="CW702" s="36">
        <v>1085.3800000000001</v>
      </c>
      <c r="CX702" s="36">
        <v>20.48</v>
      </c>
      <c r="CY702" s="36" t="s">
        <v>175</v>
      </c>
    </row>
    <row r="703" spans="97:103" x14ac:dyDescent="0.25">
      <c r="CS703" s="36" t="s">
        <v>176</v>
      </c>
      <c r="CT703" s="36" t="s">
        <v>8</v>
      </c>
      <c r="CU703" s="36" t="s">
        <v>397</v>
      </c>
      <c r="CV703" s="36">
        <v>3110.5833729999999</v>
      </c>
      <c r="CW703" s="36">
        <v>83631.02</v>
      </c>
      <c r="CX703" s="36">
        <v>26.89</v>
      </c>
      <c r="CY703" s="36" t="s">
        <v>177</v>
      </c>
    </row>
    <row r="704" spans="97:103" x14ac:dyDescent="0.25">
      <c r="CS704" s="36" t="s">
        <v>424</v>
      </c>
      <c r="CT704" s="36" t="s">
        <v>12</v>
      </c>
      <c r="CU704" s="36" t="s">
        <v>397</v>
      </c>
      <c r="CV704" s="36">
        <v>6</v>
      </c>
      <c r="CW704" s="36">
        <v>15</v>
      </c>
      <c r="CX704" s="36">
        <v>2.5</v>
      </c>
      <c r="CY704" s="36" t="s">
        <v>425</v>
      </c>
    </row>
    <row r="705" spans="97:103" x14ac:dyDescent="0.25">
      <c r="CS705" s="36" t="s">
        <v>178</v>
      </c>
      <c r="CT705" s="36" t="s">
        <v>8</v>
      </c>
      <c r="CU705" s="36" t="s">
        <v>397</v>
      </c>
      <c r="CV705" s="36">
        <v>1110</v>
      </c>
      <c r="CW705" s="36">
        <v>26072.02</v>
      </c>
      <c r="CX705" s="36">
        <v>23.49</v>
      </c>
      <c r="CY705" s="36" t="s">
        <v>179</v>
      </c>
    </row>
    <row r="706" spans="97:103" x14ac:dyDescent="0.25">
      <c r="CS706" s="36" t="s">
        <v>180</v>
      </c>
      <c r="CT706" s="36" t="s">
        <v>8</v>
      </c>
      <c r="CU706" s="36" t="s">
        <v>397</v>
      </c>
      <c r="CV706" s="36">
        <v>18.333333</v>
      </c>
      <c r="CW706" s="36">
        <v>516.88</v>
      </c>
      <c r="CX706" s="36">
        <v>28.19</v>
      </c>
      <c r="CY706" s="36" t="s">
        <v>181</v>
      </c>
    </row>
    <row r="707" spans="97:103" x14ac:dyDescent="0.25">
      <c r="CS707" s="36" t="s">
        <v>426</v>
      </c>
      <c r="CT707" s="36" t="s">
        <v>12</v>
      </c>
      <c r="CU707" s="36" t="s">
        <v>397</v>
      </c>
      <c r="CV707" s="36">
        <v>6</v>
      </c>
      <c r="CW707" s="36">
        <v>8.43</v>
      </c>
      <c r="CX707" s="36">
        <v>1.41</v>
      </c>
      <c r="CY707" s="36" t="s">
        <v>427</v>
      </c>
    </row>
    <row r="708" spans="97:103" x14ac:dyDescent="0.25">
      <c r="CS708" s="36" t="s">
        <v>182</v>
      </c>
      <c r="CT708" s="36" t="s">
        <v>12</v>
      </c>
      <c r="CU708" s="36" t="s">
        <v>397</v>
      </c>
      <c r="CV708" s="36">
        <v>45</v>
      </c>
      <c r="CW708" s="36">
        <v>323.51</v>
      </c>
      <c r="CX708" s="36">
        <v>7.19</v>
      </c>
      <c r="CY708" s="36" t="s">
        <v>183</v>
      </c>
    </row>
    <row r="709" spans="97:103" x14ac:dyDescent="0.25">
      <c r="CS709" s="36" t="s">
        <v>184</v>
      </c>
      <c r="CT709" s="36" t="s">
        <v>8</v>
      </c>
      <c r="CU709" s="36" t="s">
        <v>397</v>
      </c>
      <c r="CV709" s="36">
        <v>1053.125</v>
      </c>
      <c r="CW709" s="36">
        <v>16314.62</v>
      </c>
      <c r="CX709" s="36">
        <v>15.49</v>
      </c>
      <c r="CY709" s="36" t="s">
        <v>185</v>
      </c>
    </row>
    <row r="710" spans="97:103" x14ac:dyDescent="0.25">
      <c r="CS710" s="36" t="s">
        <v>186</v>
      </c>
      <c r="CT710" s="36" t="s">
        <v>8</v>
      </c>
      <c r="CU710" s="36" t="s">
        <v>397</v>
      </c>
      <c r="CV710" s="36">
        <v>895.33330000000001</v>
      </c>
      <c r="CW710" s="36">
        <v>26834.48</v>
      </c>
      <c r="CX710" s="36">
        <v>29.97</v>
      </c>
      <c r="CY710" s="36" t="s">
        <v>187</v>
      </c>
    </row>
    <row r="711" spans="97:103" x14ac:dyDescent="0.25">
      <c r="CS711" s="36" t="s">
        <v>188</v>
      </c>
      <c r="CT711" s="36" t="s">
        <v>12</v>
      </c>
      <c r="CU711" s="36" t="s">
        <v>397</v>
      </c>
      <c r="CV711" s="36">
        <v>36</v>
      </c>
      <c r="CW711" s="36">
        <v>255.92</v>
      </c>
      <c r="CX711" s="36">
        <v>7.11</v>
      </c>
      <c r="CY711" s="36" t="s">
        <v>189</v>
      </c>
    </row>
    <row r="712" spans="97:103" x14ac:dyDescent="0.25">
      <c r="CS712" s="36" t="s">
        <v>190</v>
      </c>
      <c r="CT712" s="36" t="s">
        <v>8</v>
      </c>
      <c r="CU712" s="36" t="s">
        <v>397</v>
      </c>
      <c r="CV712" s="36">
        <v>858.99990000000003</v>
      </c>
      <c r="CW712" s="36">
        <v>25262.14</v>
      </c>
      <c r="CX712" s="36">
        <v>29.41</v>
      </c>
      <c r="CY712" s="36" t="s">
        <v>191</v>
      </c>
    </row>
    <row r="713" spans="97:103" x14ac:dyDescent="0.25">
      <c r="CS713" s="36" t="s">
        <v>192</v>
      </c>
      <c r="CT713" s="36" t="s">
        <v>12</v>
      </c>
      <c r="CU713" s="36" t="s">
        <v>397</v>
      </c>
      <c r="CV713" s="36">
        <v>68</v>
      </c>
      <c r="CW713" s="36">
        <v>487.21</v>
      </c>
      <c r="CX713" s="36">
        <v>7.16</v>
      </c>
      <c r="CY713" s="36" t="s">
        <v>193</v>
      </c>
    </row>
    <row r="714" spans="97:103" x14ac:dyDescent="0.25">
      <c r="CS714" s="36" t="s">
        <v>194</v>
      </c>
      <c r="CT714" s="36" t="s">
        <v>8</v>
      </c>
      <c r="CU714" s="36" t="s">
        <v>397</v>
      </c>
      <c r="CV714" s="36">
        <v>8.375</v>
      </c>
      <c r="CW714" s="36">
        <v>136.85</v>
      </c>
      <c r="CX714" s="36">
        <v>16.34</v>
      </c>
      <c r="CY714" s="36" t="s">
        <v>195</v>
      </c>
    </row>
    <row r="715" spans="97:103" x14ac:dyDescent="0.25">
      <c r="CS715" s="36" t="s">
        <v>196</v>
      </c>
      <c r="CT715" s="36" t="s">
        <v>8</v>
      </c>
      <c r="CU715" s="36" t="s">
        <v>397</v>
      </c>
      <c r="CV715" s="36">
        <v>1027.1666</v>
      </c>
      <c r="CW715" s="36">
        <v>30157.27</v>
      </c>
      <c r="CX715" s="36">
        <v>29.36</v>
      </c>
      <c r="CY715" s="36" t="s">
        <v>197</v>
      </c>
    </row>
    <row r="716" spans="97:103" x14ac:dyDescent="0.25">
      <c r="CS716" s="36" t="s">
        <v>198</v>
      </c>
      <c r="CT716" s="36" t="s">
        <v>12</v>
      </c>
      <c r="CU716" s="36" t="s">
        <v>397</v>
      </c>
      <c r="CV716" s="36">
        <v>1</v>
      </c>
      <c r="CW716" s="36">
        <v>3.95</v>
      </c>
      <c r="CX716" s="36">
        <v>3.95</v>
      </c>
      <c r="CY716" s="36" t="s">
        <v>199</v>
      </c>
    </row>
    <row r="717" spans="97:103" x14ac:dyDescent="0.25">
      <c r="CS717" s="36" t="s">
        <v>200</v>
      </c>
      <c r="CT717" s="36" t="s">
        <v>8</v>
      </c>
      <c r="CU717" s="36" t="s">
        <v>397</v>
      </c>
      <c r="CV717" s="36">
        <v>33.083300000000001</v>
      </c>
      <c r="CW717" s="36">
        <v>1480.25</v>
      </c>
      <c r="CX717" s="36">
        <v>44.74</v>
      </c>
      <c r="CY717" s="36" t="s">
        <v>201</v>
      </c>
    </row>
    <row r="718" spans="97:103" x14ac:dyDescent="0.25">
      <c r="CS718" s="36" t="s">
        <v>202</v>
      </c>
      <c r="CT718" s="36" t="s">
        <v>8</v>
      </c>
      <c r="CU718" s="36" t="s">
        <v>397</v>
      </c>
      <c r="CV718" s="36">
        <v>8.0416670000000003</v>
      </c>
      <c r="CW718" s="36">
        <v>306.63</v>
      </c>
      <c r="CX718" s="36">
        <v>38.130000000000003</v>
      </c>
      <c r="CY718" s="36" t="s">
        <v>203</v>
      </c>
    </row>
    <row r="719" spans="97:103" x14ac:dyDescent="0.25">
      <c r="CS719" s="36" t="s">
        <v>428</v>
      </c>
      <c r="CT719" s="36" t="s">
        <v>8</v>
      </c>
      <c r="CU719" s="36" t="s">
        <v>397</v>
      </c>
      <c r="CV719" s="36">
        <v>672.61111100000005</v>
      </c>
      <c r="CW719" s="36">
        <v>18725.439999999999</v>
      </c>
      <c r="CX719" s="36">
        <v>27.84</v>
      </c>
      <c r="CY719" s="36" t="s">
        <v>429</v>
      </c>
    </row>
    <row r="720" spans="97:103" x14ac:dyDescent="0.25">
      <c r="CS720" s="36" t="s">
        <v>204</v>
      </c>
      <c r="CT720" s="36" t="s">
        <v>8</v>
      </c>
      <c r="CU720" s="36" t="s">
        <v>397</v>
      </c>
      <c r="CV720" s="36">
        <v>1379.6</v>
      </c>
      <c r="CW720" s="36">
        <v>28558.48</v>
      </c>
      <c r="CX720" s="36">
        <v>20.7</v>
      </c>
      <c r="CY720" s="36" t="s">
        <v>205</v>
      </c>
    </row>
    <row r="721" spans="97:103" x14ac:dyDescent="0.25">
      <c r="CS721" s="36" t="s">
        <v>206</v>
      </c>
      <c r="CT721" s="36" t="s">
        <v>8</v>
      </c>
      <c r="CU721" s="36" t="s">
        <v>397</v>
      </c>
      <c r="CV721" s="36">
        <v>2490</v>
      </c>
      <c r="CW721" s="36">
        <v>42634.84</v>
      </c>
      <c r="CX721" s="36">
        <v>17.12</v>
      </c>
      <c r="CY721" s="36" t="s">
        <v>207</v>
      </c>
    </row>
    <row r="722" spans="97:103" x14ac:dyDescent="0.25">
      <c r="CS722" s="36" t="s">
        <v>208</v>
      </c>
      <c r="CT722" s="36" t="s">
        <v>8</v>
      </c>
      <c r="CU722" s="36" t="s">
        <v>397</v>
      </c>
      <c r="CV722" s="36">
        <v>12</v>
      </c>
      <c r="CW722" s="36">
        <v>246</v>
      </c>
      <c r="CX722" s="36">
        <v>20.5</v>
      </c>
      <c r="CY722" s="36" t="s">
        <v>209</v>
      </c>
    </row>
    <row r="723" spans="97:103" x14ac:dyDescent="0.25">
      <c r="CS723" s="36" t="s">
        <v>430</v>
      </c>
      <c r="CT723" s="36" t="s">
        <v>8</v>
      </c>
      <c r="CU723" s="36" t="s">
        <v>397</v>
      </c>
      <c r="CV723" s="36">
        <v>312</v>
      </c>
      <c r="CW723" s="36">
        <v>6422.61</v>
      </c>
      <c r="CX723" s="36">
        <v>20.59</v>
      </c>
      <c r="CY723" s="36" t="s">
        <v>431</v>
      </c>
    </row>
    <row r="724" spans="97:103" x14ac:dyDescent="0.25">
      <c r="CS724" s="36" t="s">
        <v>210</v>
      </c>
      <c r="CT724" s="36" t="s">
        <v>8</v>
      </c>
      <c r="CU724" s="36" t="s">
        <v>397</v>
      </c>
      <c r="CV724" s="36">
        <v>501</v>
      </c>
      <c r="CW724" s="36">
        <v>10188.58</v>
      </c>
      <c r="CX724" s="36">
        <v>20.34</v>
      </c>
      <c r="CY724" s="36" t="s">
        <v>211</v>
      </c>
    </row>
    <row r="725" spans="97:103" x14ac:dyDescent="0.25">
      <c r="CS725" s="36" t="s">
        <v>371</v>
      </c>
      <c r="CT725" s="36" t="s">
        <v>8</v>
      </c>
      <c r="CU725" s="36" t="s">
        <v>397</v>
      </c>
      <c r="CV725" s="36">
        <v>369</v>
      </c>
      <c r="CW725" s="36">
        <v>6488.1</v>
      </c>
      <c r="CX725" s="36">
        <v>17.579999999999998</v>
      </c>
      <c r="CY725" s="36" t="s">
        <v>372</v>
      </c>
    </row>
    <row r="726" spans="97:103" x14ac:dyDescent="0.25">
      <c r="CS726" s="36" t="s">
        <v>212</v>
      </c>
      <c r="CT726" s="36" t="s">
        <v>8</v>
      </c>
      <c r="CU726" s="36" t="s">
        <v>397</v>
      </c>
      <c r="CV726" s="36">
        <v>4.5</v>
      </c>
      <c r="CW726" s="36">
        <v>155.75</v>
      </c>
      <c r="CX726" s="36">
        <v>34.61</v>
      </c>
      <c r="CY726" s="36" t="s">
        <v>213</v>
      </c>
    </row>
    <row r="727" spans="97:103" x14ac:dyDescent="0.25">
      <c r="CS727" s="36" t="s">
        <v>214</v>
      </c>
      <c r="CT727" s="36" t="s">
        <v>8</v>
      </c>
      <c r="CU727" s="36" t="s">
        <v>397</v>
      </c>
      <c r="CV727" s="36">
        <v>4.375</v>
      </c>
      <c r="CW727" s="36">
        <v>119.45</v>
      </c>
      <c r="CX727" s="36">
        <v>27.3</v>
      </c>
      <c r="CY727" s="36" t="s">
        <v>215</v>
      </c>
    </row>
    <row r="728" spans="97:103" x14ac:dyDescent="0.25">
      <c r="CS728" s="36" t="s">
        <v>216</v>
      </c>
      <c r="CT728" s="36" t="s">
        <v>8</v>
      </c>
      <c r="CU728" s="36" t="s">
        <v>397</v>
      </c>
      <c r="CV728" s="36">
        <v>5.75</v>
      </c>
      <c r="CW728" s="36">
        <v>620.58000000000004</v>
      </c>
      <c r="CX728" s="36">
        <v>107.93</v>
      </c>
      <c r="CY728" s="36" t="s">
        <v>217</v>
      </c>
    </row>
    <row r="729" spans="97:103" x14ac:dyDescent="0.25">
      <c r="CS729" s="36" t="s">
        <v>218</v>
      </c>
      <c r="CT729" s="36" t="s">
        <v>8</v>
      </c>
      <c r="CU729" s="36" t="s">
        <v>397</v>
      </c>
      <c r="CV729" s="36">
        <v>2</v>
      </c>
      <c r="CW729" s="36">
        <v>144</v>
      </c>
      <c r="CX729" s="36">
        <v>72</v>
      </c>
      <c r="CY729" s="36" t="s">
        <v>219</v>
      </c>
    </row>
    <row r="730" spans="97:103" x14ac:dyDescent="0.25">
      <c r="CS730" s="36" t="s">
        <v>220</v>
      </c>
      <c r="CT730" s="36" t="s">
        <v>8</v>
      </c>
      <c r="CU730" s="36" t="s">
        <v>397</v>
      </c>
      <c r="CV730" s="36">
        <v>19</v>
      </c>
      <c r="CW730" s="36">
        <v>1872.31</v>
      </c>
      <c r="CX730" s="36">
        <v>98.54</v>
      </c>
      <c r="CY730" s="36" t="s">
        <v>221</v>
      </c>
    </row>
    <row r="731" spans="97:103" x14ac:dyDescent="0.25">
      <c r="CS731" s="36" t="s">
        <v>432</v>
      </c>
      <c r="CT731" s="36" t="s">
        <v>8</v>
      </c>
      <c r="CU731" s="36" t="s">
        <v>397</v>
      </c>
      <c r="CV731" s="36">
        <v>51.00067</v>
      </c>
      <c r="CW731" s="36">
        <v>2370.96</v>
      </c>
      <c r="CX731" s="36">
        <v>46.49</v>
      </c>
      <c r="CY731" s="36" t="s">
        <v>433</v>
      </c>
    </row>
    <row r="732" spans="97:103" x14ac:dyDescent="0.25">
      <c r="CS732" s="36" t="s">
        <v>373</v>
      </c>
      <c r="CT732" s="36" t="s">
        <v>8</v>
      </c>
      <c r="CU732" s="36" t="s">
        <v>397</v>
      </c>
      <c r="CV732" s="36">
        <v>4.8666669999999996</v>
      </c>
      <c r="CW732" s="36">
        <v>82.18</v>
      </c>
      <c r="CX732" s="36">
        <v>16.89</v>
      </c>
      <c r="CY732" s="36" t="s">
        <v>374</v>
      </c>
    </row>
    <row r="733" spans="97:103" x14ac:dyDescent="0.25">
      <c r="CS733" s="36" t="s">
        <v>222</v>
      </c>
      <c r="CT733" s="36" t="s">
        <v>8</v>
      </c>
      <c r="CU733" s="36" t="s">
        <v>397</v>
      </c>
      <c r="CV733" s="36">
        <v>3.9333330000000002</v>
      </c>
      <c r="CW733" s="36">
        <v>61.37</v>
      </c>
      <c r="CX733" s="36">
        <v>15.6</v>
      </c>
      <c r="CY733" s="36" t="s">
        <v>223</v>
      </c>
    </row>
    <row r="734" spans="97:103" x14ac:dyDescent="0.25">
      <c r="CS734" s="36" t="s">
        <v>224</v>
      </c>
      <c r="CT734" s="36" t="s">
        <v>8</v>
      </c>
      <c r="CU734" s="36" t="s">
        <v>397</v>
      </c>
      <c r="CV734" s="36">
        <v>15</v>
      </c>
      <c r="CW734" s="36">
        <v>239.85</v>
      </c>
      <c r="CX734" s="36">
        <v>15.99</v>
      </c>
      <c r="CY734" s="36" t="s">
        <v>225</v>
      </c>
    </row>
    <row r="735" spans="97:103" x14ac:dyDescent="0.25">
      <c r="CS735" s="36" t="s">
        <v>226</v>
      </c>
      <c r="CT735" s="36" t="s">
        <v>8</v>
      </c>
      <c r="CU735" s="36" t="s">
        <v>397</v>
      </c>
      <c r="CV735" s="36">
        <v>19.083333</v>
      </c>
      <c r="CW735" s="36">
        <v>265.95999999999998</v>
      </c>
      <c r="CX735" s="36">
        <v>13.94</v>
      </c>
      <c r="CY735" s="36" t="s">
        <v>227</v>
      </c>
    </row>
    <row r="736" spans="97:103" x14ac:dyDescent="0.25">
      <c r="CS736" s="36" t="s">
        <v>228</v>
      </c>
      <c r="CT736" s="36" t="s">
        <v>8</v>
      </c>
      <c r="CU736" s="36" t="s">
        <v>397</v>
      </c>
      <c r="CV736" s="36">
        <v>11</v>
      </c>
      <c r="CW736" s="36">
        <v>38.74</v>
      </c>
      <c r="CX736" s="36">
        <v>3.52</v>
      </c>
      <c r="CY736" s="36" t="s">
        <v>229</v>
      </c>
    </row>
    <row r="737" spans="97:103" x14ac:dyDescent="0.25">
      <c r="CS737" s="36" t="s">
        <v>230</v>
      </c>
      <c r="CT737" s="36" t="s">
        <v>8</v>
      </c>
      <c r="CU737" s="36" t="s">
        <v>397</v>
      </c>
      <c r="CV737" s="36">
        <v>30.458293999999999</v>
      </c>
      <c r="CW737" s="36">
        <v>2018.37</v>
      </c>
      <c r="CX737" s="36">
        <v>66.27</v>
      </c>
      <c r="CY737" s="36" t="s">
        <v>231</v>
      </c>
    </row>
    <row r="738" spans="97:103" x14ac:dyDescent="0.25">
      <c r="CS738" s="36" t="s">
        <v>375</v>
      </c>
      <c r="CT738" s="36" t="s">
        <v>12</v>
      </c>
      <c r="CU738" s="36" t="s">
        <v>397</v>
      </c>
      <c r="CV738" s="36">
        <v>60</v>
      </c>
      <c r="CW738" s="36">
        <v>154.68</v>
      </c>
      <c r="CX738" s="36">
        <v>2.58</v>
      </c>
      <c r="CY738" s="36" t="s">
        <v>376</v>
      </c>
    </row>
    <row r="739" spans="97:103" x14ac:dyDescent="0.25">
      <c r="CS739" s="36" t="s">
        <v>232</v>
      </c>
      <c r="CT739" s="36" t="s">
        <v>12</v>
      </c>
      <c r="CU739" s="36" t="s">
        <v>397</v>
      </c>
      <c r="CV739" s="36">
        <v>1</v>
      </c>
      <c r="CW739" s="36">
        <v>5.05</v>
      </c>
      <c r="CX739" s="36">
        <v>5.05</v>
      </c>
      <c r="CY739" s="36" t="s">
        <v>233</v>
      </c>
    </row>
    <row r="740" spans="97:103" x14ac:dyDescent="0.25">
      <c r="CS740" s="36" t="s">
        <v>236</v>
      </c>
      <c r="CT740" s="36" t="s">
        <v>8</v>
      </c>
      <c r="CU740" s="36" t="s">
        <v>397</v>
      </c>
      <c r="CV740" s="36">
        <v>32.9375</v>
      </c>
      <c r="CW740" s="36">
        <v>4973.18</v>
      </c>
      <c r="CX740" s="36">
        <v>150.99</v>
      </c>
      <c r="CY740" s="36" t="s">
        <v>237</v>
      </c>
    </row>
    <row r="741" spans="97:103" x14ac:dyDescent="0.25">
      <c r="CS741" s="36" t="s">
        <v>238</v>
      </c>
      <c r="CT741" s="36" t="s">
        <v>12</v>
      </c>
      <c r="CU741" s="36" t="s">
        <v>397</v>
      </c>
      <c r="CV741" s="36">
        <v>357.8</v>
      </c>
      <c r="CW741" s="36">
        <v>3408.12</v>
      </c>
      <c r="CX741" s="36">
        <v>9.5299999999999994</v>
      </c>
      <c r="CY741" s="36" t="s">
        <v>239</v>
      </c>
    </row>
    <row r="742" spans="97:103" x14ac:dyDescent="0.25">
      <c r="CS742" s="36" t="s">
        <v>240</v>
      </c>
      <c r="CT742" s="36" t="s">
        <v>8</v>
      </c>
      <c r="CU742" s="36" t="s">
        <v>397</v>
      </c>
      <c r="CV742" s="36">
        <v>376.375</v>
      </c>
      <c r="CW742" s="36">
        <v>50485.99</v>
      </c>
      <c r="CX742" s="36">
        <v>134.13999999999999</v>
      </c>
      <c r="CY742" s="36" t="s">
        <v>241</v>
      </c>
    </row>
    <row r="743" spans="97:103" x14ac:dyDescent="0.25">
      <c r="CS743" s="36" t="s">
        <v>242</v>
      </c>
      <c r="CT743" s="36" t="s">
        <v>12</v>
      </c>
      <c r="CU743" s="36" t="s">
        <v>397</v>
      </c>
      <c r="CV743" s="36">
        <v>1019</v>
      </c>
      <c r="CW743" s="36">
        <v>9561.93</v>
      </c>
      <c r="CX743" s="36">
        <v>9.3800000000000008</v>
      </c>
      <c r="CY743" s="36" t="s">
        <v>243</v>
      </c>
    </row>
    <row r="744" spans="97:103" x14ac:dyDescent="0.25">
      <c r="CS744" s="36" t="s">
        <v>244</v>
      </c>
      <c r="CT744" s="36" t="s">
        <v>12</v>
      </c>
      <c r="CU744" s="36" t="s">
        <v>397</v>
      </c>
      <c r="CV744" s="36">
        <v>175</v>
      </c>
      <c r="CW744" s="36">
        <v>1148.99</v>
      </c>
      <c r="CX744" s="36">
        <v>6.57</v>
      </c>
      <c r="CY744" s="36" t="s">
        <v>245</v>
      </c>
    </row>
    <row r="745" spans="97:103" x14ac:dyDescent="0.25">
      <c r="CS745" s="36" t="s">
        <v>246</v>
      </c>
      <c r="CT745" s="36" t="s">
        <v>8</v>
      </c>
      <c r="CU745" s="36" t="s">
        <v>397</v>
      </c>
      <c r="CV745" s="36">
        <v>31.4375</v>
      </c>
      <c r="CW745" s="36">
        <v>3061.62</v>
      </c>
      <c r="CX745" s="36">
        <v>97.39</v>
      </c>
      <c r="CY745" s="36" t="s">
        <v>247</v>
      </c>
    </row>
    <row r="746" spans="97:103" x14ac:dyDescent="0.25">
      <c r="CS746" s="36" t="s">
        <v>248</v>
      </c>
      <c r="CT746" s="36" t="s">
        <v>12</v>
      </c>
      <c r="CU746" s="36" t="s">
        <v>397</v>
      </c>
      <c r="CV746" s="36">
        <v>178</v>
      </c>
      <c r="CW746" s="36">
        <v>1226.44</v>
      </c>
      <c r="CX746" s="36">
        <v>6.89</v>
      </c>
      <c r="CY746" s="36" t="s">
        <v>249</v>
      </c>
    </row>
    <row r="747" spans="97:103" x14ac:dyDescent="0.25">
      <c r="CS747" s="36" t="s">
        <v>250</v>
      </c>
      <c r="CT747" s="36" t="s">
        <v>8</v>
      </c>
      <c r="CU747" s="36" t="s">
        <v>397</v>
      </c>
      <c r="CV747" s="36">
        <v>22.9375</v>
      </c>
      <c r="CW747" s="36">
        <v>2433.88</v>
      </c>
      <c r="CX747" s="36">
        <v>106.11</v>
      </c>
      <c r="CY747" s="36" t="s">
        <v>251</v>
      </c>
    </row>
    <row r="748" spans="97:103" x14ac:dyDescent="0.25">
      <c r="CS748" s="36" t="s">
        <v>377</v>
      </c>
      <c r="CT748" s="36" t="s">
        <v>12</v>
      </c>
      <c r="CU748" s="36" t="s">
        <v>397</v>
      </c>
      <c r="CV748" s="36">
        <v>200</v>
      </c>
      <c r="CW748" s="36">
        <v>1286.5</v>
      </c>
      <c r="CX748" s="36">
        <v>6.43</v>
      </c>
      <c r="CY748" s="36" t="s">
        <v>378</v>
      </c>
    </row>
    <row r="749" spans="97:103" x14ac:dyDescent="0.25">
      <c r="CS749" s="36" t="s">
        <v>379</v>
      </c>
      <c r="CT749" s="36" t="s">
        <v>8</v>
      </c>
      <c r="CU749" s="36" t="s">
        <v>397</v>
      </c>
      <c r="CV749" s="36">
        <v>58.0625</v>
      </c>
      <c r="CW749" s="36">
        <v>5266.63</v>
      </c>
      <c r="CX749" s="36">
        <v>90.71</v>
      </c>
      <c r="CY749" s="36" t="s">
        <v>380</v>
      </c>
    </row>
    <row r="750" spans="97:103" x14ac:dyDescent="0.25">
      <c r="CS750" s="36" t="s">
        <v>252</v>
      </c>
      <c r="CT750" s="36" t="s">
        <v>8</v>
      </c>
      <c r="CU750" s="36" t="s">
        <v>397</v>
      </c>
      <c r="CV750" s="36">
        <v>113.4375</v>
      </c>
      <c r="CW750" s="36">
        <v>9771.16</v>
      </c>
      <c r="CX750" s="36">
        <v>86.14</v>
      </c>
      <c r="CY750" s="36" t="s">
        <v>253</v>
      </c>
    </row>
    <row r="751" spans="97:103" x14ac:dyDescent="0.25">
      <c r="CS751" s="36" t="s">
        <v>254</v>
      </c>
      <c r="CT751" s="36" t="s">
        <v>12</v>
      </c>
      <c r="CU751" s="36" t="s">
        <v>397</v>
      </c>
      <c r="CV751" s="36">
        <v>324</v>
      </c>
      <c r="CW751" s="36">
        <v>1948.6</v>
      </c>
      <c r="CX751" s="36">
        <v>6.01</v>
      </c>
      <c r="CY751" s="36" t="s">
        <v>255</v>
      </c>
    </row>
    <row r="752" spans="97:103" x14ac:dyDescent="0.25">
      <c r="CS752" s="36" t="s">
        <v>256</v>
      </c>
      <c r="CT752" s="36" t="s">
        <v>8</v>
      </c>
      <c r="CU752" s="36" t="s">
        <v>397</v>
      </c>
      <c r="CV752" s="36">
        <v>163.875</v>
      </c>
      <c r="CW752" s="36">
        <v>14937.32</v>
      </c>
      <c r="CX752" s="36">
        <v>91.15</v>
      </c>
      <c r="CY752" s="36" t="s">
        <v>257</v>
      </c>
    </row>
    <row r="753" spans="97:103" x14ac:dyDescent="0.25">
      <c r="CS753" s="36" t="s">
        <v>258</v>
      </c>
      <c r="CT753" s="36" t="s">
        <v>12</v>
      </c>
      <c r="CU753" s="36" t="s">
        <v>397</v>
      </c>
      <c r="CV753" s="36">
        <v>841</v>
      </c>
      <c r="CW753" s="36">
        <v>3821.85</v>
      </c>
      <c r="CX753" s="36">
        <v>4.54</v>
      </c>
      <c r="CY753" s="36" t="s">
        <v>259</v>
      </c>
    </row>
    <row r="754" spans="97:103" x14ac:dyDescent="0.25">
      <c r="CS754" s="36" t="s">
        <v>260</v>
      </c>
      <c r="CT754" s="36" t="s">
        <v>8</v>
      </c>
      <c r="CU754" s="36" t="s">
        <v>397</v>
      </c>
      <c r="CV754" s="36">
        <v>2.7500010000000001</v>
      </c>
      <c r="CW754" s="36">
        <v>431.77</v>
      </c>
      <c r="CX754" s="36">
        <v>157.01</v>
      </c>
      <c r="CY754" s="36" t="s">
        <v>261</v>
      </c>
    </row>
    <row r="755" spans="97:103" x14ac:dyDescent="0.25">
      <c r="CS755" s="36" t="s">
        <v>262</v>
      </c>
      <c r="CT755" s="36" t="s">
        <v>8</v>
      </c>
      <c r="CU755" s="36" t="s">
        <v>397</v>
      </c>
      <c r="CV755" s="36">
        <v>5</v>
      </c>
      <c r="CW755" s="36">
        <v>11.76</v>
      </c>
      <c r="CX755" s="36">
        <v>2.35</v>
      </c>
      <c r="CY755" s="36" t="s">
        <v>263</v>
      </c>
    </row>
    <row r="756" spans="97:103" x14ac:dyDescent="0.25">
      <c r="CS756" s="36" t="s">
        <v>434</v>
      </c>
      <c r="CT756" s="36" t="s">
        <v>12</v>
      </c>
      <c r="CU756" s="36" t="s">
        <v>397</v>
      </c>
      <c r="CV756" s="36">
        <v>24</v>
      </c>
      <c r="CW756" s="36">
        <v>50.48</v>
      </c>
      <c r="CX756" s="36">
        <v>2.1</v>
      </c>
      <c r="CY756" s="36" t="s">
        <v>435</v>
      </c>
    </row>
    <row r="757" spans="97:103" x14ac:dyDescent="0.25">
      <c r="CS757" s="36" t="s">
        <v>381</v>
      </c>
      <c r="CT757" s="36" t="s">
        <v>8</v>
      </c>
      <c r="CU757" s="36" t="s">
        <v>397</v>
      </c>
      <c r="CV757" s="36">
        <v>7</v>
      </c>
      <c r="CW757" s="36">
        <v>173.3</v>
      </c>
      <c r="CX757" s="36">
        <v>24.76</v>
      </c>
      <c r="CY757" s="36" t="s">
        <v>382</v>
      </c>
    </row>
    <row r="758" spans="97:103" x14ac:dyDescent="0.25">
      <c r="CS758" s="36" t="s">
        <v>383</v>
      </c>
      <c r="CT758" s="36" t="s">
        <v>8</v>
      </c>
      <c r="CU758" s="36" t="s">
        <v>397</v>
      </c>
      <c r="CV758" s="36">
        <v>10</v>
      </c>
      <c r="CW758" s="36">
        <v>471.16</v>
      </c>
      <c r="CX758" s="36">
        <v>47.12</v>
      </c>
      <c r="CY758" s="36" t="s">
        <v>384</v>
      </c>
    </row>
    <row r="759" spans="97:103" x14ac:dyDescent="0.25">
      <c r="CS759" s="36" t="s">
        <v>385</v>
      </c>
      <c r="CT759" s="36" t="s">
        <v>12</v>
      </c>
      <c r="CU759" s="36" t="s">
        <v>397</v>
      </c>
      <c r="CV759" s="36">
        <v>8</v>
      </c>
      <c r="CW759" s="36">
        <v>16.399999999999999</v>
      </c>
      <c r="CX759" s="36">
        <v>2.0499999999999998</v>
      </c>
      <c r="CY759" s="36" t="s">
        <v>386</v>
      </c>
    </row>
    <row r="760" spans="97:103" x14ac:dyDescent="0.25">
      <c r="CS760" s="36" t="s">
        <v>266</v>
      </c>
      <c r="CT760" s="36" t="s">
        <v>8</v>
      </c>
      <c r="CU760" s="36" t="s">
        <v>397</v>
      </c>
      <c r="CV760" s="36">
        <v>25.694438999999999</v>
      </c>
      <c r="CW760" s="36">
        <v>1342.03</v>
      </c>
      <c r="CX760" s="36">
        <v>52.23</v>
      </c>
      <c r="CY760" s="36" t="s">
        <v>267</v>
      </c>
    </row>
    <row r="761" spans="97:103" x14ac:dyDescent="0.25">
      <c r="CS761" s="36" t="s">
        <v>387</v>
      </c>
      <c r="CT761" s="36" t="s">
        <v>12</v>
      </c>
      <c r="CU761" s="36" t="s">
        <v>397</v>
      </c>
      <c r="CV761" s="36">
        <v>15</v>
      </c>
      <c r="CW761" s="36">
        <v>25.54</v>
      </c>
      <c r="CX761" s="36">
        <v>1.7</v>
      </c>
      <c r="CY761" s="36" t="s">
        <v>388</v>
      </c>
    </row>
    <row r="762" spans="97:103" x14ac:dyDescent="0.25">
      <c r="CS762" s="36" t="s">
        <v>268</v>
      </c>
      <c r="CT762" s="36" t="s">
        <v>8</v>
      </c>
      <c r="CU762" s="36" t="s">
        <v>397</v>
      </c>
      <c r="CV762" s="36">
        <v>11.5</v>
      </c>
      <c r="CW762" s="36">
        <v>1088.8499999999999</v>
      </c>
      <c r="CX762" s="36">
        <v>94.68</v>
      </c>
      <c r="CY762" s="36" t="s">
        <v>269</v>
      </c>
    </row>
    <row r="763" spans="97:103" x14ac:dyDescent="0.25">
      <c r="CS763" s="36" t="s">
        <v>389</v>
      </c>
      <c r="CT763" s="36" t="s">
        <v>117</v>
      </c>
      <c r="CU763" s="36" t="s">
        <v>397</v>
      </c>
      <c r="CV763" s="36">
        <v>150</v>
      </c>
      <c r="CW763" s="36">
        <v>255.9</v>
      </c>
      <c r="CX763" s="36">
        <v>1.71</v>
      </c>
      <c r="CY763" s="36" t="s">
        <v>390</v>
      </c>
    </row>
    <row r="764" spans="97:103" x14ac:dyDescent="0.25">
      <c r="CS764" s="36" t="s">
        <v>270</v>
      </c>
      <c r="CT764" s="36" t="s">
        <v>8</v>
      </c>
      <c r="CU764" s="36" t="s">
        <v>397</v>
      </c>
      <c r="CV764" s="36">
        <v>39.25</v>
      </c>
      <c r="CW764" s="36">
        <v>2821</v>
      </c>
      <c r="CX764" s="36">
        <v>71.87</v>
      </c>
      <c r="CY764" s="36" t="s">
        <v>271</v>
      </c>
    </row>
    <row r="765" spans="97:103" x14ac:dyDescent="0.25">
      <c r="CS765" s="36" t="s">
        <v>391</v>
      </c>
      <c r="CT765" s="36" t="s">
        <v>12</v>
      </c>
      <c r="CU765" s="36" t="s">
        <v>397</v>
      </c>
      <c r="CV765" s="36">
        <v>13</v>
      </c>
      <c r="CW765" s="36">
        <v>189.6</v>
      </c>
      <c r="CX765" s="36">
        <v>14.58</v>
      </c>
      <c r="CY765" s="36" t="s">
        <v>392</v>
      </c>
    </row>
    <row r="766" spans="97:103" x14ac:dyDescent="0.25">
      <c r="CS766" s="36" t="s">
        <v>272</v>
      </c>
      <c r="CT766" s="36" t="s">
        <v>8</v>
      </c>
      <c r="CU766" s="36" t="s">
        <v>397</v>
      </c>
      <c r="CV766" s="36">
        <v>471.31668300000001</v>
      </c>
      <c r="CW766" s="36">
        <v>39535.82</v>
      </c>
      <c r="CX766" s="36">
        <v>83.88</v>
      </c>
      <c r="CY766" s="36" t="s">
        <v>273</v>
      </c>
    </row>
    <row r="767" spans="97:103" x14ac:dyDescent="0.25">
      <c r="CS767" s="36" t="s">
        <v>274</v>
      </c>
      <c r="CT767" s="36" t="s">
        <v>117</v>
      </c>
      <c r="CU767" s="36" t="s">
        <v>397</v>
      </c>
      <c r="CV767" s="36">
        <v>5917</v>
      </c>
      <c r="CW767" s="36">
        <v>7986.33</v>
      </c>
      <c r="CX767" s="36">
        <v>1.35</v>
      </c>
      <c r="CY767" s="36" t="s">
        <v>275</v>
      </c>
    </row>
    <row r="768" spans="97:103" x14ac:dyDescent="0.25">
      <c r="CS768" s="36" t="s">
        <v>276</v>
      </c>
      <c r="CT768" s="36" t="s">
        <v>8</v>
      </c>
      <c r="CU768" s="36" t="s">
        <v>397</v>
      </c>
      <c r="CV768" s="36">
        <v>235.61111199999999</v>
      </c>
      <c r="CW768" s="36">
        <v>17466.71</v>
      </c>
      <c r="CX768" s="36">
        <v>74.13</v>
      </c>
      <c r="CY768" s="36" t="s">
        <v>277</v>
      </c>
    </row>
    <row r="769" spans="97:103" x14ac:dyDescent="0.25">
      <c r="CS769" s="36" t="s">
        <v>278</v>
      </c>
      <c r="CT769" s="36" t="s">
        <v>12</v>
      </c>
      <c r="CU769" s="36" t="s">
        <v>397</v>
      </c>
      <c r="CV769" s="36">
        <v>291.72223000000002</v>
      </c>
      <c r="CW769" s="36">
        <v>1889.29</v>
      </c>
      <c r="CX769" s="36">
        <v>6.48</v>
      </c>
      <c r="CY769" s="36" t="s">
        <v>279</v>
      </c>
    </row>
    <row r="770" spans="97:103" x14ac:dyDescent="0.25">
      <c r="CS770" s="36" t="s">
        <v>436</v>
      </c>
      <c r="CT770" s="36" t="s">
        <v>8</v>
      </c>
      <c r="CU770" s="36" t="s">
        <v>397</v>
      </c>
      <c r="CV770" s="36">
        <v>1020</v>
      </c>
      <c r="CW770" s="36">
        <v>50353.75</v>
      </c>
      <c r="CX770" s="36">
        <v>49.37</v>
      </c>
      <c r="CY770" s="36" t="s">
        <v>437</v>
      </c>
    </row>
    <row r="771" spans="97:103" x14ac:dyDescent="0.25">
      <c r="CS771" s="36" t="s">
        <v>280</v>
      </c>
      <c r="CT771" s="36" t="s">
        <v>8</v>
      </c>
      <c r="CU771" s="36" t="s">
        <v>397</v>
      </c>
      <c r="CV771" s="36">
        <v>82</v>
      </c>
      <c r="CW771" s="36">
        <v>2242</v>
      </c>
      <c r="CX771" s="36">
        <v>27.34</v>
      </c>
      <c r="CY771" s="36" t="s">
        <v>281</v>
      </c>
    </row>
    <row r="772" spans="97:103" x14ac:dyDescent="0.25">
      <c r="CS772" s="36" t="s">
        <v>282</v>
      </c>
      <c r="CT772" s="36" t="s">
        <v>8</v>
      </c>
      <c r="CU772" s="36" t="s">
        <v>397</v>
      </c>
      <c r="CV772" s="36">
        <v>1</v>
      </c>
      <c r="CW772" s="36">
        <v>16</v>
      </c>
      <c r="CX772" s="36">
        <v>16</v>
      </c>
      <c r="CY772" s="36" t="s">
        <v>283</v>
      </c>
    </row>
    <row r="773" spans="97:103" x14ac:dyDescent="0.25">
      <c r="CS773" s="36" t="s">
        <v>284</v>
      </c>
      <c r="CT773" s="36" t="s">
        <v>8</v>
      </c>
      <c r="CU773" s="36" t="s">
        <v>397</v>
      </c>
      <c r="CV773" s="36">
        <v>132.25</v>
      </c>
      <c r="CW773" s="36">
        <v>3483.25</v>
      </c>
      <c r="CX773" s="36">
        <v>26.34</v>
      </c>
      <c r="CY773" s="36" t="s">
        <v>285</v>
      </c>
    </row>
    <row r="774" spans="97:103" x14ac:dyDescent="0.25">
      <c r="CS774" s="36" t="s">
        <v>286</v>
      </c>
      <c r="CT774" s="36" t="s">
        <v>8</v>
      </c>
      <c r="CU774" s="36" t="s">
        <v>397</v>
      </c>
      <c r="CV774" s="36">
        <v>16</v>
      </c>
      <c r="CW774" s="36">
        <v>255</v>
      </c>
      <c r="CX774" s="36">
        <v>15.94</v>
      </c>
      <c r="CY774" s="36" t="s">
        <v>287</v>
      </c>
    </row>
    <row r="775" spans="97:103" x14ac:dyDescent="0.25">
      <c r="CS775" s="36" t="s">
        <v>290</v>
      </c>
      <c r="CT775" s="36" t="s">
        <v>8</v>
      </c>
      <c r="CU775" s="36" t="s">
        <v>397</v>
      </c>
      <c r="CV775" s="36">
        <v>193.75</v>
      </c>
      <c r="CW775" s="36">
        <v>17945.099999999999</v>
      </c>
      <c r="CX775" s="36">
        <v>92.62</v>
      </c>
      <c r="CY775" s="36" t="s">
        <v>291</v>
      </c>
    </row>
    <row r="776" spans="97:103" x14ac:dyDescent="0.25">
      <c r="CS776" s="36" t="s">
        <v>292</v>
      </c>
      <c r="CT776" s="36" t="s">
        <v>12</v>
      </c>
      <c r="CU776" s="36" t="s">
        <v>397</v>
      </c>
      <c r="CV776" s="36">
        <v>2552</v>
      </c>
      <c r="CW776" s="36">
        <v>5623.92</v>
      </c>
      <c r="CX776" s="36">
        <v>2.2000000000000002</v>
      </c>
      <c r="CY776" s="36" t="s">
        <v>293</v>
      </c>
    </row>
    <row r="777" spans="97:103" x14ac:dyDescent="0.25">
      <c r="CS777" s="36" t="s">
        <v>294</v>
      </c>
      <c r="CT777" s="36" t="s">
        <v>8</v>
      </c>
      <c r="CU777" s="36" t="s">
        <v>397</v>
      </c>
      <c r="CV777" s="36">
        <v>296.875</v>
      </c>
      <c r="CW777" s="36">
        <v>35335.1</v>
      </c>
      <c r="CX777" s="36">
        <v>119.02</v>
      </c>
      <c r="CY777" s="36" t="s">
        <v>295</v>
      </c>
    </row>
    <row r="778" spans="97:103" x14ac:dyDescent="0.25">
      <c r="CS778" s="36" t="s">
        <v>296</v>
      </c>
      <c r="CT778" s="36" t="s">
        <v>12</v>
      </c>
      <c r="CU778" s="36" t="s">
        <v>397</v>
      </c>
      <c r="CV778" s="36">
        <v>422</v>
      </c>
      <c r="CW778" s="36">
        <v>2505.84</v>
      </c>
      <c r="CX778" s="36">
        <v>5.94</v>
      </c>
      <c r="CY778" s="36" t="s">
        <v>297</v>
      </c>
    </row>
    <row r="779" spans="97:103" x14ac:dyDescent="0.25">
      <c r="CS779" s="36" t="s">
        <v>393</v>
      </c>
      <c r="CT779" s="36" t="s">
        <v>8</v>
      </c>
      <c r="CU779" s="36" t="s">
        <v>397</v>
      </c>
      <c r="CV779" s="36">
        <v>4</v>
      </c>
      <c r="CW779" s="36">
        <v>75.599999999999994</v>
      </c>
      <c r="CX779" s="36">
        <v>18.899999999999999</v>
      </c>
      <c r="CY779" s="36" t="s">
        <v>394</v>
      </c>
    </row>
    <row r="780" spans="97:103" x14ac:dyDescent="0.25">
      <c r="CS780" s="36" t="s">
        <v>298</v>
      </c>
      <c r="CT780" s="36" t="s">
        <v>8</v>
      </c>
      <c r="CU780" s="36" t="s">
        <v>397</v>
      </c>
      <c r="CV780" s="36">
        <v>115</v>
      </c>
      <c r="CW780" s="36">
        <v>622.70000000000005</v>
      </c>
      <c r="CX780" s="36">
        <v>5.41</v>
      </c>
      <c r="CY780" s="36" t="s">
        <v>299</v>
      </c>
    </row>
    <row r="781" spans="97:103" x14ac:dyDescent="0.25">
      <c r="CS781" s="36" t="s">
        <v>300</v>
      </c>
      <c r="CT781" s="36" t="s">
        <v>8</v>
      </c>
      <c r="CU781" s="36" t="s">
        <v>397</v>
      </c>
      <c r="CV781" s="36">
        <v>29</v>
      </c>
      <c r="CW781" s="36">
        <v>138.19</v>
      </c>
      <c r="CX781" s="36">
        <v>4.7699999999999996</v>
      </c>
      <c r="CY781" s="36" t="s">
        <v>301</v>
      </c>
    </row>
    <row r="782" spans="97:103" x14ac:dyDescent="0.25">
      <c r="CS782" s="36" t="s">
        <v>302</v>
      </c>
      <c r="CT782" s="36" t="s">
        <v>8</v>
      </c>
      <c r="CU782" s="36" t="s">
        <v>397</v>
      </c>
      <c r="CV782" s="36">
        <v>54</v>
      </c>
      <c r="CW782" s="36">
        <v>288.63</v>
      </c>
      <c r="CX782" s="36">
        <v>5.35</v>
      </c>
      <c r="CY782" s="36" t="s">
        <v>303</v>
      </c>
    </row>
    <row r="783" spans="97:103" x14ac:dyDescent="0.25">
      <c r="CS783" s="36" t="s">
        <v>304</v>
      </c>
      <c r="CT783" s="36" t="s">
        <v>8</v>
      </c>
      <c r="CU783" s="36" t="s">
        <v>397</v>
      </c>
      <c r="CV783" s="36">
        <v>1</v>
      </c>
      <c r="CW783" s="36">
        <v>6.03</v>
      </c>
      <c r="CX783" s="36">
        <v>6.03</v>
      </c>
      <c r="CY783" s="36" t="s">
        <v>305</v>
      </c>
    </row>
    <row r="784" spans="97:103" x14ac:dyDescent="0.25">
      <c r="CS784" s="36" t="s">
        <v>306</v>
      </c>
      <c r="CT784" s="36" t="s">
        <v>8</v>
      </c>
      <c r="CU784" s="36" t="s">
        <v>397</v>
      </c>
      <c r="CV784" s="36">
        <v>53</v>
      </c>
      <c r="CW784" s="36">
        <v>301.83999999999997</v>
      </c>
      <c r="CX784" s="36">
        <v>5.7</v>
      </c>
      <c r="CY784" s="36" t="s">
        <v>307</v>
      </c>
    </row>
    <row r="785" spans="97:103" x14ac:dyDescent="0.25">
      <c r="CS785" s="36" t="s">
        <v>308</v>
      </c>
      <c r="CT785" s="36" t="s">
        <v>8</v>
      </c>
      <c r="CU785" s="36" t="s">
        <v>397</v>
      </c>
      <c r="CV785" s="36">
        <v>-0.5</v>
      </c>
      <c r="CW785" s="36">
        <v>-3.04</v>
      </c>
      <c r="CX785" s="36">
        <v>6.08</v>
      </c>
      <c r="CY785" s="36" t="s">
        <v>48</v>
      </c>
    </row>
    <row r="786" spans="97:103" x14ac:dyDescent="0.25">
      <c r="CS786" s="36" t="s">
        <v>311</v>
      </c>
      <c r="CT786" s="36" t="s">
        <v>8</v>
      </c>
      <c r="CU786" s="36" t="s">
        <v>397</v>
      </c>
      <c r="CV786" s="36">
        <v>8.75</v>
      </c>
      <c r="CW786" s="36">
        <v>51.5</v>
      </c>
      <c r="CX786" s="36">
        <v>5.89</v>
      </c>
      <c r="CY786" s="36" t="s">
        <v>312</v>
      </c>
    </row>
    <row r="787" spans="97:103" x14ac:dyDescent="0.25">
      <c r="CS787" s="36" t="s">
        <v>315</v>
      </c>
      <c r="CT787" s="36" t="s">
        <v>8</v>
      </c>
      <c r="CU787" s="36" t="s">
        <v>397</v>
      </c>
      <c r="CV787" s="36">
        <v>29.333354</v>
      </c>
      <c r="CW787" s="36">
        <v>2830.42</v>
      </c>
      <c r="CX787" s="36">
        <v>96.49</v>
      </c>
      <c r="CY787" s="36" t="s">
        <v>316</v>
      </c>
    </row>
    <row r="788" spans="97:103" x14ac:dyDescent="0.25">
      <c r="CS788" s="36" t="s">
        <v>438</v>
      </c>
      <c r="CT788" s="36" t="s">
        <v>12</v>
      </c>
      <c r="CU788" s="36" t="s">
        <v>397</v>
      </c>
      <c r="CV788" s="36">
        <v>14</v>
      </c>
      <c r="CW788" s="36">
        <v>118.2</v>
      </c>
      <c r="CX788" s="36">
        <v>8.44</v>
      </c>
      <c r="CY788" s="36" t="s">
        <v>439</v>
      </c>
    </row>
    <row r="789" spans="97:103" x14ac:dyDescent="0.25">
      <c r="CS789" s="36" t="s">
        <v>7</v>
      </c>
      <c r="CT789" s="36" t="s">
        <v>8</v>
      </c>
      <c r="CU789" s="36" t="s">
        <v>440</v>
      </c>
      <c r="CV789" s="36">
        <v>13.5</v>
      </c>
      <c r="CW789" s="36">
        <v>1675.2</v>
      </c>
      <c r="CX789" s="36">
        <v>124.09</v>
      </c>
      <c r="CY789" s="36" t="s">
        <v>10</v>
      </c>
    </row>
    <row r="790" spans="97:103" x14ac:dyDescent="0.25">
      <c r="CS790" s="36" t="s">
        <v>11</v>
      </c>
      <c r="CT790" s="36" t="s">
        <v>12</v>
      </c>
      <c r="CU790" s="36" t="s">
        <v>440</v>
      </c>
      <c r="CV790" s="36">
        <v>55</v>
      </c>
      <c r="CW790" s="36">
        <v>672.26</v>
      </c>
      <c r="CX790" s="36">
        <v>12.22</v>
      </c>
      <c r="CY790" s="36" t="s">
        <v>13</v>
      </c>
    </row>
    <row r="791" spans="97:103" x14ac:dyDescent="0.25">
      <c r="CS791" s="36" t="s">
        <v>14</v>
      </c>
      <c r="CT791" s="36" t="s">
        <v>8</v>
      </c>
      <c r="CU791" s="36" t="s">
        <v>440</v>
      </c>
      <c r="CV791" s="36">
        <v>18</v>
      </c>
      <c r="CW791" s="36">
        <v>2275.1999999999998</v>
      </c>
      <c r="CX791" s="36">
        <v>126.4</v>
      </c>
      <c r="CY791" s="36" t="s">
        <v>15</v>
      </c>
    </row>
    <row r="792" spans="97:103" x14ac:dyDescent="0.25">
      <c r="CS792" s="36" t="s">
        <v>16</v>
      </c>
      <c r="CT792" s="36" t="s">
        <v>12</v>
      </c>
      <c r="CU792" s="36" t="s">
        <v>440</v>
      </c>
      <c r="CV792" s="36">
        <v>63</v>
      </c>
      <c r="CW792" s="36">
        <v>752.77</v>
      </c>
      <c r="CX792" s="36">
        <v>11.95</v>
      </c>
      <c r="CY792" s="36" t="s">
        <v>17</v>
      </c>
    </row>
    <row r="793" spans="97:103" x14ac:dyDescent="0.25">
      <c r="CS793" s="36" t="s">
        <v>18</v>
      </c>
      <c r="CT793" s="36" t="s">
        <v>8</v>
      </c>
      <c r="CU793" s="36" t="s">
        <v>440</v>
      </c>
      <c r="CV793" s="36">
        <v>0.5</v>
      </c>
      <c r="CW793" s="36">
        <v>66.75</v>
      </c>
      <c r="CX793" s="36">
        <v>133.5</v>
      </c>
      <c r="CY793" s="36" t="s">
        <v>19</v>
      </c>
    </row>
    <row r="794" spans="97:103" x14ac:dyDescent="0.25">
      <c r="CS794" s="36" t="s">
        <v>441</v>
      </c>
      <c r="CT794" s="36" t="s">
        <v>8</v>
      </c>
      <c r="CU794" s="36" t="s">
        <v>440</v>
      </c>
      <c r="CV794" s="36">
        <v>124.75</v>
      </c>
      <c r="CW794" s="36">
        <v>5362.8</v>
      </c>
      <c r="CX794" s="36">
        <v>42.99</v>
      </c>
      <c r="CY794" s="36" t="s">
        <v>442</v>
      </c>
    </row>
    <row r="795" spans="97:103" x14ac:dyDescent="0.25">
      <c r="CS795" s="36" t="s">
        <v>443</v>
      </c>
      <c r="CT795" s="36" t="s">
        <v>8</v>
      </c>
      <c r="CU795" s="36" t="s">
        <v>440</v>
      </c>
      <c r="CV795" s="36">
        <v>15</v>
      </c>
      <c r="CW795" s="36">
        <v>292.17</v>
      </c>
      <c r="CX795" s="36">
        <v>19.48</v>
      </c>
      <c r="CY795" s="36" t="s">
        <v>444</v>
      </c>
    </row>
    <row r="796" spans="97:103" x14ac:dyDescent="0.25">
      <c r="CS796" s="36" t="s">
        <v>445</v>
      </c>
      <c r="CT796" s="36" t="s">
        <v>8</v>
      </c>
      <c r="CU796" s="36" t="s">
        <v>440</v>
      </c>
      <c r="CV796" s="36">
        <v>15</v>
      </c>
      <c r="CW796" s="36">
        <v>186</v>
      </c>
      <c r="CX796" s="36">
        <v>12.4</v>
      </c>
      <c r="CY796" s="36" t="s">
        <v>446</v>
      </c>
    </row>
    <row r="797" spans="97:103" x14ac:dyDescent="0.25">
      <c r="CS797" s="36" t="s">
        <v>20</v>
      </c>
      <c r="CT797" s="36" t="s">
        <v>8</v>
      </c>
      <c r="CU797" s="36" t="s">
        <v>440</v>
      </c>
      <c r="CV797" s="36">
        <v>42.791666999999997</v>
      </c>
      <c r="CW797" s="36">
        <v>2047.41</v>
      </c>
      <c r="CX797" s="36">
        <v>47.85</v>
      </c>
      <c r="CY797" s="36" t="s">
        <v>21</v>
      </c>
    </row>
    <row r="798" spans="97:103" x14ac:dyDescent="0.25">
      <c r="CS798" s="36" t="s">
        <v>22</v>
      </c>
      <c r="CT798" s="36" t="s">
        <v>8</v>
      </c>
      <c r="CU798" s="36" t="s">
        <v>440</v>
      </c>
      <c r="CV798" s="36">
        <v>16.399999999999999</v>
      </c>
      <c r="CW798" s="36">
        <v>863.29</v>
      </c>
      <c r="CX798" s="36">
        <v>52.64</v>
      </c>
      <c r="CY798" s="36" t="s">
        <v>23</v>
      </c>
    </row>
    <row r="799" spans="97:103" x14ac:dyDescent="0.25">
      <c r="CS799" s="36" t="s">
        <v>24</v>
      </c>
      <c r="CT799" s="36" t="s">
        <v>8</v>
      </c>
      <c r="CU799" s="36" t="s">
        <v>440</v>
      </c>
      <c r="CV799" s="36">
        <v>3</v>
      </c>
      <c r="CW799" s="36">
        <v>64.8</v>
      </c>
      <c r="CX799" s="36">
        <v>21.6</v>
      </c>
      <c r="CY799" s="36" t="s">
        <v>25</v>
      </c>
    </row>
    <row r="800" spans="97:103" x14ac:dyDescent="0.25">
      <c r="CS800" s="36" t="s">
        <v>26</v>
      </c>
      <c r="CT800" s="36" t="s">
        <v>8</v>
      </c>
      <c r="CU800" s="36" t="s">
        <v>440</v>
      </c>
      <c r="CV800" s="36">
        <v>4</v>
      </c>
      <c r="CW800" s="36">
        <v>83.64</v>
      </c>
      <c r="CX800" s="36">
        <v>20.91</v>
      </c>
      <c r="CY800" s="36" t="s">
        <v>27</v>
      </c>
    </row>
    <row r="801" spans="97:103" x14ac:dyDescent="0.25">
      <c r="CS801" s="36" t="s">
        <v>320</v>
      </c>
      <c r="CT801" s="36" t="s">
        <v>8</v>
      </c>
      <c r="CU801" s="36" t="s">
        <v>440</v>
      </c>
      <c r="CV801" s="36">
        <v>51.165999999999997</v>
      </c>
      <c r="CW801" s="36">
        <v>1267.8599999999999</v>
      </c>
      <c r="CX801" s="36">
        <v>24.78</v>
      </c>
      <c r="CY801" s="36" t="s">
        <v>321</v>
      </c>
    </row>
    <row r="802" spans="97:103" x14ac:dyDescent="0.25">
      <c r="CS802" s="36" t="s">
        <v>322</v>
      </c>
      <c r="CT802" s="36" t="s">
        <v>12</v>
      </c>
      <c r="CU802" s="36" t="s">
        <v>440</v>
      </c>
      <c r="CV802" s="36">
        <v>18</v>
      </c>
      <c r="CW802" s="36">
        <v>27</v>
      </c>
      <c r="CX802" s="36">
        <v>1.5</v>
      </c>
      <c r="CY802" s="36" t="s">
        <v>323</v>
      </c>
    </row>
    <row r="803" spans="97:103" x14ac:dyDescent="0.25">
      <c r="CS803" s="36" t="s">
        <v>28</v>
      </c>
      <c r="CT803" s="36" t="s">
        <v>8</v>
      </c>
      <c r="CU803" s="36" t="s">
        <v>440</v>
      </c>
      <c r="CV803" s="36">
        <v>14.833333</v>
      </c>
      <c r="CW803" s="36">
        <v>439.83</v>
      </c>
      <c r="CX803" s="36">
        <v>29.65</v>
      </c>
      <c r="CY803" s="36" t="s">
        <v>29</v>
      </c>
    </row>
    <row r="804" spans="97:103" x14ac:dyDescent="0.25">
      <c r="CS804" s="36" t="s">
        <v>398</v>
      </c>
      <c r="CT804" s="36" t="s">
        <v>12</v>
      </c>
      <c r="CU804" s="36" t="s">
        <v>440</v>
      </c>
      <c r="CV804" s="36">
        <v>21</v>
      </c>
      <c r="CW804" s="36">
        <v>36.33</v>
      </c>
      <c r="CX804" s="36">
        <v>1.73</v>
      </c>
      <c r="CY804" s="36" t="s">
        <v>399</v>
      </c>
    </row>
    <row r="805" spans="97:103" x14ac:dyDescent="0.25">
      <c r="CS805" s="36" t="s">
        <v>30</v>
      </c>
      <c r="CT805" s="36" t="s">
        <v>8</v>
      </c>
      <c r="CU805" s="36" t="s">
        <v>440</v>
      </c>
      <c r="CV805" s="36">
        <v>10.666663</v>
      </c>
      <c r="CW805" s="36">
        <v>308.64999999999998</v>
      </c>
      <c r="CX805" s="36">
        <v>28.94</v>
      </c>
      <c r="CY805" s="36" t="s">
        <v>31</v>
      </c>
    </row>
    <row r="806" spans="97:103" x14ac:dyDescent="0.25">
      <c r="CS806" s="36" t="s">
        <v>447</v>
      </c>
      <c r="CT806" s="36" t="s">
        <v>12</v>
      </c>
      <c r="CU806" s="36" t="s">
        <v>440</v>
      </c>
      <c r="CV806" s="36">
        <v>6</v>
      </c>
      <c r="CW806" s="36">
        <v>10.38</v>
      </c>
      <c r="CX806" s="36">
        <v>1.73</v>
      </c>
      <c r="CY806" s="36" t="s">
        <v>448</v>
      </c>
    </row>
    <row r="807" spans="97:103" x14ac:dyDescent="0.25">
      <c r="CS807" s="36" t="s">
        <v>32</v>
      </c>
      <c r="CT807" s="36" t="s">
        <v>8</v>
      </c>
      <c r="CU807" s="36" t="s">
        <v>440</v>
      </c>
      <c r="CV807" s="36">
        <v>6.5</v>
      </c>
      <c r="CW807" s="36">
        <v>51.31</v>
      </c>
      <c r="CX807" s="36">
        <v>7.89</v>
      </c>
      <c r="CY807" s="36" t="s">
        <v>33</v>
      </c>
    </row>
    <row r="808" spans="97:103" x14ac:dyDescent="0.25">
      <c r="CS808" s="36" t="s">
        <v>36</v>
      </c>
      <c r="CT808" s="36" t="s">
        <v>8</v>
      </c>
      <c r="CU808" s="36" t="s">
        <v>440</v>
      </c>
      <c r="CV808" s="36">
        <v>50.55</v>
      </c>
      <c r="CW808" s="36">
        <v>1719.62</v>
      </c>
      <c r="CX808" s="36">
        <v>34.020000000000003</v>
      </c>
      <c r="CY808" s="36" t="s">
        <v>37</v>
      </c>
    </row>
    <row r="809" spans="97:103" x14ac:dyDescent="0.25">
      <c r="CS809" s="36" t="s">
        <v>38</v>
      </c>
      <c r="CT809" s="36" t="s">
        <v>8</v>
      </c>
      <c r="CU809" s="36" t="s">
        <v>440</v>
      </c>
      <c r="CV809" s="36">
        <v>0.8125</v>
      </c>
      <c r="CW809" s="36">
        <v>28.3</v>
      </c>
      <c r="CX809" s="36">
        <v>34.83</v>
      </c>
      <c r="CY809" s="36" t="s">
        <v>39</v>
      </c>
    </row>
    <row r="810" spans="97:103" x14ac:dyDescent="0.25">
      <c r="CS810" s="36" t="s">
        <v>326</v>
      </c>
      <c r="CT810" s="36" t="s">
        <v>12</v>
      </c>
      <c r="CU810" s="36" t="s">
        <v>440</v>
      </c>
      <c r="CV810" s="36">
        <v>10</v>
      </c>
      <c r="CW810" s="36">
        <v>4.3</v>
      </c>
      <c r="CX810" s="36">
        <v>0.43</v>
      </c>
      <c r="CY810" s="36" t="s">
        <v>327</v>
      </c>
    </row>
    <row r="811" spans="97:103" x14ac:dyDescent="0.25">
      <c r="CS811" s="36" t="s">
        <v>44</v>
      </c>
      <c r="CT811" s="36" t="s">
        <v>8</v>
      </c>
      <c r="CU811" s="36" t="s">
        <v>440</v>
      </c>
      <c r="CV811" s="36">
        <v>-4.1966000000000001</v>
      </c>
      <c r="CW811" s="36">
        <v>-100.8</v>
      </c>
      <c r="CX811" s="36">
        <v>24.02</v>
      </c>
      <c r="CY811" s="36" t="s">
        <v>45</v>
      </c>
    </row>
    <row r="812" spans="97:103" x14ac:dyDescent="0.25">
      <c r="CS812" s="36" t="s">
        <v>51</v>
      </c>
      <c r="CT812" s="36" t="s">
        <v>8</v>
      </c>
      <c r="CU812" s="36" t="s">
        <v>440</v>
      </c>
      <c r="CV812" s="36">
        <v>2.0833330000000001</v>
      </c>
      <c r="CW812" s="36">
        <v>55.21</v>
      </c>
      <c r="CX812" s="36">
        <v>26.5</v>
      </c>
      <c r="CY812" s="36" t="s">
        <v>52</v>
      </c>
    </row>
    <row r="813" spans="97:103" x14ac:dyDescent="0.25">
      <c r="CS813" s="36" t="s">
        <v>449</v>
      </c>
      <c r="CT813" s="36" t="s">
        <v>8</v>
      </c>
      <c r="CU813" s="36" t="s">
        <v>440</v>
      </c>
      <c r="CV813" s="36">
        <v>18.25</v>
      </c>
      <c r="CW813" s="36">
        <v>587.6</v>
      </c>
      <c r="CX813" s="36">
        <v>32.200000000000003</v>
      </c>
      <c r="CY813" s="36" t="s">
        <v>450</v>
      </c>
    </row>
    <row r="814" spans="97:103" x14ac:dyDescent="0.25">
      <c r="CS814" s="36" t="s">
        <v>53</v>
      </c>
      <c r="CT814" s="36" t="s">
        <v>54</v>
      </c>
      <c r="CU814" s="36" t="s">
        <v>440</v>
      </c>
      <c r="CV814" s="36">
        <v>2</v>
      </c>
      <c r="CW814" s="36">
        <v>0</v>
      </c>
      <c r="CX814" s="36">
        <v>0</v>
      </c>
      <c r="CY814" s="36" t="s">
        <v>55</v>
      </c>
    </row>
    <row r="815" spans="97:103" x14ac:dyDescent="0.25">
      <c r="CS815" s="36" t="s">
        <v>451</v>
      </c>
      <c r="CT815" s="36" t="s">
        <v>54</v>
      </c>
      <c r="CU815" s="36" t="s">
        <v>440</v>
      </c>
      <c r="CV815" s="36">
        <v>10</v>
      </c>
      <c r="CW815" s="36">
        <v>0</v>
      </c>
      <c r="CX815" s="36">
        <v>0</v>
      </c>
      <c r="CY815" s="36" t="s">
        <v>452</v>
      </c>
    </row>
    <row r="816" spans="97:103" x14ac:dyDescent="0.25">
      <c r="CS816" s="36" t="s">
        <v>58</v>
      </c>
      <c r="CT816" s="36" t="s">
        <v>8</v>
      </c>
      <c r="CU816" s="36" t="s">
        <v>440</v>
      </c>
      <c r="CV816" s="36">
        <v>162.15</v>
      </c>
      <c r="CW816" s="36">
        <v>21924.75</v>
      </c>
      <c r="CX816" s="36">
        <v>135.21</v>
      </c>
      <c r="CY816" s="36" t="s">
        <v>59</v>
      </c>
    </row>
    <row r="817" spans="97:103" x14ac:dyDescent="0.25">
      <c r="CS817" s="36" t="s">
        <v>60</v>
      </c>
      <c r="CT817" s="36" t="s">
        <v>12</v>
      </c>
      <c r="CU817" s="36" t="s">
        <v>440</v>
      </c>
      <c r="CV817" s="36">
        <v>529.4</v>
      </c>
      <c r="CW817" s="36">
        <v>6589.32</v>
      </c>
      <c r="CX817" s="36">
        <v>12.45</v>
      </c>
      <c r="CY817" s="36" t="s">
        <v>61</v>
      </c>
    </row>
    <row r="818" spans="97:103" x14ac:dyDescent="0.25">
      <c r="CS818" s="36" t="s">
        <v>62</v>
      </c>
      <c r="CT818" s="36" t="s">
        <v>8</v>
      </c>
      <c r="CU818" s="36" t="s">
        <v>440</v>
      </c>
      <c r="CV818" s="36">
        <v>252.9375</v>
      </c>
      <c r="CW818" s="36">
        <v>15339.46</v>
      </c>
      <c r="CX818" s="36">
        <v>60.65</v>
      </c>
      <c r="CY818" s="36" t="s">
        <v>63</v>
      </c>
    </row>
    <row r="819" spans="97:103" x14ac:dyDescent="0.25">
      <c r="CS819" s="36" t="s">
        <v>64</v>
      </c>
      <c r="CT819" s="36" t="s">
        <v>12</v>
      </c>
      <c r="CU819" s="36" t="s">
        <v>440</v>
      </c>
      <c r="CV819" s="36">
        <v>96</v>
      </c>
      <c r="CW819" s="36">
        <v>427.71</v>
      </c>
      <c r="CX819" s="36">
        <v>4.46</v>
      </c>
      <c r="CY819" s="36" t="s">
        <v>65</v>
      </c>
    </row>
    <row r="820" spans="97:103" x14ac:dyDescent="0.25">
      <c r="CS820" s="36" t="s">
        <v>66</v>
      </c>
      <c r="CT820" s="36" t="s">
        <v>8</v>
      </c>
      <c r="CU820" s="36" t="s">
        <v>440</v>
      </c>
      <c r="CV820" s="36">
        <v>95.734375</v>
      </c>
      <c r="CW820" s="36">
        <v>10282.950000000001</v>
      </c>
      <c r="CX820" s="36">
        <v>107.41</v>
      </c>
      <c r="CY820" s="36" t="s">
        <v>67</v>
      </c>
    </row>
    <row r="821" spans="97:103" x14ac:dyDescent="0.25">
      <c r="CS821" s="36" t="s">
        <v>68</v>
      </c>
      <c r="CT821" s="36" t="s">
        <v>12</v>
      </c>
      <c r="CU821" s="36" t="s">
        <v>440</v>
      </c>
      <c r="CV821" s="36">
        <v>81</v>
      </c>
      <c r="CW821" s="36">
        <v>2181.6</v>
      </c>
      <c r="CX821" s="36">
        <v>26.93</v>
      </c>
      <c r="CY821" s="36" t="s">
        <v>69</v>
      </c>
    </row>
    <row r="822" spans="97:103" x14ac:dyDescent="0.25">
      <c r="CS822" s="36" t="s">
        <v>70</v>
      </c>
      <c r="CT822" s="36" t="s">
        <v>8</v>
      </c>
      <c r="CU822" s="36" t="s">
        <v>440</v>
      </c>
      <c r="CV822" s="36">
        <v>27.5</v>
      </c>
      <c r="CW822" s="36">
        <v>1769.51</v>
      </c>
      <c r="CX822" s="36">
        <v>64.349999999999994</v>
      </c>
      <c r="CY822" s="36" t="s">
        <v>71</v>
      </c>
    </row>
    <row r="823" spans="97:103" x14ac:dyDescent="0.25">
      <c r="CS823" s="36" t="s">
        <v>72</v>
      </c>
      <c r="CT823" s="36" t="s">
        <v>12</v>
      </c>
      <c r="CU823" s="36" t="s">
        <v>440</v>
      </c>
      <c r="CV823" s="36">
        <v>52.083333000000003</v>
      </c>
      <c r="CW823" s="36">
        <v>627.69000000000005</v>
      </c>
      <c r="CX823" s="36">
        <v>12.05</v>
      </c>
      <c r="CY823" s="36" t="s">
        <v>73</v>
      </c>
    </row>
    <row r="824" spans="97:103" x14ac:dyDescent="0.25">
      <c r="CS824" s="36" t="s">
        <v>74</v>
      </c>
      <c r="CT824" s="36" t="s">
        <v>8</v>
      </c>
      <c r="CU824" s="36" t="s">
        <v>440</v>
      </c>
      <c r="CV824" s="36">
        <v>20.5</v>
      </c>
      <c r="CW824" s="36">
        <v>1344.6</v>
      </c>
      <c r="CX824" s="36">
        <v>65.59</v>
      </c>
      <c r="CY824" s="36" t="s">
        <v>75</v>
      </c>
    </row>
    <row r="825" spans="97:103" x14ac:dyDescent="0.25">
      <c r="CS825" s="36" t="s">
        <v>76</v>
      </c>
      <c r="CT825" s="36" t="s">
        <v>12</v>
      </c>
      <c r="CU825" s="36" t="s">
        <v>440</v>
      </c>
      <c r="CV825" s="36">
        <v>31</v>
      </c>
      <c r="CW825" s="36">
        <v>381.99</v>
      </c>
      <c r="CX825" s="36">
        <v>12.32</v>
      </c>
      <c r="CY825" s="36" t="s">
        <v>77</v>
      </c>
    </row>
    <row r="826" spans="97:103" x14ac:dyDescent="0.25">
      <c r="CS826" s="36" t="s">
        <v>78</v>
      </c>
      <c r="CT826" s="36" t="s">
        <v>8</v>
      </c>
      <c r="CU826" s="36" t="s">
        <v>440</v>
      </c>
      <c r="CV826" s="36">
        <v>11.5</v>
      </c>
      <c r="CW826" s="36">
        <v>793.8</v>
      </c>
      <c r="CX826" s="36">
        <v>69.03</v>
      </c>
      <c r="CY826" s="36" t="s">
        <v>79</v>
      </c>
    </row>
    <row r="827" spans="97:103" x14ac:dyDescent="0.25">
      <c r="CS827" s="36" t="s">
        <v>80</v>
      </c>
      <c r="CT827" s="36" t="s">
        <v>12</v>
      </c>
      <c r="CU827" s="36" t="s">
        <v>440</v>
      </c>
      <c r="CV827" s="36">
        <v>21</v>
      </c>
      <c r="CW827" s="36">
        <v>264.60000000000002</v>
      </c>
      <c r="CX827" s="36">
        <v>12.6</v>
      </c>
      <c r="CY827" s="36" t="s">
        <v>81</v>
      </c>
    </row>
    <row r="828" spans="97:103" x14ac:dyDescent="0.25">
      <c r="CS828" s="36" t="s">
        <v>453</v>
      </c>
      <c r="CT828" s="36" t="s">
        <v>8</v>
      </c>
      <c r="CU828" s="36" t="s">
        <v>440</v>
      </c>
      <c r="CV828" s="36">
        <v>15</v>
      </c>
      <c r="CW828" s="36">
        <v>292.17</v>
      </c>
      <c r="CX828" s="36">
        <v>19.48</v>
      </c>
      <c r="CY828" s="36" t="s">
        <v>454</v>
      </c>
    </row>
    <row r="829" spans="97:103" x14ac:dyDescent="0.25">
      <c r="CS829" s="36" t="s">
        <v>82</v>
      </c>
      <c r="CT829" s="36" t="s">
        <v>8</v>
      </c>
      <c r="CU829" s="36" t="s">
        <v>440</v>
      </c>
      <c r="CV829" s="36">
        <v>181.16666699999999</v>
      </c>
      <c r="CW829" s="36">
        <v>12422.97</v>
      </c>
      <c r="CX829" s="36">
        <v>68.569999999999993</v>
      </c>
      <c r="CY829" s="36" t="s">
        <v>83</v>
      </c>
    </row>
    <row r="830" spans="97:103" x14ac:dyDescent="0.25">
      <c r="CS830" s="36" t="s">
        <v>400</v>
      </c>
      <c r="CT830" s="36" t="s">
        <v>12</v>
      </c>
      <c r="CU830" s="36" t="s">
        <v>440</v>
      </c>
      <c r="CV830" s="36">
        <v>24</v>
      </c>
      <c r="CW830" s="36">
        <v>144</v>
      </c>
      <c r="CX830" s="36">
        <v>6</v>
      </c>
      <c r="CY830" s="36" t="s">
        <v>401</v>
      </c>
    </row>
    <row r="831" spans="97:103" x14ac:dyDescent="0.25">
      <c r="CS831" s="36" t="s">
        <v>84</v>
      </c>
      <c r="CT831" s="36" t="s">
        <v>8</v>
      </c>
      <c r="CU831" s="36" t="s">
        <v>440</v>
      </c>
      <c r="CV831" s="36">
        <v>269.83325500000001</v>
      </c>
      <c r="CW831" s="36">
        <v>19067.060000000001</v>
      </c>
      <c r="CX831" s="36">
        <v>70.66</v>
      </c>
      <c r="CY831" s="36" t="s">
        <v>85</v>
      </c>
    </row>
    <row r="832" spans="97:103" x14ac:dyDescent="0.25">
      <c r="CS832" s="36" t="s">
        <v>330</v>
      </c>
      <c r="CT832" s="36" t="s">
        <v>12</v>
      </c>
      <c r="CU832" s="36" t="s">
        <v>440</v>
      </c>
      <c r="CV832" s="36">
        <v>210</v>
      </c>
      <c r="CW832" s="36">
        <v>648.36</v>
      </c>
      <c r="CX832" s="36">
        <v>3.09</v>
      </c>
      <c r="CY832" s="36" t="s">
        <v>331</v>
      </c>
    </row>
    <row r="833" spans="97:103" x14ac:dyDescent="0.25">
      <c r="CS833" s="36" t="s">
        <v>333</v>
      </c>
      <c r="CT833" s="36" t="s">
        <v>12</v>
      </c>
      <c r="CU833" s="36" t="s">
        <v>440</v>
      </c>
      <c r="CV833" s="36">
        <v>6</v>
      </c>
      <c r="CW833" s="36">
        <v>8.4</v>
      </c>
      <c r="CX833" s="36">
        <v>1.4</v>
      </c>
      <c r="CY833" s="36" t="s">
        <v>334</v>
      </c>
    </row>
    <row r="834" spans="97:103" x14ac:dyDescent="0.25">
      <c r="CS834" s="36" t="s">
        <v>88</v>
      </c>
      <c r="CT834" s="36" t="s">
        <v>8</v>
      </c>
      <c r="CU834" s="36" t="s">
        <v>440</v>
      </c>
      <c r="CV834" s="36">
        <v>6.6666670000000003</v>
      </c>
      <c r="CW834" s="36">
        <v>155.31</v>
      </c>
      <c r="CX834" s="36">
        <v>23.3</v>
      </c>
      <c r="CY834" s="36" t="s">
        <v>89</v>
      </c>
    </row>
    <row r="835" spans="97:103" x14ac:dyDescent="0.25">
      <c r="CS835" s="36" t="s">
        <v>90</v>
      </c>
      <c r="CT835" s="36" t="s">
        <v>8</v>
      </c>
      <c r="CU835" s="36" t="s">
        <v>440</v>
      </c>
      <c r="CV835" s="36">
        <v>15.916667</v>
      </c>
      <c r="CW835" s="36">
        <v>346.11</v>
      </c>
      <c r="CX835" s="36">
        <v>21.75</v>
      </c>
      <c r="CY835" s="36" t="s">
        <v>91</v>
      </c>
    </row>
    <row r="836" spans="97:103" x14ac:dyDescent="0.25">
      <c r="CS836" s="36" t="s">
        <v>92</v>
      </c>
      <c r="CT836" s="36" t="s">
        <v>8</v>
      </c>
      <c r="CU836" s="36" t="s">
        <v>440</v>
      </c>
      <c r="CV836" s="36">
        <v>19.416667</v>
      </c>
      <c r="CW836" s="36">
        <v>431.61</v>
      </c>
      <c r="CX836" s="36">
        <v>22.23</v>
      </c>
      <c r="CY836" s="36" t="s">
        <v>93</v>
      </c>
    </row>
    <row r="837" spans="97:103" x14ac:dyDescent="0.25">
      <c r="CS837" s="36" t="s">
        <v>96</v>
      </c>
      <c r="CT837" s="36" t="s">
        <v>8</v>
      </c>
      <c r="CU837" s="36" t="s">
        <v>440</v>
      </c>
      <c r="CV837" s="36">
        <v>14.75</v>
      </c>
      <c r="CW837" s="36">
        <v>1234.4000000000001</v>
      </c>
      <c r="CX837" s="36">
        <v>83.69</v>
      </c>
      <c r="CY837" s="36" t="s">
        <v>97</v>
      </c>
    </row>
    <row r="838" spans="97:103" x14ac:dyDescent="0.25">
      <c r="CS838" s="36" t="s">
        <v>337</v>
      </c>
      <c r="CT838" s="36" t="s">
        <v>12</v>
      </c>
      <c r="CU838" s="36" t="s">
        <v>440</v>
      </c>
      <c r="CV838" s="36">
        <v>55</v>
      </c>
      <c r="CW838" s="36">
        <v>169.95</v>
      </c>
      <c r="CX838" s="36">
        <v>3.09</v>
      </c>
      <c r="CY838" s="36" t="s">
        <v>338</v>
      </c>
    </row>
    <row r="839" spans="97:103" x14ac:dyDescent="0.25">
      <c r="CS839" s="36" t="s">
        <v>98</v>
      </c>
      <c r="CT839" s="36" t="s">
        <v>8</v>
      </c>
      <c r="CU839" s="36" t="s">
        <v>440</v>
      </c>
      <c r="CV839" s="36">
        <v>31.3125</v>
      </c>
      <c r="CW839" s="36">
        <v>2640.09</v>
      </c>
      <c r="CX839" s="36">
        <v>84.31</v>
      </c>
      <c r="CY839" s="36" t="s">
        <v>99</v>
      </c>
    </row>
    <row r="840" spans="97:103" x14ac:dyDescent="0.25">
      <c r="CS840" s="36" t="s">
        <v>339</v>
      </c>
      <c r="CT840" s="36" t="s">
        <v>12</v>
      </c>
      <c r="CU840" s="36" t="s">
        <v>440</v>
      </c>
      <c r="CV840" s="36">
        <v>68</v>
      </c>
      <c r="CW840" s="36">
        <v>210.17</v>
      </c>
      <c r="CX840" s="36">
        <v>3.09</v>
      </c>
      <c r="CY840" s="36" t="s">
        <v>340</v>
      </c>
    </row>
    <row r="841" spans="97:103" x14ac:dyDescent="0.25">
      <c r="CS841" s="36" t="s">
        <v>100</v>
      </c>
      <c r="CT841" s="36" t="s">
        <v>8</v>
      </c>
      <c r="CU841" s="36" t="s">
        <v>440</v>
      </c>
      <c r="CV841" s="36">
        <v>13.4375</v>
      </c>
      <c r="CW841" s="36">
        <v>1127.58</v>
      </c>
      <c r="CX841" s="36">
        <v>83.91</v>
      </c>
      <c r="CY841" s="36" t="s">
        <v>101</v>
      </c>
    </row>
    <row r="842" spans="97:103" x14ac:dyDescent="0.25">
      <c r="CS842" s="36" t="s">
        <v>341</v>
      </c>
      <c r="CT842" s="36" t="s">
        <v>12</v>
      </c>
      <c r="CU842" s="36" t="s">
        <v>440</v>
      </c>
      <c r="CV842" s="36">
        <v>58</v>
      </c>
      <c r="CW842" s="36">
        <v>179.22</v>
      </c>
      <c r="CX842" s="36">
        <v>3.09</v>
      </c>
      <c r="CY842" s="36" t="s">
        <v>342</v>
      </c>
    </row>
    <row r="843" spans="97:103" x14ac:dyDescent="0.25">
      <c r="CS843" s="36" t="s">
        <v>102</v>
      </c>
      <c r="CT843" s="36" t="s">
        <v>8</v>
      </c>
      <c r="CU843" s="36" t="s">
        <v>440</v>
      </c>
      <c r="CV843" s="36">
        <v>28.4375</v>
      </c>
      <c r="CW843" s="36">
        <v>2332.7600000000002</v>
      </c>
      <c r="CX843" s="36">
        <v>82.03</v>
      </c>
      <c r="CY843" s="36" t="s">
        <v>103</v>
      </c>
    </row>
    <row r="844" spans="97:103" x14ac:dyDescent="0.25">
      <c r="CS844" s="36" t="s">
        <v>343</v>
      </c>
      <c r="CT844" s="36" t="s">
        <v>12</v>
      </c>
      <c r="CU844" s="36" t="s">
        <v>440</v>
      </c>
      <c r="CV844" s="36">
        <v>36</v>
      </c>
      <c r="CW844" s="36">
        <v>111.24</v>
      </c>
      <c r="CX844" s="36">
        <v>3.09</v>
      </c>
      <c r="CY844" s="36" t="s">
        <v>344</v>
      </c>
    </row>
    <row r="845" spans="97:103" x14ac:dyDescent="0.25">
      <c r="CS845" s="36" t="s">
        <v>104</v>
      </c>
      <c r="CT845" s="36" t="s">
        <v>8</v>
      </c>
      <c r="CU845" s="36" t="s">
        <v>440</v>
      </c>
      <c r="CV845" s="36">
        <v>26.5625</v>
      </c>
      <c r="CW845" s="36">
        <v>2186.04</v>
      </c>
      <c r="CX845" s="36">
        <v>82.3</v>
      </c>
      <c r="CY845" s="36" t="s">
        <v>105</v>
      </c>
    </row>
    <row r="846" spans="97:103" x14ac:dyDescent="0.25">
      <c r="CS846" s="36" t="s">
        <v>345</v>
      </c>
      <c r="CT846" s="36" t="s">
        <v>12</v>
      </c>
      <c r="CU846" s="36" t="s">
        <v>440</v>
      </c>
      <c r="CV846" s="36">
        <v>39</v>
      </c>
      <c r="CW846" s="36">
        <v>120.51</v>
      </c>
      <c r="CX846" s="36">
        <v>3.09</v>
      </c>
      <c r="CY846" s="36" t="s">
        <v>346</v>
      </c>
    </row>
    <row r="847" spans="97:103" x14ac:dyDescent="0.25">
      <c r="CS847" s="36" t="s">
        <v>402</v>
      </c>
      <c r="CT847" s="36" t="s">
        <v>8</v>
      </c>
      <c r="CU847" s="36" t="s">
        <v>440</v>
      </c>
      <c r="CV847" s="36">
        <v>19</v>
      </c>
      <c r="CW847" s="36">
        <v>351</v>
      </c>
      <c r="CX847" s="36">
        <v>18.47</v>
      </c>
      <c r="CY847" s="36" t="s">
        <v>403</v>
      </c>
    </row>
    <row r="848" spans="97:103" x14ac:dyDescent="0.25">
      <c r="CS848" s="36" t="s">
        <v>404</v>
      </c>
      <c r="CT848" s="36" t="s">
        <v>8</v>
      </c>
      <c r="CU848" s="36" t="s">
        <v>440</v>
      </c>
      <c r="CV848" s="36">
        <v>15</v>
      </c>
      <c r="CW848" s="36">
        <v>787.5</v>
      </c>
      <c r="CX848" s="36">
        <v>52.5</v>
      </c>
      <c r="CY848" s="36" t="s">
        <v>405</v>
      </c>
    </row>
    <row r="849" spans="97:103" x14ac:dyDescent="0.25">
      <c r="CS849" s="36" t="s">
        <v>455</v>
      </c>
      <c r="CT849" s="36" t="s">
        <v>8</v>
      </c>
      <c r="CU849" s="36" t="s">
        <v>440</v>
      </c>
      <c r="CV849" s="36">
        <v>15</v>
      </c>
      <c r="CW849" s="36">
        <v>186</v>
      </c>
      <c r="CX849" s="36">
        <v>12.4</v>
      </c>
      <c r="CY849" s="36" t="s">
        <v>456</v>
      </c>
    </row>
    <row r="850" spans="97:103" x14ac:dyDescent="0.25">
      <c r="CS850" s="36" t="s">
        <v>108</v>
      </c>
      <c r="CT850" s="36" t="s">
        <v>8</v>
      </c>
      <c r="CU850" s="36" t="s">
        <v>440</v>
      </c>
      <c r="CV850" s="36">
        <v>37.416670000000003</v>
      </c>
      <c r="CW850" s="36">
        <v>1901.89</v>
      </c>
      <c r="CX850" s="36">
        <v>50.83</v>
      </c>
      <c r="CY850" s="36" t="s">
        <v>109</v>
      </c>
    </row>
    <row r="851" spans="97:103" x14ac:dyDescent="0.25">
      <c r="CS851" s="36" t="s">
        <v>347</v>
      </c>
      <c r="CT851" s="36" t="s">
        <v>12</v>
      </c>
      <c r="CU851" s="36" t="s">
        <v>440</v>
      </c>
      <c r="CV851" s="36">
        <v>42</v>
      </c>
      <c r="CW851" s="36">
        <v>90.72</v>
      </c>
      <c r="CX851" s="36">
        <v>2.16</v>
      </c>
      <c r="CY851" s="36" t="s">
        <v>348</v>
      </c>
    </row>
    <row r="852" spans="97:103" x14ac:dyDescent="0.25">
      <c r="CS852" s="36" t="s">
        <v>110</v>
      </c>
      <c r="CT852" s="36" t="s">
        <v>8</v>
      </c>
      <c r="CU852" s="36" t="s">
        <v>440</v>
      </c>
      <c r="CV852" s="36">
        <v>114.25</v>
      </c>
      <c r="CW852" s="36">
        <v>5650.38</v>
      </c>
      <c r="CX852" s="36">
        <v>49.46</v>
      </c>
      <c r="CY852" s="36" t="s">
        <v>111</v>
      </c>
    </row>
    <row r="853" spans="97:103" x14ac:dyDescent="0.25">
      <c r="CS853" s="36" t="s">
        <v>349</v>
      </c>
      <c r="CT853" s="36" t="s">
        <v>12</v>
      </c>
      <c r="CU853" s="36" t="s">
        <v>440</v>
      </c>
      <c r="CV853" s="36">
        <v>25</v>
      </c>
      <c r="CW853" s="36">
        <v>54</v>
      </c>
      <c r="CX853" s="36">
        <v>2.16</v>
      </c>
      <c r="CY853" s="36" t="s">
        <v>350</v>
      </c>
    </row>
    <row r="854" spans="97:103" x14ac:dyDescent="0.25">
      <c r="CS854" s="36" t="s">
        <v>112</v>
      </c>
      <c r="CT854" s="36" t="s">
        <v>8</v>
      </c>
      <c r="CU854" s="36" t="s">
        <v>440</v>
      </c>
      <c r="CV854" s="36">
        <v>13.5</v>
      </c>
      <c r="CW854" s="36">
        <v>413.14</v>
      </c>
      <c r="CX854" s="36">
        <v>30.6</v>
      </c>
      <c r="CY854" s="36" t="s">
        <v>113</v>
      </c>
    </row>
    <row r="855" spans="97:103" x14ac:dyDescent="0.25">
      <c r="CS855" s="36" t="s">
        <v>457</v>
      </c>
      <c r="CT855" s="36" t="s">
        <v>8</v>
      </c>
      <c r="CU855" s="36" t="s">
        <v>440</v>
      </c>
      <c r="CV855" s="36">
        <v>41.833300000000001</v>
      </c>
      <c r="CW855" s="36">
        <v>2818.45</v>
      </c>
      <c r="CX855" s="36">
        <v>67.37</v>
      </c>
      <c r="CY855" s="36" t="s">
        <v>458</v>
      </c>
    </row>
    <row r="856" spans="97:103" x14ac:dyDescent="0.25">
      <c r="CS856" s="36" t="s">
        <v>114</v>
      </c>
      <c r="CT856" s="36" t="s">
        <v>8</v>
      </c>
      <c r="CU856" s="36" t="s">
        <v>440</v>
      </c>
      <c r="CV856" s="36">
        <v>718.81667000000004</v>
      </c>
      <c r="CW856" s="36">
        <v>56641.85</v>
      </c>
      <c r="CX856" s="36">
        <v>78.8</v>
      </c>
      <c r="CY856" s="36" t="s">
        <v>115</v>
      </c>
    </row>
    <row r="857" spans="97:103" x14ac:dyDescent="0.25">
      <c r="CS857" s="36" t="s">
        <v>116</v>
      </c>
      <c r="CT857" s="36" t="s">
        <v>117</v>
      </c>
      <c r="CU857" s="36" t="s">
        <v>440</v>
      </c>
      <c r="CV857" s="36">
        <v>5218</v>
      </c>
      <c r="CW857" s="36">
        <v>7019.33</v>
      </c>
      <c r="CX857" s="36">
        <v>1.35</v>
      </c>
      <c r="CY857" s="36" t="s">
        <v>118</v>
      </c>
    </row>
    <row r="858" spans="97:103" x14ac:dyDescent="0.25">
      <c r="CS858" s="36" t="s">
        <v>119</v>
      </c>
      <c r="CT858" s="36" t="s">
        <v>8</v>
      </c>
      <c r="CU858" s="36" t="s">
        <v>440</v>
      </c>
      <c r="CV858" s="36">
        <v>467.58327000000003</v>
      </c>
      <c r="CW858" s="36">
        <v>31852.21</v>
      </c>
      <c r="CX858" s="36">
        <v>68.12</v>
      </c>
      <c r="CY858" s="36" t="s">
        <v>120</v>
      </c>
    </row>
    <row r="859" spans="97:103" x14ac:dyDescent="0.25">
      <c r="CS859" s="36" t="s">
        <v>121</v>
      </c>
      <c r="CT859" s="36" t="s">
        <v>12</v>
      </c>
      <c r="CU859" s="36" t="s">
        <v>440</v>
      </c>
      <c r="CV859" s="36">
        <v>320</v>
      </c>
      <c r="CW859" s="36">
        <v>2027.47</v>
      </c>
      <c r="CX859" s="36">
        <v>6.34</v>
      </c>
      <c r="CY859" s="36" t="s">
        <v>122</v>
      </c>
    </row>
    <row r="860" spans="97:103" x14ac:dyDescent="0.25">
      <c r="CS860" s="36" t="s">
        <v>123</v>
      </c>
      <c r="CT860" s="36" t="s">
        <v>8</v>
      </c>
      <c r="CU860" s="36" t="s">
        <v>440</v>
      </c>
      <c r="CV860" s="36">
        <v>21</v>
      </c>
      <c r="CW860" s="36">
        <v>604.29</v>
      </c>
      <c r="CX860" s="36">
        <v>28.78</v>
      </c>
      <c r="CY860" s="36" t="s">
        <v>124</v>
      </c>
    </row>
    <row r="861" spans="97:103" x14ac:dyDescent="0.25">
      <c r="CS861" s="36" t="s">
        <v>125</v>
      </c>
      <c r="CT861" s="36" t="s">
        <v>8</v>
      </c>
      <c r="CU861" s="36" t="s">
        <v>440</v>
      </c>
      <c r="CV861" s="36">
        <v>1</v>
      </c>
      <c r="CW861" s="36">
        <v>0</v>
      </c>
      <c r="CX861" s="36">
        <v>0</v>
      </c>
      <c r="CY861" s="36" t="s">
        <v>126</v>
      </c>
    </row>
    <row r="862" spans="97:103" x14ac:dyDescent="0.25">
      <c r="CS862" s="36" t="s">
        <v>127</v>
      </c>
      <c r="CT862" s="36" t="s">
        <v>12</v>
      </c>
      <c r="CU862" s="36" t="s">
        <v>440</v>
      </c>
      <c r="CV862" s="36">
        <v>57</v>
      </c>
      <c r="CW862" s="36">
        <v>446.96</v>
      </c>
      <c r="CX862" s="36">
        <v>7.84</v>
      </c>
      <c r="CY862" s="36" t="s">
        <v>128</v>
      </c>
    </row>
    <row r="863" spans="97:103" x14ac:dyDescent="0.25">
      <c r="CS863" s="36" t="s">
        <v>129</v>
      </c>
      <c r="CT863" s="36" t="s">
        <v>8</v>
      </c>
      <c r="CU863" s="36" t="s">
        <v>440</v>
      </c>
      <c r="CV863" s="36">
        <v>37.25</v>
      </c>
      <c r="CW863" s="36">
        <v>3399.15</v>
      </c>
      <c r="CX863" s="36">
        <v>91.25</v>
      </c>
      <c r="CY863" s="36" t="s">
        <v>130</v>
      </c>
    </row>
    <row r="864" spans="97:103" x14ac:dyDescent="0.25">
      <c r="CS864" s="36" t="s">
        <v>131</v>
      </c>
      <c r="CT864" s="36" t="s">
        <v>12</v>
      </c>
      <c r="CU864" s="36" t="s">
        <v>440</v>
      </c>
      <c r="CV864" s="36">
        <v>76</v>
      </c>
      <c r="CW864" s="36">
        <v>458.22</v>
      </c>
      <c r="CX864" s="36">
        <v>6.03</v>
      </c>
      <c r="CY864" s="36" t="s">
        <v>132</v>
      </c>
    </row>
    <row r="865" spans="97:103" x14ac:dyDescent="0.25">
      <c r="CS865" s="36" t="s">
        <v>133</v>
      </c>
      <c r="CT865" s="36" t="s">
        <v>8</v>
      </c>
      <c r="CU865" s="36" t="s">
        <v>440</v>
      </c>
      <c r="CV865" s="36">
        <v>30</v>
      </c>
      <c r="CW865" s="36">
        <v>2086.92</v>
      </c>
      <c r="CX865" s="36">
        <v>69.56</v>
      </c>
      <c r="CY865" s="36" t="s">
        <v>134</v>
      </c>
    </row>
    <row r="866" spans="97:103" x14ac:dyDescent="0.25">
      <c r="CS866" s="36" t="s">
        <v>135</v>
      </c>
      <c r="CT866" s="36" t="s">
        <v>12</v>
      </c>
      <c r="CU866" s="36" t="s">
        <v>440</v>
      </c>
      <c r="CV866" s="36">
        <v>17</v>
      </c>
      <c r="CW866" s="36">
        <v>83.08</v>
      </c>
      <c r="CX866" s="36">
        <v>4.8899999999999997</v>
      </c>
      <c r="CY866" s="36" t="s">
        <v>136</v>
      </c>
    </row>
    <row r="867" spans="97:103" x14ac:dyDescent="0.25">
      <c r="CS867" s="36" t="s">
        <v>139</v>
      </c>
      <c r="CT867" s="36" t="s">
        <v>8</v>
      </c>
      <c r="CU867" s="36" t="s">
        <v>440</v>
      </c>
      <c r="CV867" s="36">
        <v>1</v>
      </c>
      <c r="CW867" s="36">
        <v>10</v>
      </c>
      <c r="CX867" s="36">
        <v>10</v>
      </c>
      <c r="CY867" s="36" t="s">
        <v>140</v>
      </c>
    </row>
    <row r="868" spans="97:103" x14ac:dyDescent="0.25">
      <c r="CS868" s="36" t="s">
        <v>141</v>
      </c>
      <c r="CT868" s="36" t="s">
        <v>8</v>
      </c>
      <c r="CU868" s="36" t="s">
        <v>440</v>
      </c>
      <c r="CV868" s="36">
        <v>181</v>
      </c>
      <c r="CW868" s="36">
        <v>2351.19</v>
      </c>
      <c r="CX868" s="36">
        <v>12.99</v>
      </c>
      <c r="CY868" s="36" t="s">
        <v>142</v>
      </c>
    </row>
    <row r="869" spans="97:103" x14ac:dyDescent="0.25">
      <c r="CS869" s="36" t="s">
        <v>406</v>
      </c>
      <c r="CT869" s="36" t="s">
        <v>8</v>
      </c>
      <c r="CU869" s="36" t="s">
        <v>440</v>
      </c>
      <c r="CV869" s="36">
        <v>89</v>
      </c>
      <c r="CW869" s="36">
        <v>1297.53</v>
      </c>
      <c r="CX869" s="36">
        <v>14.58</v>
      </c>
      <c r="CY869" s="36" t="s">
        <v>407</v>
      </c>
    </row>
    <row r="870" spans="97:103" x14ac:dyDescent="0.25">
      <c r="CS870" s="36" t="s">
        <v>143</v>
      </c>
      <c r="CT870" s="36" t="s">
        <v>8</v>
      </c>
      <c r="CU870" s="36" t="s">
        <v>440</v>
      </c>
      <c r="CV870" s="36">
        <v>301</v>
      </c>
      <c r="CW870" s="36">
        <v>4423.8999999999996</v>
      </c>
      <c r="CX870" s="36">
        <v>14.7</v>
      </c>
      <c r="CY870" s="36" t="s">
        <v>144</v>
      </c>
    </row>
    <row r="871" spans="97:103" x14ac:dyDescent="0.25">
      <c r="CS871" s="36" t="s">
        <v>145</v>
      </c>
      <c r="CT871" s="36" t="s">
        <v>8</v>
      </c>
      <c r="CU871" s="36" t="s">
        <v>440</v>
      </c>
      <c r="CV871" s="36">
        <v>247</v>
      </c>
      <c r="CW871" s="36">
        <v>3803.01</v>
      </c>
      <c r="CX871" s="36">
        <v>15.4</v>
      </c>
      <c r="CY871" s="36" t="s">
        <v>146</v>
      </c>
    </row>
    <row r="872" spans="97:103" x14ac:dyDescent="0.25">
      <c r="CS872" s="36" t="s">
        <v>147</v>
      </c>
      <c r="CT872" s="36" t="s">
        <v>8</v>
      </c>
      <c r="CU872" s="36" t="s">
        <v>440</v>
      </c>
      <c r="CV872" s="36">
        <v>4.0416670000000003</v>
      </c>
      <c r="CW872" s="36">
        <v>101.03</v>
      </c>
      <c r="CX872" s="36">
        <v>25</v>
      </c>
      <c r="CY872" s="36" t="s">
        <v>148</v>
      </c>
    </row>
    <row r="873" spans="97:103" x14ac:dyDescent="0.25">
      <c r="CS873" s="36" t="s">
        <v>351</v>
      </c>
      <c r="CT873" s="36" t="s">
        <v>8</v>
      </c>
      <c r="CU873" s="36" t="s">
        <v>440</v>
      </c>
      <c r="CV873" s="36">
        <v>100</v>
      </c>
      <c r="CW873" s="36">
        <v>3006.44</v>
      </c>
      <c r="CX873" s="36">
        <v>30.06</v>
      </c>
      <c r="CY873" s="36" t="s">
        <v>352</v>
      </c>
    </row>
    <row r="874" spans="97:103" x14ac:dyDescent="0.25">
      <c r="CS874" s="36" t="s">
        <v>353</v>
      </c>
      <c r="CT874" s="36" t="s">
        <v>8</v>
      </c>
      <c r="CU874" s="36" t="s">
        <v>440</v>
      </c>
      <c r="CV874" s="36">
        <v>150.33333400000001</v>
      </c>
      <c r="CW874" s="36">
        <v>4583.79</v>
      </c>
      <c r="CX874" s="36">
        <v>30.49</v>
      </c>
      <c r="CY874" s="36" t="s">
        <v>354</v>
      </c>
    </row>
    <row r="875" spans="97:103" x14ac:dyDescent="0.25">
      <c r="CS875" s="36" t="s">
        <v>355</v>
      </c>
      <c r="CT875" s="36" t="s">
        <v>8</v>
      </c>
      <c r="CU875" s="36" t="s">
        <v>440</v>
      </c>
      <c r="CV875" s="36">
        <v>6</v>
      </c>
      <c r="CW875" s="36">
        <v>398.16</v>
      </c>
      <c r="CX875" s="36">
        <v>66.36</v>
      </c>
      <c r="CY875" s="36" t="s">
        <v>356</v>
      </c>
    </row>
    <row r="876" spans="97:103" x14ac:dyDescent="0.25">
      <c r="CS876" s="36" t="s">
        <v>357</v>
      </c>
      <c r="CT876" s="36" t="s">
        <v>8</v>
      </c>
      <c r="CU876" s="36" t="s">
        <v>440</v>
      </c>
      <c r="CV876" s="36">
        <v>10.666667</v>
      </c>
      <c r="CW876" s="36">
        <v>777.76</v>
      </c>
      <c r="CX876" s="36">
        <v>72.91</v>
      </c>
      <c r="CY876" s="36" t="s">
        <v>358</v>
      </c>
    </row>
    <row r="877" spans="97:103" x14ac:dyDescent="0.25">
      <c r="CS877" s="36" t="s">
        <v>359</v>
      </c>
      <c r="CT877" s="36" t="s">
        <v>8</v>
      </c>
      <c r="CU877" s="36" t="s">
        <v>440</v>
      </c>
      <c r="CV877" s="36">
        <v>285.5</v>
      </c>
      <c r="CW877" s="36">
        <v>17283.650000000001</v>
      </c>
      <c r="CX877" s="36">
        <v>60.54</v>
      </c>
      <c r="CY877" s="36" t="s">
        <v>360</v>
      </c>
    </row>
    <row r="878" spans="97:103" x14ac:dyDescent="0.25">
      <c r="CS878" s="36" t="s">
        <v>361</v>
      </c>
      <c r="CT878" s="36" t="s">
        <v>8</v>
      </c>
      <c r="CU878" s="36" t="s">
        <v>440</v>
      </c>
      <c r="CV878" s="36">
        <v>195.5</v>
      </c>
      <c r="CW878" s="36">
        <v>5872.62</v>
      </c>
      <c r="CX878" s="36">
        <v>30.04</v>
      </c>
      <c r="CY878" s="36" t="s">
        <v>362</v>
      </c>
    </row>
    <row r="879" spans="97:103" x14ac:dyDescent="0.25">
      <c r="CS879" s="36" t="s">
        <v>459</v>
      </c>
      <c r="CT879" s="36" t="s">
        <v>8</v>
      </c>
      <c r="CU879" s="36" t="s">
        <v>440</v>
      </c>
      <c r="CV879" s="36">
        <v>4</v>
      </c>
      <c r="CW879" s="36">
        <v>301.92</v>
      </c>
      <c r="CX879" s="36">
        <v>75.48</v>
      </c>
      <c r="CY879" s="36" t="s">
        <v>460</v>
      </c>
    </row>
    <row r="880" spans="97:103" x14ac:dyDescent="0.25">
      <c r="CS880" s="36" t="s">
        <v>363</v>
      </c>
      <c r="CT880" s="36" t="s">
        <v>8</v>
      </c>
      <c r="CU880" s="36" t="s">
        <v>440</v>
      </c>
      <c r="CV880" s="36">
        <v>146</v>
      </c>
      <c r="CW880" s="36">
        <v>4329.6099999999997</v>
      </c>
      <c r="CX880" s="36">
        <v>29.65</v>
      </c>
      <c r="CY880" s="36" t="s">
        <v>364</v>
      </c>
    </row>
    <row r="881" spans="97:103" x14ac:dyDescent="0.25">
      <c r="CS881" s="36" t="s">
        <v>149</v>
      </c>
      <c r="CT881" s="36" t="s">
        <v>8</v>
      </c>
      <c r="CU881" s="36" t="s">
        <v>440</v>
      </c>
      <c r="CV881" s="36">
        <v>64.75</v>
      </c>
      <c r="CW881" s="36">
        <v>5649.18</v>
      </c>
      <c r="CX881" s="36">
        <v>87.25</v>
      </c>
      <c r="CY881" s="36" t="s">
        <v>150</v>
      </c>
    </row>
    <row r="882" spans="97:103" x14ac:dyDescent="0.25">
      <c r="CS882" s="36" t="s">
        <v>151</v>
      </c>
      <c r="CT882" s="36" t="s">
        <v>12</v>
      </c>
      <c r="CU882" s="36" t="s">
        <v>440</v>
      </c>
      <c r="CV882" s="36">
        <v>224</v>
      </c>
      <c r="CW882" s="36">
        <v>1354.38</v>
      </c>
      <c r="CX882" s="36">
        <v>6.05</v>
      </c>
      <c r="CY882" s="36" t="s">
        <v>152</v>
      </c>
    </row>
    <row r="883" spans="97:103" x14ac:dyDescent="0.25">
      <c r="CS883" s="36" t="s">
        <v>153</v>
      </c>
      <c r="CT883" s="36" t="s">
        <v>8</v>
      </c>
      <c r="CU883" s="36" t="s">
        <v>440</v>
      </c>
      <c r="CV883" s="36">
        <v>88.75</v>
      </c>
      <c r="CW883" s="36">
        <v>7909.54</v>
      </c>
      <c r="CX883" s="36">
        <v>89.12</v>
      </c>
      <c r="CY883" s="36" t="s">
        <v>154</v>
      </c>
    </row>
    <row r="884" spans="97:103" x14ac:dyDescent="0.25">
      <c r="CS884" s="36" t="s">
        <v>155</v>
      </c>
      <c r="CT884" s="36" t="s">
        <v>12</v>
      </c>
      <c r="CU884" s="36" t="s">
        <v>440</v>
      </c>
      <c r="CV884" s="36">
        <v>578</v>
      </c>
      <c r="CW884" s="36">
        <v>2770.62</v>
      </c>
      <c r="CX884" s="36">
        <v>4.79</v>
      </c>
      <c r="CY884" s="36" t="s">
        <v>156</v>
      </c>
    </row>
    <row r="885" spans="97:103" x14ac:dyDescent="0.25">
      <c r="CS885" s="36" t="s">
        <v>461</v>
      </c>
      <c r="CT885" s="36" t="s">
        <v>8</v>
      </c>
      <c r="CU885" s="36" t="s">
        <v>440</v>
      </c>
      <c r="CV885" s="36">
        <v>14.25</v>
      </c>
      <c r="CW885" s="36">
        <v>1132.46</v>
      </c>
      <c r="CX885" s="36">
        <v>79.47</v>
      </c>
      <c r="CY885" s="36" t="s">
        <v>462</v>
      </c>
    </row>
    <row r="886" spans="97:103" x14ac:dyDescent="0.25">
      <c r="CS886" s="36" t="s">
        <v>463</v>
      </c>
      <c r="CT886" s="36" t="s">
        <v>8</v>
      </c>
      <c r="CU886" s="36" t="s">
        <v>440</v>
      </c>
      <c r="CV886" s="36">
        <v>20</v>
      </c>
      <c r="CW886" s="36">
        <v>2976</v>
      </c>
      <c r="CX886" s="36">
        <v>148.80000000000001</v>
      </c>
      <c r="CY886" s="36" t="s">
        <v>464</v>
      </c>
    </row>
    <row r="887" spans="97:103" x14ac:dyDescent="0.25">
      <c r="CS887" s="36" t="s">
        <v>465</v>
      </c>
      <c r="CT887" s="36" t="s">
        <v>8</v>
      </c>
      <c r="CU887" s="36" t="s">
        <v>440</v>
      </c>
      <c r="CV887" s="36">
        <v>27.260909999999999</v>
      </c>
      <c r="CW887" s="36">
        <v>4492.84</v>
      </c>
      <c r="CX887" s="36">
        <v>164.81</v>
      </c>
      <c r="CY887" s="36" t="s">
        <v>466</v>
      </c>
    </row>
    <row r="888" spans="97:103" x14ac:dyDescent="0.25">
      <c r="CS888" s="36" t="s">
        <v>467</v>
      </c>
      <c r="CT888" s="36" t="s">
        <v>8</v>
      </c>
      <c r="CU888" s="36" t="s">
        <v>440</v>
      </c>
      <c r="CV888" s="36">
        <v>38.646999999999998</v>
      </c>
      <c r="CW888" s="36">
        <v>2798.92</v>
      </c>
      <c r="CX888" s="36">
        <v>72.42</v>
      </c>
      <c r="CY888" s="36" t="s">
        <v>468</v>
      </c>
    </row>
    <row r="889" spans="97:103" x14ac:dyDescent="0.25">
      <c r="CS889" s="36" t="s">
        <v>157</v>
      </c>
      <c r="CT889" s="36" t="s">
        <v>8</v>
      </c>
      <c r="CU889" s="36" t="s">
        <v>440</v>
      </c>
      <c r="CV889" s="36">
        <v>3</v>
      </c>
      <c r="CW889" s="36">
        <v>92.53</v>
      </c>
      <c r="CX889" s="36">
        <v>30.84</v>
      </c>
      <c r="CY889" s="36" t="s">
        <v>158</v>
      </c>
    </row>
    <row r="890" spans="97:103" x14ac:dyDescent="0.25">
      <c r="CS890" s="36" t="s">
        <v>159</v>
      </c>
      <c r="CT890" s="36" t="s">
        <v>8</v>
      </c>
      <c r="CU890" s="36" t="s">
        <v>440</v>
      </c>
      <c r="CV890" s="36">
        <v>3</v>
      </c>
      <c r="CW890" s="36">
        <v>94.53</v>
      </c>
      <c r="CX890" s="36">
        <v>31.51</v>
      </c>
      <c r="CY890" s="36" t="s">
        <v>160</v>
      </c>
    </row>
    <row r="891" spans="97:103" x14ac:dyDescent="0.25">
      <c r="CS891" s="36" t="s">
        <v>161</v>
      </c>
      <c r="CT891" s="36" t="s">
        <v>8</v>
      </c>
      <c r="CU891" s="36" t="s">
        <v>440</v>
      </c>
      <c r="CV891" s="36">
        <v>2</v>
      </c>
      <c r="CW891" s="36">
        <v>66</v>
      </c>
      <c r="CX891" s="36">
        <v>33</v>
      </c>
      <c r="CY891" s="36" t="s">
        <v>162</v>
      </c>
    </row>
    <row r="892" spans="97:103" x14ac:dyDescent="0.25">
      <c r="CS892" s="36" t="s">
        <v>469</v>
      </c>
      <c r="CT892" s="36" t="s">
        <v>8</v>
      </c>
      <c r="CU892" s="36" t="s">
        <v>440</v>
      </c>
      <c r="CV892" s="36">
        <v>62</v>
      </c>
      <c r="CW892" s="36">
        <v>2112</v>
      </c>
      <c r="CX892" s="36">
        <v>34.06</v>
      </c>
      <c r="CY892" s="36" t="s">
        <v>470</v>
      </c>
    </row>
    <row r="893" spans="97:103" x14ac:dyDescent="0.25">
      <c r="CS893" s="36" t="s">
        <v>163</v>
      </c>
      <c r="CT893" s="36" t="s">
        <v>8</v>
      </c>
      <c r="CU893" s="36" t="s">
        <v>440</v>
      </c>
      <c r="CV893" s="36">
        <v>42.625</v>
      </c>
      <c r="CW893" s="36">
        <v>2097.2399999999998</v>
      </c>
      <c r="CX893" s="36">
        <v>49.2</v>
      </c>
      <c r="CY893" s="36" t="s">
        <v>164</v>
      </c>
    </row>
    <row r="894" spans="97:103" x14ac:dyDescent="0.25">
      <c r="CS894" s="36" t="s">
        <v>471</v>
      </c>
      <c r="CT894" s="36" t="s">
        <v>8</v>
      </c>
      <c r="CU894" s="36" t="s">
        <v>440</v>
      </c>
      <c r="CV894" s="36">
        <v>132.5</v>
      </c>
      <c r="CW894" s="36">
        <v>7705.7</v>
      </c>
      <c r="CX894" s="36">
        <v>58.16</v>
      </c>
      <c r="CY894" s="36" t="s">
        <v>472</v>
      </c>
    </row>
    <row r="895" spans="97:103" x14ac:dyDescent="0.25">
      <c r="CS895" s="36" t="s">
        <v>473</v>
      </c>
      <c r="CT895" s="36" t="s">
        <v>8</v>
      </c>
      <c r="CU895" s="36" t="s">
        <v>440</v>
      </c>
      <c r="CV895" s="36">
        <v>120.5</v>
      </c>
      <c r="CW895" s="36">
        <v>7087.3</v>
      </c>
      <c r="CX895" s="36">
        <v>58.82</v>
      </c>
      <c r="CY895" s="36" t="s">
        <v>474</v>
      </c>
    </row>
    <row r="896" spans="97:103" x14ac:dyDescent="0.25">
      <c r="CS896" s="36" t="s">
        <v>166</v>
      </c>
      <c r="CT896" s="36" t="s">
        <v>8</v>
      </c>
      <c r="CU896" s="36" t="s">
        <v>440</v>
      </c>
      <c r="CV896" s="36">
        <v>7</v>
      </c>
      <c r="CW896" s="36">
        <v>98.76</v>
      </c>
      <c r="CX896" s="36">
        <v>14.11</v>
      </c>
      <c r="CY896" s="36" t="s">
        <v>167</v>
      </c>
    </row>
    <row r="897" spans="97:103" x14ac:dyDescent="0.25">
      <c r="CS897" s="36" t="s">
        <v>168</v>
      </c>
      <c r="CT897" s="36" t="s">
        <v>8</v>
      </c>
      <c r="CU897" s="36" t="s">
        <v>440</v>
      </c>
      <c r="CV897" s="36">
        <v>10.833333</v>
      </c>
      <c r="CW897" s="36">
        <v>280.58</v>
      </c>
      <c r="CX897" s="36">
        <v>25.9</v>
      </c>
      <c r="CY897" s="36" t="s">
        <v>169</v>
      </c>
    </row>
    <row r="898" spans="97:103" x14ac:dyDescent="0.25">
      <c r="CS898" s="36" t="s">
        <v>422</v>
      </c>
      <c r="CT898" s="36" t="s">
        <v>12</v>
      </c>
      <c r="CU898" s="36" t="s">
        <v>440</v>
      </c>
      <c r="CV898" s="36">
        <v>12</v>
      </c>
      <c r="CW898" s="36">
        <v>17.28</v>
      </c>
      <c r="CX898" s="36">
        <v>1.44</v>
      </c>
      <c r="CY898" s="36" t="s">
        <v>423</v>
      </c>
    </row>
    <row r="899" spans="97:103" x14ac:dyDescent="0.25">
      <c r="CS899" s="36" t="s">
        <v>365</v>
      </c>
      <c r="CT899" s="36" t="s">
        <v>8</v>
      </c>
      <c r="CU899" s="36" t="s">
        <v>440</v>
      </c>
      <c r="CV899" s="36">
        <v>4</v>
      </c>
      <c r="CW899" s="36">
        <v>74</v>
      </c>
      <c r="CX899" s="36">
        <v>18.5</v>
      </c>
      <c r="CY899" s="36" t="s">
        <v>366</v>
      </c>
    </row>
    <row r="900" spans="97:103" x14ac:dyDescent="0.25">
      <c r="CS900" s="36" t="s">
        <v>170</v>
      </c>
      <c r="CT900" s="36" t="s">
        <v>8</v>
      </c>
      <c r="CU900" s="36" t="s">
        <v>440</v>
      </c>
      <c r="CV900" s="36">
        <v>119</v>
      </c>
      <c r="CW900" s="36">
        <v>1645.81</v>
      </c>
      <c r="CX900" s="36">
        <v>13.83</v>
      </c>
      <c r="CY900" s="36" t="s">
        <v>171</v>
      </c>
    </row>
    <row r="901" spans="97:103" x14ac:dyDescent="0.25">
      <c r="CS901" s="36" t="s">
        <v>172</v>
      </c>
      <c r="CT901" s="36" t="s">
        <v>8</v>
      </c>
      <c r="CU901" s="36" t="s">
        <v>440</v>
      </c>
      <c r="CV901" s="36">
        <v>3561.7917699999998</v>
      </c>
      <c r="CW901" s="36">
        <v>44627.68</v>
      </c>
      <c r="CX901" s="36">
        <v>12.53</v>
      </c>
      <c r="CY901" s="36" t="s">
        <v>173</v>
      </c>
    </row>
    <row r="902" spans="97:103" x14ac:dyDescent="0.25">
      <c r="CS902" s="36" t="s">
        <v>367</v>
      </c>
      <c r="CT902" s="36" t="s">
        <v>8</v>
      </c>
      <c r="CU902" s="36" t="s">
        <v>440</v>
      </c>
      <c r="CV902" s="36">
        <v>1016</v>
      </c>
      <c r="CW902" s="36">
        <v>19802.759999999998</v>
      </c>
      <c r="CX902" s="36">
        <v>19.489999999999998</v>
      </c>
      <c r="CY902" s="36" t="s">
        <v>368</v>
      </c>
    </row>
    <row r="903" spans="97:103" x14ac:dyDescent="0.25">
      <c r="CS903" s="36" t="s">
        <v>174</v>
      </c>
      <c r="CT903" s="36" t="s">
        <v>8</v>
      </c>
      <c r="CU903" s="36" t="s">
        <v>440</v>
      </c>
      <c r="CV903" s="36">
        <v>51</v>
      </c>
      <c r="CW903" s="36">
        <v>1049.58</v>
      </c>
      <c r="CX903" s="36">
        <v>20.58</v>
      </c>
      <c r="CY903" s="36" t="s">
        <v>175</v>
      </c>
    </row>
    <row r="904" spans="97:103" x14ac:dyDescent="0.25">
      <c r="CS904" s="36" t="s">
        <v>176</v>
      </c>
      <c r="CT904" s="36" t="s">
        <v>8</v>
      </c>
      <c r="CU904" s="36" t="s">
        <v>440</v>
      </c>
      <c r="CV904" s="36">
        <v>1986.083367</v>
      </c>
      <c r="CW904" s="36">
        <v>53082.14</v>
      </c>
      <c r="CX904" s="36">
        <v>26.73</v>
      </c>
      <c r="CY904" s="36" t="s">
        <v>177</v>
      </c>
    </row>
    <row r="905" spans="97:103" x14ac:dyDescent="0.25">
      <c r="CS905" s="36" t="s">
        <v>424</v>
      </c>
      <c r="CT905" s="36" t="s">
        <v>12</v>
      </c>
      <c r="CU905" s="36" t="s">
        <v>440</v>
      </c>
      <c r="CV905" s="36">
        <v>19</v>
      </c>
      <c r="CW905" s="36">
        <v>47.5</v>
      </c>
      <c r="CX905" s="36">
        <v>2.5</v>
      </c>
      <c r="CY905" s="36" t="s">
        <v>425</v>
      </c>
    </row>
    <row r="906" spans="97:103" x14ac:dyDescent="0.25">
      <c r="CS906" s="36" t="s">
        <v>178</v>
      </c>
      <c r="CT906" s="36" t="s">
        <v>8</v>
      </c>
      <c r="CU906" s="36" t="s">
        <v>440</v>
      </c>
      <c r="CV906" s="36">
        <v>470.33330000000001</v>
      </c>
      <c r="CW906" s="36">
        <v>11331.84</v>
      </c>
      <c r="CX906" s="36">
        <v>24.09</v>
      </c>
      <c r="CY906" s="36" t="s">
        <v>179</v>
      </c>
    </row>
    <row r="907" spans="97:103" x14ac:dyDescent="0.25">
      <c r="CS907" s="36" t="s">
        <v>475</v>
      </c>
      <c r="CT907" s="36" t="s">
        <v>8</v>
      </c>
      <c r="CU907" s="36" t="s">
        <v>440</v>
      </c>
      <c r="CV907" s="36">
        <v>18.875</v>
      </c>
      <c r="CW907" s="36">
        <v>2399.8000000000002</v>
      </c>
      <c r="CX907" s="36">
        <v>127.14</v>
      </c>
      <c r="CY907" s="36" t="s">
        <v>476</v>
      </c>
    </row>
    <row r="908" spans="97:103" x14ac:dyDescent="0.25">
      <c r="CS908" s="36" t="s">
        <v>182</v>
      </c>
      <c r="CT908" s="36" t="s">
        <v>12</v>
      </c>
      <c r="CU908" s="36" t="s">
        <v>440</v>
      </c>
      <c r="CV908" s="36">
        <v>46</v>
      </c>
      <c r="CW908" s="36">
        <v>332.22</v>
      </c>
      <c r="CX908" s="36">
        <v>7.22</v>
      </c>
      <c r="CY908" s="36" t="s">
        <v>183</v>
      </c>
    </row>
    <row r="909" spans="97:103" x14ac:dyDescent="0.25">
      <c r="CS909" s="36" t="s">
        <v>184</v>
      </c>
      <c r="CT909" s="36" t="s">
        <v>8</v>
      </c>
      <c r="CU909" s="36" t="s">
        <v>440</v>
      </c>
      <c r="CV909" s="36">
        <v>125.75</v>
      </c>
      <c r="CW909" s="36">
        <v>2092.9</v>
      </c>
      <c r="CX909" s="36">
        <v>16.64</v>
      </c>
      <c r="CY909" s="36" t="s">
        <v>185</v>
      </c>
    </row>
    <row r="910" spans="97:103" x14ac:dyDescent="0.25">
      <c r="CS910" s="36" t="s">
        <v>477</v>
      </c>
      <c r="CT910" s="36" t="s">
        <v>12</v>
      </c>
      <c r="CU910" s="36" t="s">
        <v>440</v>
      </c>
      <c r="CV910" s="36">
        <v>3</v>
      </c>
      <c r="CW910" s="36">
        <v>6.3</v>
      </c>
      <c r="CX910" s="36">
        <v>2.1</v>
      </c>
      <c r="CY910" s="36" t="s">
        <v>478</v>
      </c>
    </row>
    <row r="911" spans="97:103" x14ac:dyDescent="0.25">
      <c r="CS911" s="36" t="s">
        <v>186</v>
      </c>
      <c r="CT911" s="36" t="s">
        <v>8</v>
      </c>
      <c r="CU911" s="36" t="s">
        <v>440</v>
      </c>
      <c r="CV911" s="36">
        <v>925.66666599999996</v>
      </c>
      <c r="CW911" s="36">
        <v>31620.66</v>
      </c>
      <c r="CX911" s="36">
        <v>34.159999999999997</v>
      </c>
      <c r="CY911" s="36" t="s">
        <v>187</v>
      </c>
    </row>
    <row r="912" spans="97:103" x14ac:dyDescent="0.25">
      <c r="CS912" s="36" t="s">
        <v>188</v>
      </c>
      <c r="CT912" s="36" t="s">
        <v>12</v>
      </c>
      <c r="CU912" s="36" t="s">
        <v>440</v>
      </c>
      <c r="CV912" s="36">
        <v>46</v>
      </c>
      <c r="CW912" s="36">
        <v>335.26</v>
      </c>
      <c r="CX912" s="36">
        <v>7.29</v>
      </c>
      <c r="CY912" s="36" t="s">
        <v>189</v>
      </c>
    </row>
    <row r="913" spans="97:103" x14ac:dyDescent="0.25">
      <c r="CS913" s="36" t="s">
        <v>190</v>
      </c>
      <c r="CT913" s="36" t="s">
        <v>8</v>
      </c>
      <c r="CU913" s="36" t="s">
        <v>440</v>
      </c>
      <c r="CV913" s="36">
        <v>255.83333300000001</v>
      </c>
      <c r="CW913" s="36">
        <v>8759.69</v>
      </c>
      <c r="CX913" s="36">
        <v>34.24</v>
      </c>
      <c r="CY913" s="36" t="s">
        <v>191</v>
      </c>
    </row>
    <row r="914" spans="97:103" x14ac:dyDescent="0.25">
      <c r="CS914" s="36" t="s">
        <v>192</v>
      </c>
      <c r="CT914" s="36" t="s">
        <v>12</v>
      </c>
      <c r="CU914" s="36" t="s">
        <v>440</v>
      </c>
      <c r="CV914" s="36">
        <v>61</v>
      </c>
      <c r="CW914" s="36">
        <v>441.81</v>
      </c>
      <c r="CX914" s="36">
        <v>7.24</v>
      </c>
      <c r="CY914" s="36" t="s">
        <v>193</v>
      </c>
    </row>
    <row r="915" spans="97:103" x14ac:dyDescent="0.25">
      <c r="CS915" s="36" t="s">
        <v>194</v>
      </c>
      <c r="CT915" s="36" t="s">
        <v>8</v>
      </c>
      <c r="CU915" s="36" t="s">
        <v>440</v>
      </c>
      <c r="CV915" s="36">
        <v>834.5</v>
      </c>
      <c r="CW915" s="36">
        <v>13506.67</v>
      </c>
      <c r="CX915" s="36">
        <v>16.190000000000001</v>
      </c>
      <c r="CY915" s="36" t="s">
        <v>195</v>
      </c>
    </row>
    <row r="916" spans="97:103" x14ac:dyDescent="0.25">
      <c r="CS916" s="36" t="s">
        <v>479</v>
      </c>
      <c r="CT916" s="36" t="s">
        <v>12</v>
      </c>
      <c r="CU916" s="36" t="s">
        <v>440</v>
      </c>
      <c r="CV916" s="36">
        <v>4</v>
      </c>
      <c r="CW916" s="36">
        <v>8.4</v>
      </c>
      <c r="CX916" s="36">
        <v>2.1</v>
      </c>
      <c r="CY916" s="36" t="s">
        <v>480</v>
      </c>
    </row>
    <row r="917" spans="97:103" x14ac:dyDescent="0.25">
      <c r="CS917" s="36" t="s">
        <v>196</v>
      </c>
      <c r="CT917" s="36" t="s">
        <v>8</v>
      </c>
      <c r="CU917" s="36" t="s">
        <v>440</v>
      </c>
      <c r="CV917" s="36">
        <v>546.5</v>
      </c>
      <c r="CW917" s="36">
        <v>19293.5</v>
      </c>
      <c r="CX917" s="36">
        <v>35.299999999999997</v>
      </c>
      <c r="CY917" s="36" t="s">
        <v>197</v>
      </c>
    </row>
    <row r="918" spans="97:103" x14ac:dyDescent="0.25">
      <c r="CS918" s="36" t="s">
        <v>481</v>
      </c>
      <c r="CT918" s="36" t="s">
        <v>8</v>
      </c>
      <c r="CU918" s="36" t="s">
        <v>440</v>
      </c>
      <c r="CV918" s="36">
        <v>15</v>
      </c>
      <c r="CW918" s="36">
        <v>148.80000000000001</v>
      </c>
      <c r="CX918" s="36">
        <v>9.92</v>
      </c>
      <c r="CY918" s="36" t="s">
        <v>482</v>
      </c>
    </row>
    <row r="919" spans="97:103" x14ac:dyDescent="0.25">
      <c r="CS919" s="36" t="s">
        <v>198</v>
      </c>
      <c r="CT919" s="36" t="s">
        <v>12</v>
      </c>
      <c r="CU919" s="36" t="s">
        <v>440</v>
      </c>
      <c r="CV919" s="36">
        <v>1</v>
      </c>
      <c r="CW919" s="36">
        <v>4</v>
      </c>
      <c r="CX919" s="36">
        <v>4</v>
      </c>
      <c r="CY919" s="36" t="s">
        <v>199</v>
      </c>
    </row>
    <row r="920" spans="97:103" x14ac:dyDescent="0.25">
      <c r="CS920" s="36" t="s">
        <v>200</v>
      </c>
      <c r="CT920" s="36" t="s">
        <v>8</v>
      </c>
      <c r="CU920" s="36" t="s">
        <v>440</v>
      </c>
      <c r="CV920" s="36">
        <v>1</v>
      </c>
      <c r="CW920" s="36">
        <v>48</v>
      </c>
      <c r="CX920" s="36">
        <v>48</v>
      </c>
      <c r="CY920" s="36" t="s">
        <v>201</v>
      </c>
    </row>
    <row r="921" spans="97:103" x14ac:dyDescent="0.25">
      <c r="CS921" s="36" t="s">
        <v>202</v>
      </c>
      <c r="CT921" s="36" t="s">
        <v>8</v>
      </c>
      <c r="CU921" s="36" t="s">
        <v>440</v>
      </c>
      <c r="CV921" s="36">
        <v>0.125</v>
      </c>
      <c r="CW921" s="36">
        <v>4.87</v>
      </c>
      <c r="CX921" s="36">
        <v>38.96</v>
      </c>
      <c r="CY921" s="36" t="s">
        <v>203</v>
      </c>
    </row>
    <row r="922" spans="97:103" x14ac:dyDescent="0.25">
      <c r="CS922" s="36" t="s">
        <v>428</v>
      </c>
      <c r="CT922" s="36" t="s">
        <v>8</v>
      </c>
      <c r="CU922" s="36" t="s">
        <v>440</v>
      </c>
      <c r="CV922" s="36">
        <v>707</v>
      </c>
      <c r="CW922" s="36">
        <v>20053.59</v>
      </c>
      <c r="CX922" s="36">
        <v>28.36</v>
      </c>
      <c r="CY922" s="36" t="s">
        <v>429</v>
      </c>
    </row>
    <row r="923" spans="97:103" x14ac:dyDescent="0.25">
      <c r="CS923" s="36" t="s">
        <v>204</v>
      </c>
      <c r="CT923" s="36" t="s">
        <v>8</v>
      </c>
      <c r="CU923" s="36" t="s">
        <v>440</v>
      </c>
      <c r="CV923" s="36">
        <v>3672</v>
      </c>
      <c r="CW923" s="36">
        <v>74004.240000000005</v>
      </c>
      <c r="CX923" s="36">
        <v>20.149999999999999</v>
      </c>
      <c r="CY923" s="36" t="s">
        <v>205</v>
      </c>
    </row>
    <row r="924" spans="97:103" x14ac:dyDescent="0.25">
      <c r="CS924" s="36" t="s">
        <v>206</v>
      </c>
      <c r="CT924" s="36" t="s">
        <v>8</v>
      </c>
      <c r="CU924" s="36" t="s">
        <v>440</v>
      </c>
      <c r="CV924" s="36">
        <v>1232.75</v>
      </c>
      <c r="CW924" s="36">
        <v>22167.02</v>
      </c>
      <c r="CX924" s="36">
        <v>17.98</v>
      </c>
      <c r="CY924" s="36" t="s">
        <v>207</v>
      </c>
    </row>
    <row r="925" spans="97:103" x14ac:dyDescent="0.25">
      <c r="CS925" s="36" t="s">
        <v>208</v>
      </c>
      <c r="CT925" s="36" t="s">
        <v>8</v>
      </c>
      <c r="CU925" s="36" t="s">
        <v>440</v>
      </c>
      <c r="CV925" s="36">
        <v>5</v>
      </c>
      <c r="CW925" s="36">
        <v>102.5</v>
      </c>
      <c r="CX925" s="36">
        <v>20.5</v>
      </c>
      <c r="CY925" s="36" t="s">
        <v>209</v>
      </c>
    </row>
    <row r="926" spans="97:103" x14ac:dyDescent="0.25">
      <c r="CS926" s="36" t="s">
        <v>430</v>
      </c>
      <c r="CT926" s="36" t="s">
        <v>8</v>
      </c>
      <c r="CU926" s="36" t="s">
        <v>440</v>
      </c>
      <c r="CV926" s="36">
        <v>338.9</v>
      </c>
      <c r="CW926" s="36">
        <v>6814.16</v>
      </c>
      <c r="CX926" s="36">
        <v>20.11</v>
      </c>
      <c r="CY926" s="36" t="s">
        <v>431</v>
      </c>
    </row>
    <row r="927" spans="97:103" x14ac:dyDescent="0.25">
      <c r="CS927" s="36" t="s">
        <v>210</v>
      </c>
      <c r="CT927" s="36" t="s">
        <v>8</v>
      </c>
      <c r="CU927" s="36" t="s">
        <v>440</v>
      </c>
      <c r="CV927" s="36">
        <v>298.8</v>
      </c>
      <c r="CW927" s="36">
        <v>6063.64</v>
      </c>
      <c r="CX927" s="36">
        <v>20.29</v>
      </c>
      <c r="CY927" s="36" t="s">
        <v>211</v>
      </c>
    </row>
    <row r="928" spans="97:103" x14ac:dyDescent="0.25">
      <c r="CS928" s="36" t="s">
        <v>371</v>
      </c>
      <c r="CT928" s="36" t="s">
        <v>8</v>
      </c>
      <c r="CU928" s="36" t="s">
        <v>440</v>
      </c>
      <c r="CV928" s="36">
        <v>257</v>
      </c>
      <c r="CW928" s="36">
        <v>4744.57</v>
      </c>
      <c r="CX928" s="36">
        <v>18.46</v>
      </c>
      <c r="CY928" s="36" t="s">
        <v>372</v>
      </c>
    </row>
    <row r="929" spans="97:103" x14ac:dyDescent="0.25">
      <c r="CS929" s="36" t="s">
        <v>212</v>
      </c>
      <c r="CT929" s="36" t="s">
        <v>8</v>
      </c>
      <c r="CU929" s="36" t="s">
        <v>440</v>
      </c>
      <c r="CV929" s="36">
        <v>4</v>
      </c>
      <c r="CW929" s="36">
        <v>138.44</v>
      </c>
      <c r="CX929" s="36">
        <v>34.61</v>
      </c>
      <c r="CY929" s="36" t="s">
        <v>213</v>
      </c>
    </row>
    <row r="930" spans="97:103" x14ac:dyDescent="0.25">
      <c r="CS930" s="36" t="s">
        <v>483</v>
      </c>
      <c r="CT930" s="36" t="s">
        <v>8</v>
      </c>
      <c r="CU930" s="36" t="s">
        <v>440</v>
      </c>
      <c r="CV930" s="36">
        <v>19.5</v>
      </c>
      <c r="CW930" s="36">
        <v>862.41</v>
      </c>
      <c r="CX930" s="36">
        <v>44.23</v>
      </c>
      <c r="CY930" s="36" t="s">
        <v>484</v>
      </c>
    </row>
    <row r="931" spans="97:103" x14ac:dyDescent="0.25">
      <c r="CS931" s="36" t="s">
        <v>485</v>
      </c>
      <c r="CT931" s="36" t="s">
        <v>8</v>
      </c>
      <c r="CU931" s="36" t="s">
        <v>440</v>
      </c>
      <c r="CV931" s="36">
        <v>40</v>
      </c>
      <c r="CW931" s="36">
        <v>1247.42</v>
      </c>
      <c r="CX931" s="36">
        <v>31.19</v>
      </c>
      <c r="CY931" s="36" t="s">
        <v>486</v>
      </c>
    </row>
    <row r="932" spans="97:103" x14ac:dyDescent="0.25">
      <c r="CS932" s="36" t="s">
        <v>214</v>
      </c>
      <c r="CT932" s="36" t="s">
        <v>8</v>
      </c>
      <c r="CU932" s="36" t="s">
        <v>440</v>
      </c>
      <c r="CV932" s="36">
        <v>4.7516670000000003</v>
      </c>
      <c r="CW932" s="36">
        <v>125.92</v>
      </c>
      <c r="CX932" s="36">
        <v>26.5</v>
      </c>
      <c r="CY932" s="36" t="s">
        <v>215</v>
      </c>
    </row>
    <row r="933" spans="97:103" x14ac:dyDescent="0.25">
      <c r="CS933" s="36" t="s">
        <v>216</v>
      </c>
      <c r="CT933" s="36" t="s">
        <v>8</v>
      </c>
      <c r="CU933" s="36" t="s">
        <v>440</v>
      </c>
      <c r="CV933" s="36">
        <v>0.125</v>
      </c>
      <c r="CW933" s="36">
        <v>13.5</v>
      </c>
      <c r="CX933" s="36">
        <v>108</v>
      </c>
      <c r="CY933" s="36" t="s">
        <v>217</v>
      </c>
    </row>
    <row r="934" spans="97:103" x14ac:dyDescent="0.25">
      <c r="CS934" s="36" t="s">
        <v>220</v>
      </c>
      <c r="CT934" s="36" t="s">
        <v>8</v>
      </c>
      <c r="CU934" s="36" t="s">
        <v>440</v>
      </c>
      <c r="CV934" s="36">
        <v>46</v>
      </c>
      <c r="CW934" s="36">
        <v>4765.25</v>
      </c>
      <c r="CX934" s="36">
        <v>103.59</v>
      </c>
      <c r="CY934" s="36" t="s">
        <v>221</v>
      </c>
    </row>
    <row r="935" spans="97:103" x14ac:dyDescent="0.25">
      <c r="CS935" s="36" t="s">
        <v>432</v>
      </c>
      <c r="CT935" s="36" t="s">
        <v>8</v>
      </c>
      <c r="CU935" s="36" t="s">
        <v>440</v>
      </c>
      <c r="CV935" s="36">
        <v>48</v>
      </c>
      <c r="CW935" s="36">
        <v>2146.16</v>
      </c>
      <c r="CX935" s="36">
        <v>44.71</v>
      </c>
      <c r="CY935" s="36" t="s">
        <v>433</v>
      </c>
    </row>
    <row r="936" spans="97:103" x14ac:dyDescent="0.25">
      <c r="CS936" s="36" t="s">
        <v>487</v>
      </c>
      <c r="CT936" s="36" t="s">
        <v>8</v>
      </c>
      <c r="CU936" s="36" t="s">
        <v>440</v>
      </c>
      <c r="CV936" s="36">
        <v>68</v>
      </c>
      <c r="CW936" s="36">
        <v>1241.5</v>
      </c>
      <c r="CX936" s="36">
        <v>18.260000000000002</v>
      </c>
      <c r="CY936" s="36" t="s">
        <v>488</v>
      </c>
    </row>
    <row r="937" spans="97:103" x14ac:dyDescent="0.25">
      <c r="CS937" s="36" t="s">
        <v>226</v>
      </c>
      <c r="CT937" s="36" t="s">
        <v>8</v>
      </c>
      <c r="CU937" s="36" t="s">
        <v>440</v>
      </c>
      <c r="CV937" s="36">
        <v>2</v>
      </c>
      <c r="CW937" s="36">
        <v>58.56</v>
      </c>
      <c r="CX937" s="36">
        <v>29.28</v>
      </c>
      <c r="CY937" s="36" t="s">
        <v>227</v>
      </c>
    </row>
    <row r="938" spans="97:103" x14ac:dyDescent="0.25">
      <c r="CS938" s="36" t="s">
        <v>228</v>
      </c>
      <c r="CT938" s="36" t="s">
        <v>8</v>
      </c>
      <c r="CU938" s="36" t="s">
        <v>440</v>
      </c>
      <c r="CV938" s="36">
        <v>1</v>
      </c>
      <c r="CW938" s="36">
        <v>38.74</v>
      </c>
      <c r="CX938" s="36">
        <v>38.74</v>
      </c>
      <c r="CY938" s="36" t="s">
        <v>229</v>
      </c>
    </row>
    <row r="939" spans="97:103" x14ac:dyDescent="0.25">
      <c r="CS939" s="36" t="s">
        <v>230</v>
      </c>
      <c r="CT939" s="36" t="s">
        <v>8</v>
      </c>
      <c r="CU939" s="36" t="s">
        <v>440</v>
      </c>
      <c r="CV939" s="36">
        <v>55.91666</v>
      </c>
      <c r="CW939" s="36">
        <v>3449</v>
      </c>
      <c r="CX939" s="36">
        <v>61.68</v>
      </c>
      <c r="CY939" s="36" t="s">
        <v>231</v>
      </c>
    </row>
    <row r="940" spans="97:103" x14ac:dyDescent="0.25">
      <c r="CS940" s="36" t="s">
        <v>375</v>
      </c>
      <c r="CT940" s="36" t="s">
        <v>12</v>
      </c>
      <c r="CU940" s="36" t="s">
        <v>440</v>
      </c>
      <c r="CV940" s="36">
        <v>130</v>
      </c>
      <c r="CW940" s="36">
        <v>372.78</v>
      </c>
      <c r="CX940" s="36">
        <v>2.87</v>
      </c>
      <c r="CY940" s="36" t="s">
        <v>376</v>
      </c>
    </row>
    <row r="941" spans="97:103" x14ac:dyDescent="0.25">
      <c r="CS941" s="36" t="s">
        <v>236</v>
      </c>
      <c r="CT941" s="36" t="s">
        <v>8</v>
      </c>
      <c r="CU941" s="36" t="s">
        <v>440</v>
      </c>
      <c r="CV941" s="36">
        <v>53.3125</v>
      </c>
      <c r="CW941" s="36">
        <v>7433.55</v>
      </c>
      <c r="CX941" s="36">
        <v>139.43</v>
      </c>
      <c r="CY941" s="36" t="s">
        <v>237</v>
      </c>
    </row>
    <row r="942" spans="97:103" x14ac:dyDescent="0.25">
      <c r="CS942" s="36" t="s">
        <v>238</v>
      </c>
      <c r="CT942" s="36" t="s">
        <v>12</v>
      </c>
      <c r="CU942" s="36" t="s">
        <v>440</v>
      </c>
      <c r="CV942" s="36">
        <v>344.15</v>
      </c>
      <c r="CW942" s="36">
        <v>3373.16</v>
      </c>
      <c r="CX942" s="36">
        <v>9.8000000000000007</v>
      </c>
      <c r="CY942" s="36" t="s">
        <v>239</v>
      </c>
    </row>
    <row r="943" spans="97:103" x14ac:dyDescent="0.25">
      <c r="CS943" s="36" t="s">
        <v>240</v>
      </c>
      <c r="CT943" s="36" t="s">
        <v>8</v>
      </c>
      <c r="CU943" s="36" t="s">
        <v>440</v>
      </c>
      <c r="CV943" s="36">
        <v>429.38749999999999</v>
      </c>
      <c r="CW943" s="36">
        <v>58579.86</v>
      </c>
      <c r="CX943" s="36">
        <v>136.43</v>
      </c>
      <c r="CY943" s="36" t="s">
        <v>241</v>
      </c>
    </row>
    <row r="944" spans="97:103" x14ac:dyDescent="0.25">
      <c r="CS944" s="36" t="s">
        <v>242</v>
      </c>
      <c r="CT944" s="36" t="s">
        <v>12</v>
      </c>
      <c r="CU944" s="36" t="s">
        <v>440</v>
      </c>
      <c r="CV944" s="36">
        <v>826</v>
      </c>
      <c r="CW944" s="36">
        <v>7816.14</v>
      </c>
      <c r="CX944" s="36">
        <v>9.4600000000000009</v>
      </c>
      <c r="CY944" s="36" t="s">
        <v>243</v>
      </c>
    </row>
    <row r="945" spans="97:103" x14ac:dyDescent="0.25">
      <c r="CS945" s="36" t="s">
        <v>244</v>
      </c>
      <c r="CT945" s="36" t="s">
        <v>12</v>
      </c>
      <c r="CU945" s="36" t="s">
        <v>440</v>
      </c>
      <c r="CV945" s="36">
        <v>96</v>
      </c>
      <c r="CW945" s="36">
        <v>632.53</v>
      </c>
      <c r="CX945" s="36">
        <v>6.59</v>
      </c>
      <c r="CY945" s="36" t="s">
        <v>245</v>
      </c>
    </row>
    <row r="946" spans="97:103" x14ac:dyDescent="0.25">
      <c r="CS946" s="36" t="s">
        <v>246</v>
      </c>
      <c r="CT946" s="36" t="s">
        <v>8</v>
      </c>
      <c r="CU946" s="36" t="s">
        <v>440</v>
      </c>
      <c r="CV946" s="36">
        <v>44.5</v>
      </c>
      <c r="CW946" s="36">
        <v>4371.49</v>
      </c>
      <c r="CX946" s="36">
        <v>98.24</v>
      </c>
      <c r="CY946" s="36" t="s">
        <v>247</v>
      </c>
    </row>
    <row r="947" spans="97:103" x14ac:dyDescent="0.25">
      <c r="CS947" s="36" t="s">
        <v>248</v>
      </c>
      <c r="CT947" s="36" t="s">
        <v>12</v>
      </c>
      <c r="CU947" s="36" t="s">
        <v>440</v>
      </c>
      <c r="CV947" s="36">
        <v>121</v>
      </c>
      <c r="CW947" s="36">
        <v>848.76</v>
      </c>
      <c r="CX947" s="36">
        <v>7.01</v>
      </c>
      <c r="CY947" s="36" t="s">
        <v>249</v>
      </c>
    </row>
    <row r="948" spans="97:103" x14ac:dyDescent="0.25">
      <c r="CS948" s="36" t="s">
        <v>250</v>
      </c>
      <c r="CT948" s="36" t="s">
        <v>8</v>
      </c>
      <c r="CU948" s="36" t="s">
        <v>440</v>
      </c>
      <c r="CV948" s="36">
        <v>35.75</v>
      </c>
      <c r="CW948" s="36">
        <v>3778.32</v>
      </c>
      <c r="CX948" s="36">
        <v>105.69</v>
      </c>
      <c r="CY948" s="36" t="s">
        <v>251</v>
      </c>
    </row>
    <row r="949" spans="97:103" x14ac:dyDescent="0.25">
      <c r="CS949" s="36" t="s">
        <v>377</v>
      </c>
      <c r="CT949" s="36" t="s">
        <v>12</v>
      </c>
      <c r="CU949" s="36" t="s">
        <v>440</v>
      </c>
      <c r="CV949" s="36">
        <v>105</v>
      </c>
      <c r="CW949" s="36">
        <v>676.25</v>
      </c>
      <c r="CX949" s="36">
        <v>6.44</v>
      </c>
      <c r="CY949" s="36" t="s">
        <v>378</v>
      </c>
    </row>
    <row r="950" spans="97:103" x14ac:dyDescent="0.25">
      <c r="CS950" s="36" t="s">
        <v>379</v>
      </c>
      <c r="CT950" s="36" t="s">
        <v>8</v>
      </c>
      <c r="CU950" s="36" t="s">
        <v>440</v>
      </c>
      <c r="CV950" s="36">
        <v>31.75</v>
      </c>
      <c r="CW950" s="36">
        <v>3066.75</v>
      </c>
      <c r="CX950" s="36">
        <v>96.59</v>
      </c>
      <c r="CY950" s="36" t="s">
        <v>380</v>
      </c>
    </row>
    <row r="951" spans="97:103" x14ac:dyDescent="0.25">
      <c r="CS951" s="36" t="s">
        <v>252</v>
      </c>
      <c r="CT951" s="36" t="s">
        <v>8</v>
      </c>
      <c r="CU951" s="36" t="s">
        <v>440</v>
      </c>
      <c r="CV951" s="36">
        <v>89.5625</v>
      </c>
      <c r="CW951" s="36">
        <v>7793.98</v>
      </c>
      <c r="CX951" s="36">
        <v>87.02</v>
      </c>
      <c r="CY951" s="36" t="s">
        <v>253</v>
      </c>
    </row>
    <row r="952" spans="97:103" x14ac:dyDescent="0.25">
      <c r="CS952" s="36" t="s">
        <v>254</v>
      </c>
      <c r="CT952" s="36" t="s">
        <v>12</v>
      </c>
      <c r="CU952" s="36" t="s">
        <v>440</v>
      </c>
      <c r="CV952" s="36">
        <v>291</v>
      </c>
      <c r="CW952" s="36">
        <v>1775</v>
      </c>
      <c r="CX952" s="36">
        <v>6.1</v>
      </c>
      <c r="CY952" s="36" t="s">
        <v>255</v>
      </c>
    </row>
    <row r="953" spans="97:103" x14ac:dyDescent="0.25">
      <c r="CS953" s="36" t="s">
        <v>256</v>
      </c>
      <c r="CT953" s="36" t="s">
        <v>8</v>
      </c>
      <c r="CU953" s="36" t="s">
        <v>440</v>
      </c>
      <c r="CV953" s="36">
        <v>211.33333300000001</v>
      </c>
      <c r="CW953" s="36">
        <v>18431.59</v>
      </c>
      <c r="CX953" s="36">
        <v>87.22</v>
      </c>
      <c r="CY953" s="36" t="s">
        <v>257</v>
      </c>
    </row>
    <row r="954" spans="97:103" x14ac:dyDescent="0.25">
      <c r="CS954" s="36" t="s">
        <v>258</v>
      </c>
      <c r="CT954" s="36" t="s">
        <v>12</v>
      </c>
      <c r="CU954" s="36" t="s">
        <v>440</v>
      </c>
      <c r="CV954" s="36">
        <v>755</v>
      </c>
      <c r="CW954" s="36">
        <v>3491.04</v>
      </c>
      <c r="CX954" s="36">
        <v>4.62</v>
      </c>
      <c r="CY954" s="36" t="s">
        <v>259</v>
      </c>
    </row>
    <row r="955" spans="97:103" x14ac:dyDescent="0.25">
      <c r="CS955" s="36" t="s">
        <v>260</v>
      </c>
      <c r="CT955" s="36" t="s">
        <v>8</v>
      </c>
      <c r="CU955" s="36" t="s">
        <v>440</v>
      </c>
      <c r="CV955" s="36">
        <v>1.25</v>
      </c>
      <c r="CW955" s="36">
        <v>180.73</v>
      </c>
      <c r="CX955" s="36">
        <v>144.58000000000001</v>
      </c>
      <c r="CY955" s="36" t="s">
        <v>261</v>
      </c>
    </row>
    <row r="956" spans="97:103" x14ac:dyDescent="0.25">
      <c r="CS956" s="36" t="s">
        <v>434</v>
      </c>
      <c r="CT956" s="36" t="s">
        <v>12</v>
      </c>
      <c r="CU956" s="36" t="s">
        <v>440</v>
      </c>
      <c r="CV956" s="36">
        <v>12</v>
      </c>
      <c r="CW956" s="36">
        <v>25.2</v>
      </c>
      <c r="CX956" s="36">
        <v>2.1</v>
      </c>
      <c r="CY956" s="36" t="s">
        <v>435</v>
      </c>
    </row>
    <row r="957" spans="97:103" x14ac:dyDescent="0.25">
      <c r="CS957" s="36" t="s">
        <v>381</v>
      </c>
      <c r="CT957" s="36" t="s">
        <v>8</v>
      </c>
      <c r="CU957" s="36" t="s">
        <v>440</v>
      </c>
      <c r="CV957" s="36">
        <v>14</v>
      </c>
      <c r="CW957" s="36">
        <v>353.52</v>
      </c>
      <c r="CX957" s="36">
        <v>25.25</v>
      </c>
      <c r="CY957" s="36" t="s">
        <v>382</v>
      </c>
    </row>
    <row r="958" spans="97:103" x14ac:dyDescent="0.25">
      <c r="CS958" s="36" t="s">
        <v>383</v>
      </c>
      <c r="CT958" s="36" t="s">
        <v>8</v>
      </c>
      <c r="CU958" s="36" t="s">
        <v>440</v>
      </c>
      <c r="CV958" s="36">
        <v>7.5</v>
      </c>
      <c r="CW958" s="36">
        <v>343.18</v>
      </c>
      <c r="CX958" s="36">
        <v>45.76</v>
      </c>
      <c r="CY958" s="36" t="s">
        <v>384</v>
      </c>
    </row>
    <row r="959" spans="97:103" x14ac:dyDescent="0.25">
      <c r="CS959" s="36" t="s">
        <v>385</v>
      </c>
      <c r="CT959" s="36" t="s">
        <v>12</v>
      </c>
      <c r="CU959" s="36" t="s">
        <v>440</v>
      </c>
      <c r="CV959" s="36">
        <v>24</v>
      </c>
      <c r="CW959" s="36">
        <v>49.2</v>
      </c>
      <c r="CX959" s="36">
        <v>2.0499999999999998</v>
      </c>
      <c r="CY959" s="36" t="s">
        <v>386</v>
      </c>
    </row>
    <row r="960" spans="97:103" x14ac:dyDescent="0.25">
      <c r="CS960" s="36" t="s">
        <v>266</v>
      </c>
      <c r="CT960" s="36" t="s">
        <v>8</v>
      </c>
      <c r="CU960" s="36" t="s">
        <v>440</v>
      </c>
      <c r="CV960" s="36">
        <v>10.666665999999999</v>
      </c>
      <c r="CW960" s="36">
        <v>635.54</v>
      </c>
      <c r="CX960" s="36">
        <v>59.58</v>
      </c>
      <c r="CY960" s="36" t="s">
        <v>267</v>
      </c>
    </row>
    <row r="961" spans="97:103" x14ac:dyDescent="0.25">
      <c r="CS961" s="36" t="s">
        <v>387</v>
      </c>
      <c r="CT961" s="36" t="s">
        <v>12</v>
      </c>
      <c r="CU961" s="36" t="s">
        <v>440</v>
      </c>
      <c r="CV961" s="36">
        <v>26</v>
      </c>
      <c r="CW961" s="36">
        <v>44.2</v>
      </c>
      <c r="CX961" s="36">
        <v>1.7</v>
      </c>
      <c r="CY961" s="36" t="s">
        <v>388</v>
      </c>
    </row>
    <row r="962" spans="97:103" x14ac:dyDescent="0.25">
      <c r="CS962" s="36" t="s">
        <v>268</v>
      </c>
      <c r="CT962" s="36" t="s">
        <v>8</v>
      </c>
      <c r="CU962" s="36" t="s">
        <v>440</v>
      </c>
      <c r="CV962" s="36">
        <v>14</v>
      </c>
      <c r="CW962" s="36">
        <v>1368</v>
      </c>
      <c r="CX962" s="36">
        <v>97.71</v>
      </c>
      <c r="CY962" s="36" t="s">
        <v>269</v>
      </c>
    </row>
    <row r="963" spans="97:103" x14ac:dyDescent="0.25">
      <c r="CS963" s="36" t="s">
        <v>389</v>
      </c>
      <c r="CT963" s="36" t="s">
        <v>117</v>
      </c>
      <c r="CU963" s="36" t="s">
        <v>440</v>
      </c>
      <c r="CV963" s="36">
        <v>150</v>
      </c>
      <c r="CW963" s="36">
        <v>251.7</v>
      </c>
      <c r="CX963" s="36">
        <v>1.68</v>
      </c>
      <c r="CY963" s="36" t="s">
        <v>390</v>
      </c>
    </row>
    <row r="964" spans="97:103" x14ac:dyDescent="0.25">
      <c r="CS964" s="36" t="s">
        <v>270</v>
      </c>
      <c r="CT964" s="36" t="s">
        <v>8</v>
      </c>
      <c r="CU964" s="36" t="s">
        <v>440</v>
      </c>
      <c r="CV964" s="36">
        <v>10.583399999999999</v>
      </c>
      <c r="CW964" s="36">
        <v>869.61</v>
      </c>
      <c r="CX964" s="36">
        <v>82.17</v>
      </c>
      <c r="CY964" s="36" t="s">
        <v>271</v>
      </c>
    </row>
    <row r="965" spans="97:103" x14ac:dyDescent="0.25">
      <c r="CS965" s="36" t="s">
        <v>391</v>
      </c>
      <c r="CT965" s="36" t="s">
        <v>12</v>
      </c>
      <c r="CU965" s="36" t="s">
        <v>440</v>
      </c>
      <c r="CV965" s="36">
        <v>2</v>
      </c>
      <c r="CW965" s="36">
        <v>16</v>
      </c>
      <c r="CX965" s="36">
        <v>8</v>
      </c>
      <c r="CY965" s="36" t="s">
        <v>392</v>
      </c>
    </row>
    <row r="966" spans="97:103" x14ac:dyDescent="0.25">
      <c r="CS966" s="36" t="s">
        <v>272</v>
      </c>
      <c r="CT966" s="36" t="s">
        <v>8</v>
      </c>
      <c r="CU966" s="36" t="s">
        <v>440</v>
      </c>
      <c r="CV966" s="36">
        <v>455.45010000000002</v>
      </c>
      <c r="CW966" s="36">
        <v>37526.699999999997</v>
      </c>
      <c r="CX966" s="36">
        <v>82.39</v>
      </c>
      <c r="CY966" s="36" t="s">
        <v>273</v>
      </c>
    </row>
    <row r="967" spans="97:103" x14ac:dyDescent="0.25">
      <c r="CS967" s="36" t="s">
        <v>274</v>
      </c>
      <c r="CT967" s="36" t="s">
        <v>117</v>
      </c>
      <c r="CU967" s="36" t="s">
        <v>440</v>
      </c>
      <c r="CV967" s="36">
        <v>4473.25</v>
      </c>
      <c r="CW967" s="36">
        <v>6239.92</v>
      </c>
      <c r="CX967" s="36">
        <v>1.39</v>
      </c>
      <c r="CY967" s="36" t="s">
        <v>275</v>
      </c>
    </row>
    <row r="968" spans="97:103" x14ac:dyDescent="0.25">
      <c r="CS968" s="36" t="s">
        <v>276</v>
      </c>
      <c r="CT968" s="36" t="s">
        <v>8</v>
      </c>
      <c r="CU968" s="36" t="s">
        <v>440</v>
      </c>
      <c r="CV968" s="36">
        <v>502.16666600000002</v>
      </c>
      <c r="CW968" s="36">
        <v>33392.660000000003</v>
      </c>
      <c r="CX968" s="36">
        <v>66.5</v>
      </c>
      <c r="CY968" s="36" t="s">
        <v>277</v>
      </c>
    </row>
    <row r="969" spans="97:103" x14ac:dyDescent="0.25">
      <c r="CS969" s="36" t="s">
        <v>278</v>
      </c>
      <c r="CT969" s="36" t="s">
        <v>12</v>
      </c>
      <c r="CU969" s="36" t="s">
        <v>440</v>
      </c>
      <c r="CV969" s="36">
        <v>233.16669999999999</v>
      </c>
      <c r="CW969" s="36">
        <v>1538.55</v>
      </c>
      <c r="CX969" s="36">
        <v>6.6</v>
      </c>
      <c r="CY969" s="36" t="s">
        <v>279</v>
      </c>
    </row>
    <row r="970" spans="97:103" x14ac:dyDescent="0.25">
      <c r="CS970" s="36" t="s">
        <v>436</v>
      </c>
      <c r="CT970" s="36" t="s">
        <v>8</v>
      </c>
      <c r="CU970" s="36" t="s">
        <v>440</v>
      </c>
      <c r="CV970" s="36">
        <v>172</v>
      </c>
      <c r="CW970" s="36">
        <v>9503.15</v>
      </c>
      <c r="CX970" s="36">
        <v>55.25</v>
      </c>
      <c r="CY970" s="36" t="s">
        <v>437</v>
      </c>
    </row>
    <row r="971" spans="97:103" x14ac:dyDescent="0.25">
      <c r="CS971" s="36" t="s">
        <v>280</v>
      </c>
      <c r="CT971" s="36" t="s">
        <v>8</v>
      </c>
      <c r="CU971" s="36" t="s">
        <v>440</v>
      </c>
      <c r="CV971" s="36">
        <v>383.5</v>
      </c>
      <c r="CW971" s="36">
        <v>10190.1</v>
      </c>
      <c r="CX971" s="36">
        <v>26.57</v>
      </c>
      <c r="CY971" s="36" t="s">
        <v>281</v>
      </c>
    </row>
    <row r="972" spans="97:103" x14ac:dyDescent="0.25">
      <c r="CS972" s="36" t="s">
        <v>284</v>
      </c>
      <c r="CT972" s="36" t="s">
        <v>8</v>
      </c>
      <c r="CU972" s="36" t="s">
        <v>440</v>
      </c>
      <c r="CV972" s="36">
        <v>265.5</v>
      </c>
      <c r="CW972" s="36">
        <v>7063.97</v>
      </c>
      <c r="CX972" s="36">
        <v>26.61</v>
      </c>
      <c r="CY972" s="36" t="s">
        <v>285</v>
      </c>
    </row>
    <row r="973" spans="97:103" x14ac:dyDescent="0.25">
      <c r="CS973" s="36" t="s">
        <v>286</v>
      </c>
      <c r="CT973" s="36" t="s">
        <v>8</v>
      </c>
      <c r="CU973" s="36" t="s">
        <v>440</v>
      </c>
      <c r="CV973" s="36">
        <v>2</v>
      </c>
      <c r="CW973" s="36">
        <v>32</v>
      </c>
      <c r="CX973" s="36">
        <v>16</v>
      </c>
      <c r="CY973" s="36" t="s">
        <v>287</v>
      </c>
    </row>
    <row r="974" spans="97:103" x14ac:dyDescent="0.25">
      <c r="CS974" s="36" t="s">
        <v>288</v>
      </c>
      <c r="CT974" s="36" t="s">
        <v>8</v>
      </c>
      <c r="CU974" s="36" t="s">
        <v>440</v>
      </c>
      <c r="CV974" s="36">
        <v>79</v>
      </c>
      <c r="CW974" s="36">
        <v>2108.1</v>
      </c>
      <c r="CX974" s="36">
        <v>26.68</v>
      </c>
      <c r="CY974" s="36" t="s">
        <v>289</v>
      </c>
    </row>
    <row r="975" spans="97:103" x14ac:dyDescent="0.25">
      <c r="CS975" s="36" t="s">
        <v>290</v>
      </c>
      <c r="CT975" s="36" t="s">
        <v>8</v>
      </c>
      <c r="CU975" s="36" t="s">
        <v>440</v>
      </c>
      <c r="CV975" s="36">
        <v>178.35416699999999</v>
      </c>
      <c r="CW975" s="36">
        <v>15933.01</v>
      </c>
      <c r="CX975" s="36">
        <v>89.33</v>
      </c>
      <c r="CY975" s="36" t="s">
        <v>291</v>
      </c>
    </row>
    <row r="976" spans="97:103" x14ac:dyDescent="0.25">
      <c r="CS976" s="36" t="s">
        <v>292</v>
      </c>
      <c r="CT976" s="36" t="s">
        <v>12</v>
      </c>
      <c r="CU976" s="36" t="s">
        <v>440</v>
      </c>
      <c r="CV976" s="36">
        <v>1902</v>
      </c>
      <c r="CW976" s="36">
        <v>4225.2</v>
      </c>
      <c r="CX976" s="36">
        <v>2.2200000000000002</v>
      </c>
      <c r="CY976" s="36" t="s">
        <v>293</v>
      </c>
    </row>
    <row r="977" spans="97:103" x14ac:dyDescent="0.25">
      <c r="CS977" s="36" t="s">
        <v>294</v>
      </c>
      <c r="CT977" s="36" t="s">
        <v>8</v>
      </c>
      <c r="CU977" s="36" t="s">
        <v>440</v>
      </c>
      <c r="CV977" s="36">
        <v>342.79160000000002</v>
      </c>
      <c r="CW977" s="36">
        <v>38812.120000000003</v>
      </c>
      <c r="CX977" s="36">
        <v>113.22</v>
      </c>
      <c r="CY977" s="36" t="s">
        <v>295</v>
      </c>
    </row>
    <row r="978" spans="97:103" x14ac:dyDescent="0.25">
      <c r="CS978" s="36" t="s">
        <v>296</v>
      </c>
      <c r="CT978" s="36" t="s">
        <v>12</v>
      </c>
      <c r="CU978" s="36" t="s">
        <v>440</v>
      </c>
      <c r="CV978" s="36">
        <v>245</v>
      </c>
      <c r="CW978" s="36">
        <v>1464.36</v>
      </c>
      <c r="CX978" s="36">
        <v>5.98</v>
      </c>
      <c r="CY978" s="36" t="s">
        <v>297</v>
      </c>
    </row>
    <row r="979" spans="97:103" x14ac:dyDescent="0.25">
      <c r="CS979" s="36" t="s">
        <v>489</v>
      </c>
      <c r="CT979" s="36" t="s">
        <v>8</v>
      </c>
      <c r="CU979" s="36" t="s">
        <v>440</v>
      </c>
      <c r="CV979" s="36">
        <v>4</v>
      </c>
      <c r="CW979" s="36">
        <v>212</v>
      </c>
      <c r="CX979" s="36">
        <v>53</v>
      </c>
      <c r="CY979" s="36" t="s">
        <v>490</v>
      </c>
    </row>
    <row r="980" spans="97:103" x14ac:dyDescent="0.25">
      <c r="CS980" s="36" t="s">
        <v>491</v>
      </c>
      <c r="CT980" s="36" t="s">
        <v>8</v>
      </c>
      <c r="CU980" s="36" t="s">
        <v>440</v>
      </c>
      <c r="CV980" s="36">
        <v>9</v>
      </c>
      <c r="CW980" s="36">
        <v>482.76</v>
      </c>
      <c r="CX980" s="36">
        <v>53.64</v>
      </c>
      <c r="CY980" s="36" t="s">
        <v>492</v>
      </c>
    </row>
    <row r="981" spans="97:103" x14ac:dyDescent="0.25">
      <c r="CS981" s="36" t="s">
        <v>493</v>
      </c>
      <c r="CT981" s="36" t="s">
        <v>8</v>
      </c>
      <c r="CU981" s="36" t="s">
        <v>440</v>
      </c>
      <c r="CV981" s="36">
        <v>8</v>
      </c>
      <c r="CW981" s="36">
        <v>429.12</v>
      </c>
      <c r="CX981" s="36">
        <v>53.64</v>
      </c>
      <c r="CY981" s="36" t="s">
        <v>494</v>
      </c>
    </row>
    <row r="982" spans="97:103" x14ac:dyDescent="0.25">
      <c r="CS982" s="36" t="s">
        <v>495</v>
      </c>
      <c r="CT982" s="36" t="s">
        <v>8</v>
      </c>
      <c r="CU982" s="36" t="s">
        <v>440</v>
      </c>
      <c r="CV982" s="36">
        <v>9.9992999999999999</v>
      </c>
      <c r="CW982" s="36">
        <v>406.52</v>
      </c>
      <c r="CX982" s="36">
        <v>40.65</v>
      </c>
      <c r="CY982" s="36" t="s">
        <v>496</v>
      </c>
    </row>
    <row r="983" spans="97:103" x14ac:dyDescent="0.25">
      <c r="CS983" s="36" t="s">
        <v>497</v>
      </c>
      <c r="CT983" s="36" t="s">
        <v>8</v>
      </c>
      <c r="CU983" s="36" t="s">
        <v>440</v>
      </c>
      <c r="CV983" s="36">
        <v>5</v>
      </c>
      <c r="CW983" s="36">
        <v>210.02</v>
      </c>
      <c r="CX983" s="36">
        <v>42</v>
      </c>
      <c r="CY983" s="36" t="s">
        <v>498</v>
      </c>
    </row>
    <row r="984" spans="97:103" x14ac:dyDescent="0.25">
      <c r="CS984" s="36" t="s">
        <v>298</v>
      </c>
      <c r="CT984" s="36" t="s">
        <v>8</v>
      </c>
      <c r="CU984" s="36" t="s">
        <v>440</v>
      </c>
      <c r="CV984" s="36">
        <v>168</v>
      </c>
      <c r="CW984" s="36">
        <v>885.69</v>
      </c>
      <c r="CX984" s="36">
        <v>5.27</v>
      </c>
      <c r="CY984" s="36" t="s">
        <v>299</v>
      </c>
    </row>
    <row r="985" spans="97:103" x14ac:dyDescent="0.25">
      <c r="CS985" s="36" t="s">
        <v>302</v>
      </c>
      <c r="CT985" s="36" t="s">
        <v>8</v>
      </c>
      <c r="CU985" s="36" t="s">
        <v>440</v>
      </c>
      <c r="CV985" s="36">
        <v>22</v>
      </c>
      <c r="CW985" s="36">
        <v>119.56</v>
      </c>
      <c r="CX985" s="36">
        <v>5.43</v>
      </c>
      <c r="CY985" s="36" t="s">
        <v>303</v>
      </c>
    </row>
    <row r="986" spans="97:103" x14ac:dyDescent="0.25">
      <c r="CS986" s="36" t="s">
        <v>306</v>
      </c>
      <c r="CT986" s="36" t="s">
        <v>8</v>
      </c>
      <c r="CU986" s="36" t="s">
        <v>440</v>
      </c>
      <c r="CV986" s="36">
        <v>4</v>
      </c>
      <c r="CW986" s="36">
        <v>24.12</v>
      </c>
      <c r="CX986" s="36">
        <v>6.03</v>
      </c>
      <c r="CY986" s="36" t="s">
        <v>307</v>
      </c>
    </row>
    <row r="987" spans="97:103" x14ac:dyDescent="0.25">
      <c r="CS987" s="36" t="s">
        <v>311</v>
      </c>
      <c r="CT987" s="36" t="s">
        <v>8</v>
      </c>
      <c r="CU987" s="36" t="s">
        <v>440</v>
      </c>
      <c r="CV987" s="36">
        <v>15</v>
      </c>
      <c r="CW987" s="36">
        <v>88.47</v>
      </c>
      <c r="CX987" s="36">
        <v>5.9</v>
      </c>
      <c r="CY987" s="36" t="s">
        <v>312</v>
      </c>
    </row>
    <row r="988" spans="97:103" x14ac:dyDescent="0.25">
      <c r="CS988" s="36" t="s">
        <v>315</v>
      </c>
      <c r="CT988" s="36" t="s">
        <v>8</v>
      </c>
      <c r="CU988" s="36" t="s">
        <v>440</v>
      </c>
      <c r="CV988" s="36">
        <v>20</v>
      </c>
      <c r="CW988" s="36">
        <v>1934.51</v>
      </c>
      <c r="CX988" s="36">
        <v>96.73</v>
      </c>
      <c r="CY988" s="36" t="s">
        <v>316</v>
      </c>
    </row>
    <row r="989" spans="97:103" x14ac:dyDescent="0.25">
      <c r="CS989" s="36" t="s">
        <v>438</v>
      </c>
      <c r="CT989" s="36" t="s">
        <v>12</v>
      </c>
      <c r="CU989" s="36" t="s">
        <v>440</v>
      </c>
      <c r="CV989" s="36">
        <v>58</v>
      </c>
      <c r="CW989" s="36">
        <v>487.2</v>
      </c>
      <c r="CX989" s="36">
        <v>8.4</v>
      </c>
      <c r="CY989" s="36" t="s">
        <v>439</v>
      </c>
    </row>
    <row r="990" spans="97:103" x14ac:dyDescent="0.25">
      <c r="CS990" s="36" t="s">
        <v>7</v>
      </c>
      <c r="CT990" s="36" t="s">
        <v>8</v>
      </c>
      <c r="CU990" s="36" t="s">
        <v>499</v>
      </c>
      <c r="CV990" s="36">
        <v>12.75</v>
      </c>
      <c r="CW990" s="36">
        <v>1698</v>
      </c>
      <c r="CX990" s="36">
        <v>133.18</v>
      </c>
      <c r="CY990" s="36" t="s">
        <v>10</v>
      </c>
    </row>
    <row r="991" spans="97:103" x14ac:dyDescent="0.25">
      <c r="CS991" s="36" t="s">
        <v>11</v>
      </c>
      <c r="CT991" s="36" t="s">
        <v>12</v>
      </c>
      <c r="CU991" s="36" t="s">
        <v>499</v>
      </c>
      <c r="CV991" s="36">
        <v>69</v>
      </c>
      <c r="CW991" s="36">
        <v>849</v>
      </c>
      <c r="CX991" s="36">
        <v>12.3</v>
      </c>
      <c r="CY991" s="36" t="s">
        <v>13</v>
      </c>
    </row>
    <row r="992" spans="97:103" x14ac:dyDescent="0.25">
      <c r="CS992" s="36" t="s">
        <v>14</v>
      </c>
      <c r="CT992" s="36" t="s">
        <v>8</v>
      </c>
      <c r="CU992" s="36" t="s">
        <v>499</v>
      </c>
      <c r="CV992" s="36">
        <v>10.75</v>
      </c>
      <c r="CW992" s="36">
        <v>1410</v>
      </c>
      <c r="CX992" s="36">
        <v>131.16</v>
      </c>
      <c r="CY992" s="36" t="s">
        <v>15</v>
      </c>
    </row>
    <row r="993" spans="97:103" x14ac:dyDescent="0.25">
      <c r="CS993" s="36" t="s">
        <v>16</v>
      </c>
      <c r="CT993" s="36" t="s">
        <v>12</v>
      </c>
      <c r="CU993" s="36" t="s">
        <v>499</v>
      </c>
      <c r="CV993" s="36">
        <v>58</v>
      </c>
      <c r="CW993" s="36">
        <v>718</v>
      </c>
      <c r="CX993" s="36">
        <v>12.38</v>
      </c>
      <c r="CY993" s="36" t="s">
        <v>17</v>
      </c>
    </row>
    <row r="994" spans="97:103" x14ac:dyDescent="0.25">
      <c r="CS994" s="36" t="s">
        <v>441</v>
      </c>
      <c r="CT994" s="36" t="s">
        <v>8</v>
      </c>
      <c r="CU994" s="36" t="s">
        <v>499</v>
      </c>
      <c r="CV994" s="36">
        <v>85.5</v>
      </c>
      <c r="CW994" s="36">
        <v>3660</v>
      </c>
      <c r="CX994" s="36">
        <v>42.81</v>
      </c>
      <c r="CY994" s="36" t="s">
        <v>442</v>
      </c>
    </row>
    <row r="995" spans="97:103" x14ac:dyDescent="0.25">
      <c r="CS995" s="36" t="s">
        <v>20</v>
      </c>
      <c r="CT995" s="36" t="s">
        <v>8</v>
      </c>
      <c r="CU995" s="36" t="s">
        <v>499</v>
      </c>
      <c r="CV995" s="36">
        <v>58.041666999999997</v>
      </c>
      <c r="CW995" s="36">
        <v>2887.78</v>
      </c>
      <c r="CX995" s="36">
        <v>49.75</v>
      </c>
      <c r="CY995" s="36" t="s">
        <v>21</v>
      </c>
    </row>
    <row r="996" spans="97:103" x14ac:dyDescent="0.25">
      <c r="CS996" s="36" t="s">
        <v>22</v>
      </c>
      <c r="CT996" s="36" t="s">
        <v>8</v>
      </c>
      <c r="CU996" s="36" t="s">
        <v>499</v>
      </c>
      <c r="CV996" s="36">
        <v>24.966667000000001</v>
      </c>
      <c r="CW996" s="36">
        <v>1447.31</v>
      </c>
      <c r="CX996" s="36">
        <v>57.97</v>
      </c>
      <c r="CY996" s="36" t="s">
        <v>23</v>
      </c>
    </row>
    <row r="997" spans="97:103" x14ac:dyDescent="0.25">
      <c r="CS997" s="36" t="s">
        <v>24</v>
      </c>
      <c r="CT997" s="36" t="s">
        <v>8</v>
      </c>
      <c r="CU997" s="36" t="s">
        <v>499</v>
      </c>
      <c r="CV997" s="36">
        <v>2</v>
      </c>
      <c r="CW997" s="36">
        <v>32.4</v>
      </c>
      <c r="CX997" s="36">
        <v>16.2</v>
      </c>
      <c r="CY997" s="36" t="s">
        <v>25</v>
      </c>
    </row>
    <row r="998" spans="97:103" x14ac:dyDescent="0.25">
      <c r="CS998" s="36" t="s">
        <v>26</v>
      </c>
      <c r="CT998" s="36" t="s">
        <v>8</v>
      </c>
      <c r="CU998" s="36" t="s">
        <v>499</v>
      </c>
      <c r="CV998" s="36">
        <v>7.5</v>
      </c>
      <c r="CW998" s="36">
        <v>146.37</v>
      </c>
      <c r="CX998" s="36">
        <v>19.52</v>
      </c>
      <c r="CY998" s="36" t="s">
        <v>27</v>
      </c>
    </row>
    <row r="999" spans="97:103" x14ac:dyDescent="0.25">
      <c r="CS999" s="36" t="s">
        <v>320</v>
      </c>
      <c r="CT999" s="36" t="s">
        <v>8</v>
      </c>
      <c r="CU999" s="36" t="s">
        <v>499</v>
      </c>
      <c r="CV999" s="36">
        <v>71.165999999999997</v>
      </c>
      <c r="CW999" s="36">
        <v>1704.04</v>
      </c>
      <c r="CX999" s="36">
        <v>23.94</v>
      </c>
      <c r="CY999" s="36" t="s">
        <v>321</v>
      </c>
    </row>
    <row r="1000" spans="97:103" x14ac:dyDescent="0.25">
      <c r="CS1000" s="36" t="s">
        <v>322</v>
      </c>
      <c r="CT1000" s="36" t="s">
        <v>12</v>
      </c>
      <c r="CU1000" s="36" t="s">
        <v>499</v>
      </c>
      <c r="CV1000" s="36">
        <v>19</v>
      </c>
      <c r="CW1000" s="36">
        <v>30.59</v>
      </c>
      <c r="CX1000" s="36">
        <v>1.61</v>
      </c>
      <c r="CY1000" s="36" t="s">
        <v>323</v>
      </c>
    </row>
    <row r="1001" spans="97:103" x14ac:dyDescent="0.25">
      <c r="CS1001" s="36" t="s">
        <v>28</v>
      </c>
      <c r="CT1001" s="36" t="s">
        <v>8</v>
      </c>
      <c r="CU1001" s="36" t="s">
        <v>499</v>
      </c>
      <c r="CV1001" s="36">
        <v>14.5</v>
      </c>
      <c r="CW1001" s="36">
        <v>447.02</v>
      </c>
      <c r="CX1001" s="36">
        <v>30.83</v>
      </c>
      <c r="CY1001" s="36" t="s">
        <v>29</v>
      </c>
    </row>
    <row r="1002" spans="97:103" x14ac:dyDescent="0.25">
      <c r="CS1002" s="36" t="s">
        <v>398</v>
      </c>
      <c r="CT1002" s="36" t="s">
        <v>12</v>
      </c>
      <c r="CU1002" s="36" t="s">
        <v>499</v>
      </c>
      <c r="CV1002" s="36">
        <v>28</v>
      </c>
      <c r="CW1002" s="36">
        <v>49.76</v>
      </c>
      <c r="CX1002" s="36">
        <v>1.78</v>
      </c>
      <c r="CY1002" s="36" t="s">
        <v>399</v>
      </c>
    </row>
    <row r="1003" spans="97:103" x14ac:dyDescent="0.25">
      <c r="CS1003" s="36" t="s">
        <v>30</v>
      </c>
      <c r="CT1003" s="36" t="s">
        <v>8</v>
      </c>
      <c r="CU1003" s="36" t="s">
        <v>499</v>
      </c>
      <c r="CV1003" s="36">
        <v>20.5</v>
      </c>
      <c r="CW1003" s="36">
        <v>621.27</v>
      </c>
      <c r="CX1003" s="36">
        <v>30.31</v>
      </c>
      <c r="CY1003" s="36" t="s">
        <v>31</v>
      </c>
    </row>
    <row r="1004" spans="97:103" x14ac:dyDescent="0.25">
      <c r="CS1004" s="36" t="s">
        <v>447</v>
      </c>
      <c r="CT1004" s="36" t="s">
        <v>12</v>
      </c>
      <c r="CU1004" s="36" t="s">
        <v>499</v>
      </c>
      <c r="CV1004" s="36">
        <v>24</v>
      </c>
      <c r="CW1004" s="36">
        <v>42.96</v>
      </c>
      <c r="CX1004" s="36">
        <v>1.79</v>
      </c>
      <c r="CY1004" s="36" t="s">
        <v>448</v>
      </c>
    </row>
    <row r="1005" spans="97:103" x14ac:dyDescent="0.25">
      <c r="CS1005" s="36" t="s">
        <v>32</v>
      </c>
      <c r="CT1005" s="36" t="s">
        <v>8</v>
      </c>
      <c r="CU1005" s="36" t="s">
        <v>499</v>
      </c>
      <c r="CV1005" s="36">
        <v>2</v>
      </c>
      <c r="CW1005" s="36">
        <v>16.260000000000002</v>
      </c>
      <c r="CX1005" s="36">
        <v>8.1300000000000008</v>
      </c>
      <c r="CY1005" s="36" t="s">
        <v>33</v>
      </c>
    </row>
    <row r="1006" spans="97:103" x14ac:dyDescent="0.25">
      <c r="CS1006" s="36" t="s">
        <v>500</v>
      </c>
      <c r="CT1006" s="36" t="s">
        <v>12</v>
      </c>
      <c r="CU1006" s="36" t="s">
        <v>499</v>
      </c>
      <c r="CV1006" s="36">
        <v>3</v>
      </c>
      <c r="CW1006" s="36">
        <v>0</v>
      </c>
      <c r="CX1006" s="36">
        <v>0</v>
      </c>
      <c r="CY1006" s="36" t="s">
        <v>501</v>
      </c>
    </row>
    <row r="1007" spans="97:103" x14ac:dyDescent="0.25">
      <c r="CS1007" s="36" t="s">
        <v>36</v>
      </c>
      <c r="CT1007" s="36" t="s">
        <v>8</v>
      </c>
      <c r="CU1007" s="36" t="s">
        <v>499</v>
      </c>
      <c r="CV1007" s="36">
        <v>43.1</v>
      </c>
      <c r="CW1007" s="36">
        <v>1424.3</v>
      </c>
      <c r="CX1007" s="36">
        <v>33.049999999999997</v>
      </c>
      <c r="CY1007" s="36" t="s">
        <v>37</v>
      </c>
    </row>
    <row r="1008" spans="97:103" x14ac:dyDescent="0.25">
      <c r="CS1008" s="36" t="s">
        <v>324</v>
      </c>
      <c r="CT1008" s="36" t="s">
        <v>12</v>
      </c>
      <c r="CU1008" s="36" t="s">
        <v>499</v>
      </c>
      <c r="CV1008" s="36">
        <v>9</v>
      </c>
      <c r="CW1008" s="36">
        <v>16.649999999999999</v>
      </c>
      <c r="CX1008" s="36">
        <v>1.85</v>
      </c>
      <c r="CY1008" s="36" t="s">
        <v>325</v>
      </c>
    </row>
    <row r="1009" spans="97:103" x14ac:dyDescent="0.25">
      <c r="CS1009" s="36" t="s">
        <v>40</v>
      </c>
      <c r="CT1009" s="36" t="s">
        <v>8</v>
      </c>
      <c r="CU1009" s="36" t="s">
        <v>499</v>
      </c>
      <c r="CV1009" s="36">
        <v>23.066330000000001</v>
      </c>
      <c r="CW1009" s="36">
        <v>852.83</v>
      </c>
      <c r="CX1009" s="36">
        <v>36.97</v>
      </c>
      <c r="CY1009" s="36" t="s">
        <v>41</v>
      </c>
    </row>
    <row r="1010" spans="97:103" x14ac:dyDescent="0.25">
      <c r="CS1010" s="36" t="s">
        <v>502</v>
      </c>
      <c r="CT1010" s="36" t="s">
        <v>12</v>
      </c>
      <c r="CU1010" s="36" t="s">
        <v>499</v>
      </c>
      <c r="CV1010" s="36">
        <v>57</v>
      </c>
      <c r="CW1010" s="36">
        <v>140.72</v>
      </c>
      <c r="CX1010" s="36">
        <v>2.4700000000000002</v>
      </c>
      <c r="CY1010" s="36" t="s">
        <v>503</v>
      </c>
    </row>
    <row r="1011" spans="97:103" x14ac:dyDescent="0.25">
      <c r="CS1011" s="36" t="s">
        <v>504</v>
      </c>
      <c r="CT1011" s="36" t="s">
        <v>8</v>
      </c>
      <c r="CU1011" s="36" t="s">
        <v>499</v>
      </c>
      <c r="CV1011" s="36">
        <v>7.3333300000000001</v>
      </c>
      <c r="CW1011" s="36">
        <v>271.92</v>
      </c>
      <c r="CX1011" s="36">
        <v>37.08</v>
      </c>
      <c r="CY1011" s="36" t="s">
        <v>505</v>
      </c>
    </row>
    <row r="1012" spans="97:103" x14ac:dyDescent="0.25">
      <c r="CS1012" s="36" t="s">
        <v>506</v>
      </c>
      <c r="CT1012" s="36" t="s">
        <v>12</v>
      </c>
      <c r="CU1012" s="36" t="s">
        <v>499</v>
      </c>
      <c r="CV1012" s="36">
        <v>9</v>
      </c>
      <c r="CW1012" s="36">
        <v>22.26</v>
      </c>
      <c r="CX1012" s="36">
        <v>2.4700000000000002</v>
      </c>
      <c r="CY1012" s="36" t="s">
        <v>507</v>
      </c>
    </row>
    <row r="1013" spans="97:103" x14ac:dyDescent="0.25">
      <c r="CS1013" s="36" t="s">
        <v>42</v>
      </c>
      <c r="CT1013" s="36" t="s">
        <v>8</v>
      </c>
      <c r="CU1013" s="36" t="s">
        <v>499</v>
      </c>
      <c r="CV1013" s="36">
        <v>25.26633</v>
      </c>
      <c r="CW1013" s="36">
        <v>936.88</v>
      </c>
      <c r="CX1013" s="36">
        <v>37.08</v>
      </c>
      <c r="CY1013" s="36" t="s">
        <v>43</v>
      </c>
    </row>
    <row r="1014" spans="97:103" x14ac:dyDescent="0.25">
      <c r="CS1014" s="36" t="s">
        <v>508</v>
      </c>
      <c r="CT1014" s="36" t="s">
        <v>12</v>
      </c>
      <c r="CU1014" s="36" t="s">
        <v>499</v>
      </c>
      <c r="CV1014" s="36">
        <v>38</v>
      </c>
      <c r="CW1014" s="36">
        <v>93.79</v>
      </c>
      <c r="CX1014" s="36">
        <v>2.4700000000000002</v>
      </c>
      <c r="CY1014" s="36" t="s">
        <v>509</v>
      </c>
    </row>
    <row r="1015" spans="97:103" x14ac:dyDescent="0.25">
      <c r="CS1015" s="36" t="s">
        <v>44</v>
      </c>
      <c r="CT1015" s="36" t="s">
        <v>8</v>
      </c>
      <c r="CU1015" s="36" t="s">
        <v>499</v>
      </c>
      <c r="CV1015" s="36">
        <v>-1.1333</v>
      </c>
      <c r="CW1015" s="36">
        <v>-27.9</v>
      </c>
      <c r="CX1015" s="36">
        <v>24.62</v>
      </c>
      <c r="CY1015" s="36" t="s">
        <v>45</v>
      </c>
    </row>
    <row r="1016" spans="97:103" x14ac:dyDescent="0.25">
      <c r="CS1016" s="36" t="s">
        <v>51</v>
      </c>
      <c r="CT1016" s="36" t="s">
        <v>8</v>
      </c>
      <c r="CU1016" s="36" t="s">
        <v>499</v>
      </c>
      <c r="CV1016" s="36">
        <v>-1.25</v>
      </c>
      <c r="CW1016" s="36">
        <v>-30.75</v>
      </c>
      <c r="CX1016" s="36">
        <v>24.6</v>
      </c>
      <c r="CY1016" s="36" t="s">
        <v>52</v>
      </c>
    </row>
    <row r="1017" spans="97:103" x14ac:dyDescent="0.25">
      <c r="CS1017" s="36" t="s">
        <v>449</v>
      </c>
      <c r="CT1017" s="36" t="s">
        <v>8</v>
      </c>
      <c r="CU1017" s="36" t="s">
        <v>499</v>
      </c>
      <c r="CV1017" s="36">
        <v>43.416666999999997</v>
      </c>
      <c r="CW1017" s="36">
        <v>1367.09</v>
      </c>
      <c r="CX1017" s="36">
        <v>31.49</v>
      </c>
      <c r="CY1017" s="36" t="s">
        <v>450</v>
      </c>
    </row>
    <row r="1018" spans="97:103" x14ac:dyDescent="0.25">
      <c r="CS1018" s="36" t="s">
        <v>53</v>
      </c>
      <c r="CT1018" s="36" t="s">
        <v>54</v>
      </c>
      <c r="CU1018" s="36" t="s">
        <v>499</v>
      </c>
      <c r="CV1018" s="36">
        <v>3</v>
      </c>
      <c r="CW1018" s="36">
        <v>0</v>
      </c>
      <c r="CX1018" s="36">
        <v>0</v>
      </c>
      <c r="CY1018" s="36" t="s">
        <v>55</v>
      </c>
    </row>
    <row r="1019" spans="97:103" x14ac:dyDescent="0.25">
      <c r="CS1019" s="36" t="s">
        <v>451</v>
      </c>
      <c r="CT1019" s="36" t="s">
        <v>54</v>
      </c>
      <c r="CU1019" s="36" t="s">
        <v>499</v>
      </c>
      <c r="CV1019" s="36">
        <v>6</v>
      </c>
      <c r="CW1019" s="36">
        <v>0</v>
      </c>
      <c r="CX1019" s="36">
        <v>0</v>
      </c>
      <c r="CY1019" s="36" t="s">
        <v>452</v>
      </c>
    </row>
    <row r="1020" spans="97:103" x14ac:dyDescent="0.25">
      <c r="CS1020" s="36" t="s">
        <v>58</v>
      </c>
      <c r="CT1020" s="36" t="s">
        <v>8</v>
      </c>
      <c r="CU1020" s="36" t="s">
        <v>499</v>
      </c>
      <c r="CV1020" s="36">
        <v>143.41659999999999</v>
      </c>
      <c r="CW1020" s="36">
        <v>20720.259999999998</v>
      </c>
      <c r="CX1020" s="36">
        <v>144.47999999999999</v>
      </c>
      <c r="CY1020" s="36" t="s">
        <v>59</v>
      </c>
    </row>
    <row r="1021" spans="97:103" x14ac:dyDescent="0.25">
      <c r="CS1021" s="36" t="s">
        <v>60</v>
      </c>
      <c r="CT1021" s="36" t="s">
        <v>12</v>
      </c>
      <c r="CU1021" s="36" t="s">
        <v>499</v>
      </c>
      <c r="CV1021" s="36">
        <v>590</v>
      </c>
      <c r="CW1021" s="36">
        <v>7557.38</v>
      </c>
      <c r="CX1021" s="36">
        <v>12.81</v>
      </c>
      <c r="CY1021" s="36" t="s">
        <v>61</v>
      </c>
    </row>
    <row r="1022" spans="97:103" x14ac:dyDescent="0.25">
      <c r="CS1022" s="36" t="s">
        <v>62</v>
      </c>
      <c r="CT1022" s="36" t="s">
        <v>8</v>
      </c>
      <c r="CU1022" s="36" t="s">
        <v>499</v>
      </c>
      <c r="CV1022" s="36">
        <v>226.875</v>
      </c>
      <c r="CW1022" s="36">
        <v>13872.32</v>
      </c>
      <c r="CX1022" s="36">
        <v>61.15</v>
      </c>
      <c r="CY1022" s="36" t="s">
        <v>63</v>
      </c>
    </row>
    <row r="1023" spans="97:103" x14ac:dyDescent="0.25">
      <c r="CS1023" s="36" t="s">
        <v>64</v>
      </c>
      <c r="CT1023" s="36" t="s">
        <v>12</v>
      </c>
      <c r="CU1023" s="36" t="s">
        <v>499</v>
      </c>
      <c r="CV1023" s="36">
        <v>233</v>
      </c>
      <c r="CW1023" s="36">
        <v>1096.0999999999999</v>
      </c>
      <c r="CX1023" s="36">
        <v>4.7</v>
      </c>
      <c r="CY1023" s="36" t="s">
        <v>65</v>
      </c>
    </row>
    <row r="1024" spans="97:103" x14ac:dyDescent="0.25">
      <c r="CS1024" s="36" t="s">
        <v>66</v>
      </c>
      <c r="CT1024" s="36" t="s">
        <v>8</v>
      </c>
      <c r="CU1024" s="36" t="s">
        <v>499</v>
      </c>
      <c r="CV1024" s="36">
        <v>194.5</v>
      </c>
      <c r="CW1024" s="36">
        <v>21400</v>
      </c>
      <c r="CX1024" s="36">
        <v>110.03</v>
      </c>
      <c r="CY1024" s="36" t="s">
        <v>67</v>
      </c>
    </row>
    <row r="1025" spans="97:103" x14ac:dyDescent="0.25">
      <c r="CS1025" s="36" t="s">
        <v>68</v>
      </c>
      <c r="CT1025" s="36" t="s">
        <v>12</v>
      </c>
      <c r="CU1025" s="36" t="s">
        <v>499</v>
      </c>
      <c r="CV1025" s="36">
        <v>126</v>
      </c>
      <c r="CW1025" s="36">
        <v>3734.24</v>
      </c>
      <c r="CX1025" s="36">
        <v>29.64</v>
      </c>
      <c r="CY1025" s="36" t="s">
        <v>69</v>
      </c>
    </row>
    <row r="1026" spans="97:103" x14ac:dyDescent="0.25">
      <c r="CS1026" s="36" t="s">
        <v>70</v>
      </c>
      <c r="CT1026" s="36" t="s">
        <v>8</v>
      </c>
      <c r="CU1026" s="36" t="s">
        <v>499</v>
      </c>
      <c r="CV1026" s="36">
        <v>87.471922000000006</v>
      </c>
      <c r="CW1026" s="36">
        <v>7000.5</v>
      </c>
      <c r="CX1026" s="36">
        <v>80.03</v>
      </c>
      <c r="CY1026" s="36" t="s">
        <v>71</v>
      </c>
    </row>
    <row r="1027" spans="97:103" x14ac:dyDescent="0.25">
      <c r="CS1027" s="36" t="s">
        <v>72</v>
      </c>
      <c r="CT1027" s="36" t="s">
        <v>12</v>
      </c>
      <c r="CU1027" s="36" t="s">
        <v>499</v>
      </c>
      <c r="CV1027" s="36">
        <v>63</v>
      </c>
      <c r="CW1027" s="36">
        <v>936.6</v>
      </c>
      <c r="CX1027" s="36">
        <v>14.87</v>
      </c>
      <c r="CY1027" s="36" t="s">
        <v>73</v>
      </c>
    </row>
    <row r="1028" spans="97:103" x14ac:dyDescent="0.25">
      <c r="CS1028" s="36" t="s">
        <v>74</v>
      </c>
      <c r="CT1028" s="36" t="s">
        <v>8</v>
      </c>
      <c r="CU1028" s="36" t="s">
        <v>499</v>
      </c>
      <c r="CV1028" s="36">
        <v>28.666733000000001</v>
      </c>
      <c r="CW1028" s="36">
        <v>2028.74</v>
      </c>
      <c r="CX1028" s="36">
        <v>70.77</v>
      </c>
      <c r="CY1028" s="36" t="s">
        <v>75</v>
      </c>
    </row>
    <row r="1029" spans="97:103" x14ac:dyDescent="0.25">
      <c r="CS1029" s="36" t="s">
        <v>76</v>
      </c>
      <c r="CT1029" s="36" t="s">
        <v>12</v>
      </c>
      <c r="CU1029" s="36" t="s">
        <v>499</v>
      </c>
      <c r="CV1029" s="36">
        <v>18</v>
      </c>
      <c r="CW1029" s="36">
        <v>302.39999999999998</v>
      </c>
      <c r="CX1029" s="36">
        <v>16.8</v>
      </c>
      <c r="CY1029" s="36" t="s">
        <v>77</v>
      </c>
    </row>
    <row r="1030" spans="97:103" x14ac:dyDescent="0.25">
      <c r="CS1030" s="36" t="s">
        <v>78</v>
      </c>
      <c r="CT1030" s="36" t="s">
        <v>8</v>
      </c>
      <c r="CU1030" s="36" t="s">
        <v>499</v>
      </c>
      <c r="CV1030" s="36">
        <v>17.971921999999999</v>
      </c>
      <c r="CW1030" s="36">
        <v>1622.7</v>
      </c>
      <c r="CX1030" s="36">
        <v>90.29</v>
      </c>
      <c r="CY1030" s="36" t="s">
        <v>79</v>
      </c>
    </row>
    <row r="1031" spans="97:103" x14ac:dyDescent="0.25">
      <c r="CS1031" s="36" t="s">
        <v>80</v>
      </c>
      <c r="CT1031" s="36" t="s">
        <v>12</v>
      </c>
      <c r="CU1031" s="36" t="s">
        <v>499</v>
      </c>
      <c r="CV1031" s="36">
        <v>13</v>
      </c>
      <c r="CW1031" s="36">
        <v>205.8</v>
      </c>
      <c r="CX1031" s="36">
        <v>15.83</v>
      </c>
      <c r="CY1031" s="36" t="s">
        <v>81</v>
      </c>
    </row>
    <row r="1032" spans="97:103" x14ac:dyDescent="0.25">
      <c r="CS1032" s="36" t="s">
        <v>82</v>
      </c>
      <c r="CT1032" s="36" t="s">
        <v>8</v>
      </c>
      <c r="CU1032" s="36" t="s">
        <v>499</v>
      </c>
      <c r="CV1032" s="36">
        <v>137.25</v>
      </c>
      <c r="CW1032" s="36">
        <v>9856.5400000000009</v>
      </c>
      <c r="CX1032" s="36">
        <v>71.81</v>
      </c>
      <c r="CY1032" s="36" t="s">
        <v>83</v>
      </c>
    </row>
    <row r="1033" spans="97:103" x14ac:dyDescent="0.25">
      <c r="CS1033" s="36" t="s">
        <v>400</v>
      </c>
      <c r="CT1033" s="36" t="s">
        <v>12</v>
      </c>
      <c r="CU1033" s="36" t="s">
        <v>499</v>
      </c>
      <c r="CV1033" s="36">
        <v>26</v>
      </c>
      <c r="CW1033" s="36">
        <v>165.2</v>
      </c>
      <c r="CX1033" s="36">
        <v>6.35</v>
      </c>
      <c r="CY1033" s="36" t="s">
        <v>401</v>
      </c>
    </row>
    <row r="1034" spans="97:103" x14ac:dyDescent="0.25">
      <c r="CS1034" s="36" t="s">
        <v>84</v>
      </c>
      <c r="CT1034" s="36" t="s">
        <v>8</v>
      </c>
      <c r="CU1034" s="36" t="s">
        <v>499</v>
      </c>
      <c r="CV1034" s="36">
        <v>291.04136299999999</v>
      </c>
      <c r="CW1034" s="36">
        <v>20891.13</v>
      </c>
      <c r="CX1034" s="36">
        <v>71.78</v>
      </c>
      <c r="CY1034" s="36" t="s">
        <v>85</v>
      </c>
    </row>
    <row r="1035" spans="97:103" x14ac:dyDescent="0.25">
      <c r="CS1035" s="36" t="s">
        <v>330</v>
      </c>
      <c r="CT1035" s="36" t="s">
        <v>12</v>
      </c>
      <c r="CU1035" s="36" t="s">
        <v>499</v>
      </c>
      <c r="CV1035" s="36">
        <v>276</v>
      </c>
      <c r="CW1035" s="36">
        <v>554.52</v>
      </c>
      <c r="CX1035" s="36">
        <v>2.0099999999999998</v>
      </c>
      <c r="CY1035" s="36" t="s">
        <v>331</v>
      </c>
    </row>
    <row r="1036" spans="97:103" x14ac:dyDescent="0.25">
      <c r="CS1036" s="36" t="s">
        <v>88</v>
      </c>
      <c r="CT1036" s="36" t="s">
        <v>8</v>
      </c>
      <c r="CU1036" s="36" t="s">
        <v>499</v>
      </c>
      <c r="CV1036" s="36">
        <v>4.2916600000000003</v>
      </c>
      <c r="CW1036" s="36">
        <v>108.15</v>
      </c>
      <c r="CX1036" s="36">
        <v>25.2</v>
      </c>
      <c r="CY1036" s="36" t="s">
        <v>89</v>
      </c>
    </row>
    <row r="1037" spans="97:103" x14ac:dyDescent="0.25">
      <c r="CS1037" s="36" t="s">
        <v>90</v>
      </c>
      <c r="CT1037" s="36" t="s">
        <v>8</v>
      </c>
      <c r="CU1037" s="36" t="s">
        <v>499</v>
      </c>
      <c r="CV1037" s="36">
        <v>3.25</v>
      </c>
      <c r="CW1037" s="36">
        <v>81.900000000000006</v>
      </c>
      <c r="CX1037" s="36">
        <v>25.2</v>
      </c>
      <c r="CY1037" s="36" t="s">
        <v>91</v>
      </c>
    </row>
    <row r="1038" spans="97:103" x14ac:dyDescent="0.25">
      <c r="CS1038" s="36" t="s">
        <v>92</v>
      </c>
      <c r="CT1038" s="36" t="s">
        <v>8</v>
      </c>
      <c r="CU1038" s="36" t="s">
        <v>499</v>
      </c>
      <c r="CV1038" s="36">
        <v>4</v>
      </c>
      <c r="CW1038" s="36">
        <v>100.8</v>
      </c>
      <c r="CX1038" s="36">
        <v>25.2</v>
      </c>
      <c r="CY1038" s="36" t="s">
        <v>93</v>
      </c>
    </row>
    <row r="1039" spans="97:103" x14ac:dyDescent="0.25">
      <c r="CS1039" s="36" t="s">
        <v>335</v>
      </c>
      <c r="CT1039" s="36" t="s">
        <v>8</v>
      </c>
      <c r="CU1039" s="36" t="s">
        <v>499</v>
      </c>
      <c r="CV1039" s="36">
        <v>-0.66659999999999997</v>
      </c>
      <c r="CW1039" s="36">
        <v>-24.96</v>
      </c>
      <c r="CX1039" s="36">
        <v>37.44</v>
      </c>
      <c r="CY1039" s="36" t="s">
        <v>336</v>
      </c>
    </row>
    <row r="1040" spans="97:103" x14ac:dyDescent="0.25">
      <c r="CS1040" s="36" t="s">
        <v>96</v>
      </c>
      <c r="CT1040" s="36" t="s">
        <v>8</v>
      </c>
      <c r="CU1040" s="36" t="s">
        <v>499</v>
      </c>
      <c r="CV1040" s="36">
        <v>0.75</v>
      </c>
      <c r="CW1040" s="36">
        <v>49.88</v>
      </c>
      <c r="CX1040" s="36">
        <v>66.510000000000005</v>
      </c>
      <c r="CY1040" s="36" t="s">
        <v>97</v>
      </c>
    </row>
    <row r="1041" spans="97:103" x14ac:dyDescent="0.25">
      <c r="CS1041" s="36" t="s">
        <v>337</v>
      </c>
      <c r="CT1041" s="36" t="s">
        <v>12</v>
      </c>
      <c r="CU1041" s="36" t="s">
        <v>499</v>
      </c>
      <c r="CV1041" s="36">
        <v>32</v>
      </c>
      <c r="CW1041" s="36">
        <v>104.96</v>
      </c>
      <c r="CX1041" s="36">
        <v>3.28</v>
      </c>
      <c r="CY1041" s="36" t="s">
        <v>338</v>
      </c>
    </row>
    <row r="1042" spans="97:103" x14ac:dyDescent="0.25">
      <c r="CS1042" s="36" t="s">
        <v>98</v>
      </c>
      <c r="CT1042" s="36" t="s">
        <v>8</v>
      </c>
      <c r="CU1042" s="36" t="s">
        <v>499</v>
      </c>
      <c r="CV1042" s="36">
        <v>1.25</v>
      </c>
      <c r="CW1042" s="36">
        <v>125.09</v>
      </c>
      <c r="CX1042" s="36">
        <v>100.07</v>
      </c>
      <c r="CY1042" s="36" t="s">
        <v>99</v>
      </c>
    </row>
    <row r="1043" spans="97:103" x14ac:dyDescent="0.25">
      <c r="CS1043" s="36" t="s">
        <v>339</v>
      </c>
      <c r="CT1043" s="36" t="s">
        <v>12</v>
      </c>
      <c r="CU1043" s="36" t="s">
        <v>499</v>
      </c>
      <c r="CV1043" s="36">
        <v>55</v>
      </c>
      <c r="CW1043" s="36">
        <v>177.99</v>
      </c>
      <c r="CX1043" s="36">
        <v>3.24</v>
      </c>
      <c r="CY1043" s="36" t="s">
        <v>340</v>
      </c>
    </row>
    <row r="1044" spans="97:103" x14ac:dyDescent="0.25">
      <c r="CS1044" s="36" t="s">
        <v>100</v>
      </c>
      <c r="CT1044" s="36" t="s">
        <v>8</v>
      </c>
      <c r="CU1044" s="36" t="s">
        <v>499</v>
      </c>
      <c r="CV1044" s="36">
        <v>0.4375</v>
      </c>
      <c r="CW1044" s="36">
        <v>43.32</v>
      </c>
      <c r="CX1044" s="36">
        <v>99.02</v>
      </c>
      <c r="CY1044" s="36" t="s">
        <v>101</v>
      </c>
    </row>
    <row r="1045" spans="97:103" x14ac:dyDescent="0.25">
      <c r="CS1045" s="36" t="s">
        <v>341</v>
      </c>
      <c r="CT1045" s="36" t="s">
        <v>12</v>
      </c>
      <c r="CU1045" s="36" t="s">
        <v>499</v>
      </c>
      <c r="CV1045" s="36">
        <v>10</v>
      </c>
      <c r="CW1045" s="36">
        <v>32.799999999999997</v>
      </c>
      <c r="CX1045" s="36">
        <v>3.28</v>
      </c>
      <c r="CY1045" s="36" t="s">
        <v>342</v>
      </c>
    </row>
    <row r="1046" spans="97:103" x14ac:dyDescent="0.25">
      <c r="CS1046" s="36" t="s">
        <v>102</v>
      </c>
      <c r="CT1046" s="36" t="s">
        <v>8</v>
      </c>
      <c r="CU1046" s="36" t="s">
        <v>499</v>
      </c>
      <c r="CV1046" s="36">
        <v>2.6142500000000002</v>
      </c>
      <c r="CW1046" s="36">
        <v>249.01</v>
      </c>
      <c r="CX1046" s="36">
        <v>95.25</v>
      </c>
      <c r="CY1046" s="36" t="s">
        <v>103</v>
      </c>
    </row>
    <row r="1047" spans="97:103" x14ac:dyDescent="0.25">
      <c r="CS1047" s="36" t="s">
        <v>343</v>
      </c>
      <c r="CT1047" s="36" t="s">
        <v>12</v>
      </c>
      <c r="CU1047" s="36" t="s">
        <v>499</v>
      </c>
      <c r="CV1047" s="36">
        <v>40</v>
      </c>
      <c r="CW1047" s="36">
        <v>130.63</v>
      </c>
      <c r="CX1047" s="36">
        <v>3.27</v>
      </c>
      <c r="CY1047" s="36" t="s">
        <v>344</v>
      </c>
    </row>
    <row r="1048" spans="97:103" x14ac:dyDescent="0.25">
      <c r="CS1048" s="36" t="s">
        <v>104</v>
      </c>
      <c r="CT1048" s="36" t="s">
        <v>8</v>
      </c>
      <c r="CU1048" s="36" t="s">
        <v>499</v>
      </c>
      <c r="CV1048" s="36">
        <v>1.9684999999999999</v>
      </c>
      <c r="CW1048" s="36">
        <v>203.89</v>
      </c>
      <c r="CX1048" s="36">
        <v>103.58</v>
      </c>
      <c r="CY1048" s="36" t="s">
        <v>105</v>
      </c>
    </row>
    <row r="1049" spans="97:103" x14ac:dyDescent="0.25">
      <c r="CS1049" s="36" t="s">
        <v>345</v>
      </c>
      <c r="CT1049" s="36" t="s">
        <v>12</v>
      </c>
      <c r="CU1049" s="36" t="s">
        <v>499</v>
      </c>
      <c r="CV1049" s="36">
        <v>55</v>
      </c>
      <c r="CW1049" s="36">
        <v>178.5</v>
      </c>
      <c r="CX1049" s="36">
        <v>3.25</v>
      </c>
      <c r="CY1049" s="36" t="s">
        <v>346</v>
      </c>
    </row>
    <row r="1050" spans="97:103" x14ac:dyDescent="0.25">
      <c r="CS1050" s="36" t="s">
        <v>402</v>
      </c>
      <c r="CT1050" s="36" t="s">
        <v>8</v>
      </c>
      <c r="CU1050" s="36" t="s">
        <v>499</v>
      </c>
      <c r="CV1050" s="36">
        <v>-0.05</v>
      </c>
      <c r="CW1050" s="36">
        <v>-0.98</v>
      </c>
      <c r="CX1050" s="36">
        <v>19.600000000000001</v>
      </c>
      <c r="CY1050" s="36" t="s">
        <v>403</v>
      </c>
    </row>
    <row r="1051" spans="97:103" x14ac:dyDescent="0.25">
      <c r="CS1051" s="36" t="s">
        <v>404</v>
      </c>
      <c r="CT1051" s="36" t="s">
        <v>8</v>
      </c>
      <c r="CU1051" s="36" t="s">
        <v>499</v>
      </c>
      <c r="CV1051" s="36">
        <v>12</v>
      </c>
      <c r="CW1051" s="36">
        <v>630</v>
      </c>
      <c r="CX1051" s="36">
        <v>52.5</v>
      </c>
      <c r="CY1051" s="36" t="s">
        <v>405</v>
      </c>
    </row>
    <row r="1052" spans="97:103" x14ac:dyDescent="0.25">
      <c r="CS1052" s="36" t="s">
        <v>108</v>
      </c>
      <c r="CT1052" s="36" t="s">
        <v>8</v>
      </c>
      <c r="CU1052" s="36" t="s">
        <v>499</v>
      </c>
      <c r="CV1052" s="36">
        <v>9.666696</v>
      </c>
      <c r="CW1052" s="36">
        <v>523.08000000000004</v>
      </c>
      <c r="CX1052" s="36">
        <v>54.11</v>
      </c>
      <c r="CY1052" s="36" t="s">
        <v>109</v>
      </c>
    </row>
    <row r="1053" spans="97:103" x14ac:dyDescent="0.25">
      <c r="CS1053" s="36" t="s">
        <v>110</v>
      </c>
      <c r="CT1053" s="36" t="s">
        <v>8</v>
      </c>
      <c r="CU1053" s="36" t="s">
        <v>499</v>
      </c>
      <c r="CV1053" s="36">
        <v>127.958333</v>
      </c>
      <c r="CW1053" s="36">
        <v>6373.39</v>
      </c>
      <c r="CX1053" s="36">
        <v>49.81</v>
      </c>
      <c r="CY1053" s="36" t="s">
        <v>111</v>
      </c>
    </row>
    <row r="1054" spans="97:103" x14ac:dyDescent="0.25">
      <c r="CS1054" s="36" t="s">
        <v>349</v>
      </c>
      <c r="CT1054" s="36" t="s">
        <v>12</v>
      </c>
      <c r="CU1054" s="36" t="s">
        <v>499</v>
      </c>
      <c r="CV1054" s="36">
        <v>24</v>
      </c>
      <c r="CW1054" s="36">
        <v>60</v>
      </c>
      <c r="CX1054" s="36">
        <v>2.5</v>
      </c>
      <c r="CY1054" s="36" t="s">
        <v>350</v>
      </c>
    </row>
    <row r="1055" spans="97:103" x14ac:dyDescent="0.25">
      <c r="CS1055" s="36" t="s">
        <v>112</v>
      </c>
      <c r="CT1055" s="36" t="s">
        <v>8</v>
      </c>
      <c r="CU1055" s="36" t="s">
        <v>499</v>
      </c>
      <c r="CV1055" s="36">
        <v>6.75</v>
      </c>
      <c r="CW1055" s="36">
        <v>212.17</v>
      </c>
      <c r="CX1055" s="36">
        <v>31.43</v>
      </c>
      <c r="CY1055" s="36" t="s">
        <v>113</v>
      </c>
    </row>
    <row r="1056" spans="97:103" x14ac:dyDescent="0.25">
      <c r="CS1056" s="36" t="s">
        <v>457</v>
      </c>
      <c r="CT1056" s="36" t="s">
        <v>8</v>
      </c>
      <c r="CU1056" s="36" t="s">
        <v>499</v>
      </c>
      <c r="CV1056" s="36">
        <v>45.916649999999997</v>
      </c>
      <c r="CW1056" s="36">
        <v>3235.11</v>
      </c>
      <c r="CX1056" s="36">
        <v>70.459999999999994</v>
      </c>
      <c r="CY1056" s="36" t="s">
        <v>458</v>
      </c>
    </row>
    <row r="1057" spans="97:103" x14ac:dyDescent="0.25">
      <c r="CS1057" s="36" t="s">
        <v>114</v>
      </c>
      <c r="CT1057" s="36" t="s">
        <v>8</v>
      </c>
      <c r="CU1057" s="36" t="s">
        <v>499</v>
      </c>
      <c r="CV1057" s="36">
        <v>888.16660000000002</v>
      </c>
      <c r="CW1057" s="36">
        <v>68781.119999999995</v>
      </c>
      <c r="CX1057" s="36">
        <v>77.44</v>
      </c>
      <c r="CY1057" s="36" t="s">
        <v>115</v>
      </c>
    </row>
    <row r="1058" spans="97:103" x14ac:dyDescent="0.25">
      <c r="CS1058" s="36" t="s">
        <v>116</v>
      </c>
      <c r="CT1058" s="36" t="s">
        <v>117</v>
      </c>
      <c r="CU1058" s="36" t="s">
        <v>499</v>
      </c>
      <c r="CV1058" s="36">
        <v>5532</v>
      </c>
      <c r="CW1058" s="36">
        <v>7152.87</v>
      </c>
      <c r="CX1058" s="36">
        <v>1.29</v>
      </c>
      <c r="CY1058" s="36" t="s">
        <v>118</v>
      </c>
    </row>
    <row r="1059" spans="97:103" x14ac:dyDescent="0.25">
      <c r="CS1059" s="36" t="s">
        <v>119</v>
      </c>
      <c r="CT1059" s="36" t="s">
        <v>8</v>
      </c>
      <c r="CU1059" s="36" t="s">
        <v>499</v>
      </c>
      <c r="CV1059" s="36">
        <v>313.5</v>
      </c>
      <c r="CW1059" s="36">
        <v>22769.34</v>
      </c>
      <c r="CX1059" s="36">
        <v>72.63</v>
      </c>
      <c r="CY1059" s="36" t="s">
        <v>120</v>
      </c>
    </row>
    <row r="1060" spans="97:103" x14ac:dyDescent="0.25">
      <c r="CS1060" s="36" t="s">
        <v>121</v>
      </c>
      <c r="CT1060" s="36" t="s">
        <v>12</v>
      </c>
      <c r="CU1060" s="36" t="s">
        <v>499</v>
      </c>
      <c r="CV1060" s="36">
        <v>330</v>
      </c>
      <c r="CW1060" s="36">
        <v>2152.9899999999998</v>
      </c>
      <c r="CX1060" s="36">
        <v>6.52</v>
      </c>
      <c r="CY1060" s="36" t="s">
        <v>122</v>
      </c>
    </row>
    <row r="1061" spans="97:103" x14ac:dyDescent="0.25">
      <c r="CS1061" s="36" t="s">
        <v>123</v>
      </c>
      <c r="CT1061" s="36" t="s">
        <v>8</v>
      </c>
      <c r="CU1061" s="36" t="s">
        <v>499</v>
      </c>
      <c r="CV1061" s="36">
        <v>5.5</v>
      </c>
      <c r="CW1061" s="36">
        <v>160.57</v>
      </c>
      <c r="CX1061" s="36">
        <v>29.19</v>
      </c>
      <c r="CY1061" s="36" t="s">
        <v>124</v>
      </c>
    </row>
    <row r="1062" spans="97:103" x14ac:dyDescent="0.25">
      <c r="CS1062" s="36" t="s">
        <v>125</v>
      </c>
      <c r="CT1062" s="36" t="s">
        <v>8</v>
      </c>
      <c r="CU1062" s="36" t="s">
        <v>499</v>
      </c>
      <c r="CV1062" s="36">
        <v>-2.625</v>
      </c>
      <c r="CW1062" s="36">
        <v>-282.85000000000002</v>
      </c>
      <c r="CX1062" s="36">
        <v>107.75</v>
      </c>
      <c r="CY1062" s="36" t="s">
        <v>126</v>
      </c>
    </row>
    <row r="1063" spans="97:103" x14ac:dyDescent="0.25">
      <c r="CS1063" s="36" t="s">
        <v>127</v>
      </c>
      <c r="CT1063" s="36" t="s">
        <v>12</v>
      </c>
      <c r="CU1063" s="36" t="s">
        <v>499</v>
      </c>
      <c r="CV1063" s="36">
        <v>21</v>
      </c>
      <c r="CW1063" s="36">
        <v>164.16</v>
      </c>
      <c r="CX1063" s="36">
        <v>7.82</v>
      </c>
      <c r="CY1063" s="36" t="s">
        <v>128</v>
      </c>
    </row>
    <row r="1064" spans="97:103" x14ac:dyDescent="0.25">
      <c r="CS1064" s="36" t="s">
        <v>129</v>
      </c>
      <c r="CT1064" s="36" t="s">
        <v>8</v>
      </c>
      <c r="CU1064" s="36" t="s">
        <v>499</v>
      </c>
      <c r="CV1064" s="36">
        <v>203</v>
      </c>
      <c r="CW1064" s="36">
        <v>18029.84</v>
      </c>
      <c r="CX1064" s="36">
        <v>88.82</v>
      </c>
      <c r="CY1064" s="36" t="s">
        <v>130</v>
      </c>
    </row>
    <row r="1065" spans="97:103" x14ac:dyDescent="0.25">
      <c r="CS1065" s="36" t="s">
        <v>131</v>
      </c>
      <c r="CT1065" s="36" t="s">
        <v>12</v>
      </c>
      <c r="CU1065" s="36" t="s">
        <v>499</v>
      </c>
      <c r="CV1065" s="36">
        <v>374</v>
      </c>
      <c r="CW1065" s="36">
        <v>2356.6999999999998</v>
      </c>
      <c r="CX1065" s="36">
        <v>6.3</v>
      </c>
      <c r="CY1065" s="36" t="s">
        <v>132</v>
      </c>
    </row>
    <row r="1066" spans="97:103" x14ac:dyDescent="0.25">
      <c r="CS1066" s="36" t="s">
        <v>133</v>
      </c>
      <c r="CT1066" s="36" t="s">
        <v>8</v>
      </c>
      <c r="CU1066" s="36" t="s">
        <v>499</v>
      </c>
      <c r="CV1066" s="36">
        <v>250.79173299999999</v>
      </c>
      <c r="CW1066" s="36">
        <v>25426.97</v>
      </c>
      <c r="CX1066" s="36">
        <v>101.39</v>
      </c>
      <c r="CY1066" s="36" t="s">
        <v>134</v>
      </c>
    </row>
    <row r="1067" spans="97:103" x14ac:dyDescent="0.25">
      <c r="CS1067" s="36" t="s">
        <v>135</v>
      </c>
      <c r="CT1067" s="36" t="s">
        <v>12</v>
      </c>
      <c r="CU1067" s="36" t="s">
        <v>499</v>
      </c>
      <c r="CV1067" s="36">
        <v>898.66669999999999</v>
      </c>
      <c r="CW1067" s="36">
        <v>4456.9799999999996</v>
      </c>
      <c r="CX1067" s="36">
        <v>4.96</v>
      </c>
      <c r="CY1067" s="36" t="s">
        <v>136</v>
      </c>
    </row>
    <row r="1068" spans="97:103" x14ac:dyDescent="0.25">
      <c r="CS1068" s="36" t="s">
        <v>139</v>
      </c>
      <c r="CT1068" s="36" t="s">
        <v>8</v>
      </c>
      <c r="CU1068" s="36" t="s">
        <v>499</v>
      </c>
      <c r="CV1068" s="36">
        <v>1</v>
      </c>
      <c r="CW1068" s="36">
        <v>11.95</v>
      </c>
      <c r="CX1068" s="36">
        <v>11.95</v>
      </c>
      <c r="CY1068" s="36" t="s">
        <v>140</v>
      </c>
    </row>
    <row r="1069" spans="97:103" x14ac:dyDescent="0.25">
      <c r="CS1069" s="36" t="s">
        <v>141</v>
      </c>
      <c r="CT1069" s="36" t="s">
        <v>8</v>
      </c>
      <c r="CU1069" s="36" t="s">
        <v>499</v>
      </c>
      <c r="CV1069" s="36">
        <v>83</v>
      </c>
      <c r="CW1069" s="36">
        <v>1088.22</v>
      </c>
      <c r="CX1069" s="36">
        <v>13.11</v>
      </c>
      <c r="CY1069" s="36" t="s">
        <v>142</v>
      </c>
    </row>
    <row r="1070" spans="97:103" x14ac:dyDescent="0.25">
      <c r="CS1070" s="36" t="s">
        <v>406</v>
      </c>
      <c r="CT1070" s="36" t="s">
        <v>8</v>
      </c>
      <c r="CU1070" s="36" t="s">
        <v>499</v>
      </c>
      <c r="CV1070" s="36">
        <v>52</v>
      </c>
      <c r="CW1070" s="36">
        <v>812.37</v>
      </c>
      <c r="CX1070" s="36">
        <v>15.62</v>
      </c>
      <c r="CY1070" s="36" t="s">
        <v>407</v>
      </c>
    </row>
    <row r="1071" spans="97:103" x14ac:dyDescent="0.25">
      <c r="CS1071" s="36" t="s">
        <v>143</v>
      </c>
      <c r="CT1071" s="36" t="s">
        <v>8</v>
      </c>
      <c r="CU1071" s="36" t="s">
        <v>499</v>
      </c>
      <c r="CV1071" s="36">
        <v>424</v>
      </c>
      <c r="CW1071" s="36">
        <v>5829.8</v>
      </c>
      <c r="CX1071" s="36">
        <v>13.75</v>
      </c>
      <c r="CY1071" s="36" t="s">
        <v>144</v>
      </c>
    </row>
    <row r="1072" spans="97:103" x14ac:dyDescent="0.25">
      <c r="CS1072" s="36" t="s">
        <v>145</v>
      </c>
      <c r="CT1072" s="36" t="s">
        <v>8</v>
      </c>
      <c r="CU1072" s="36" t="s">
        <v>499</v>
      </c>
      <c r="CV1072" s="36">
        <v>62</v>
      </c>
      <c r="CW1072" s="36">
        <v>935.62</v>
      </c>
      <c r="CX1072" s="36">
        <v>15.09</v>
      </c>
      <c r="CY1072" s="36" t="s">
        <v>146</v>
      </c>
    </row>
    <row r="1073" spans="97:103" x14ac:dyDescent="0.25">
      <c r="CS1073" s="36" t="s">
        <v>147</v>
      </c>
      <c r="CT1073" s="36" t="s">
        <v>8</v>
      </c>
      <c r="CU1073" s="36" t="s">
        <v>499</v>
      </c>
      <c r="CV1073" s="36">
        <v>37</v>
      </c>
      <c r="CW1073" s="36">
        <v>216.19</v>
      </c>
      <c r="CX1073" s="36">
        <v>5.84</v>
      </c>
      <c r="CY1073" s="36" t="s">
        <v>148</v>
      </c>
    </row>
    <row r="1074" spans="97:103" x14ac:dyDescent="0.25">
      <c r="CS1074" s="36" t="s">
        <v>351</v>
      </c>
      <c r="CT1074" s="36" t="s">
        <v>8</v>
      </c>
      <c r="CU1074" s="36" t="s">
        <v>499</v>
      </c>
      <c r="CV1074" s="36">
        <v>125.166663</v>
      </c>
      <c r="CW1074" s="36">
        <v>3972.64</v>
      </c>
      <c r="CX1074" s="36">
        <v>31.74</v>
      </c>
      <c r="CY1074" s="36" t="s">
        <v>352</v>
      </c>
    </row>
    <row r="1075" spans="97:103" x14ac:dyDescent="0.25">
      <c r="CS1075" s="36" t="s">
        <v>353</v>
      </c>
      <c r="CT1075" s="36" t="s">
        <v>8</v>
      </c>
      <c r="CU1075" s="36" t="s">
        <v>499</v>
      </c>
      <c r="CV1075" s="36">
        <v>43</v>
      </c>
      <c r="CW1075" s="36">
        <v>1413.24</v>
      </c>
      <c r="CX1075" s="36">
        <v>32.869999999999997</v>
      </c>
      <c r="CY1075" s="36" t="s">
        <v>354</v>
      </c>
    </row>
    <row r="1076" spans="97:103" x14ac:dyDescent="0.25">
      <c r="CS1076" s="36" t="s">
        <v>355</v>
      </c>
      <c r="CT1076" s="36" t="s">
        <v>8</v>
      </c>
      <c r="CU1076" s="36" t="s">
        <v>499</v>
      </c>
      <c r="CV1076" s="36">
        <v>9.2499330000000004</v>
      </c>
      <c r="CW1076" s="36">
        <v>641.69000000000005</v>
      </c>
      <c r="CX1076" s="36">
        <v>69.37</v>
      </c>
      <c r="CY1076" s="36" t="s">
        <v>356</v>
      </c>
    </row>
    <row r="1077" spans="97:103" x14ac:dyDescent="0.25">
      <c r="CS1077" s="36" t="s">
        <v>357</v>
      </c>
      <c r="CT1077" s="36" t="s">
        <v>8</v>
      </c>
      <c r="CU1077" s="36" t="s">
        <v>499</v>
      </c>
      <c r="CV1077" s="36">
        <v>14.166600000000001</v>
      </c>
      <c r="CW1077" s="36">
        <v>1014.86</v>
      </c>
      <c r="CX1077" s="36">
        <v>71.64</v>
      </c>
      <c r="CY1077" s="36" t="s">
        <v>358</v>
      </c>
    </row>
    <row r="1078" spans="97:103" x14ac:dyDescent="0.25">
      <c r="CS1078" s="36" t="s">
        <v>359</v>
      </c>
      <c r="CT1078" s="36" t="s">
        <v>8</v>
      </c>
      <c r="CU1078" s="36" t="s">
        <v>499</v>
      </c>
      <c r="CV1078" s="36">
        <v>232.41666699999999</v>
      </c>
      <c r="CW1078" s="36">
        <v>14375.18</v>
      </c>
      <c r="CX1078" s="36">
        <v>61.85</v>
      </c>
      <c r="CY1078" s="36" t="s">
        <v>360</v>
      </c>
    </row>
    <row r="1079" spans="97:103" x14ac:dyDescent="0.25">
      <c r="CS1079" s="36" t="s">
        <v>361</v>
      </c>
      <c r="CT1079" s="36" t="s">
        <v>8</v>
      </c>
      <c r="CU1079" s="36" t="s">
        <v>499</v>
      </c>
      <c r="CV1079" s="36">
        <v>172.08333300000001</v>
      </c>
      <c r="CW1079" s="36">
        <v>5511.84</v>
      </c>
      <c r="CX1079" s="36">
        <v>32.03</v>
      </c>
      <c r="CY1079" s="36" t="s">
        <v>362</v>
      </c>
    </row>
    <row r="1080" spans="97:103" x14ac:dyDescent="0.25">
      <c r="CS1080" s="36" t="s">
        <v>459</v>
      </c>
      <c r="CT1080" s="36" t="s">
        <v>8</v>
      </c>
      <c r="CU1080" s="36" t="s">
        <v>499</v>
      </c>
      <c r="CV1080" s="36">
        <v>5.0833329999999997</v>
      </c>
      <c r="CW1080" s="36">
        <v>366.83</v>
      </c>
      <c r="CX1080" s="36">
        <v>72.16</v>
      </c>
      <c r="CY1080" s="36" t="s">
        <v>460</v>
      </c>
    </row>
    <row r="1081" spans="97:103" x14ac:dyDescent="0.25">
      <c r="CS1081" s="36" t="s">
        <v>363</v>
      </c>
      <c r="CT1081" s="36" t="s">
        <v>8</v>
      </c>
      <c r="CU1081" s="36" t="s">
        <v>499</v>
      </c>
      <c r="CV1081" s="36">
        <v>91.499996999999993</v>
      </c>
      <c r="CW1081" s="36">
        <v>2996.1</v>
      </c>
      <c r="CX1081" s="36">
        <v>32.74</v>
      </c>
      <c r="CY1081" s="36" t="s">
        <v>364</v>
      </c>
    </row>
    <row r="1082" spans="97:103" x14ac:dyDescent="0.25">
      <c r="CS1082" s="36" t="s">
        <v>149</v>
      </c>
      <c r="CT1082" s="36" t="s">
        <v>8</v>
      </c>
      <c r="CU1082" s="36" t="s">
        <v>499</v>
      </c>
      <c r="CV1082" s="36">
        <v>68</v>
      </c>
      <c r="CW1082" s="36">
        <v>5821.14</v>
      </c>
      <c r="CX1082" s="36">
        <v>85.61</v>
      </c>
      <c r="CY1082" s="36" t="s">
        <v>150</v>
      </c>
    </row>
    <row r="1083" spans="97:103" x14ac:dyDescent="0.25">
      <c r="CS1083" s="36" t="s">
        <v>151</v>
      </c>
      <c r="CT1083" s="36" t="s">
        <v>12</v>
      </c>
      <c r="CU1083" s="36" t="s">
        <v>499</v>
      </c>
      <c r="CV1083" s="36">
        <v>210</v>
      </c>
      <c r="CW1083" s="36">
        <v>1337.87</v>
      </c>
      <c r="CX1083" s="36">
        <v>6.37</v>
      </c>
      <c r="CY1083" s="36" t="s">
        <v>152</v>
      </c>
    </row>
    <row r="1084" spans="97:103" x14ac:dyDescent="0.25">
      <c r="CS1084" s="36" t="s">
        <v>153</v>
      </c>
      <c r="CT1084" s="36" t="s">
        <v>8</v>
      </c>
      <c r="CU1084" s="36" t="s">
        <v>499</v>
      </c>
      <c r="CV1084" s="36">
        <v>118.625</v>
      </c>
      <c r="CW1084" s="36">
        <v>10584.75</v>
      </c>
      <c r="CX1084" s="36">
        <v>89.23</v>
      </c>
      <c r="CY1084" s="36" t="s">
        <v>154</v>
      </c>
    </row>
    <row r="1085" spans="97:103" x14ac:dyDescent="0.25">
      <c r="CS1085" s="36" t="s">
        <v>155</v>
      </c>
      <c r="CT1085" s="36" t="s">
        <v>12</v>
      </c>
      <c r="CU1085" s="36" t="s">
        <v>499</v>
      </c>
      <c r="CV1085" s="36">
        <v>734</v>
      </c>
      <c r="CW1085" s="36">
        <v>3586.2</v>
      </c>
      <c r="CX1085" s="36">
        <v>4.8899999999999997</v>
      </c>
      <c r="CY1085" s="36" t="s">
        <v>156</v>
      </c>
    </row>
    <row r="1086" spans="97:103" x14ac:dyDescent="0.25">
      <c r="CS1086" s="36" t="s">
        <v>461</v>
      </c>
      <c r="CT1086" s="36" t="s">
        <v>8</v>
      </c>
      <c r="CU1086" s="36" t="s">
        <v>499</v>
      </c>
      <c r="CV1086" s="36">
        <v>12.458266999999999</v>
      </c>
      <c r="CW1086" s="36">
        <v>942.72</v>
      </c>
      <c r="CX1086" s="36">
        <v>75.67</v>
      </c>
      <c r="CY1086" s="36" t="s">
        <v>462</v>
      </c>
    </row>
    <row r="1087" spans="97:103" x14ac:dyDescent="0.25">
      <c r="CS1087" s="36" t="s">
        <v>467</v>
      </c>
      <c r="CT1087" s="36" t="s">
        <v>8</v>
      </c>
      <c r="CU1087" s="36" t="s">
        <v>499</v>
      </c>
      <c r="CV1087" s="36">
        <v>15.017887999999999</v>
      </c>
      <c r="CW1087" s="36">
        <v>1167.8599999999999</v>
      </c>
      <c r="CX1087" s="36">
        <v>77.760000000000005</v>
      </c>
      <c r="CY1087" s="36" t="s">
        <v>468</v>
      </c>
    </row>
    <row r="1088" spans="97:103" x14ac:dyDescent="0.25">
      <c r="CS1088" s="36" t="s">
        <v>408</v>
      </c>
      <c r="CT1088" s="36" t="s">
        <v>8</v>
      </c>
      <c r="CU1088" s="36" t="s">
        <v>499</v>
      </c>
      <c r="CV1088" s="36">
        <v>1</v>
      </c>
      <c r="CW1088" s="36">
        <v>15</v>
      </c>
      <c r="CX1088" s="36">
        <v>15</v>
      </c>
      <c r="CY1088" s="36" t="s">
        <v>409</v>
      </c>
    </row>
    <row r="1089" spans="97:103" x14ac:dyDescent="0.25">
      <c r="CS1089" s="36" t="s">
        <v>157</v>
      </c>
      <c r="CT1089" s="36" t="s">
        <v>8</v>
      </c>
      <c r="CU1089" s="36" t="s">
        <v>499</v>
      </c>
      <c r="CV1089" s="36">
        <v>-0.33333699999999999</v>
      </c>
      <c r="CW1089" s="36">
        <v>-10.34</v>
      </c>
      <c r="CX1089" s="36">
        <v>31.02</v>
      </c>
      <c r="CY1089" s="36" t="s">
        <v>158</v>
      </c>
    </row>
    <row r="1090" spans="97:103" x14ac:dyDescent="0.25">
      <c r="CS1090" s="36" t="s">
        <v>159</v>
      </c>
      <c r="CT1090" s="36" t="s">
        <v>8</v>
      </c>
      <c r="CU1090" s="36" t="s">
        <v>499</v>
      </c>
      <c r="CV1090" s="36">
        <v>2.0833300000000001</v>
      </c>
      <c r="CW1090" s="36">
        <v>79.78</v>
      </c>
      <c r="CX1090" s="36">
        <v>38.29</v>
      </c>
      <c r="CY1090" s="36" t="s">
        <v>160</v>
      </c>
    </row>
    <row r="1091" spans="97:103" x14ac:dyDescent="0.25">
      <c r="CS1091" s="36" t="s">
        <v>469</v>
      </c>
      <c r="CT1091" s="36" t="s">
        <v>8</v>
      </c>
      <c r="CU1091" s="36" t="s">
        <v>499</v>
      </c>
      <c r="CV1091" s="36">
        <v>22.5</v>
      </c>
      <c r="CW1091" s="36">
        <v>763.2</v>
      </c>
      <c r="CX1091" s="36">
        <v>33.92</v>
      </c>
      <c r="CY1091" s="36" t="s">
        <v>470</v>
      </c>
    </row>
    <row r="1092" spans="97:103" x14ac:dyDescent="0.25">
      <c r="CS1092" s="36" t="s">
        <v>163</v>
      </c>
      <c r="CT1092" s="36" t="s">
        <v>8</v>
      </c>
      <c r="CU1092" s="36" t="s">
        <v>499</v>
      </c>
      <c r="CV1092" s="36">
        <v>49.416666999999997</v>
      </c>
      <c r="CW1092" s="36">
        <v>2543.29</v>
      </c>
      <c r="CX1092" s="36">
        <v>51.47</v>
      </c>
      <c r="CY1092" s="36" t="s">
        <v>164</v>
      </c>
    </row>
    <row r="1093" spans="97:103" x14ac:dyDescent="0.25">
      <c r="CS1093" s="36" t="s">
        <v>471</v>
      </c>
      <c r="CT1093" s="36" t="s">
        <v>8</v>
      </c>
      <c r="CU1093" s="36" t="s">
        <v>499</v>
      </c>
      <c r="CV1093" s="36">
        <v>41.041666999999997</v>
      </c>
      <c r="CW1093" s="36">
        <v>2398.8200000000002</v>
      </c>
      <c r="CX1093" s="36">
        <v>58.45</v>
      </c>
      <c r="CY1093" s="36" t="s">
        <v>472</v>
      </c>
    </row>
    <row r="1094" spans="97:103" x14ac:dyDescent="0.25">
      <c r="CS1094" s="36" t="s">
        <v>473</v>
      </c>
      <c r="CT1094" s="36" t="s">
        <v>8</v>
      </c>
      <c r="CU1094" s="36" t="s">
        <v>499</v>
      </c>
      <c r="CV1094" s="36">
        <v>57.5</v>
      </c>
      <c r="CW1094" s="36">
        <v>3341.63</v>
      </c>
      <c r="CX1094" s="36">
        <v>58.12</v>
      </c>
      <c r="CY1094" s="36" t="s">
        <v>474</v>
      </c>
    </row>
    <row r="1095" spans="97:103" x14ac:dyDescent="0.25">
      <c r="CS1095" s="36" t="s">
        <v>166</v>
      </c>
      <c r="CT1095" s="36" t="s">
        <v>8</v>
      </c>
      <c r="CU1095" s="36" t="s">
        <v>499</v>
      </c>
      <c r="CV1095" s="36">
        <v>5</v>
      </c>
      <c r="CW1095" s="36">
        <v>61.72</v>
      </c>
      <c r="CX1095" s="36">
        <v>12.34</v>
      </c>
      <c r="CY1095" s="36" t="s">
        <v>167</v>
      </c>
    </row>
    <row r="1096" spans="97:103" x14ac:dyDescent="0.25">
      <c r="CS1096" s="36" t="s">
        <v>168</v>
      </c>
      <c r="CT1096" s="36" t="s">
        <v>8</v>
      </c>
      <c r="CU1096" s="36" t="s">
        <v>499</v>
      </c>
      <c r="CV1096" s="36">
        <v>10.5</v>
      </c>
      <c r="CW1096" s="36">
        <v>277.14999999999998</v>
      </c>
      <c r="CX1096" s="36">
        <v>26.4</v>
      </c>
      <c r="CY1096" s="36" t="s">
        <v>169</v>
      </c>
    </row>
    <row r="1097" spans="97:103" x14ac:dyDescent="0.25">
      <c r="CS1097" s="36" t="s">
        <v>422</v>
      </c>
      <c r="CT1097" s="36" t="s">
        <v>12</v>
      </c>
      <c r="CU1097" s="36" t="s">
        <v>499</v>
      </c>
      <c r="CV1097" s="36">
        <v>12</v>
      </c>
      <c r="CW1097" s="36">
        <v>17.52</v>
      </c>
      <c r="CX1097" s="36">
        <v>1.46</v>
      </c>
      <c r="CY1097" s="36" t="s">
        <v>423</v>
      </c>
    </row>
    <row r="1098" spans="97:103" x14ac:dyDescent="0.25">
      <c r="CS1098" s="36" t="s">
        <v>170</v>
      </c>
      <c r="CT1098" s="36" t="s">
        <v>8</v>
      </c>
      <c r="CU1098" s="36" t="s">
        <v>499</v>
      </c>
      <c r="CV1098" s="36">
        <v>21</v>
      </c>
      <c r="CW1098" s="36">
        <v>293.79000000000002</v>
      </c>
      <c r="CX1098" s="36">
        <v>13.99</v>
      </c>
      <c r="CY1098" s="36" t="s">
        <v>171</v>
      </c>
    </row>
    <row r="1099" spans="97:103" x14ac:dyDescent="0.25">
      <c r="CS1099" s="36" t="s">
        <v>172</v>
      </c>
      <c r="CT1099" s="36" t="s">
        <v>8</v>
      </c>
      <c r="CU1099" s="36" t="s">
        <v>499</v>
      </c>
      <c r="CV1099" s="36">
        <v>5574.6666400000004</v>
      </c>
      <c r="CW1099" s="36">
        <v>71307.759999999995</v>
      </c>
      <c r="CX1099" s="36">
        <v>12.79</v>
      </c>
      <c r="CY1099" s="36" t="s">
        <v>173</v>
      </c>
    </row>
    <row r="1100" spans="97:103" x14ac:dyDescent="0.25">
      <c r="CS1100" s="36" t="s">
        <v>367</v>
      </c>
      <c r="CT1100" s="36" t="s">
        <v>8</v>
      </c>
      <c r="CU1100" s="36" t="s">
        <v>499</v>
      </c>
      <c r="CV1100" s="36">
        <v>1270.8333399999999</v>
      </c>
      <c r="CW1100" s="36">
        <v>26087.42</v>
      </c>
      <c r="CX1100" s="36">
        <v>20.53</v>
      </c>
      <c r="CY1100" s="36" t="s">
        <v>368</v>
      </c>
    </row>
    <row r="1101" spans="97:103" x14ac:dyDescent="0.25">
      <c r="CS1101" s="36" t="s">
        <v>174</v>
      </c>
      <c r="CT1101" s="36" t="s">
        <v>8</v>
      </c>
      <c r="CU1101" s="36" t="s">
        <v>499</v>
      </c>
      <c r="CV1101" s="36">
        <v>11</v>
      </c>
      <c r="CW1101" s="36">
        <v>247.94</v>
      </c>
      <c r="CX1101" s="36">
        <v>22.54</v>
      </c>
      <c r="CY1101" s="36" t="s">
        <v>175</v>
      </c>
    </row>
    <row r="1102" spans="97:103" x14ac:dyDescent="0.25">
      <c r="CS1102" s="36" t="s">
        <v>176</v>
      </c>
      <c r="CT1102" s="36" t="s">
        <v>8</v>
      </c>
      <c r="CU1102" s="36" t="s">
        <v>499</v>
      </c>
      <c r="CV1102" s="36">
        <v>5012.3333300000004</v>
      </c>
      <c r="CW1102" s="36">
        <v>150858.88</v>
      </c>
      <c r="CX1102" s="36">
        <v>30.1</v>
      </c>
      <c r="CY1102" s="36" t="s">
        <v>177</v>
      </c>
    </row>
    <row r="1103" spans="97:103" x14ac:dyDescent="0.25">
      <c r="CS1103" s="36" t="s">
        <v>424</v>
      </c>
      <c r="CT1103" s="36" t="s">
        <v>12</v>
      </c>
      <c r="CU1103" s="36" t="s">
        <v>499</v>
      </c>
      <c r="CV1103" s="36">
        <v>9</v>
      </c>
      <c r="CW1103" s="36">
        <v>27</v>
      </c>
      <c r="CX1103" s="36">
        <v>3</v>
      </c>
      <c r="CY1103" s="36" t="s">
        <v>425</v>
      </c>
    </row>
    <row r="1104" spans="97:103" x14ac:dyDescent="0.25">
      <c r="CS1104" s="36" t="s">
        <v>178</v>
      </c>
      <c r="CT1104" s="36" t="s">
        <v>8</v>
      </c>
      <c r="CU1104" s="36" t="s">
        <v>499</v>
      </c>
      <c r="CV1104" s="36">
        <v>18.333366999999999</v>
      </c>
      <c r="CW1104" s="36">
        <v>565.20000000000005</v>
      </c>
      <c r="CX1104" s="36">
        <v>30.83</v>
      </c>
      <c r="CY1104" s="36" t="s">
        <v>179</v>
      </c>
    </row>
    <row r="1105" spans="97:103" x14ac:dyDescent="0.25">
      <c r="CS1105" s="36" t="s">
        <v>475</v>
      </c>
      <c r="CT1105" s="36" t="s">
        <v>8</v>
      </c>
      <c r="CU1105" s="36" t="s">
        <v>499</v>
      </c>
      <c r="CV1105" s="36">
        <v>5.25</v>
      </c>
      <c r="CW1105" s="36">
        <v>663.49</v>
      </c>
      <c r="CX1105" s="36">
        <v>126.38</v>
      </c>
      <c r="CY1105" s="36" t="s">
        <v>476</v>
      </c>
    </row>
    <row r="1106" spans="97:103" x14ac:dyDescent="0.25">
      <c r="CS1106" s="36" t="s">
        <v>182</v>
      </c>
      <c r="CT1106" s="36" t="s">
        <v>12</v>
      </c>
      <c r="CU1106" s="36" t="s">
        <v>499</v>
      </c>
      <c r="CV1106" s="36">
        <v>36</v>
      </c>
      <c r="CW1106" s="36">
        <v>276.48</v>
      </c>
      <c r="CX1106" s="36">
        <v>7.68</v>
      </c>
      <c r="CY1106" s="36" t="s">
        <v>183</v>
      </c>
    </row>
    <row r="1107" spans="97:103" x14ac:dyDescent="0.25">
      <c r="CS1107" s="36" t="s">
        <v>184</v>
      </c>
      <c r="CT1107" s="36" t="s">
        <v>8</v>
      </c>
      <c r="CU1107" s="36" t="s">
        <v>499</v>
      </c>
      <c r="CV1107" s="36">
        <v>1929.5</v>
      </c>
      <c r="CW1107" s="36">
        <v>31866.49</v>
      </c>
      <c r="CX1107" s="36">
        <v>16.52</v>
      </c>
      <c r="CY1107" s="36" t="s">
        <v>185</v>
      </c>
    </row>
    <row r="1108" spans="97:103" x14ac:dyDescent="0.25">
      <c r="CS1108" s="36" t="s">
        <v>477</v>
      </c>
      <c r="CT1108" s="36" t="s">
        <v>12</v>
      </c>
      <c r="CU1108" s="36" t="s">
        <v>499</v>
      </c>
      <c r="CV1108" s="36">
        <v>3</v>
      </c>
      <c r="CW1108" s="36">
        <v>6.72</v>
      </c>
      <c r="CX1108" s="36">
        <v>2.2400000000000002</v>
      </c>
      <c r="CY1108" s="36" t="s">
        <v>478</v>
      </c>
    </row>
    <row r="1109" spans="97:103" x14ac:dyDescent="0.25">
      <c r="CS1109" s="36" t="s">
        <v>186</v>
      </c>
      <c r="CT1109" s="36" t="s">
        <v>8</v>
      </c>
      <c r="CU1109" s="36" t="s">
        <v>499</v>
      </c>
      <c r="CV1109" s="36">
        <v>124.333</v>
      </c>
      <c r="CW1109" s="36">
        <v>4564.09</v>
      </c>
      <c r="CX1109" s="36">
        <v>36.71</v>
      </c>
      <c r="CY1109" s="36" t="s">
        <v>187</v>
      </c>
    </row>
    <row r="1110" spans="97:103" x14ac:dyDescent="0.25">
      <c r="CS1110" s="36" t="s">
        <v>188</v>
      </c>
      <c r="CT1110" s="36" t="s">
        <v>12</v>
      </c>
      <c r="CU1110" s="36" t="s">
        <v>499</v>
      </c>
      <c r="CV1110" s="36">
        <v>34</v>
      </c>
      <c r="CW1110" s="36">
        <v>262.88</v>
      </c>
      <c r="CX1110" s="36">
        <v>7.73</v>
      </c>
      <c r="CY1110" s="36" t="s">
        <v>189</v>
      </c>
    </row>
    <row r="1111" spans="97:103" x14ac:dyDescent="0.25">
      <c r="CS1111" s="36" t="s">
        <v>190</v>
      </c>
      <c r="CT1111" s="36" t="s">
        <v>8</v>
      </c>
      <c r="CU1111" s="36" t="s">
        <v>499</v>
      </c>
      <c r="CV1111" s="36">
        <v>33.5</v>
      </c>
      <c r="CW1111" s="36">
        <v>1373.85</v>
      </c>
      <c r="CX1111" s="36">
        <v>41.01</v>
      </c>
      <c r="CY1111" s="36" t="s">
        <v>191</v>
      </c>
    </row>
    <row r="1112" spans="97:103" x14ac:dyDescent="0.25">
      <c r="CS1112" s="36" t="s">
        <v>192</v>
      </c>
      <c r="CT1112" s="36" t="s">
        <v>12</v>
      </c>
      <c r="CU1112" s="36" t="s">
        <v>499</v>
      </c>
      <c r="CV1112" s="36">
        <v>56</v>
      </c>
      <c r="CW1112" s="36">
        <v>431.08</v>
      </c>
      <c r="CX1112" s="36">
        <v>7.7</v>
      </c>
      <c r="CY1112" s="36" t="s">
        <v>193</v>
      </c>
    </row>
    <row r="1113" spans="97:103" x14ac:dyDescent="0.25">
      <c r="CS1113" s="36" t="s">
        <v>194</v>
      </c>
      <c r="CT1113" s="36" t="s">
        <v>8</v>
      </c>
      <c r="CU1113" s="36" t="s">
        <v>499</v>
      </c>
      <c r="CV1113" s="36">
        <v>2169.5</v>
      </c>
      <c r="CW1113" s="36">
        <v>34976.83</v>
      </c>
      <c r="CX1113" s="36">
        <v>16.12</v>
      </c>
      <c r="CY1113" s="36" t="s">
        <v>195</v>
      </c>
    </row>
    <row r="1114" spans="97:103" x14ac:dyDescent="0.25">
      <c r="CS1114" s="36" t="s">
        <v>479</v>
      </c>
      <c r="CT1114" s="36" t="s">
        <v>12</v>
      </c>
      <c r="CU1114" s="36" t="s">
        <v>499</v>
      </c>
      <c r="CV1114" s="36">
        <v>3</v>
      </c>
      <c r="CW1114" s="36">
        <v>6.72</v>
      </c>
      <c r="CX1114" s="36">
        <v>2.2400000000000002</v>
      </c>
      <c r="CY1114" s="36" t="s">
        <v>480</v>
      </c>
    </row>
    <row r="1115" spans="97:103" x14ac:dyDescent="0.25">
      <c r="CS1115" s="36" t="s">
        <v>196</v>
      </c>
      <c r="CT1115" s="36" t="s">
        <v>8</v>
      </c>
      <c r="CU1115" s="36" t="s">
        <v>499</v>
      </c>
      <c r="CV1115" s="36">
        <v>382.33300000000003</v>
      </c>
      <c r="CW1115" s="36">
        <v>12542.77</v>
      </c>
      <c r="CX1115" s="36">
        <v>32.81</v>
      </c>
      <c r="CY1115" s="36" t="s">
        <v>197</v>
      </c>
    </row>
    <row r="1116" spans="97:103" x14ac:dyDescent="0.25">
      <c r="CS1116" s="36" t="s">
        <v>428</v>
      </c>
      <c r="CT1116" s="36" t="s">
        <v>8</v>
      </c>
      <c r="CU1116" s="36" t="s">
        <v>499</v>
      </c>
      <c r="CV1116" s="36">
        <v>88.888940000000005</v>
      </c>
      <c r="CW1116" s="36">
        <v>2549.06</v>
      </c>
      <c r="CX1116" s="36">
        <v>28.68</v>
      </c>
      <c r="CY1116" s="36" t="s">
        <v>429</v>
      </c>
    </row>
    <row r="1117" spans="97:103" x14ac:dyDescent="0.25">
      <c r="CS1117" s="36" t="s">
        <v>204</v>
      </c>
      <c r="CT1117" s="36" t="s">
        <v>8</v>
      </c>
      <c r="CU1117" s="36" t="s">
        <v>499</v>
      </c>
      <c r="CV1117" s="36">
        <v>4820.6000000000004</v>
      </c>
      <c r="CW1117" s="36">
        <v>95529.15</v>
      </c>
      <c r="CX1117" s="36">
        <v>19.82</v>
      </c>
      <c r="CY1117" s="36" t="s">
        <v>205</v>
      </c>
    </row>
    <row r="1118" spans="97:103" x14ac:dyDescent="0.25">
      <c r="CS1118" s="36" t="s">
        <v>206</v>
      </c>
      <c r="CT1118" s="36" t="s">
        <v>8</v>
      </c>
      <c r="CU1118" s="36" t="s">
        <v>499</v>
      </c>
      <c r="CV1118" s="36">
        <v>2596.5</v>
      </c>
      <c r="CW1118" s="36">
        <v>44374.239999999998</v>
      </c>
      <c r="CX1118" s="36">
        <v>17.09</v>
      </c>
      <c r="CY1118" s="36" t="s">
        <v>207</v>
      </c>
    </row>
    <row r="1119" spans="97:103" x14ac:dyDescent="0.25">
      <c r="CS1119" s="36" t="s">
        <v>430</v>
      </c>
      <c r="CT1119" s="36" t="s">
        <v>8</v>
      </c>
      <c r="CU1119" s="36" t="s">
        <v>499</v>
      </c>
      <c r="CV1119" s="36">
        <v>285</v>
      </c>
      <c r="CW1119" s="36">
        <v>5757.47</v>
      </c>
      <c r="CX1119" s="36">
        <v>20.2</v>
      </c>
      <c r="CY1119" s="36" t="s">
        <v>431</v>
      </c>
    </row>
    <row r="1120" spans="97:103" x14ac:dyDescent="0.25">
      <c r="CS1120" s="36" t="s">
        <v>210</v>
      </c>
      <c r="CT1120" s="36" t="s">
        <v>8</v>
      </c>
      <c r="CU1120" s="36" t="s">
        <v>499</v>
      </c>
      <c r="CV1120" s="36">
        <v>302.7</v>
      </c>
      <c r="CW1120" s="36">
        <v>6017.94</v>
      </c>
      <c r="CX1120" s="36">
        <v>19.88</v>
      </c>
      <c r="CY1120" s="36" t="s">
        <v>211</v>
      </c>
    </row>
    <row r="1121" spans="97:103" x14ac:dyDescent="0.25">
      <c r="CS1121" s="36" t="s">
        <v>371</v>
      </c>
      <c r="CT1121" s="36" t="s">
        <v>8</v>
      </c>
      <c r="CU1121" s="36" t="s">
        <v>499</v>
      </c>
      <c r="CV1121" s="36">
        <v>341</v>
      </c>
      <c r="CW1121" s="36">
        <v>5932.28</v>
      </c>
      <c r="CX1121" s="36">
        <v>17.399999999999999</v>
      </c>
      <c r="CY1121" s="36" t="s">
        <v>372</v>
      </c>
    </row>
    <row r="1122" spans="97:103" x14ac:dyDescent="0.25">
      <c r="CS1122" s="36" t="s">
        <v>483</v>
      </c>
      <c r="CT1122" s="36" t="s">
        <v>8</v>
      </c>
      <c r="CU1122" s="36" t="s">
        <v>499</v>
      </c>
      <c r="CV1122" s="36">
        <v>19.5</v>
      </c>
      <c r="CW1122" s="36">
        <v>857.5</v>
      </c>
      <c r="CX1122" s="36">
        <v>43.97</v>
      </c>
      <c r="CY1122" s="36" t="s">
        <v>484</v>
      </c>
    </row>
    <row r="1123" spans="97:103" x14ac:dyDescent="0.25">
      <c r="CS1123" s="36" t="s">
        <v>485</v>
      </c>
      <c r="CT1123" s="36" t="s">
        <v>8</v>
      </c>
      <c r="CU1123" s="36" t="s">
        <v>499</v>
      </c>
      <c r="CV1123" s="36">
        <v>5.8333300000000001</v>
      </c>
      <c r="CW1123" s="36">
        <v>200.15</v>
      </c>
      <c r="CX1123" s="36">
        <v>34.31</v>
      </c>
      <c r="CY1123" s="36" t="s">
        <v>486</v>
      </c>
    </row>
    <row r="1124" spans="97:103" x14ac:dyDescent="0.25">
      <c r="CS1124" s="36" t="s">
        <v>214</v>
      </c>
      <c r="CT1124" s="36" t="s">
        <v>8</v>
      </c>
      <c r="CU1124" s="36" t="s">
        <v>499</v>
      </c>
      <c r="CV1124" s="36">
        <v>-4.1599999999999998E-2</v>
      </c>
      <c r="CW1124" s="36">
        <v>-1.04</v>
      </c>
      <c r="CX1124" s="36">
        <v>25</v>
      </c>
      <c r="CY1124" s="36" t="s">
        <v>215</v>
      </c>
    </row>
    <row r="1125" spans="97:103" x14ac:dyDescent="0.25">
      <c r="CS1125" s="36" t="s">
        <v>220</v>
      </c>
      <c r="CT1125" s="36" t="s">
        <v>8</v>
      </c>
      <c r="CU1125" s="36" t="s">
        <v>499</v>
      </c>
      <c r="CV1125" s="36">
        <v>15.015625</v>
      </c>
      <c r="CW1125" s="36">
        <v>1690.4</v>
      </c>
      <c r="CX1125" s="36">
        <v>112.58</v>
      </c>
      <c r="CY1125" s="36" t="s">
        <v>221</v>
      </c>
    </row>
    <row r="1126" spans="97:103" x14ac:dyDescent="0.25">
      <c r="CS1126" s="36" t="s">
        <v>432</v>
      </c>
      <c r="CT1126" s="36" t="s">
        <v>8</v>
      </c>
      <c r="CU1126" s="36" t="s">
        <v>499</v>
      </c>
      <c r="CV1126" s="36">
        <v>3.8611110000000002</v>
      </c>
      <c r="CW1126" s="36">
        <v>146.13</v>
      </c>
      <c r="CX1126" s="36">
        <v>37.85</v>
      </c>
      <c r="CY1126" s="36" t="s">
        <v>433</v>
      </c>
    </row>
    <row r="1127" spans="97:103" x14ac:dyDescent="0.25">
      <c r="CS1127" s="36" t="s">
        <v>224</v>
      </c>
      <c r="CT1127" s="36" t="s">
        <v>8</v>
      </c>
      <c r="CU1127" s="36" t="s">
        <v>499</v>
      </c>
      <c r="CV1127" s="36">
        <v>11</v>
      </c>
      <c r="CW1127" s="36">
        <v>190.99</v>
      </c>
      <c r="CX1127" s="36">
        <v>17.36</v>
      </c>
      <c r="CY1127" s="36" t="s">
        <v>225</v>
      </c>
    </row>
    <row r="1128" spans="97:103" x14ac:dyDescent="0.25">
      <c r="CS1128" s="36" t="s">
        <v>487</v>
      </c>
      <c r="CT1128" s="36" t="s">
        <v>8</v>
      </c>
      <c r="CU1128" s="36" t="s">
        <v>499</v>
      </c>
      <c r="CV1128" s="36">
        <v>72</v>
      </c>
      <c r="CW1128" s="36">
        <v>1321</v>
      </c>
      <c r="CX1128" s="36">
        <v>18.350000000000001</v>
      </c>
      <c r="CY1128" s="36" t="s">
        <v>488</v>
      </c>
    </row>
    <row r="1129" spans="97:103" x14ac:dyDescent="0.25">
      <c r="CS1129" s="36" t="s">
        <v>226</v>
      </c>
      <c r="CT1129" s="36" t="s">
        <v>8</v>
      </c>
      <c r="CU1129" s="36" t="s">
        <v>499</v>
      </c>
      <c r="CV1129" s="36">
        <v>6</v>
      </c>
      <c r="CW1129" s="36">
        <v>161.04</v>
      </c>
      <c r="CX1129" s="36">
        <v>26.84</v>
      </c>
      <c r="CY1129" s="36" t="s">
        <v>227</v>
      </c>
    </row>
    <row r="1130" spans="97:103" x14ac:dyDescent="0.25">
      <c r="CS1130" s="36" t="s">
        <v>228</v>
      </c>
      <c r="CT1130" s="36" t="s">
        <v>8</v>
      </c>
      <c r="CU1130" s="36" t="s">
        <v>499</v>
      </c>
      <c r="CV1130" s="36">
        <v>6</v>
      </c>
      <c r="CW1130" s="36">
        <v>213.07</v>
      </c>
      <c r="CX1130" s="36">
        <v>35.51</v>
      </c>
      <c r="CY1130" s="36" t="s">
        <v>229</v>
      </c>
    </row>
    <row r="1131" spans="97:103" x14ac:dyDescent="0.25">
      <c r="CS1131" s="36" t="s">
        <v>230</v>
      </c>
      <c r="CT1131" s="36" t="s">
        <v>8</v>
      </c>
      <c r="CU1131" s="36" t="s">
        <v>499</v>
      </c>
      <c r="CV1131" s="36">
        <v>41</v>
      </c>
      <c r="CW1131" s="36">
        <v>2663.47</v>
      </c>
      <c r="CX1131" s="36">
        <v>64.959999999999994</v>
      </c>
      <c r="CY1131" s="36" t="s">
        <v>231</v>
      </c>
    </row>
    <row r="1132" spans="97:103" x14ac:dyDescent="0.25">
      <c r="CS1132" s="36" t="s">
        <v>375</v>
      </c>
      <c r="CT1132" s="36" t="s">
        <v>12</v>
      </c>
      <c r="CU1132" s="36" t="s">
        <v>499</v>
      </c>
      <c r="CV1132" s="36">
        <v>72</v>
      </c>
      <c r="CW1132" s="36">
        <v>213.12</v>
      </c>
      <c r="CX1132" s="36">
        <v>2.96</v>
      </c>
      <c r="CY1132" s="36" t="s">
        <v>376</v>
      </c>
    </row>
    <row r="1133" spans="97:103" x14ac:dyDescent="0.25">
      <c r="CS1133" s="36" t="s">
        <v>234</v>
      </c>
      <c r="CT1133" s="36" t="s">
        <v>8</v>
      </c>
      <c r="CU1133" s="36" t="s">
        <v>499</v>
      </c>
      <c r="CV1133" s="36">
        <v>-0.29165999999999997</v>
      </c>
      <c r="CW1133" s="36">
        <v>-25.12</v>
      </c>
      <c r="CX1133" s="36">
        <v>86.13</v>
      </c>
      <c r="CY1133" s="36" t="s">
        <v>235</v>
      </c>
    </row>
    <row r="1134" spans="97:103" x14ac:dyDescent="0.25">
      <c r="CS1134" s="36" t="s">
        <v>236</v>
      </c>
      <c r="CT1134" s="36" t="s">
        <v>8</v>
      </c>
      <c r="CU1134" s="36" t="s">
        <v>499</v>
      </c>
      <c r="CV1134" s="36">
        <v>37.1875</v>
      </c>
      <c r="CW1134" s="36">
        <v>5636.51</v>
      </c>
      <c r="CX1134" s="36">
        <v>151.57</v>
      </c>
      <c r="CY1134" s="36" t="s">
        <v>237</v>
      </c>
    </row>
    <row r="1135" spans="97:103" x14ac:dyDescent="0.25">
      <c r="CS1135" s="36" t="s">
        <v>238</v>
      </c>
      <c r="CT1135" s="36" t="s">
        <v>12</v>
      </c>
      <c r="CU1135" s="36" t="s">
        <v>499</v>
      </c>
      <c r="CV1135" s="36">
        <v>3.3</v>
      </c>
      <c r="CW1135" s="36">
        <v>98.98</v>
      </c>
      <c r="CX1135" s="36">
        <v>29.99</v>
      </c>
      <c r="CY1135" s="36" t="s">
        <v>239</v>
      </c>
    </row>
    <row r="1136" spans="97:103" x14ac:dyDescent="0.25">
      <c r="CS1136" s="36" t="s">
        <v>240</v>
      </c>
      <c r="CT1136" s="36" t="s">
        <v>8</v>
      </c>
      <c r="CU1136" s="36" t="s">
        <v>499</v>
      </c>
      <c r="CV1136" s="36">
        <v>364.92812500000002</v>
      </c>
      <c r="CW1136" s="36">
        <v>51985.53</v>
      </c>
      <c r="CX1136" s="36">
        <v>142.44999999999999</v>
      </c>
      <c r="CY1136" s="36" t="s">
        <v>241</v>
      </c>
    </row>
    <row r="1137" spans="97:103" x14ac:dyDescent="0.25">
      <c r="CS1137" s="36" t="s">
        <v>242</v>
      </c>
      <c r="CT1137" s="36" t="s">
        <v>12</v>
      </c>
      <c r="CU1137" s="36" t="s">
        <v>499</v>
      </c>
      <c r="CV1137" s="36">
        <v>1050.25</v>
      </c>
      <c r="CW1137" s="36">
        <v>9342.36</v>
      </c>
      <c r="CX1137" s="36">
        <v>8.9</v>
      </c>
      <c r="CY1137" s="36" t="s">
        <v>243</v>
      </c>
    </row>
    <row r="1138" spans="97:103" x14ac:dyDescent="0.25">
      <c r="CS1138" s="36" t="s">
        <v>244</v>
      </c>
      <c r="CT1138" s="36" t="s">
        <v>12</v>
      </c>
      <c r="CU1138" s="36" t="s">
        <v>499</v>
      </c>
      <c r="CV1138" s="36">
        <v>86</v>
      </c>
      <c r="CW1138" s="36">
        <v>611.88</v>
      </c>
      <c r="CX1138" s="36">
        <v>7.11</v>
      </c>
      <c r="CY1138" s="36" t="s">
        <v>245</v>
      </c>
    </row>
    <row r="1139" spans="97:103" x14ac:dyDescent="0.25">
      <c r="CS1139" s="36" t="s">
        <v>246</v>
      </c>
      <c r="CT1139" s="36" t="s">
        <v>8</v>
      </c>
      <c r="CU1139" s="36" t="s">
        <v>499</v>
      </c>
      <c r="CV1139" s="36">
        <v>28</v>
      </c>
      <c r="CW1139" s="36">
        <v>2921.79</v>
      </c>
      <c r="CX1139" s="36">
        <v>104.35</v>
      </c>
      <c r="CY1139" s="36" t="s">
        <v>247</v>
      </c>
    </row>
    <row r="1140" spans="97:103" x14ac:dyDescent="0.25">
      <c r="CS1140" s="36" t="s">
        <v>248</v>
      </c>
      <c r="CT1140" s="36" t="s">
        <v>12</v>
      </c>
      <c r="CU1140" s="36" t="s">
        <v>499</v>
      </c>
      <c r="CV1140" s="36">
        <v>121</v>
      </c>
      <c r="CW1140" s="36">
        <v>901.24</v>
      </c>
      <c r="CX1140" s="36">
        <v>7.45</v>
      </c>
      <c r="CY1140" s="36" t="s">
        <v>249</v>
      </c>
    </row>
    <row r="1141" spans="97:103" x14ac:dyDescent="0.25">
      <c r="CS1141" s="36" t="s">
        <v>250</v>
      </c>
      <c r="CT1141" s="36" t="s">
        <v>8</v>
      </c>
      <c r="CU1141" s="36" t="s">
        <v>499</v>
      </c>
      <c r="CV1141" s="36">
        <v>31.75</v>
      </c>
      <c r="CW1141" s="36">
        <v>3523.84</v>
      </c>
      <c r="CX1141" s="36">
        <v>110.99</v>
      </c>
      <c r="CY1141" s="36" t="s">
        <v>251</v>
      </c>
    </row>
    <row r="1142" spans="97:103" x14ac:dyDescent="0.25">
      <c r="CS1142" s="36" t="s">
        <v>377</v>
      </c>
      <c r="CT1142" s="36" t="s">
        <v>12</v>
      </c>
      <c r="CU1142" s="36" t="s">
        <v>499</v>
      </c>
      <c r="CV1142" s="36">
        <v>3</v>
      </c>
      <c r="CW1142" s="36">
        <v>20.75</v>
      </c>
      <c r="CX1142" s="36">
        <v>6.92</v>
      </c>
      <c r="CY1142" s="36" t="s">
        <v>378</v>
      </c>
    </row>
    <row r="1143" spans="97:103" x14ac:dyDescent="0.25">
      <c r="CS1143" s="36" t="s">
        <v>379</v>
      </c>
      <c r="CT1143" s="36" t="s">
        <v>8</v>
      </c>
      <c r="CU1143" s="36" t="s">
        <v>499</v>
      </c>
      <c r="CV1143" s="36">
        <v>2.875</v>
      </c>
      <c r="CW1143" s="36">
        <v>324.88</v>
      </c>
      <c r="CX1143" s="36">
        <v>113</v>
      </c>
      <c r="CY1143" s="36" t="s">
        <v>380</v>
      </c>
    </row>
    <row r="1144" spans="97:103" x14ac:dyDescent="0.25">
      <c r="CS1144" s="36" t="s">
        <v>252</v>
      </c>
      <c r="CT1144" s="36" t="s">
        <v>8</v>
      </c>
      <c r="CU1144" s="36" t="s">
        <v>499</v>
      </c>
      <c r="CV1144" s="36">
        <v>86.125</v>
      </c>
      <c r="CW1144" s="36">
        <v>7659.56</v>
      </c>
      <c r="CX1144" s="36">
        <v>88.94</v>
      </c>
      <c r="CY1144" s="36" t="s">
        <v>253</v>
      </c>
    </row>
    <row r="1145" spans="97:103" x14ac:dyDescent="0.25">
      <c r="CS1145" s="36" t="s">
        <v>254</v>
      </c>
      <c r="CT1145" s="36" t="s">
        <v>12</v>
      </c>
      <c r="CU1145" s="36" t="s">
        <v>499</v>
      </c>
      <c r="CV1145" s="36">
        <v>293</v>
      </c>
      <c r="CW1145" s="36">
        <v>1870.96</v>
      </c>
      <c r="CX1145" s="36">
        <v>6.39</v>
      </c>
      <c r="CY1145" s="36" t="s">
        <v>255</v>
      </c>
    </row>
    <row r="1146" spans="97:103" x14ac:dyDescent="0.25">
      <c r="CS1146" s="36" t="s">
        <v>256</v>
      </c>
      <c r="CT1146" s="36" t="s">
        <v>8</v>
      </c>
      <c r="CU1146" s="36" t="s">
        <v>499</v>
      </c>
      <c r="CV1146" s="36">
        <v>142.58333300000001</v>
      </c>
      <c r="CW1146" s="36">
        <v>14455.33</v>
      </c>
      <c r="CX1146" s="36">
        <v>101.38</v>
      </c>
      <c r="CY1146" s="36" t="s">
        <v>257</v>
      </c>
    </row>
    <row r="1147" spans="97:103" x14ac:dyDescent="0.25">
      <c r="CS1147" s="36" t="s">
        <v>258</v>
      </c>
      <c r="CT1147" s="36" t="s">
        <v>12</v>
      </c>
      <c r="CU1147" s="36" t="s">
        <v>499</v>
      </c>
      <c r="CV1147" s="36">
        <v>974</v>
      </c>
      <c r="CW1147" s="36">
        <v>4748.8999999999996</v>
      </c>
      <c r="CX1147" s="36">
        <v>4.88</v>
      </c>
      <c r="CY1147" s="36" t="s">
        <v>259</v>
      </c>
    </row>
    <row r="1148" spans="97:103" x14ac:dyDescent="0.25">
      <c r="CS1148" s="36" t="s">
        <v>434</v>
      </c>
      <c r="CT1148" s="36" t="s">
        <v>12</v>
      </c>
      <c r="CU1148" s="36" t="s">
        <v>499</v>
      </c>
      <c r="CV1148" s="36">
        <v>26</v>
      </c>
      <c r="CW1148" s="36">
        <v>57.6</v>
      </c>
      <c r="CX1148" s="36">
        <v>2.2200000000000002</v>
      </c>
      <c r="CY1148" s="36" t="s">
        <v>435</v>
      </c>
    </row>
    <row r="1149" spans="97:103" x14ac:dyDescent="0.25">
      <c r="CS1149" s="36" t="s">
        <v>381</v>
      </c>
      <c r="CT1149" s="36" t="s">
        <v>8</v>
      </c>
      <c r="CU1149" s="36" t="s">
        <v>499</v>
      </c>
      <c r="CV1149" s="36">
        <v>7.3333399999999997</v>
      </c>
      <c r="CW1149" s="36">
        <v>198.29</v>
      </c>
      <c r="CX1149" s="36">
        <v>27.04</v>
      </c>
      <c r="CY1149" s="36" t="s">
        <v>382</v>
      </c>
    </row>
    <row r="1150" spans="97:103" x14ac:dyDescent="0.25">
      <c r="CS1150" s="36" t="s">
        <v>383</v>
      </c>
      <c r="CT1150" s="36" t="s">
        <v>8</v>
      </c>
      <c r="CU1150" s="36" t="s">
        <v>499</v>
      </c>
      <c r="CV1150" s="36">
        <v>2.750003</v>
      </c>
      <c r="CW1150" s="36">
        <v>142.76</v>
      </c>
      <c r="CX1150" s="36">
        <v>51.91</v>
      </c>
      <c r="CY1150" s="36" t="s">
        <v>384</v>
      </c>
    </row>
    <row r="1151" spans="97:103" x14ac:dyDescent="0.25">
      <c r="CS1151" s="36" t="s">
        <v>385</v>
      </c>
      <c r="CT1151" s="36" t="s">
        <v>12</v>
      </c>
      <c r="CU1151" s="36" t="s">
        <v>499</v>
      </c>
      <c r="CV1151" s="36">
        <v>30</v>
      </c>
      <c r="CW1151" s="36">
        <v>63.66</v>
      </c>
      <c r="CX1151" s="36">
        <v>2.12</v>
      </c>
      <c r="CY1151" s="36" t="s">
        <v>386</v>
      </c>
    </row>
    <row r="1152" spans="97:103" x14ac:dyDescent="0.25">
      <c r="CS1152" s="36" t="s">
        <v>266</v>
      </c>
      <c r="CT1152" s="36" t="s">
        <v>8</v>
      </c>
      <c r="CU1152" s="36" t="s">
        <v>499</v>
      </c>
      <c r="CV1152" s="36">
        <v>22.83333</v>
      </c>
      <c r="CW1152" s="36">
        <v>1307.8499999999999</v>
      </c>
      <c r="CX1152" s="36">
        <v>57.28</v>
      </c>
      <c r="CY1152" s="36" t="s">
        <v>267</v>
      </c>
    </row>
    <row r="1153" spans="97:103" x14ac:dyDescent="0.25">
      <c r="CS1153" s="36" t="s">
        <v>387</v>
      </c>
      <c r="CT1153" s="36" t="s">
        <v>12</v>
      </c>
      <c r="CU1153" s="36" t="s">
        <v>499</v>
      </c>
      <c r="CV1153" s="36">
        <v>48</v>
      </c>
      <c r="CW1153" s="36">
        <v>83.76</v>
      </c>
      <c r="CX1153" s="36">
        <v>1.75</v>
      </c>
      <c r="CY1153" s="36" t="s">
        <v>388</v>
      </c>
    </row>
    <row r="1154" spans="97:103" x14ac:dyDescent="0.25">
      <c r="CS1154" s="36" t="s">
        <v>268</v>
      </c>
      <c r="CT1154" s="36" t="s">
        <v>8</v>
      </c>
      <c r="CU1154" s="36" t="s">
        <v>499</v>
      </c>
      <c r="CV1154" s="36">
        <v>8.5667030000000004</v>
      </c>
      <c r="CW1154" s="36">
        <v>834.72</v>
      </c>
      <c r="CX1154" s="36">
        <v>97.44</v>
      </c>
      <c r="CY1154" s="36" t="s">
        <v>269</v>
      </c>
    </row>
    <row r="1155" spans="97:103" x14ac:dyDescent="0.25">
      <c r="CS1155" s="36" t="s">
        <v>389</v>
      </c>
      <c r="CT1155" s="36" t="s">
        <v>117</v>
      </c>
      <c r="CU1155" s="36" t="s">
        <v>499</v>
      </c>
      <c r="CV1155" s="36">
        <v>131</v>
      </c>
      <c r="CW1155" s="36">
        <v>222.2</v>
      </c>
      <c r="CX1155" s="36">
        <v>1.7</v>
      </c>
      <c r="CY1155" s="36" t="s">
        <v>390</v>
      </c>
    </row>
    <row r="1156" spans="97:103" x14ac:dyDescent="0.25">
      <c r="CS1156" s="36" t="s">
        <v>270</v>
      </c>
      <c r="CT1156" s="36" t="s">
        <v>8</v>
      </c>
      <c r="CU1156" s="36" t="s">
        <v>499</v>
      </c>
      <c r="CV1156" s="36">
        <v>7.8334999999999999</v>
      </c>
      <c r="CW1156" s="36">
        <v>703.72</v>
      </c>
      <c r="CX1156" s="36">
        <v>89.83</v>
      </c>
      <c r="CY1156" s="36" t="s">
        <v>271</v>
      </c>
    </row>
    <row r="1157" spans="97:103" x14ac:dyDescent="0.25">
      <c r="CS1157" s="36" t="s">
        <v>391</v>
      </c>
      <c r="CT1157" s="36" t="s">
        <v>12</v>
      </c>
      <c r="CU1157" s="36" t="s">
        <v>499</v>
      </c>
      <c r="CV1157" s="36">
        <v>6</v>
      </c>
      <c r="CW1157" s="36">
        <v>45.6</v>
      </c>
      <c r="CX1157" s="36">
        <v>7.6</v>
      </c>
      <c r="CY1157" s="36" t="s">
        <v>392</v>
      </c>
    </row>
    <row r="1158" spans="97:103" x14ac:dyDescent="0.25">
      <c r="CS1158" s="36" t="s">
        <v>272</v>
      </c>
      <c r="CT1158" s="36" t="s">
        <v>8</v>
      </c>
      <c r="CU1158" s="36" t="s">
        <v>499</v>
      </c>
      <c r="CV1158" s="36">
        <v>487.76636300000001</v>
      </c>
      <c r="CW1158" s="36">
        <v>41250.01</v>
      </c>
      <c r="CX1158" s="36">
        <v>84.57</v>
      </c>
      <c r="CY1158" s="36" t="s">
        <v>273</v>
      </c>
    </row>
    <row r="1159" spans="97:103" x14ac:dyDescent="0.25">
      <c r="CS1159" s="36" t="s">
        <v>274</v>
      </c>
      <c r="CT1159" s="36" t="s">
        <v>117</v>
      </c>
      <c r="CU1159" s="36" t="s">
        <v>499</v>
      </c>
      <c r="CV1159" s="36">
        <v>4748</v>
      </c>
      <c r="CW1159" s="36">
        <v>6333.28</v>
      </c>
      <c r="CX1159" s="36">
        <v>1.33</v>
      </c>
      <c r="CY1159" s="36" t="s">
        <v>275</v>
      </c>
    </row>
    <row r="1160" spans="97:103" x14ac:dyDescent="0.25">
      <c r="CS1160" s="36" t="s">
        <v>276</v>
      </c>
      <c r="CT1160" s="36" t="s">
        <v>8</v>
      </c>
      <c r="CU1160" s="36" t="s">
        <v>499</v>
      </c>
      <c r="CV1160" s="36">
        <v>328.18989699999997</v>
      </c>
      <c r="CW1160" s="36">
        <v>20922.669999999998</v>
      </c>
      <c r="CX1160" s="36">
        <v>63.75</v>
      </c>
      <c r="CY1160" s="36" t="s">
        <v>277</v>
      </c>
    </row>
    <row r="1161" spans="97:103" x14ac:dyDescent="0.25">
      <c r="CS1161" s="36" t="s">
        <v>278</v>
      </c>
      <c r="CT1161" s="36" t="s">
        <v>12</v>
      </c>
      <c r="CU1161" s="36" t="s">
        <v>499</v>
      </c>
      <c r="CV1161" s="36">
        <v>248</v>
      </c>
      <c r="CW1161" s="36">
        <v>1655.14</v>
      </c>
      <c r="CX1161" s="36">
        <v>6.67</v>
      </c>
      <c r="CY1161" s="36" t="s">
        <v>279</v>
      </c>
    </row>
    <row r="1162" spans="97:103" x14ac:dyDescent="0.25">
      <c r="CS1162" s="36" t="s">
        <v>436</v>
      </c>
      <c r="CT1162" s="36" t="s">
        <v>8</v>
      </c>
      <c r="CU1162" s="36" t="s">
        <v>499</v>
      </c>
      <c r="CV1162" s="36">
        <v>350</v>
      </c>
      <c r="CW1162" s="36">
        <v>18909.37</v>
      </c>
      <c r="CX1162" s="36">
        <v>54.03</v>
      </c>
      <c r="CY1162" s="36" t="s">
        <v>437</v>
      </c>
    </row>
    <row r="1163" spans="97:103" x14ac:dyDescent="0.25">
      <c r="CS1163" s="36" t="s">
        <v>280</v>
      </c>
      <c r="CT1163" s="36" t="s">
        <v>8</v>
      </c>
      <c r="CU1163" s="36" t="s">
        <v>499</v>
      </c>
      <c r="CV1163" s="36">
        <v>422.5</v>
      </c>
      <c r="CW1163" s="36">
        <v>10859.1</v>
      </c>
      <c r="CX1163" s="36">
        <v>25.7</v>
      </c>
      <c r="CY1163" s="36" t="s">
        <v>281</v>
      </c>
    </row>
    <row r="1164" spans="97:103" x14ac:dyDescent="0.25">
      <c r="CS1164" s="36" t="s">
        <v>284</v>
      </c>
      <c r="CT1164" s="36" t="s">
        <v>8</v>
      </c>
      <c r="CU1164" s="36" t="s">
        <v>499</v>
      </c>
      <c r="CV1164" s="36">
        <v>406.5</v>
      </c>
      <c r="CW1164" s="36">
        <v>10457.6</v>
      </c>
      <c r="CX1164" s="36">
        <v>25.73</v>
      </c>
      <c r="CY1164" s="36" t="s">
        <v>285</v>
      </c>
    </row>
    <row r="1165" spans="97:103" x14ac:dyDescent="0.25">
      <c r="CS1165" s="36" t="s">
        <v>288</v>
      </c>
      <c r="CT1165" s="36" t="s">
        <v>8</v>
      </c>
      <c r="CU1165" s="36" t="s">
        <v>499</v>
      </c>
      <c r="CV1165" s="36">
        <v>40</v>
      </c>
      <c r="CW1165" s="36">
        <v>1068</v>
      </c>
      <c r="CX1165" s="36">
        <v>26.7</v>
      </c>
      <c r="CY1165" s="36" t="s">
        <v>289</v>
      </c>
    </row>
    <row r="1166" spans="97:103" x14ac:dyDescent="0.25">
      <c r="CS1166" s="36" t="s">
        <v>290</v>
      </c>
      <c r="CT1166" s="36" t="s">
        <v>8</v>
      </c>
      <c r="CU1166" s="36" t="s">
        <v>499</v>
      </c>
      <c r="CV1166" s="36">
        <v>205.91666699999999</v>
      </c>
      <c r="CW1166" s="36">
        <v>19543.68</v>
      </c>
      <c r="CX1166" s="36">
        <v>94.91</v>
      </c>
      <c r="CY1166" s="36" t="s">
        <v>291</v>
      </c>
    </row>
    <row r="1167" spans="97:103" x14ac:dyDescent="0.25">
      <c r="CS1167" s="36" t="s">
        <v>292</v>
      </c>
      <c r="CT1167" s="36" t="s">
        <v>12</v>
      </c>
      <c r="CU1167" s="36" t="s">
        <v>499</v>
      </c>
      <c r="CV1167" s="36">
        <v>2386</v>
      </c>
      <c r="CW1167" s="36">
        <v>5307.84</v>
      </c>
      <c r="CX1167" s="36">
        <v>2.2200000000000002</v>
      </c>
      <c r="CY1167" s="36" t="s">
        <v>293</v>
      </c>
    </row>
    <row r="1168" spans="97:103" x14ac:dyDescent="0.25">
      <c r="CS1168" s="36" t="s">
        <v>294</v>
      </c>
      <c r="CT1168" s="36" t="s">
        <v>8</v>
      </c>
      <c r="CU1168" s="36" t="s">
        <v>499</v>
      </c>
      <c r="CV1168" s="36">
        <v>387.04173300000002</v>
      </c>
      <c r="CW1168" s="36">
        <v>48023.56</v>
      </c>
      <c r="CX1168" s="36">
        <v>124.08</v>
      </c>
      <c r="CY1168" s="36" t="s">
        <v>295</v>
      </c>
    </row>
    <row r="1169" spans="97:103" x14ac:dyDescent="0.25">
      <c r="CS1169" s="36" t="s">
        <v>296</v>
      </c>
      <c r="CT1169" s="36" t="s">
        <v>12</v>
      </c>
      <c r="CU1169" s="36" t="s">
        <v>499</v>
      </c>
      <c r="CV1169" s="36">
        <v>554</v>
      </c>
      <c r="CW1169" s="36">
        <v>2874.85</v>
      </c>
      <c r="CX1169" s="36">
        <v>5.19</v>
      </c>
      <c r="CY1169" s="36" t="s">
        <v>297</v>
      </c>
    </row>
    <row r="1170" spans="97:103" x14ac:dyDescent="0.25">
      <c r="CS1170" s="36" t="s">
        <v>489</v>
      </c>
      <c r="CT1170" s="36" t="s">
        <v>8</v>
      </c>
      <c r="CU1170" s="36" t="s">
        <v>499</v>
      </c>
      <c r="CV1170" s="36">
        <v>0.5</v>
      </c>
      <c r="CW1170" s="36">
        <v>26.5</v>
      </c>
      <c r="CX1170" s="36">
        <v>53</v>
      </c>
      <c r="CY1170" s="36" t="s">
        <v>490</v>
      </c>
    </row>
    <row r="1171" spans="97:103" x14ac:dyDescent="0.25">
      <c r="CS1171" s="36" t="s">
        <v>491</v>
      </c>
      <c r="CT1171" s="36" t="s">
        <v>8</v>
      </c>
      <c r="CU1171" s="36" t="s">
        <v>499</v>
      </c>
      <c r="CV1171" s="36">
        <v>-4</v>
      </c>
      <c r="CW1171" s="36">
        <v>-214.56</v>
      </c>
      <c r="CX1171" s="36">
        <v>53.64</v>
      </c>
      <c r="CY1171" s="36" t="s">
        <v>492</v>
      </c>
    </row>
    <row r="1172" spans="97:103" x14ac:dyDescent="0.25">
      <c r="CS1172" s="36" t="s">
        <v>493</v>
      </c>
      <c r="CT1172" s="36" t="s">
        <v>8</v>
      </c>
      <c r="CU1172" s="36" t="s">
        <v>499</v>
      </c>
      <c r="CV1172" s="36">
        <v>-2</v>
      </c>
      <c r="CW1172" s="36">
        <v>-107.28</v>
      </c>
      <c r="CX1172" s="36">
        <v>53.64</v>
      </c>
      <c r="CY1172" s="36" t="s">
        <v>494</v>
      </c>
    </row>
    <row r="1173" spans="97:103" x14ac:dyDescent="0.25">
      <c r="CS1173" s="36" t="s">
        <v>497</v>
      </c>
      <c r="CT1173" s="36" t="s">
        <v>8</v>
      </c>
      <c r="CU1173" s="36" t="s">
        <v>499</v>
      </c>
      <c r="CV1173" s="36">
        <v>3</v>
      </c>
      <c r="CW1173" s="36">
        <v>123.93</v>
      </c>
      <c r="CX1173" s="36">
        <v>41.31</v>
      </c>
      <c r="CY1173" s="36" t="s">
        <v>498</v>
      </c>
    </row>
    <row r="1174" spans="97:103" x14ac:dyDescent="0.25">
      <c r="CS1174" s="36" t="s">
        <v>298</v>
      </c>
      <c r="CT1174" s="36" t="s">
        <v>8</v>
      </c>
      <c r="CU1174" s="36" t="s">
        <v>499</v>
      </c>
      <c r="CV1174" s="36">
        <v>81.083330000000004</v>
      </c>
      <c r="CW1174" s="36">
        <v>462.47</v>
      </c>
      <c r="CX1174" s="36">
        <v>5.7</v>
      </c>
      <c r="CY1174" s="36" t="s">
        <v>299</v>
      </c>
    </row>
    <row r="1175" spans="97:103" x14ac:dyDescent="0.25">
      <c r="CS1175" s="36" t="s">
        <v>302</v>
      </c>
      <c r="CT1175" s="36" t="s">
        <v>8</v>
      </c>
      <c r="CU1175" s="36" t="s">
        <v>499</v>
      </c>
      <c r="CV1175" s="36">
        <v>3</v>
      </c>
      <c r="CW1175" s="36">
        <v>17.91</v>
      </c>
      <c r="CX1175" s="36">
        <v>5.97</v>
      </c>
      <c r="CY1175" s="36" t="s">
        <v>303</v>
      </c>
    </row>
    <row r="1176" spans="97:103" x14ac:dyDescent="0.25">
      <c r="CS1176" s="36" t="s">
        <v>306</v>
      </c>
      <c r="CT1176" s="36" t="s">
        <v>8</v>
      </c>
      <c r="CU1176" s="36" t="s">
        <v>499</v>
      </c>
      <c r="CV1176" s="36">
        <v>1</v>
      </c>
      <c r="CW1176" s="36">
        <v>5.85</v>
      </c>
      <c r="CX1176" s="36">
        <v>5.85</v>
      </c>
      <c r="CY1176" s="36" t="s">
        <v>307</v>
      </c>
    </row>
    <row r="1177" spans="97:103" x14ac:dyDescent="0.25">
      <c r="CS1177" s="36" t="s">
        <v>313</v>
      </c>
      <c r="CT1177" s="36" t="s">
        <v>8</v>
      </c>
      <c r="CU1177" s="36" t="s">
        <v>499</v>
      </c>
      <c r="CV1177" s="36">
        <v>2</v>
      </c>
      <c r="CW1177" s="36">
        <v>11.89</v>
      </c>
      <c r="CX1177" s="36">
        <v>5.95</v>
      </c>
      <c r="CY1177" s="36" t="s">
        <v>314</v>
      </c>
    </row>
    <row r="1178" spans="97:103" x14ac:dyDescent="0.25">
      <c r="CS1178" s="36" t="s">
        <v>315</v>
      </c>
      <c r="CT1178" s="36" t="s">
        <v>8</v>
      </c>
      <c r="CU1178" s="36" t="s">
        <v>499</v>
      </c>
      <c r="CV1178" s="36">
        <v>11.5</v>
      </c>
      <c r="CW1178" s="36">
        <v>1128.95</v>
      </c>
      <c r="CX1178" s="36">
        <v>98.17</v>
      </c>
      <c r="CY1178" s="36" t="s">
        <v>316</v>
      </c>
    </row>
    <row r="1179" spans="97:103" x14ac:dyDescent="0.25">
      <c r="CS1179" s="36" t="s">
        <v>438</v>
      </c>
      <c r="CT1179" s="36" t="s">
        <v>12</v>
      </c>
      <c r="CU1179" s="36" t="s">
        <v>499</v>
      </c>
      <c r="CV1179" s="36">
        <v>58</v>
      </c>
      <c r="CW1179" s="36">
        <v>487.2</v>
      </c>
      <c r="CX1179" s="36">
        <v>8.4</v>
      </c>
      <c r="CY1179" s="36" t="s">
        <v>439</v>
      </c>
    </row>
    <row r="1180" spans="97:103" x14ac:dyDescent="0.25">
      <c r="CS1180" s="36" t="s">
        <v>7</v>
      </c>
      <c r="CT1180" s="36" t="s">
        <v>8</v>
      </c>
      <c r="CU1180" s="36" t="s">
        <v>510</v>
      </c>
      <c r="CV1180" s="36">
        <v>12.75</v>
      </c>
      <c r="CW1180" s="36">
        <v>1711.05</v>
      </c>
      <c r="CX1180" s="36">
        <v>134.19999999999999</v>
      </c>
      <c r="CY1180" s="36" t="s">
        <v>10</v>
      </c>
    </row>
    <row r="1181" spans="97:103" x14ac:dyDescent="0.25">
      <c r="CS1181" s="36" t="s">
        <v>11</v>
      </c>
      <c r="CT1181" s="36" t="s">
        <v>12</v>
      </c>
      <c r="CU1181" s="36" t="s">
        <v>510</v>
      </c>
      <c r="CV1181" s="36">
        <v>54</v>
      </c>
      <c r="CW1181" s="36">
        <v>638.79999999999995</v>
      </c>
      <c r="CX1181" s="36">
        <v>11.83</v>
      </c>
      <c r="CY1181" s="36" t="s">
        <v>13</v>
      </c>
    </row>
    <row r="1182" spans="97:103" x14ac:dyDescent="0.25">
      <c r="CS1182" s="36" t="s">
        <v>14</v>
      </c>
      <c r="CT1182" s="36" t="s">
        <v>8</v>
      </c>
      <c r="CU1182" s="36" t="s">
        <v>510</v>
      </c>
      <c r="CV1182" s="36">
        <v>9.75</v>
      </c>
      <c r="CW1182" s="36">
        <v>1298.05</v>
      </c>
      <c r="CX1182" s="36">
        <v>133.13</v>
      </c>
      <c r="CY1182" s="36" t="s">
        <v>15</v>
      </c>
    </row>
    <row r="1183" spans="97:103" x14ac:dyDescent="0.25">
      <c r="CS1183" s="36" t="s">
        <v>16</v>
      </c>
      <c r="CT1183" s="36" t="s">
        <v>12</v>
      </c>
      <c r="CU1183" s="36" t="s">
        <v>510</v>
      </c>
      <c r="CV1183" s="36">
        <v>62</v>
      </c>
      <c r="CW1183" s="36">
        <v>739.3</v>
      </c>
      <c r="CX1183" s="36">
        <v>11.92</v>
      </c>
      <c r="CY1183" s="36" t="s">
        <v>17</v>
      </c>
    </row>
    <row r="1184" spans="97:103" x14ac:dyDescent="0.25">
      <c r="CS1184" s="36" t="s">
        <v>18</v>
      </c>
      <c r="CT1184" s="36" t="s">
        <v>8</v>
      </c>
      <c r="CU1184" s="36" t="s">
        <v>510</v>
      </c>
      <c r="CV1184" s="36">
        <v>9</v>
      </c>
      <c r="CW1184" s="36">
        <v>1184.44</v>
      </c>
      <c r="CX1184" s="36">
        <v>131.6</v>
      </c>
      <c r="CY1184" s="36" t="s">
        <v>19</v>
      </c>
    </row>
    <row r="1185" spans="97:103" x14ac:dyDescent="0.25">
      <c r="CS1185" s="36" t="s">
        <v>441</v>
      </c>
      <c r="CT1185" s="36" t="s">
        <v>8</v>
      </c>
      <c r="CU1185" s="36" t="s">
        <v>510</v>
      </c>
      <c r="CV1185" s="36">
        <v>64.5</v>
      </c>
      <c r="CW1185" s="36">
        <v>2764.2</v>
      </c>
      <c r="CX1185" s="36">
        <v>42.86</v>
      </c>
      <c r="CY1185" s="36" t="s">
        <v>442</v>
      </c>
    </row>
    <row r="1186" spans="97:103" x14ac:dyDescent="0.25">
      <c r="CS1186" s="36" t="s">
        <v>443</v>
      </c>
      <c r="CT1186" s="36" t="s">
        <v>8</v>
      </c>
      <c r="CU1186" s="36" t="s">
        <v>510</v>
      </c>
      <c r="CV1186" s="36">
        <v>3</v>
      </c>
      <c r="CW1186" s="36">
        <v>50.4</v>
      </c>
      <c r="CX1186" s="36">
        <v>16.8</v>
      </c>
      <c r="CY1186" s="36" t="s">
        <v>444</v>
      </c>
    </row>
    <row r="1187" spans="97:103" x14ac:dyDescent="0.25">
      <c r="CS1187" s="36" t="s">
        <v>445</v>
      </c>
      <c r="CT1187" s="36" t="s">
        <v>8</v>
      </c>
      <c r="CU1187" s="36" t="s">
        <v>510</v>
      </c>
      <c r="CV1187" s="36">
        <v>3</v>
      </c>
      <c r="CW1187" s="36">
        <v>36</v>
      </c>
      <c r="CX1187" s="36">
        <v>12</v>
      </c>
      <c r="CY1187" s="36" t="s">
        <v>446</v>
      </c>
    </row>
    <row r="1188" spans="97:103" x14ac:dyDescent="0.25">
      <c r="CS1188" s="36" t="s">
        <v>20</v>
      </c>
      <c r="CT1188" s="36" t="s">
        <v>8</v>
      </c>
      <c r="CU1188" s="36" t="s">
        <v>510</v>
      </c>
      <c r="CV1188" s="36">
        <v>26.5</v>
      </c>
      <c r="CW1188" s="36">
        <v>1415.55</v>
      </c>
      <c r="CX1188" s="36">
        <v>53.42</v>
      </c>
      <c r="CY1188" s="36" t="s">
        <v>21</v>
      </c>
    </row>
    <row r="1189" spans="97:103" x14ac:dyDescent="0.25">
      <c r="CS1189" s="36" t="s">
        <v>22</v>
      </c>
      <c r="CT1189" s="36" t="s">
        <v>8</v>
      </c>
      <c r="CU1189" s="36" t="s">
        <v>510</v>
      </c>
      <c r="CV1189" s="36">
        <v>24.333300000000001</v>
      </c>
      <c r="CW1189" s="36">
        <v>1422.86</v>
      </c>
      <c r="CX1189" s="36">
        <v>58.47</v>
      </c>
      <c r="CY1189" s="36" t="s">
        <v>23</v>
      </c>
    </row>
    <row r="1190" spans="97:103" x14ac:dyDescent="0.25">
      <c r="CS1190" s="36" t="s">
        <v>24</v>
      </c>
      <c r="CT1190" s="36" t="s">
        <v>8</v>
      </c>
      <c r="CU1190" s="36" t="s">
        <v>510</v>
      </c>
      <c r="CV1190" s="36">
        <v>1</v>
      </c>
      <c r="CW1190" s="36">
        <v>21.6</v>
      </c>
      <c r="CX1190" s="36">
        <v>21.6</v>
      </c>
      <c r="CY1190" s="36" t="s">
        <v>25</v>
      </c>
    </row>
    <row r="1191" spans="97:103" x14ac:dyDescent="0.25">
      <c r="CS1191" s="36" t="s">
        <v>26</v>
      </c>
      <c r="CT1191" s="36" t="s">
        <v>8</v>
      </c>
      <c r="CU1191" s="36" t="s">
        <v>510</v>
      </c>
      <c r="CV1191" s="36">
        <v>1</v>
      </c>
      <c r="CW1191" s="36">
        <v>20.91</v>
      </c>
      <c r="CX1191" s="36">
        <v>20.91</v>
      </c>
      <c r="CY1191" s="36" t="s">
        <v>27</v>
      </c>
    </row>
    <row r="1192" spans="97:103" x14ac:dyDescent="0.25">
      <c r="CS1192" s="36" t="s">
        <v>320</v>
      </c>
      <c r="CT1192" s="36" t="s">
        <v>8</v>
      </c>
      <c r="CU1192" s="36" t="s">
        <v>510</v>
      </c>
      <c r="CV1192" s="36">
        <v>33</v>
      </c>
      <c r="CW1192" s="36">
        <v>936.96</v>
      </c>
      <c r="CX1192" s="36">
        <v>28.39</v>
      </c>
      <c r="CY1192" s="36" t="s">
        <v>321</v>
      </c>
    </row>
    <row r="1193" spans="97:103" x14ac:dyDescent="0.25">
      <c r="CS1193" s="36" t="s">
        <v>322</v>
      </c>
      <c r="CT1193" s="36" t="s">
        <v>12</v>
      </c>
      <c r="CU1193" s="36" t="s">
        <v>510</v>
      </c>
      <c r="CV1193" s="36">
        <v>12</v>
      </c>
      <c r="CW1193" s="36">
        <v>19.32</v>
      </c>
      <c r="CX1193" s="36">
        <v>1.61</v>
      </c>
      <c r="CY1193" s="36" t="s">
        <v>323</v>
      </c>
    </row>
    <row r="1194" spans="97:103" x14ac:dyDescent="0.25">
      <c r="CS1194" s="36" t="s">
        <v>28</v>
      </c>
      <c r="CT1194" s="36" t="s">
        <v>8</v>
      </c>
      <c r="CU1194" s="36" t="s">
        <v>510</v>
      </c>
      <c r="CV1194" s="36">
        <v>11.5</v>
      </c>
      <c r="CW1194" s="36">
        <v>363.15</v>
      </c>
      <c r="CX1194" s="36">
        <v>31.58</v>
      </c>
      <c r="CY1194" s="36" t="s">
        <v>29</v>
      </c>
    </row>
    <row r="1195" spans="97:103" x14ac:dyDescent="0.25">
      <c r="CS1195" s="36" t="s">
        <v>398</v>
      </c>
      <c r="CT1195" s="36" t="s">
        <v>12</v>
      </c>
      <c r="CU1195" s="36" t="s">
        <v>510</v>
      </c>
      <c r="CV1195" s="36">
        <v>6</v>
      </c>
      <c r="CW1195" s="36">
        <v>10.74</v>
      </c>
      <c r="CX1195" s="36">
        <v>1.79</v>
      </c>
      <c r="CY1195" s="36" t="s">
        <v>399</v>
      </c>
    </row>
    <row r="1196" spans="97:103" x14ac:dyDescent="0.25">
      <c r="CS1196" s="36" t="s">
        <v>30</v>
      </c>
      <c r="CT1196" s="36" t="s">
        <v>8</v>
      </c>
      <c r="CU1196" s="36" t="s">
        <v>510</v>
      </c>
      <c r="CV1196" s="36">
        <v>10</v>
      </c>
      <c r="CW1196" s="36">
        <v>317</v>
      </c>
      <c r="CX1196" s="36">
        <v>31.7</v>
      </c>
      <c r="CY1196" s="36" t="s">
        <v>31</v>
      </c>
    </row>
    <row r="1197" spans="97:103" x14ac:dyDescent="0.25">
      <c r="CS1197" s="36" t="s">
        <v>447</v>
      </c>
      <c r="CT1197" s="36" t="s">
        <v>12</v>
      </c>
      <c r="CU1197" s="36" t="s">
        <v>510</v>
      </c>
      <c r="CV1197" s="36">
        <v>6</v>
      </c>
      <c r="CW1197" s="36">
        <v>10.74</v>
      </c>
      <c r="CX1197" s="36">
        <v>1.79</v>
      </c>
      <c r="CY1197" s="36" t="s">
        <v>448</v>
      </c>
    </row>
    <row r="1198" spans="97:103" x14ac:dyDescent="0.25">
      <c r="CS1198" s="36" t="s">
        <v>32</v>
      </c>
      <c r="CT1198" s="36" t="s">
        <v>8</v>
      </c>
      <c r="CU1198" s="36" t="s">
        <v>510</v>
      </c>
      <c r="CV1198" s="36">
        <v>-2.1659999999999999</v>
      </c>
      <c r="CW1198" s="36">
        <v>-17.61</v>
      </c>
      <c r="CX1198" s="36">
        <v>8.1300000000000008</v>
      </c>
      <c r="CY1198" s="36" t="s">
        <v>33</v>
      </c>
    </row>
    <row r="1199" spans="97:103" x14ac:dyDescent="0.25">
      <c r="CS1199" s="36" t="s">
        <v>36</v>
      </c>
      <c r="CT1199" s="36" t="s">
        <v>8</v>
      </c>
      <c r="CU1199" s="36" t="s">
        <v>510</v>
      </c>
      <c r="CV1199" s="36">
        <v>16.5</v>
      </c>
      <c r="CW1199" s="36">
        <v>537.97</v>
      </c>
      <c r="CX1199" s="36">
        <v>32.6</v>
      </c>
      <c r="CY1199" s="36" t="s">
        <v>37</v>
      </c>
    </row>
    <row r="1200" spans="97:103" x14ac:dyDescent="0.25">
      <c r="CS1200" s="36" t="s">
        <v>324</v>
      </c>
      <c r="CT1200" s="36" t="s">
        <v>12</v>
      </c>
      <c r="CU1200" s="36" t="s">
        <v>510</v>
      </c>
      <c r="CV1200" s="36">
        <v>12</v>
      </c>
      <c r="CW1200" s="36">
        <v>22.2</v>
      </c>
      <c r="CX1200" s="36">
        <v>1.85</v>
      </c>
      <c r="CY1200" s="36" t="s">
        <v>325</v>
      </c>
    </row>
    <row r="1201" spans="97:103" x14ac:dyDescent="0.25">
      <c r="CS1201" s="36" t="s">
        <v>38</v>
      </c>
      <c r="CT1201" s="36" t="s">
        <v>8</v>
      </c>
      <c r="CU1201" s="36" t="s">
        <v>510</v>
      </c>
      <c r="CV1201" s="36">
        <v>29</v>
      </c>
      <c r="CW1201" s="36">
        <v>960.65</v>
      </c>
      <c r="CX1201" s="36">
        <v>33.130000000000003</v>
      </c>
      <c r="CY1201" s="36" t="s">
        <v>39</v>
      </c>
    </row>
    <row r="1202" spans="97:103" x14ac:dyDescent="0.25">
      <c r="CS1202" s="36" t="s">
        <v>40</v>
      </c>
      <c r="CT1202" s="36" t="s">
        <v>8</v>
      </c>
      <c r="CU1202" s="36" t="s">
        <v>510</v>
      </c>
      <c r="CV1202" s="36">
        <v>7.0410000000000004</v>
      </c>
      <c r="CW1202" s="36">
        <v>262.37</v>
      </c>
      <c r="CX1202" s="36">
        <v>37.26</v>
      </c>
      <c r="CY1202" s="36" t="s">
        <v>41</v>
      </c>
    </row>
    <row r="1203" spans="97:103" x14ac:dyDescent="0.25">
      <c r="CS1203" s="36" t="s">
        <v>502</v>
      </c>
      <c r="CT1203" s="36" t="s">
        <v>12</v>
      </c>
      <c r="CU1203" s="36" t="s">
        <v>510</v>
      </c>
      <c r="CV1203" s="36">
        <v>16</v>
      </c>
      <c r="CW1203" s="36">
        <v>39.520000000000003</v>
      </c>
      <c r="CX1203" s="36">
        <v>2.4700000000000002</v>
      </c>
      <c r="CY1203" s="36" t="s">
        <v>503</v>
      </c>
    </row>
    <row r="1204" spans="97:103" x14ac:dyDescent="0.25">
      <c r="CS1204" s="36" t="s">
        <v>504</v>
      </c>
      <c r="CT1204" s="36" t="s">
        <v>8</v>
      </c>
      <c r="CU1204" s="36" t="s">
        <v>510</v>
      </c>
      <c r="CV1204" s="36">
        <v>0.33300000000000002</v>
      </c>
      <c r="CW1204" s="36">
        <v>12.99</v>
      </c>
      <c r="CX1204" s="36">
        <v>39.01</v>
      </c>
      <c r="CY1204" s="36" t="s">
        <v>505</v>
      </c>
    </row>
    <row r="1205" spans="97:103" x14ac:dyDescent="0.25">
      <c r="CS1205" s="36" t="s">
        <v>42</v>
      </c>
      <c r="CT1205" s="36" t="s">
        <v>8</v>
      </c>
      <c r="CU1205" s="36" t="s">
        <v>510</v>
      </c>
      <c r="CV1205" s="36">
        <v>28.998999999999999</v>
      </c>
      <c r="CW1205" s="36">
        <v>1077.21</v>
      </c>
      <c r="CX1205" s="36">
        <v>37.15</v>
      </c>
      <c r="CY1205" s="36" t="s">
        <v>43</v>
      </c>
    </row>
    <row r="1206" spans="97:103" x14ac:dyDescent="0.25">
      <c r="CS1206" s="36" t="s">
        <v>508</v>
      </c>
      <c r="CT1206" s="36" t="s">
        <v>12</v>
      </c>
      <c r="CU1206" s="36" t="s">
        <v>510</v>
      </c>
      <c r="CV1206" s="36">
        <v>15</v>
      </c>
      <c r="CW1206" s="36">
        <v>37.049999999999997</v>
      </c>
      <c r="CX1206" s="36">
        <v>2.4700000000000002</v>
      </c>
      <c r="CY1206" s="36" t="s">
        <v>509</v>
      </c>
    </row>
    <row r="1207" spans="97:103" x14ac:dyDescent="0.25">
      <c r="CS1207" s="36" t="s">
        <v>51</v>
      </c>
      <c r="CT1207" s="36" t="s">
        <v>8</v>
      </c>
      <c r="CU1207" s="36" t="s">
        <v>510</v>
      </c>
      <c r="CV1207" s="36">
        <v>-0.91659999999999997</v>
      </c>
      <c r="CW1207" s="36">
        <v>-24.55</v>
      </c>
      <c r="CX1207" s="36">
        <v>26.78</v>
      </c>
      <c r="CY1207" s="36" t="s">
        <v>52</v>
      </c>
    </row>
    <row r="1208" spans="97:103" x14ac:dyDescent="0.25">
      <c r="CS1208" s="36" t="s">
        <v>449</v>
      </c>
      <c r="CT1208" s="36" t="s">
        <v>8</v>
      </c>
      <c r="CU1208" s="36" t="s">
        <v>510</v>
      </c>
      <c r="CV1208" s="36">
        <v>47.25</v>
      </c>
      <c r="CW1208" s="36">
        <v>1547.48</v>
      </c>
      <c r="CX1208" s="36">
        <v>32.75</v>
      </c>
      <c r="CY1208" s="36" t="s">
        <v>450</v>
      </c>
    </row>
    <row r="1209" spans="97:103" x14ac:dyDescent="0.25">
      <c r="CS1209" s="36" t="s">
        <v>53</v>
      </c>
      <c r="CT1209" s="36" t="s">
        <v>54</v>
      </c>
      <c r="CU1209" s="36" t="s">
        <v>510</v>
      </c>
      <c r="CV1209" s="36">
        <v>14</v>
      </c>
      <c r="CW1209" s="36">
        <v>0</v>
      </c>
      <c r="CX1209" s="36">
        <v>0</v>
      </c>
      <c r="CY1209" s="36" t="s">
        <v>55</v>
      </c>
    </row>
    <row r="1210" spans="97:103" x14ac:dyDescent="0.25">
      <c r="CS1210" s="36" t="s">
        <v>451</v>
      </c>
      <c r="CT1210" s="36" t="s">
        <v>54</v>
      </c>
      <c r="CU1210" s="36" t="s">
        <v>510</v>
      </c>
      <c r="CV1210" s="36">
        <v>6</v>
      </c>
      <c r="CW1210" s="36">
        <v>0</v>
      </c>
      <c r="CX1210" s="36">
        <v>0</v>
      </c>
      <c r="CY1210" s="36" t="s">
        <v>452</v>
      </c>
    </row>
    <row r="1211" spans="97:103" x14ac:dyDescent="0.25">
      <c r="CS1211" s="36" t="s">
        <v>58</v>
      </c>
      <c r="CT1211" s="36" t="s">
        <v>8</v>
      </c>
      <c r="CU1211" s="36" t="s">
        <v>510</v>
      </c>
      <c r="CV1211" s="36">
        <v>161.73334</v>
      </c>
      <c r="CW1211" s="36">
        <v>22368.82</v>
      </c>
      <c r="CX1211" s="36">
        <v>138.31</v>
      </c>
      <c r="CY1211" s="36" t="s">
        <v>59</v>
      </c>
    </row>
    <row r="1212" spans="97:103" x14ac:dyDescent="0.25">
      <c r="CS1212" s="36" t="s">
        <v>60</v>
      </c>
      <c r="CT1212" s="36" t="s">
        <v>12</v>
      </c>
      <c r="CU1212" s="36" t="s">
        <v>510</v>
      </c>
      <c r="CV1212" s="36">
        <v>586</v>
      </c>
      <c r="CW1212" s="36">
        <v>7435.35</v>
      </c>
      <c r="CX1212" s="36">
        <v>12.69</v>
      </c>
      <c r="CY1212" s="36" t="s">
        <v>61</v>
      </c>
    </row>
    <row r="1213" spans="97:103" x14ac:dyDescent="0.25">
      <c r="CS1213" s="36" t="s">
        <v>62</v>
      </c>
      <c r="CT1213" s="36" t="s">
        <v>8</v>
      </c>
      <c r="CU1213" s="36" t="s">
        <v>510</v>
      </c>
      <c r="CV1213" s="36">
        <v>145.1875</v>
      </c>
      <c r="CW1213" s="36">
        <v>9882.27</v>
      </c>
      <c r="CX1213" s="36">
        <v>68.069999999999993</v>
      </c>
      <c r="CY1213" s="36" t="s">
        <v>63</v>
      </c>
    </row>
    <row r="1214" spans="97:103" x14ac:dyDescent="0.25">
      <c r="CS1214" s="36" t="s">
        <v>64</v>
      </c>
      <c r="CT1214" s="36" t="s">
        <v>12</v>
      </c>
      <c r="CU1214" s="36" t="s">
        <v>510</v>
      </c>
      <c r="CV1214" s="36">
        <v>205</v>
      </c>
      <c r="CW1214" s="36">
        <v>960.52</v>
      </c>
      <c r="CX1214" s="36">
        <v>4.6900000000000004</v>
      </c>
      <c r="CY1214" s="36" t="s">
        <v>65</v>
      </c>
    </row>
    <row r="1215" spans="97:103" x14ac:dyDescent="0.25">
      <c r="CS1215" s="36" t="s">
        <v>66</v>
      </c>
      <c r="CT1215" s="36" t="s">
        <v>8</v>
      </c>
      <c r="CU1215" s="36" t="s">
        <v>510</v>
      </c>
      <c r="CV1215" s="36">
        <v>72.21875</v>
      </c>
      <c r="CW1215" s="36">
        <v>9711.17</v>
      </c>
      <c r="CX1215" s="36">
        <v>134.47</v>
      </c>
      <c r="CY1215" s="36" t="s">
        <v>67</v>
      </c>
    </row>
    <row r="1216" spans="97:103" x14ac:dyDescent="0.25">
      <c r="CS1216" s="36" t="s">
        <v>68</v>
      </c>
      <c r="CT1216" s="36" t="s">
        <v>12</v>
      </c>
      <c r="CU1216" s="36" t="s">
        <v>510</v>
      </c>
      <c r="CV1216" s="36">
        <v>61.5</v>
      </c>
      <c r="CW1216" s="36">
        <v>1894.48</v>
      </c>
      <c r="CX1216" s="36">
        <v>30.8</v>
      </c>
      <c r="CY1216" s="36" t="s">
        <v>69</v>
      </c>
    </row>
    <row r="1217" spans="97:103" x14ac:dyDescent="0.25">
      <c r="CS1217" s="36" t="s">
        <v>70</v>
      </c>
      <c r="CT1217" s="36" t="s">
        <v>8</v>
      </c>
      <c r="CU1217" s="36" t="s">
        <v>510</v>
      </c>
      <c r="CV1217" s="36">
        <v>4.7777820000000002</v>
      </c>
      <c r="CW1217" s="36">
        <v>471.81</v>
      </c>
      <c r="CX1217" s="36">
        <v>98.75</v>
      </c>
      <c r="CY1217" s="36" t="s">
        <v>71</v>
      </c>
    </row>
    <row r="1218" spans="97:103" x14ac:dyDescent="0.25">
      <c r="CS1218" s="36" t="s">
        <v>72</v>
      </c>
      <c r="CT1218" s="36" t="s">
        <v>12</v>
      </c>
      <c r="CU1218" s="36" t="s">
        <v>510</v>
      </c>
      <c r="CV1218" s="36">
        <v>19</v>
      </c>
      <c r="CW1218" s="36">
        <v>303.73</v>
      </c>
      <c r="CX1218" s="36">
        <v>15.99</v>
      </c>
      <c r="CY1218" s="36" t="s">
        <v>73</v>
      </c>
    </row>
    <row r="1219" spans="97:103" x14ac:dyDescent="0.25">
      <c r="CS1219" s="36" t="s">
        <v>74</v>
      </c>
      <c r="CT1219" s="36" t="s">
        <v>8</v>
      </c>
      <c r="CU1219" s="36" t="s">
        <v>510</v>
      </c>
      <c r="CV1219" s="36">
        <v>2.1666660000000002</v>
      </c>
      <c r="CW1219" s="36">
        <v>243.6</v>
      </c>
      <c r="CX1219" s="36">
        <v>112.43</v>
      </c>
      <c r="CY1219" s="36" t="s">
        <v>75</v>
      </c>
    </row>
    <row r="1220" spans="97:103" x14ac:dyDescent="0.25">
      <c r="CS1220" s="36" t="s">
        <v>76</v>
      </c>
      <c r="CT1220" s="36" t="s">
        <v>12</v>
      </c>
      <c r="CU1220" s="36" t="s">
        <v>510</v>
      </c>
      <c r="CV1220" s="36">
        <v>14</v>
      </c>
      <c r="CW1220" s="36">
        <v>236.53</v>
      </c>
      <c r="CX1220" s="36">
        <v>16.899999999999999</v>
      </c>
      <c r="CY1220" s="36" t="s">
        <v>77</v>
      </c>
    </row>
    <row r="1221" spans="97:103" x14ac:dyDescent="0.25">
      <c r="CS1221" s="36" t="s">
        <v>78</v>
      </c>
      <c r="CT1221" s="36" t="s">
        <v>8</v>
      </c>
      <c r="CU1221" s="36" t="s">
        <v>510</v>
      </c>
      <c r="CV1221" s="36">
        <v>4.4999989999999999</v>
      </c>
      <c r="CW1221" s="36">
        <v>474.8</v>
      </c>
      <c r="CX1221" s="36">
        <v>105.51</v>
      </c>
      <c r="CY1221" s="36" t="s">
        <v>79</v>
      </c>
    </row>
    <row r="1222" spans="97:103" x14ac:dyDescent="0.25">
      <c r="CS1222" s="36" t="s">
        <v>80</v>
      </c>
      <c r="CT1222" s="36" t="s">
        <v>12</v>
      </c>
      <c r="CU1222" s="36" t="s">
        <v>510</v>
      </c>
      <c r="CV1222" s="36">
        <v>11</v>
      </c>
      <c r="CW1222" s="36">
        <v>181.93</v>
      </c>
      <c r="CX1222" s="36">
        <v>16.54</v>
      </c>
      <c r="CY1222" s="36" t="s">
        <v>81</v>
      </c>
    </row>
    <row r="1223" spans="97:103" x14ac:dyDescent="0.25">
      <c r="CS1223" s="36" t="s">
        <v>453</v>
      </c>
      <c r="CT1223" s="36" t="s">
        <v>8</v>
      </c>
      <c r="CU1223" s="36" t="s">
        <v>510</v>
      </c>
      <c r="CV1223" s="36">
        <v>3</v>
      </c>
      <c r="CW1223" s="36">
        <v>50.4</v>
      </c>
      <c r="CX1223" s="36">
        <v>16.8</v>
      </c>
      <c r="CY1223" s="36" t="s">
        <v>454</v>
      </c>
    </row>
    <row r="1224" spans="97:103" x14ac:dyDescent="0.25">
      <c r="CS1224" s="36" t="s">
        <v>82</v>
      </c>
      <c r="CT1224" s="36" t="s">
        <v>8</v>
      </c>
      <c r="CU1224" s="36" t="s">
        <v>510</v>
      </c>
      <c r="CV1224" s="36">
        <v>463.33333699999997</v>
      </c>
      <c r="CW1224" s="36">
        <v>27909.02</v>
      </c>
      <c r="CX1224" s="36">
        <v>60.24</v>
      </c>
      <c r="CY1224" s="36" t="s">
        <v>83</v>
      </c>
    </row>
    <row r="1225" spans="97:103" x14ac:dyDescent="0.25">
      <c r="CS1225" s="36" t="s">
        <v>400</v>
      </c>
      <c r="CT1225" s="36" t="s">
        <v>12</v>
      </c>
      <c r="CU1225" s="36" t="s">
        <v>510</v>
      </c>
      <c r="CV1225" s="36">
        <v>42</v>
      </c>
      <c r="CW1225" s="36">
        <v>271.74</v>
      </c>
      <c r="CX1225" s="36">
        <v>6.47</v>
      </c>
      <c r="CY1225" s="36" t="s">
        <v>401</v>
      </c>
    </row>
    <row r="1226" spans="97:103" x14ac:dyDescent="0.25">
      <c r="CS1226" s="36" t="s">
        <v>84</v>
      </c>
      <c r="CT1226" s="36" t="s">
        <v>8</v>
      </c>
      <c r="CU1226" s="36" t="s">
        <v>510</v>
      </c>
      <c r="CV1226" s="36">
        <v>413.70770599999997</v>
      </c>
      <c r="CW1226" s="36">
        <v>26774.55</v>
      </c>
      <c r="CX1226" s="36">
        <v>64.72</v>
      </c>
      <c r="CY1226" s="36" t="s">
        <v>85</v>
      </c>
    </row>
    <row r="1227" spans="97:103" x14ac:dyDescent="0.25">
      <c r="CS1227" s="36" t="s">
        <v>330</v>
      </c>
      <c r="CT1227" s="36" t="s">
        <v>12</v>
      </c>
      <c r="CU1227" s="36" t="s">
        <v>510</v>
      </c>
      <c r="CV1227" s="36">
        <v>476</v>
      </c>
      <c r="CW1227" s="36">
        <v>547.22</v>
      </c>
      <c r="CX1227" s="36">
        <v>1.1499999999999999</v>
      </c>
      <c r="CY1227" s="36" t="s">
        <v>331</v>
      </c>
    </row>
    <row r="1228" spans="97:103" x14ac:dyDescent="0.25">
      <c r="CS1228" s="36" t="s">
        <v>88</v>
      </c>
      <c r="CT1228" s="36" t="s">
        <v>8</v>
      </c>
      <c r="CU1228" s="36" t="s">
        <v>510</v>
      </c>
      <c r="CV1228" s="36">
        <v>9.9999929999999999</v>
      </c>
      <c r="CW1228" s="36">
        <v>251.19</v>
      </c>
      <c r="CX1228" s="36">
        <v>25.12</v>
      </c>
      <c r="CY1228" s="36" t="s">
        <v>89</v>
      </c>
    </row>
    <row r="1229" spans="97:103" x14ac:dyDescent="0.25">
      <c r="CS1229" s="36" t="s">
        <v>90</v>
      </c>
      <c r="CT1229" s="36" t="s">
        <v>8</v>
      </c>
      <c r="CU1229" s="36" t="s">
        <v>510</v>
      </c>
      <c r="CV1229" s="36">
        <v>3.7083270000000002</v>
      </c>
      <c r="CW1229" s="36">
        <v>93.83</v>
      </c>
      <c r="CX1229" s="36">
        <v>25.3</v>
      </c>
      <c r="CY1229" s="36" t="s">
        <v>91</v>
      </c>
    </row>
    <row r="1230" spans="97:103" x14ac:dyDescent="0.25">
      <c r="CS1230" s="36" t="s">
        <v>92</v>
      </c>
      <c r="CT1230" s="36" t="s">
        <v>8</v>
      </c>
      <c r="CU1230" s="36" t="s">
        <v>510</v>
      </c>
      <c r="CV1230" s="36">
        <v>4.8333329999999997</v>
      </c>
      <c r="CW1230" s="36">
        <v>122.18</v>
      </c>
      <c r="CX1230" s="36">
        <v>25.28</v>
      </c>
      <c r="CY1230" s="36" t="s">
        <v>93</v>
      </c>
    </row>
    <row r="1231" spans="97:103" x14ac:dyDescent="0.25">
      <c r="CS1231" s="36" t="s">
        <v>96</v>
      </c>
      <c r="CT1231" s="36" t="s">
        <v>8</v>
      </c>
      <c r="CU1231" s="36" t="s">
        <v>510</v>
      </c>
      <c r="CV1231" s="36">
        <v>11.125</v>
      </c>
      <c r="CW1231" s="36">
        <v>926.18</v>
      </c>
      <c r="CX1231" s="36">
        <v>83.25</v>
      </c>
      <c r="CY1231" s="36" t="s">
        <v>97</v>
      </c>
    </row>
    <row r="1232" spans="97:103" x14ac:dyDescent="0.25">
      <c r="CS1232" s="36" t="s">
        <v>337</v>
      </c>
      <c r="CT1232" s="36" t="s">
        <v>12</v>
      </c>
      <c r="CU1232" s="36" t="s">
        <v>510</v>
      </c>
      <c r="CV1232" s="36">
        <v>40</v>
      </c>
      <c r="CW1232" s="36">
        <v>131.19999999999999</v>
      </c>
      <c r="CX1232" s="36">
        <v>3.28</v>
      </c>
      <c r="CY1232" s="36" t="s">
        <v>338</v>
      </c>
    </row>
    <row r="1233" spans="97:103" x14ac:dyDescent="0.25">
      <c r="CS1233" s="36" t="s">
        <v>98</v>
      </c>
      <c r="CT1233" s="36" t="s">
        <v>8</v>
      </c>
      <c r="CU1233" s="36" t="s">
        <v>510</v>
      </c>
      <c r="CV1233" s="36">
        <v>24.625</v>
      </c>
      <c r="CW1233" s="36">
        <v>2092.6799999999998</v>
      </c>
      <c r="CX1233" s="36">
        <v>84.98</v>
      </c>
      <c r="CY1233" s="36" t="s">
        <v>99</v>
      </c>
    </row>
    <row r="1234" spans="97:103" x14ac:dyDescent="0.25">
      <c r="CS1234" s="36" t="s">
        <v>339</v>
      </c>
      <c r="CT1234" s="36" t="s">
        <v>12</v>
      </c>
      <c r="CU1234" s="36" t="s">
        <v>510</v>
      </c>
      <c r="CV1234" s="36">
        <v>64</v>
      </c>
      <c r="CW1234" s="36">
        <v>209.92</v>
      </c>
      <c r="CX1234" s="36">
        <v>3.28</v>
      </c>
      <c r="CY1234" s="36" t="s">
        <v>340</v>
      </c>
    </row>
    <row r="1235" spans="97:103" x14ac:dyDescent="0.25">
      <c r="CS1235" s="36" t="s">
        <v>100</v>
      </c>
      <c r="CT1235" s="36" t="s">
        <v>8</v>
      </c>
      <c r="CU1235" s="36" t="s">
        <v>510</v>
      </c>
      <c r="CV1235" s="36">
        <v>20</v>
      </c>
      <c r="CW1235" s="36">
        <v>1620</v>
      </c>
      <c r="CX1235" s="36">
        <v>81</v>
      </c>
      <c r="CY1235" s="36" t="s">
        <v>101</v>
      </c>
    </row>
    <row r="1236" spans="97:103" x14ac:dyDescent="0.25">
      <c r="CS1236" s="36" t="s">
        <v>341</v>
      </c>
      <c r="CT1236" s="36" t="s">
        <v>12</v>
      </c>
      <c r="CU1236" s="36" t="s">
        <v>510</v>
      </c>
      <c r="CV1236" s="36">
        <v>-1</v>
      </c>
      <c r="CW1236" s="36">
        <v>-3.09</v>
      </c>
      <c r="CX1236" s="36">
        <v>3.09</v>
      </c>
      <c r="CY1236" s="36" t="s">
        <v>342</v>
      </c>
    </row>
    <row r="1237" spans="97:103" x14ac:dyDescent="0.25">
      <c r="CS1237" s="36" t="s">
        <v>102</v>
      </c>
      <c r="CT1237" s="36" t="s">
        <v>8</v>
      </c>
      <c r="CU1237" s="36" t="s">
        <v>510</v>
      </c>
      <c r="CV1237" s="36">
        <v>16.3125</v>
      </c>
      <c r="CW1237" s="36">
        <v>1360.74</v>
      </c>
      <c r="CX1237" s="36">
        <v>83.42</v>
      </c>
      <c r="CY1237" s="36" t="s">
        <v>103</v>
      </c>
    </row>
    <row r="1238" spans="97:103" x14ac:dyDescent="0.25">
      <c r="CS1238" s="36" t="s">
        <v>343</v>
      </c>
      <c r="CT1238" s="36" t="s">
        <v>12</v>
      </c>
      <c r="CU1238" s="36" t="s">
        <v>510</v>
      </c>
      <c r="CV1238" s="36">
        <v>56</v>
      </c>
      <c r="CW1238" s="36">
        <v>180.26</v>
      </c>
      <c r="CX1238" s="36">
        <v>3.22</v>
      </c>
      <c r="CY1238" s="36" t="s">
        <v>344</v>
      </c>
    </row>
    <row r="1239" spans="97:103" x14ac:dyDescent="0.25">
      <c r="CS1239" s="36" t="s">
        <v>104</v>
      </c>
      <c r="CT1239" s="36" t="s">
        <v>8</v>
      </c>
      <c r="CU1239" s="36" t="s">
        <v>510</v>
      </c>
      <c r="CV1239" s="36">
        <v>10.6875</v>
      </c>
      <c r="CW1239" s="36">
        <v>905.06</v>
      </c>
      <c r="CX1239" s="36">
        <v>84.68</v>
      </c>
      <c r="CY1239" s="36" t="s">
        <v>105</v>
      </c>
    </row>
    <row r="1240" spans="97:103" x14ac:dyDescent="0.25">
      <c r="CS1240" s="36" t="s">
        <v>345</v>
      </c>
      <c r="CT1240" s="36" t="s">
        <v>12</v>
      </c>
      <c r="CU1240" s="36" t="s">
        <v>510</v>
      </c>
      <c r="CV1240" s="36">
        <v>40</v>
      </c>
      <c r="CW1240" s="36">
        <v>129.47999999999999</v>
      </c>
      <c r="CX1240" s="36">
        <v>3.24</v>
      </c>
      <c r="CY1240" s="36" t="s">
        <v>346</v>
      </c>
    </row>
    <row r="1241" spans="97:103" x14ac:dyDescent="0.25">
      <c r="CS1241" s="36" t="s">
        <v>402</v>
      </c>
      <c r="CT1241" s="36" t="s">
        <v>8</v>
      </c>
      <c r="CU1241" s="36" t="s">
        <v>510</v>
      </c>
      <c r="CV1241" s="36">
        <v>43</v>
      </c>
      <c r="CW1241" s="36">
        <v>838.5</v>
      </c>
      <c r="CX1241" s="36">
        <v>19.5</v>
      </c>
      <c r="CY1241" s="36" t="s">
        <v>403</v>
      </c>
    </row>
    <row r="1242" spans="97:103" x14ac:dyDescent="0.25">
      <c r="CS1242" s="36" t="s">
        <v>455</v>
      </c>
      <c r="CT1242" s="36" t="s">
        <v>8</v>
      </c>
      <c r="CU1242" s="36" t="s">
        <v>510</v>
      </c>
      <c r="CV1242" s="36">
        <v>3</v>
      </c>
      <c r="CW1242" s="36">
        <v>36</v>
      </c>
      <c r="CX1242" s="36">
        <v>12</v>
      </c>
      <c r="CY1242" s="36" t="s">
        <v>456</v>
      </c>
    </row>
    <row r="1243" spans="97:103" x14ac:dyDescent="0.25">
      <c r="CS1243" s="36" t="s">
        <v>108</v>
      </c>
      <c r="CT1243" s="36" t="s">
        <v>8</v>
      </c>
      <c r="CU1243" s="36" t="s">
        <v>510</v>
      </c>
      <c r="CV1243" s="36">
        <v>39.125</v>
      </c>
      <c r="CW1243" s="36">
        <v>2141.06</v>
      </c>
      <c r="CX1243" s="36">
        <v>54.72</v>
      </c>
      <c r="CY1243" s="36" t="s">
        <v>109</v>
      </c>
    </row>
    <row r="1244" spans="97:103" x14ac:dyDescent="0.25">
      <c r="CS1244" s="36" t="s">
        <v>347</v>
      </c>
      <c r="CT1244" s="36" t="s">
        <v>12</v>
      </c>
      <c r="CU1244" s="36" t="s">
        <v>510</v>
      </c>
      <c r="CV1244" s="36">
        <v>24</v>
      </c>
      <c r="CW1244" s="36">
        <v>44.35</v>
      </c>
      <c r="CX1244" s="36">
        <v>1.85</v>
      </c>
      <c r="CY1244" s="36" t="s">
        <v>348</v>
      </c>
    </row>
    <row r="1245" spans="97:103" x14ac:dyDescent="0.25">
      <c r="CS1245" s="36" t="s">
        <v>110</v>
      </c>
      <c r="CT1245" s="36" t="s">
        <v>8</v>
      </c>
      <c r="CU1245" s="36" t="s">
        <v>510</v>
      </c>
      <c r="CV1245" s="36">
        <v>186.5</v>
      </c>
      <c r="CW1245" s="36">
        <v>9335.5499999999993</v>
      </c>
      <c r="CX1245" s="36">
        <v>50.06</v>
      </c>
      <c r="CY1245" s="36" t="s">
        <v>111</v>
      </c>
    </row>
    <row r="1246" spans="97:103" x14ac:dyDescent="0.25">
      <c r="CS1246" s="36" t="s">
        <v>349</v>
      </c>
      <c r="CT1246" s="36" t="s">
        <v>12</v>
      </c>
      <c r="CU1246" s="36" t="s">
        <v>510</v>
      </c>
      <c r="CV1246" s="36">
        <v>38</v>
      </c>
      <c r="CW1246" s="36">
        <v>79.349999999999994</v>
      </c>
      <c r="CX1246" s="36">
        <v>2.09</v>
      </c>
      <c r="CY1246" s="36" t="s">
        <v>350</v>
      </c>
    </row>
    <row r="1247" spans="97:103" x14ac:dyDescent="0.25">
      <c r="CS1247" s="36" t="s">
        <v>112</v>
      </c>
      <c r="CT1247" s="36" t="s">
        <v>8</v>
      </c>
      <c r="CU1247" s="36" t="s">
        <v>510</v>
      </c>
      <c r="CV1247" s="36">
        <v>201.25</v>
      </c>
      <c r="CW1247" s="36">
        <v>1224.31</v>
      </c>
      <c r="CX1247" s="36">
        <v>6.08</v>
      </c>
      <c r="CY1247" s="36" t="s">
        <v>113</v>
      </c>
    </row>
    <row r="1248" spans="97:103" x14ac:dyDescent="0.25">
      <c r="CS1248" s="36" t="s">
        <v>457</v>
      </c>
      <c r="CT1248" s="36" t="s">
        <v>8</v>
      </c>
      <c r="CU1248" s="36" t="s">
        <v>510</v>
      </c>
      <c r="CV1248" s="36">
        <v>1.1666669999999999</v>
      </c>
      <c r="CW1248" s="36">
        <v>85.01</v>
      </c>
      <c r="CX1248" s="36">
        <v>72.87</v>
      </c>
      <c r="CY1248" s="36" t="s">
        <v>458</v>
      </c>
    </row>
    <row r="1249" spans="97:103" x14ac:dyDescent="0.25">
      <c r="CS1249" s="36" t="s">
        <v>114</v>
      </c>
      <c r="CT1249" s="36" t="s">
        <v>8</v>
      </c>
      <c r="CU1249" s="36" t="s">
        <v>510</v>
      </c>
      <c r="CV1249" s="36">
        <v>883.89934100000005</v>
      </c>
      <c r="CW1249" s="36">
        <v>70604.28</v>
      </c>
      <c r="CX1249" s="36">
        <v>79.88</v>
      </c>
      <c r="CY1249" s="36" t="s">
        <v>115</v>
      </c>
    </row>
    <row r="1250" spans="97:103" x14ac:dyDescent="0.25">
      <c r="CS1250" s="36" t="s">
        <v>116</v>
      </c>
      <c r="CT1250" s="36" t="s">
        <v>117</v>
      </c>
      <c r="CU1250" s="36" t="s">
        <v>510</v>
      </c>
      <c r="CV1250" s="36">
        <v>6562</v>
      </c>
      <c r="CW1250" s="36">
        <v>7842.59</v>
      </c>
      <c r="CX1250" s="36">
        <v>1.2</v>
      </c>
      <c r="CY1250" s="36" t="s">
        <v>118</v>
      </c>
    </row>
    <row r="1251" spans="97:103" x14ac:dyDescent="0.25">
      <c r="CS1251" s="36" t="s">
        <v>119</v>
      </c>
      <c r="CT1251" s="36" t="s">
        <v>8</v>
      </c>
      <c r="CU1251" s="36" t="s">
        <v>510</v>
      </c>
      <c r="CV1251" s="36">
        <v>374.61667299999999</v>
      </c>
      <c r="CW1251" s="36">
        <v>27155.68</v>
      </c>
      <c r="CX1251" s="36">
        <v>72.489999999999995</v>
      </c>
      <c r="CY1251" s="36" t="s">
        <v>120</v>
      </c>
    </row>
    <row r="1252" spans="97:103" x14ac:dyDescent="0.25">
      <c r="CS1252" s="36" t="s">
        <v>121</v>
      </c>
      <c r="CT1252" s="36" t="s">
        <v>12</v>
      </c>
      <c r="CU1252" s="36" t="s">
        <v>510</v>
      </c>
      <c r="CV1252" s="36">
        <v>376</v>
      </c>
      <c r="CW1252" s="36">
        <v>2402.0300000000002</v>
      </c>
      <c r="CX1252" s="36">
        <v>6.39</v>
      </c>
      <c r="CY1252" s="36" t="s">
        <v>122</v>
      </c>
    </row>
    <row r="1253" spans="97:103" x14ac:dyDescent="0.25">
      <c r="CS1253" s="36" t="s">
        <v>123</v>
      </c>
      <c r="CT1253" s="36" t="s">
        <v>8</v>
      </c>
      <c r="CU1253" s="36" t="s">
        <v>510</v>
      </c>
      <c r="CV1253" s="36">
        <v>12</v>
      </c>
      <c r="CW1253" s="36">
        <v>338.82</v>
      </c>
      <c r="CX1253" s="36">
        <v>28.24</v>
      </c>
      <c r="CY1253" s="36" t="s">
        <v>124</v>
      </c>
    </row>
    <row r="1254" spans="97:103" x14ac:dyDescent="0.25">
      <c r="CS1254" s="36" t="s">
        <v>125</v>
      </c>
      <c r="CT1254" s="36" t="s">
        <v>8</v>
      </c>
      <c r="CU1254" s="36" t="s">
        <v>510</v>
      </c>
      <c r="CV1254" s="36">
        <v>90</v>
      </c>
      <c r="CW1254" s="36">
        <v>1153.8499999999999</v>
      </c>
      <c r="CX1254" s="36">
        <v>12.82</v>
      </c>
      <c r="CY1254" s="36" t="s">
        <v>126</v>
      </c>
    </row>
    <row r="1255" spans="97:103" x14ac:dyDescent="0.25">
      <c r="CS1255" s="36" t="s">
        <v>127</v>
      </c>
      <c r="CT1255" s="36" t="s">
        <v>12</v>
      </c>
      <c r="CU1255" s="36" t="s">
        <v>510</v>
      </c>
      <c r="CV1255" s="36">
        <v>3</v>
      </c>
      <c r="CW1255" s="36">
        <v>23.76</v>
      </c>
      <c r="CX1255" s="36">
        <v>7.92</v>
      </c>
      <c r="CY1255" s="36" t="s">
        <v>128</v>
      </c>
    </row>
    <row r="1256" spans="97:103" x14ac:dyDescent="0.25">
      <c r="CS1256" s="36" t="s">
        <v>129</v>
      </c>
      <c r="CT1256" s="36" t="s">
        <v>8</v>
      </c>
      <c r="CU1256" s="36" t="s">
        <v>510</v>
      </c>
      <c r="CV1256" s="36">
        <v>155.125</v>
      </c>
      <c r="CW1256" s="36">
        <v>13809.94</v>
      </c>
      <c r="CX1256" s="36">
        <v>89.02</v>
      </c>
      <c r="CY1256" s="36" t="s">
        <v>130</v>
      </c>
    </row>
    <row r="1257" spans="97:103" x14ac:dyDescent="0.25">
      <c r="CS1257" s="36" t="s">
        <v>131</v>
      </c>
      <c r="CT1257" s="36" t="s">
        <v>12</v>
      </c>
      <c r="CU1257" s="36" t="s">
        <v>510</v>
      </c>
      <c r="CV1257" s="36">
        <v>324</v>
      </c>
      <c r="CW1257" s="36">
        <v>2042.19</v>
      </c>
      <c r="CX1257" s="36">
        <v>6.3</v>
      </c>
      <c r="CY1257" s="36" t="s">
        <v>132</v>
      </c>
    </row>
    <row r="1258" spans="97:103" x14ac:dyDescent="0.25">
      <c r="CS1258" s="36" t="s">
        <v>133</v>
      </c>
      <c r="CT1258" s="36" t="s">
        <v>8</v>
      </c>
      <c r="CU1258" s="36" t="s">
        <v>510</v>
      </c>
      <c r="CV1258" s="36">
        <v>111.58333</v>
      </c>
      <c r="CW1258" s="36">
        <v>10757.32</v>
      </c>
      <c r="CX1258" s="36">
        <v>96.41</v>
      </c>
      <c r="CY1258" s="36" t="s">
        <v>134</v>
      </c>
    </row>
    <row r="1259" spans="97:103" x14ac:dyDescent="0.25">
      <c r="CS1259" s="36" t="s">
        <v>135</v>
      </c>
      <c r="CT1259" s="36" t="s">
        <v>12</v>
      </c>
      <c r="CU1259" s="36" t="s">
        <v>510</v>
      </c>
      <c r="CV1259" s="36">
        <v>674</v>
      </c>
      <c r="CW1259" s="36">
        <v>3343.22</v>
      </c>
      <c r="CX1259" s="36">
        <v>4.96</v>
      </c>
      <c r="CY1259" s="36" t="s">
        <v>136</v>
      </c>
    </row>
    <row r="1260" spans="97:103" x14ac:dyDescent="0.25">
      <c r="CS1260" s="36" t="s">
        <v>141</v>
      </c>
      <c r="CT1260" s="36" t="s">
        <v>8</v>
      </c>
      <c r="CU1260" s="36" t="s">
        <v>510</v>
      </c>
      <c r="CV1260" s="36">
        <v>22</v>
      </c>
      <c r="CW1260" s="36">
        <v>303.58</v>
      </c>
      <c r="CX1260" s="36">
        <v>13.8</v>
      </c>
      <c r="CY1260" s="36" t="s">
        <v>142</v>
      </c>
    </row>
    <row r="1261" spans="97:103" x14ac:dyDescent="0.25">
      <c r="CS1261" s="36" t="s">
        <v>406</v>
      </c>
      <c r="CT1261" s="36" t="s">
        <v>8</v>
      </c>
      <c r="CU1261" s="36" t="s">
        <v>510</v>
      </c>
      <c r="CV1261" s="36">
        <v>58</v>
      </c>
      <c r="CW1261" s="36">
        <v>914.43</v>
      </c>
      <c r="CX1261" s="36">
        <v>15.77</v>
      </c>
      <c r="CY1261" s="36" t="s">
        <v>407</v>
      </c>
    </row>
    <row r="1262" spans="97:103" x14ac:dyDescent="0.25">
      <c r="CS1262" s="36" t="s">
        <v>143</v>
      </c>
      <c r="CT1262" s="36" t="s">
        <v>8</v>
      </c>
      <c r="CU1262" s="36" t="s">
        <v>510</v>
      </c>
      <c r="CV1262" s="36">
        <v>255</v>
      </c>
      <c r="CW1262" s="36">
        <v>3701.16</v>
      </c>
      <c r="CX1262" s="36">
        <v>14.51</v>
      </c>
      <c r="CY1262" s="36" t="s">
        <v>144</v>
      </c>
    </row>
    <row r="1263" spans="97:103" x14ac:dyDescent="0.25">
      <c r="CS1263" s="36" t="s">
        <v>145</v>
      </c>
      <c r="CT1263" s="36" t="s">
        <v>8</v>
      </c>
      <c r="CU1263" s="36" t="s">
        <v>510</v>
      </c>
      <c r="CV1263" s="36">
        <v>212</v>
      </c>
      <c r="CW1263" s="36">
        <v>3350.03</v>
      </c>
      <c r="CX1263" s="36">
        <v>15.8</v>
      </c>
      <c r="CY1263" s="36" t="s">
        <v>146</v>
      </c>
    </row>
    <row r="1264" spans="97:103" x14ac:dyDescent="0.25">
      <c r="CS1264" s="36" t="s">
        <v>147</v>
      </c>
      <c r="CT1264" s="36" t="s">
        <v>8</v>
      </c>
      <c r="CU1264" s="36" t="s">
        <v>510</v>
      </c>
      <c r="CV1264" s="36">
        <v>10</v>
      </c>
      <c r="CW1264" s="36">
        <v>0</v>
      </c>
      <c r="CX1264" s="36">
        <v>0</v>
      </c>
      <c r="CY1264" s="36" t="s">
        <v>148</v>
      </c>
    </row>
    <row r="1265" spans="97:103" x14ac:dyDescent="0.25">
      <c r="CS1265" s="36" t="s">
        <v>351</v>
      </c>
      <c r="CT1265" s="36" t="s">
        <v>8</v>
      </c>
      <c r="CU1265" s="36" t="s">
        <v>510</v>
      </c>
      <c r="CV1265" s="36">
        <v>27.75</v>
      </c>
      <c r="CW1265" s="36">
        <v>835.18</v>
      </c>
      <c r="CX1265" s="36">
        <v>30.1</v>
      </c>
      <c r="CY1265" s="36" t="s">
        <v>352</v>
      </c>
    </row>
    <row r="1266" spans="97:103" x14ac:dyDescent="0.25">
      <c r="CS1266" s="36" t="s">
        <v>355</v>
      </c>
      <c r="CT1266" s="36" t="s">
        <v>8</v>
      </c>
      <c r="CU1266" s="36" t="s">
        <v>510</v>
      </c>
      <c r="CV1266" s="36">
        <v>31</v>
      </c>
      <c r="CW1266" s="36">
        <v>2028.16</v>
      </c>
      <c r="CX1266" s="36">
        <v>65.42</v>
      </c>
      <c r="CY1266" s="36" t="s">
        <v>356</v>
      </c>
    </row>
    <row r="1267" spans="97:103" x14ac:dyDescent="0.25">
      <c r="CS1267" s="36" t="s">
        <v>357</v>
      </c>
      <c r="CT1267" s="36" t="s">
        <v>8</v>
      </c>
      <c r="CU1267" s="36" t="s">
        <v>510</v>
      </c>
      <c r="CV1267" s="36">
        <v>3.5</v>
      </c>
      <c r="CW1267" s="36">
        <v>270.29000000000002</v>
      </c>
      <c r="CX1267" s="36">
        <v>77.23</v>
      </c>
      <c r="CY1267" s="36" t="s">
        <v>358</v>
      </c>
    </row>
    <row r="1268" spans="97:103" x14ac:dyDescent="0.25">
      <c r="CS1268" s="36" t="s">
        <v>359</v>
      </c>
      <c r="CT1268" s="36" t="s">
        <v>8</v>
      </c>
      <c r="CU1268" s="36" t="s">
        <v>510</v>
      </c>
      <c r="CV1268" s="36">
        <v>214.08330000000001</v>
      </c>
      <c r="CW1268" s="36">
        <v>10981.64</v>
      </c>
      <c r="CX1268" s="36">
        <v>51.3</v>
      </c>
      <c r="CY1268" s="36" t="s">
        <v>360</v>
      </c>
    </row>
    <row r="1269" spans="97:103" x14ac:dyDescent="0.25">
      <c r="CS1269" s="36" t="s">
        <v>361</v>
      </c>
      <c r="CT1269" s="36" t="s">
        <v>8</v>
      </c>
      <c r="CU1269" s="36" t="s">
        <v>510</v>
      </c>
      <c r="CV1269" s="36">
        <v>97</v>
      </c>
      <c r="CW1269" s="36">
        <v>3026.97</v>
      </c>
      <c r="CX1269" s="36">
        <v>31.21</v>
      </c>
      <c r="CY1269" s="36" t="s">
        <v>362</v>
      </c>
    </row>
    <row r="1270" spans="97:103" x14ac:dyDescent="0.25">
      <c r="CS1270" s="36" t="s">
        <v>459</v>
      </c>
      <c r="CT1270" s="36" t="s">
        <v>8</v>
      </c>
      <c r="CU1270" s="36" t="s">
        <v>510</v>
      </c>
      <c r="CV1270" s="36">
        <v>1</v>
      </c>
      <c r="CW1270" s="36">
        <v>78.16</v>
      </c>
      <c r="CX1270" s="36">
        <v>78.16</v>
      </c>
      <c r="CY1270" s="36" t="s">
        <v>460</v>
      </c>
    </row>
    <row r="1271" spans="97:103" x14ac:dyDescent="0.25">
      <c r="CS1271" s="36" t="s">
        <v>363</v>
      </c>
      <c r="CT1271" s="36" t="s">
        <v>8</v>
      </c>
      <c r="CU1271" s="36" t="s">
        <v>510</v>
      </c>
      <c r="CV1271" s="36">
        <v>15.75</v>
      </c>
      <c r="CW1271" s="36">
        <v>501.59</v>
      </c>
      <c r="CX1271" s="36">
        <v>31.85</v>
      </c>
      <c r="CY1271" s="36" t="s">
        <v>364</v>
      </c>
    </row>
    <row r="1272" spans="97:103" x14ac:dyDescent="0.25">
      <c r="CS1272" s="36" t="s">
        <v>149</v>
      </c>
      <c r="CT1272" s="36" t="s">
        <v>8</v>
      </c>
      <c r="CU1272" s="36" t="s">
        <v>510</v>
      </c>
      <c r="CV1272" s="36">
        <v>119.3125</v>
      </c>
      <c r="CW1272" s="36">
        <v>9711.0400000000009</v>
      </c>
      <c r="CX1272" s="36">
        <v>81.39</v>
      </c>
      <c r="CY1272" s="36" t="s">
        <v>150</v>
      </c>
    </row>
    <row r="1273" spans="97:103" x14ac:dyDescent="0.25">
      <c r="CS1273" s="36" t="s">
        <v>151</v>
      </c>
      <c r="CT1273" s="36" t="s">
        <v>12</v>
      </c>
      <c r="CU1273" s="36" t="s">
        <v>510</v>
      </c>
      <c r="CV1273" s="36">
        <v>229</v>
      </c>
      <c r="CW1273" s="36">
        <v>1465.14</v>
      </c>
      <c r="CX1273" s="36">
        <v>6.4</v>
      </c>
      <c r="CY1273" s="36" t="s">
        <v>152</v>
      </c>
    </row>
    <row r="1274" spans="97:103" x14ac:dyDescent="0.25">
      <c r="CS1274" s="36" t="s">
        <v>153</v>
      </c>
      <c r="CT1274" s="36" t="s">
        <v>8</v>
      </c>
      <c r="CU1274" s="36" t="s">
        <v>510</v>
      </c>
      <c r="CV1274" s="36">
        <v>108.121528</v>
      </c>
      <c r="CW1274" s="36">
        <v>10050.06</v>
      </c>
      <c r="CX1274" s="36">
        <v>92.95</v>
      </c>
      <c r="CY1274" s="36" t="s">
        <v>154</v>
      </c>
    </row>
    <row r="1275" spans="97:103" x14ac:dyDescent="0.25">
      <c r="CS1275" s="36" t="s">
        <v>155</v>
      </c>
      <c r="CT1275" s="36" t="s">
        <v>12</v>
      </c>
      <c r="CU1275" s="36" t="s">
        <v>510</v>
      </c>
      <c r="CV1275" s="36">
        <v>718</v>
      </c>
      <c r="CW1275" s="36">
        <v>3548</v>
      </c>
      <c r="CX1275" s="36">
        <v>4.9400000000000004</v>
      </c>
      <c r="CY1275" s="36" t="s">
        <v>156</v>
      </c>
    </row>
    <row r="1276" spans="97:103" x14ac:dyDescent="0.25">
      <c r="CS1276" s="36" t="s">
        <v>461</v>
      </c>
      <c r="CT1276" s="36" t="s">
        <v>8</v>
      </c>
      <c r="CU1276" s="36" t="s">
        <v>510</v>
      </c>
      <c r="CV1276" s="36">
        <v>2.5</v>
      </c>
      <c r="CW1276" s="36">
        <v>201.2</v>
      </c>
      <c r="CX1276" s="36">
        <v>80.48</v>
      </c>
      <c r="CY1276" s="36" t="s">
        <v>462</v>
      </c>
    </row>
    <row r="1277" spans="97:103" x14ac:dyDescent="0.25">
      <c r="CS1277" s="36" t="s">
        <v>467</v>
      </c>
      <c r="CT1277" s="36" t="s">
        <v>8</v>
      </c>
      <c r="CU1277" s="36" t="s">
        <v>510</v>
      </c>
      <c r="CV1277" s="36">
        <v>1.4443999999999999</v>
      </c>
      <c r="CW1277" s="36">
        <v>117</v>
      </c>
      <c r="CX1277" s="36">
        <v>81</v>
      </c>
      <c r="CY1277" s="36" t="s">
        <v>468</v>
      </c>
    </row>
    <row r="1278" spans="97:103" x14ac:dyDescent="0.25">
      <c r="CS1278" s="36" t="s">
        <v>157</v>
      </c>
      <c r="CT1278" s="36" t="s">
        <v>8</v>
      </c>
      <c r="CU1278" s="36" t="s">
        <v>510</v>
      </c>
      <c r="CV1278" s="36">
        <v>0.125</v>
      </c>
      <c r="CW1278" s="36">
        <v>4.75</v>
      </c>
      <c r="CX1278" s="36">
        <v>38</v>
      </c>
      <c r="CY1278" s="36" t="s">
        <v>158</v>
      </c>
    </row>
    <row r="1279" spans="97:103" x14ac:dyDescent="0.25">
      <c r="CS1279" s="36" t="s">
        <v>161</v>
      </c>
      <c r="CT1279" s="36" t="s">
        <v>8</v>
      </c>
      <c r="CU1279" s="36" t="s">
        <v>510</v>
      </c>
      <c r="CV1279" s="36">
        <v>0</v>
      </c>
      <c r="CW1279" s="36">
        <v>1.56</v>
      </c>
      <c r="CX1279" s="36">
        <v>0</v>
      </c>
      <c r="CY1279" s="36" t="s">
        <v>162</v>
      </c>
    </row>
    <row r="1280" spans="97:103" x14ac:dyDescent="0.25">
      <c r="CS1280" s="36" t="s">
        <v>469</v>
      </c>
      <c r="CT1280" s="36" t="s">
        <v>8</v>
      </c>
      <c r="CU1280" s="36" t="s">
        <v>510</v>
      </c>
      <c r="CV1280" s="36">
        <v>0.05</v>
      </c>
      <c r="CW1280" s="36">
        <v>1.8</v>
      </c>
      <c r="CX1280" s="36">
        <v>36</v>
      </c>
      <c r="CY1280" s="36" t="s">
        <v>470</v>
      </c>
    </row>
    <row r="1281" spans="97:103" x14ac:dyDescent="0.25">
      <c r="CS1281" s="36" t="s">
        <v>163</v>
      </c>
      <c r="CT1281" s="36" t="s">
        <v>8</v>
      </c>
      <c r="CU1281" s="36" t="s">
        <v>510</v>
      </c>
      <c r="CV1281" s="36">
        <v>65.953333000000001</v>
      </c>
      <c r="CW1281" s="36">
        <v>3464.89</v>
      </c>
      <c r="CX1281" s="36">
        <v>52.54</v>
      </c>
      <c r="CY1281" s="36" t="s">
        <v>164</v>
      </c>
    </row>
    <row r="1282" spans="97:103" x14ac:dyDescent="0.25">
      <c r="CS1282" s="36" t="s">
        <v>471</v>
      </c>
      <c r="CT1282" s="36" t="s">
        <v>8</v>
      </c>
      <c r="CU1282" s="36" t="s">
        <v>510</v>
      </c>
      <c r="CV1282" s="36">
        <v>17.916667</v>
      </c>
      <c r="CW1282" s="36">
        <v>1106.8599999999999</v>
      </c>
      <c r="CX1282" s="36">
        <v>61.78</v>
      </c>
      <c r="CY1282" s="36" t="s">
        <v>472</v>
      </c>
    </row>
    <row r="1283" spans="97:103" x14ac:dyDescent="0.25">
      <c r="CS1283" s="36" t="s">
        <v>473</v>
      </c>
      <c r="CT1283" s="36" t="s">
        <v>8</v>
      </c>
      <c r="CU1283" s="36" t="s">
        <v>510</v>
      </c>
      <c r="CV1283" s="36">
        <v>27</v>
      </c>
      <c r="CW1283" s="36">
        <v>1670.04</v>
      </c>
      <c r="CX1283" s="36">
        <v>61.85</v>
      </c>
      <c r="CY1283" s="36" t="s">
        <v>474</v>
      </c>
    </row>
    <row r="1284" spans="97:103" x14ac:dyDescent="0.25">
      <c r="CS1284" s="36" t="s">
        <v>166</v>
      </c>
      <c r="CT1284" s="36" t="s">
        <v>8</v>
      </c>
      <c r="CU1284" s="36" t="s">
        <v>510</v>
      </c>
      <c r="CV1284" s="36">
        <v>6</v>
      </c>
      <c r="CW1284" s="36">
        <v>98.76</v>
      </c>
      <c r="CX1284" s="36">
        <v>16.46</v>
      </c>
      <c r="CY1284" s="36" t="s">
        <v>167</v>
      </c>
    </row>
    <row r="1285" spans="97:103" x14ac:dyDescent="0.25">
      <c r="CS1285" s="36" t="s">
        <v>168</v>
      </c>
      <c r="CT1285" s="36" t="s">
        <v>8</v>
      </c>
      <c r="CU1285" s="36" t="s">
        <v>510</v>
      </c>
      <c r="CV1285" s="36">
        <v>9.5</v>
      </c>
      <c r="CW1285" s="36">
        <v>254.45</v>
      </c>
      <c r="CX1285" s="36">
        <v>26.78</v>
      </c>
      <c r="CY1285" s="36" t="s">
        <v>169</v>
      </c>
    </row>
    <row r="1286" spans="97:103" x14ac:dyDescent="0.25">
      <c r="CS1286" s="36" t="s">
        <v>172</v>
      </c>
      <c r="CT1286" s="36" t="s">
        <v>8</v>
      </c>
      <c r="CU1286" s="36" t="s">
        <v>510</v>
      </c>
      <c r="CV1286" s="36">
        <v>2769.25</v>
      </c>
      <c r="CW1286" s="36">
        <v>36138.120000000003</v>
      </c>
      <c r="CX1286" s="36">
        <v>13.05</v>
      </c>
      <c r="CY1286" s="36" t="s">
        <v>173</v>
      </c>
    </row>
    <row r="1287" spans="97:103" x14ac:dyDescent="0.25">
      <c r="CS1287" s="36" t="s">
        <v>367</v>
      </c>
      <c r="CT1287" s="36" t="s">
        <v>8</v>
      </c>
      <c r="CU1287" s="36" t="s">
        <v>510</v>
      </c>
      <c r="CV1287" s="36">
        <v>852.25</v>
      </c>
      <c r="CW1287" s="36">
        <v>16976.310000000001</v>
      </c>
      <c r="CX1287" s="36">
        <v>19.920000000000002</v>
      </c>
      <c r="CY1287" s="36" t="s">
        <v>368</v>
      </c>
    </row>
    <row r="1288" spans="97:103" x14ac:dyDescent="0.25">
      <c r="CS1288" s="36" t="s">
        <v>174</v>
      </c>
      <c r="CT1288" s="36" t="s">
        <v>8</v>
      </c>
      <c r="CU1288" s="36" t="s">
        <v>510</v>
      </c>
      <c r="CV1288" s="36">
        <v>7</v>
      </c>
      <c r="CW1288" s="36">
        <v>131</v>
      </c>
      <c r="CX1288" s="36">
        <v>18.71</v>
      </c>
      <c r="CY1288" s="36" t="s">
        <v>175</v>
      </c>
    </row>
    <row r="1289" spans="97:103" x14ac:dyDescent="0.25">
      <c r="CS1289" s="36" t="s">
        <v>176</v>
      </c>
      <c r="CT1289" s="36" t="s">
        <v>8</v>
      </c>
      <c r="CU1289" s="36" t="s">
        <v>510</v>
      </c>
      <c r="CV1289" s="36">
        <v>995.58336999999995</v>
      </c>
      <c r="CW1289" s="36">
        <v>32506.240000000002</v>
      </c>
      <c r="CX1289" s="36">
        <v>32.65</v>
      </c>
      <c r="CY1289" s="36" t="s">
        <v>177</v>
      </c>
    </row>
    <row r="1290" spans="97:103" x14ac:dyDescent="0.25">
      <c r="CS1290" s="36" t="s">
        <v>475</v>
      </c>
      <c r="CT1290" s="36" t="s">
        <v>8</v>
      </c>
      <c r="CU1290" s="36" t="s">
        <v>510</v>
      </c>
      <c r="CV1290" s="36">
        <v>2</v>
      </c>
      <c r="CW1290" s="36">
        <v>252.53</v>
      </c>
      <c r="CX1290" s="36">
        <v>126.27</v>
      </c>
      <c r="CY1290" s="36" t="s">
        <v>476</v>
      </c>
    </row>
    <row r="1291" spans="97:103" x14ac:dyDescent="0.25">
      <c r="CS1291" s="36" t="s">
        <v>182</v>
      </c>
      <c r="CT1291" s="36" t="s">
        <v>12</v>
      </c>
      <c r="CU1291" s="36" t="s">
        <v>510</v>
      </c>
      <c r="CV1291" s="36">
        <v>31</v>
      </c>
      <c r="CW1291" s="36">
        <v>237.46</v>
      </c>
      <c r="CX1291" s="36">
        <v>7.66</v>
      </c>
      <c r="CY1291" s="36" t="s">
        <v>183</v>
      </c>
    </row>
    <row r="1292" spans="97:103" x14ac:dyDescent="0.25">
      <c r="CS1292" s="36" t="s">
        <v>184</v>
      </c>
      <c r="CT1292" s="36" t="s">
        <v>8</v>
      </c>
      <c r="CU1292" s="36" t="s">
        <v>510</v>
      </c>
      <c r="CV1292" s="36">
        <v>2149.375</v>
      </c>
      <c r="CW1292" s="36">
        <v>34170.949999999997</v>
      </c>
      <c r="CX1292" s="36">
        <v>15.9</v>
      </c>
      <c r="CY1292" s="36" t="s">
        <v>185</v>
      </c>
    </row>
    <row r="1293" spans="97:103" x14ac:dyDescent="0.25">
      <c r="CS1293" s="36" t="s">
        <v>186</v>
      </c>
      <c r="CT1293" s="36" t="s">
        <v>8</v>
      </c>
      <c r="CU1293" s="36" t="s">
        <v>510</v>
      </c>
      <c r="CV1293" s="36">
        <v>72.333332999999996</v>
      </c>
      <c r="CW1293" s="36">
        <v>3182.68</v>
      </c>
      <c r="CX1293" s="36">
        <v>44</v>
      </c>
      <c r="CY1293" s="36" t="s">
        <v>187</v>
      </c>
    </row>
    <row r="1294" spans="97:103" x14ac:dyDescent="0.25">
      <c r="CS1294" s="36" t="s">
        <v>188</v>
      </c>
      <c r="CT1294" s="36" t="s">
        <v>12</v>
      </c>
      <c r="CU1294" s="36" t="s">
        <v>510</v>
      </c>
      <c r="CV1294" s="36">
        <v>20</v>
      </c>
      <c r="CW1294" s="36">
        <v>154.24</v>
      </c>
      <c r="CX1294" s="36">
        <v>7.71</v>
      </c>
      <c r="CY1294" s="36" t="s">
        <v>189</v>
      </c>
    </row>
    <row r="1295" spans="97:103" x14ac:dyDescent="0.25">
      <c r="CS1295" s="36" t="s">
        <v>190</v>
      </c>
      <c r="CT1295" s="36" t="s">
        <v>8</v>
      </c>
      <c r="CU1295" s="36" t="s">
        <v>510</v>
      </c>
      <c r="CV1295" s="36">
        <v>83.833332999999996</v>
      </c>
      <c r="CW1295" s="36">
        <v>3148.22</v>
      </c>
      <c r="CX1295" s="36">
        <v>37.549999999999997</v>
      </c>
      <c r="CY1295" s="36" t="s">
        <v>191</v>
      </c>
    </row>
    <row r="1296" spans="97:103" x14ac:dyDescent="0.25">
      <c r="CS1296" s="36" t="s">
        <v>192</v>
      </c>
      <c r="CT1296" s="36" t="s">
        <v>12</v>
      </c>
      <c r="CU1296" s="36" t="s">
        <v>510</v>
      </c>
      <c r="CV1296" s="36">
        <v>34</v>
      </c>
      <c r="CW1296" s="36">
        <v>260.25</v>
      </c>
      <c r="CX1296" s="36">
        <v>7.65</v>
      </c>
      <c r="CY1296" s="36" t="s">
        <v>193</v>
      </c>
    </row>
    <row r="1297" spans="97:103" x14ac:dyDescent="0.25">
      <c r="CS1297" s="36" t="s">
        <v>194</v>
      </c>
      <c r="CT1297" s="36" t="s">
        <v>8</v>
      </c>
      <c r="CU1297" s="36" t="s">
        <v>510</v>
      </c>
      <c r="CV1297" s="36">
        <v>2431.625</v>
      </c>
      <c r="CW1297" s="36">
        <v>38627.67</v>
      </c>
      <c r="CX1297" s="36">
        <v>15.89</v>
      </c>
      <c r="CY1297" s="36" t="s">
        <v>195</v>
      </c>
    </row>
    <row r="1298" spans="97:103" x14ac:dyDescent="0.25">
      <c r="CS1298" s="36" t="s">
        <v>479</v>
      </c>
      <c r="CT1298" s="36" t="s">
        <v>12</v>
      </c>
      <c r="CU1298" s="36" t="s">
        <v>510</v>
      </c>
      <c r="CV1298" s="36">
        <v>15</v>
      </c>
      <c r="CW1298" s="36">
        <v>31.2</v>
      </c>
      <c r="CX1298" s="36">
        <v>2.08</v>
      </c>
      <c r="CY1298" s="36" t="s">
        <v>480</v>
      </c>
    </row>
    <row r="1299" spans="97:103" x14ac:dyDescent="0.25">
      <c r="CS1299" s="36" t="s">
        <v>196</v>
      </c>
      <c r="CT1299" s="36" t="s">
        <v>8</v>
      </c>
      <c r="CU1299" s="36" t="s">
        <v>510</v>
      </c>
      <c r="CV1299" s="36">
        <v>66.5</v>
      </c>
      <c r="CW1299" s="36">
        <v>2761.33</v>
      </c>
      <c r="CX1299" s="36">
        <v>41.52</v>
      </c>
      <c r="CY1299" s="36" t="s">
        <v>197</v>
      </c>
    </row>
    <row r="1300" spans="97:103" x14ac:dyDescent="0.25">
      <c r="CS1300" s="36" t="s">
        <v>481</v>
      </c>
      <c r="CT1300" s="36" t="s">
        <v>8</v>
      </c>
      <c r="CU1300" s="36" t="s">
        <v>510</v>
      </c>
      <c r="CV1300" s="36">
        <v>3</v>
      </c>
      <c r="CW1300" s="36">
        <v>28.8</v>
      </c>
      <c r="CX1300" s="36">
        <v>9.6</v>
      </c>
      <c r="CY1300" s="36" t="s">
        <v>482</v>
      </c>
    </row>
    <row r="1301" spans="97:103" x14ac:dyDescent="0.25">
      <c r="CS1301" s="36" t="s">
        <v>202</v>
      </c>
      <c r="CT1301" s="36" t="s">
        <v>8</v>
      </c>
      <c r="CU1301" s="36" t="s">
        <v>510</v>
      </c>
      <c r="CV1301" s="36">
        <v>0</v>
      </c>
      <c r="CW1301" s="36">
        <v>3.63</v>
      </c>
      <c r="CX1301" s="36">
        <v>0</v>
      </c>
      <c r="CY1301" s="36" t="s">
        <v>203</v>
      </c>
    </row>
    <row r="1302" spans="97:103" x14ac:dyDescent="0.25">
      <c r="CS1302" s="36" t="s">
        <v>428</v>
      </c>
      <c r="CT1302" s="36" t="s">
        <v>8</v>
      </c>
      <c r="CU1302" s="36" t="s">
        <v>510</v>
      </c>
      <c r="CV1302" s="36">
        <v>26.83334</v>
      </c>
      <c r="CW1302" s="36">
        <v>780</v>
      </c>
      <c r="CX1302" s="36">
        <v>29.07</v>
      </c>
      <c r="CY1302" s="36" t="s">
        <v>429</v>
      </c>
    </row>
    <row r="1303" spans="97:103" x14ac:dyDescent="0.25">
      <c r="CS1303" s="36" t="s">
        <v>204</v>
      </c>
      <c r="CT1303" s="36" t="s">
        <v>8</v>
      </c>
      <c r="CU1303" s="36" t="s">
        <v>510</v>
      </c>
      <c r="CV1303" s="36">
        <v>5093.5</v>
      </c>
      <c r="CW1303" s="36">
        <v>99920.34</v>
      </c>
      <c r="CX1303" s="36">
        <v>19.62</v>
      </c>
      <c r="CY1303" s="36" t="s">
        <v>205</v>
      </c>
    </row>
    <row r="1304" spans="97:103" x14ac:dyDescent="0.25">
      <c r="CS1304" s="36" t="s">
        <v>206</v>
      </c>
      <c r="CT1304" s="36" t="s">
        <v>8</v>
      </c>
      <c r="CU1304" s="36" t="s">
        <v>510</v>
      </c>
      <c r="CV1304" s="36">
        <v>1553.25</v>
      </c>
      <c r="CW1304" s="36">
        <v>27850</v>
      </c>
      <c r="CX1304" s="36">
        <v>17.93</v>
      </c>
      <c r="CY1304" s="36" t="s">
        <v>207</v>
      </c>
    </row>
    <row r="1305" spans="97:103" x14ac:dyDescent="0.25">
      <c r="CS1305" s="36" t="s">
        <v>430</v>
      </c>
      <c r="CT1305" s="36" t="s">
        <v>8</v>
      </c>
      <c r="CU1305" s="36" t="s">
        <v>510</v>
      </c>
      <c r="CV1305" s="36">
        <v>310.8</v>
      </c>
      <c r="CW1305" s="36">
        <v>6207.57</v>
      </c>
      <c r="CX1305" s="36">
        <v>19.97</v>
      </c>
      <c r="CY1305" s="36" t="s">
        <v>431</v>
      </c>
    </row>
    <row r="1306" spans="97:103" x14ac:dyDescent="0.25">
      <c r="CS1306" s="36" t="s">
        <v>210</v>
      </c>
      <c r="CT1306" s="36" t="s">
        <v>8</v>
      </c>
      <c r="CU1306" s="36" t="s">
        <v>510</v>
      </c>
      <c r="CV1306" s="36">
        <v>273.5</v>
      </c>
      <c r="CW1306" s="36">
        <v>5492.1</v>
      </c>
      <c r="CX1306" s="36">
        <v>20.079999999999998</v>
      </c>
      <c r="CY1306" s="36" t="s">
        <v>211</v>
      </c>
    </row>
    <row r="1307" spans="97:103" x14ac:dyDescent="0.25">
      <c r="CS1307" s="36" t="s">
        <v>371</v>
      </c>
      <c r="CT1307" s="36" t="s">
        <v>8</v>
      </c>
      <c r="CU1307" s="36" t="s">
        <v>510</v>
      </c>
      <c r="CV1307" s="36">
        <v>272.25</v>
      </c>
      <c r="CW1307" s="36">
        <v>4760.3999999999996</v>
      </c>
      <c r="CX1307" s="36">
        <v>17.489999999999998</v>
      </c>
      <c r="CY1307" s="36" t="s">
        <v>372</v>
      </c>
    </row>
    <row r="1308" spans="97:103" x14ac:dyDescent="0.25">
      <c r="CS1308" s="36" t="s">
        <v>212</v>
      </c>
      <c r="CT1308" s="36" t="s">
        <v>8</v>
      </c>
      <c r="CU1308" s="36" t="s">
        <v>510</v>
      </c>
      <c r="CV1308" s="36">
        <v>12</v>
      </c>
      <c r="CW1308" s="36">
        <v>417.71</v>
      </c>
      <c r="CX1308" s="36">
        <v>34.81</v>
      </c>
      <c r="CY1308" s="36" t="s">
        <v>213</v>
      </c>
    </row>
    <row r="1309" spans="97:103" x14ac:dyDescent="0.25">
      <c r="CS1309" s="36" t="s">
        <v>214</v>
      </c>
      <c r="CT1309" s="36" t="s">
        <v>8</v>
      </c>
      <c r="CU1309" s="36" t="s">
        <v>510</v>
      </c>
      <c r="CV1309" s="36">
        <v>13.5</v>
      </c>
      <c r="CW1309" s="36">
        <v>339.62</v>
      </c>
      <c r="CX1309" s="36">
        <v>25.16</v>
      </c>
      <c r="CY1309" s="36" t="s">
        <v>215</v>
      </c>
    </row>
    <row r="1310" spans="97:103" x14ac:dyDescent="0.25">
      <c r="CS1310" s="36" t="s">
        <v>511</v>
      </c>
      <c r="CT1310" s="36" t="s">
        <v>8</v>
      </c>
      <c r="CU1310" s="36" t="s">
        <v>510</v>
      </c>
      <c r="CV1310" s="36">
        <v>25.5</v>
      </c>
      <c r="CW1310" s="36">
        <v>969</v>
      </c>
      <c r="CX1310" s="36">
        <v>38</v>
      </c>
      <c r="CY1310" s="36" t="s">
        <v>512</v>
      </c>
    </row>
    <row r="1311" spans="97:103" x14ac:dyDescent="0.25">
      <c r="CS1311" s="36" t="s">
        <v>513</v>
      </c>
      <c r="CT1311" s="36" t="s">
        <v>8</v>
      </c>
      <c r="CU1311" s="36" t="s">
        <v>510</v>
      </c>
      <c r="CV1311" s="36">
        <v>24</v>
      </c>
      <c r="CW1311" s="36">
        <v>1296</v>
      </c>
      <c r="CX1311" s="36">
        <v>54</v>
      </c>
      <c r="CY1311" s="36" t="s">
        <v>514</v>
      </c>
    </row>
    <row r="1312" spans="97:103" x14ac:dyDescent="0.25">
      <c r="CS1312" s="36" t="s">
        <v>216</v>
      </c>
      <c r="CT1312" s="36" t="s">
        <v>8</v>
      </c>
      <c r="CU1312" s="36" t="s">
        <v>510</v>
      </c>
      <c r="CV1312" s="36">
        <v>-1</v>
      </c>
      <c r="CW1312" s="36">
        <v>-98</v>
      </c>
      <c r="CX1312" s="36">
        <v>98</v>
      </c>
      <c r="CY1312" s="36" t="s">
        <v>217</v>
      </c>
    </row>
    <row r="1313" spans="97:103" x14ac:dyDescent="0.25">
      <c r="CS1313" s="36" t="s">
        <v>218</v>
      </c>
      <c r="CT1313" s="36" t="s">
        <v>8</v>
      </c>
      <c r="CU1313" s="36" t="s">
        <v>510</v>
      </c>
      <c r="CV1313" s="36">
        <v>1</v>
      </c>
      <c r="CW1313" s="36">
        <v>72</v>
      </c>
      <c r="CX1313" s="36">
        <v>72</v>
      </c>
      <c r="CY1313" s="36" t="s">
        <v>219</v>
      </c>
    </row>
    <row r="1314" spans="97:103" x14ac:dyDescent="0.25">
      <c r="CS1314" s="36" t="s">
        <v>220</v>
      </c>
      <c r="CT1314" s="36" t="s">
        <v>8</v>
      </c>
      <c r="CU1314" s="36" t="s">
        <v>510</v>
      </c>
      <c r="CV1314" s="36">
        <v>6</v>
      </c>
      <c r="CW1314" s="36">
        <v>736.2</v>
      </c>
      <c r="CX1314" s="36">
        <v>122.7</v>
      </c>
      <c r="CY1314" s="36" t="s">
        <v>221</v>
      </c>
    </row>
    <row r="1315" spans="97:103" x14ac:dyDescent="0.25">
      <c r="CS1315" s="36" t="s">
        <v>487</v>
      </c>
      <c r="CT1315" s="36" t="s">
        <v>8</v>
      </c>
      <c r="CU1315" s="36" t="s">
        <v>510</v>
      </c>
      <c r="CV1315" s="36">
        <v>10</v>
      </c>
      <c r="CW1315" s="36">
        <v>185</v>
      </c>
      <c r="CX1315" s="36">
        <v>18.5</v>
      </c>
      <c r="CY1315" s="36" t="s">
        <v>488</v>
      </c>
    </row>
    <row r="1316" spans="97:103" x14ac:dyDescent="0.25">
      <c r="CS1316" s="36" t="s">
        <v>226</v>
      </c>
      <c r="CT1316" s="36" t="s">
        <v>8</v>
      </c>
      <c r="CU1316" s="36" t="s">
        <v>510</v>
      </c>
      <c r="CV1316" s="36">
        <v>4</v>
      </c>
      <c r="CW1316" s="36">
        <v>117.12</v>
      </c>
      <c r="CX1316" s="36">
        <v>29.28</v>
      </c>
      <c r="CY1316" s="36" t="s">
        <v>227</v>
      </c>
    </row>
    <row r="1317" spans="97:103" x14ac:dyDescent="0.25">
      <c r="CS1317" s="36" t="s">
        <v>230</v>
      </c>
      <c r="CT1317" s="36" t="s">
        <v>8</v>
      </c>
      <c r="CU1317" s="36" t="s">
        <v>510</v>
      </c>
      <c r="CV1317" s="36">
        <v>57.75</v>
      </c>
      <c r="CW1317" s="36">
        <v>3731.06</v>
      </c>
      <c r="CX1317" s="36">
        <v>64.61</v>
      </c>
      <c r="CY1317" s="36" t="s">
        <v>231</v>
      </c>
    </row>
    <row r="1318" spans="97:103" x14ac:dyDescent="0.25">
      <c r="CS1318" s="36" t="s">
        <v>375</v>
      </c>
      <c r="CT1318" s="36" t="s">
        <v>12</v>
      </c>
      <c r="CU1318" s="36" t="s">
        <v>510</v>
      </c>
      <c r="CV1318" s="36">
        <v>120</v>
      </c>
      <c r="CW1318" s="36">
        <v>340.99</v>
      </c>
      <c r="CX1318" s="36">
        <v>2.84</v>
      </c>
      <c r="CY1318" s="36" t="s">
        <v>376</v>
      </c>
    </row>
    <row r="1319" spans="97:103" x14ac:dyDescent="0.25">
      <c r="CS1319" s="36" t="s">
        <v>236</v>
      </c>
      <c r="CT1319" s="36" t="s">
        <v>8</v>
      </c>
      <c r="CU1319" s="36" t="s">
        <v>510</v>
      </c>
      <c r="CV1319" s="36">
        <v>48.6875</v>
      </c>
      <c r="CW1319" s="36">
        <v>7173.67</v>
      </c>
      <c r="CX1319" s="36">
        <v>147.34</v>
      </c>
      <c r="CY1319" s="36" t="s">
        <v>237</v>
      </c>
    </row>
    <row r="1320" spans="97:103" x14ac:dyDescent="0.25">
      <c r="CS1320" s="36" t="s">
        <v>238</v>
      </c>
      <c r="CT1320" s="36" t="s">
        <v>12</v>
      </c>
      <c r="CU1320" s="36" t="s">
        <v>510</v>
      </c>
      <c r="CV1320" s="36">
        <v>315.19375000000002</v>
      </c>
      <c r="CW1320" s="36">
        <v>3135.25</v>
      </c>
      <c r="CX1320" s="36">
        <v>9.9499999999999993</v>
      </c>
      <c r="CY1320" s="36" t="s">
        <v>239</v>
      </c>
    </row>
    <row r="1321" spans="97:103" x14ac:dyDescent="0.25">
      <c r="CS1321" s="36" t="s">
        <v>240</v>
      </c>
      <c r="CT1321" s="36" t="s">
        <v>8</v>
      </c>
      <c r="CU1321" s="36" t="s">
        <v>510</v>
      </c>
      <c r="CV1321" s="36">
        <v>478.85939999999999</v>
      </c>
      <c r="CW1321" s="36">
        <v>64670.54</v>
      </c>
      <c r="CX1321" s="36">
        <v>135.05000000000001</v>
      </c>
      <c r="CY1321" s="36" t="s">
        <v>241</v>
      </c>
    </row>
    <row r="1322" spans="97:103" x14ac:dyDescent="0.25">
      <c r="CS1322" s="36" t="s">
        <v>242</v>
      </c>
      <c r="CT1322" s="36" t="s">
        <v>12</v>
      </c>
      <c r="CU1322" s="36" t="s">
        <v>510</v>
      </c>
      <c r="CV1322" s="36">
        <v>1218</v>
      </c>
      <c r="CW1322" s="36">
        <v>9596.84</v>
      </c>
      <c r="CX1322" s="36">
        <v>7.88</v>
      </c>
      <c r="CY1322" s="36" t="s">
        <v>243</v>
      </c>
    </row>
    <row r="1323" spans="97:103" x14ac:dyDescent="0.25">
      <c r="CS1323" s="36" t="s">
        <v>244</v>
      </c>
      <c r="CT1323" s="36" t="s">
        <v>12</v>
      </c>
      <c r="CU1323" s="36" t="s">
        <v>510</v>
      </c>
      <c r="CV1323" s="36">
        <v>69</v>
      </c>
      <c r="CW1323" s="36">
        <v>479.21</v>
      </c>
      <c r="CX1323" s="36">
        <v>6.95</v>
      </c>
      <c r="CY1323" s="36" t="s">
        <v>245</v>
      </c>
    </row>
    <row r="1324" spans="97:103" x14ac:dyDescent="0.25">
      <c r="CS1324" s="36" t="s">
        <v>246</v>
      </c>
      <c r="CT1324" s="36" t="s">
        <v>8</v>
      </c>
      <c r="CU1324" s="36" t="s">
        <v>510</v>
      </c>
      <c r="CV1324" s="36">
        <v>37</v>
      </c>
      <c r="CW1324" s="36">
        <v>3791.85</v>
      </c>
      <c r="CX1324" s="36">
        <v>102.48</v>
      </c>
      <c r="CY1324" s="36" t="s">
        <v>247</v>
      </c>
    </row>
    <row r="1325" spans="97:103" x14ac:dyDescent="0.25">
      <c r="CS1325" s="36" t="s">
        <v>248</v>
      </c>
      <c r="CT1325" s="36" t="s">
        <v>12</v>
      </c>
      <c r="CU1325" s="36" t="s">
        <v>510</v>
      </c>
      <c r="CV1325" s="36">
        <v>99</v>
      </c>
      <c r="CW1325" s="36">
        <v>745.31</v>
      </c>
      <c r="CX1325" s="36">
        <v>7.53</v>
      </c>
      <c r="CY1325" s="36" t="s">
        <v>249</v>
      </c>
    </row>
    <row r="1326" spans="97:103" x14ac:dyDescent="0.25">
      <c r="CS1326" s="36" t="s">
        <v>250</v>
      </c>
      <c r="CT1326" s="36" t="s">
        <v>8</v>
      </c>
      <c r="CU1326" s="36" t="s">
        <v>510</v>
      </c>
      <c r="CV1326" s="36">
        <v>29.75</v>
      </c>
      <c r="CW1326" s="36">
        <v>3233.07</v>
      </c>
      <c r="CX1326" s="36">
        <v>108.67</v>
      </c>
      <c r="CY1326" s="36" t="s">
        <v>251</v>
      </c>
    </row>
    <row r="1327" spans="97:103" x14ac:dyDescent="0.25">
      <c r="CS1327" s="36" t="s">
        <v>252</v>
      </c>
      <c r="CT1327" s="36" t="s">
        <v>8</v>
      </c>
      <c r="CU1327" s="36" t="s">
        <v>510</v>
      </c>
      <c r="CV1327" s="36">
        <v>157</v>
      </c>
      <c r="CW1327" s="36">
        <v>12866.1</v>
      </c>
      <c r="CX1327" s="36">
        <v>81.95</v>
      </c>
      <c r="CY1327" s="36" t="s">
        <v>253</v>
      </c>
    </row>
    <row r="1328" spans="97:103" x14ac:dyDescent="0.25">
      <c r="CS1328" s="36" t="s">
        <v>254</v>
      </c>
      <c r="CT1328" s="36" t="s">
        <v>12</v>
      </c>
      <c r="CU1328" s="36" t="s">
        <v>510</v>
      </c>
      <c r="CV1328" s="36">
        <v>279</v>
      </c>
      <c r="CW1328" s="36">
        <v>1756.44</v>
      </c>
      <c r="CX1328" s="36">
        <v>6.3</v>
      </c>
      <c r="CY1328" s="36" t="s">
        <v>255</v>
      </c>
    </row>
    <row r="1329" spans="97:103" x14ac:dyDescent="0.25">
      <c r="CS1329" s="36" t="s">
        <v>256</v>
      </c>
      <c r="CT1329" s="36" t="s">
        <v>8</v>
      </c>
      <c r="CU1329" s="36" t="s">
        <v>510</v>
      </c>
      <c r="CV1329" s="36">
        <v>192.78126700000001</v>
      </c>
      <c r="CW1329" s="36">
        <v>17844.22</v>
      </c>
      <c r="CX1329" s="36">
        <v>92.56</v>
      </c>
      <c r="CY1329" s="36" t="s">
        <v>257</v>
      </c>
    </row>
    <row r="1330" spans="97:103" x14ac:dyDescent="0.25">
      <c r="CS1330" s="36" t="s">
        <v>258</v>
      </c>
      <c r="CT1330" s="36" t="s">
        <v>12</v>
      </c>
      <c r="CU1330" s="36" t="s">
        <v>510</v>
      </c>
      <c r="CV1330" s="36">
        <v>980</v>
      </c>
      <c r="CW1330" s="36">
        <v>4792.3</v>
      </c>
      <c r="CX1330" s="36">
        <v>4.8899999999999997</v>
      </c>
      <c r="CY1330" s="36" t="s">
        <v>259</v>
      </c>
    </row>
    <row r="1331" spans="97:103" x14ac:dyDescent="0.25">
      <c r="CS1331" s="36" t="s">
        <v>262</v>
      </c>
      <c r="CT1331" s="36" t="s">
        <v>8</v>
      </c>
      <c r="CU1331" s="36" t="s">
        <v>510</v>
      </c>
      <c r="CV1331" s="36">
        <v>-1.5833330000000001</v>
      </c>
      <c r="CW1331" s="36">
        <v>-18.62</v>
      </c>
      <c r="CX1331" s="36">
        <v>11.76</v>
      </c>
      <c r="CY1331" s="36" t="s">
        <v>263</v>
      </c>
    </row>
    <row r="1332" spans="97:103" x14ac:dyDescent="0.25">
      <c r="CS1332" s="36" t="s">
        <v>434</v>
      </c>
      <c r="CT1332" s="36" t="s">
        <v>12</v>
      </c>
      <c r="CU1332" s="36" t="s">
        <v>510</v>
      </c>
      <c r="CV1332" s="36">
        <v>6</v>
      </c>
      <c r="CW1332" s="36">
        <v>13.5</v>
      </c>
      <c r="CX1332" s="36">
        <v>2.25</v>
      </c>
      <c r="CY1332" s="36" t="s">
        <v>435</v>
      </c>
    </row>
    <row r="1333" spans="97:103" x14ac:dyDescent="0.25">
      <c r="CS1333" s="36" t="s">
        <v>381</v>
      </c>
      <c r="CT1333" s="36" t="s">
        <v>8</v>
      </c>
      <c r="CU1333" s="36" t="s">
        <v>510</v>
      </c>
      <c r="CV1333" s="36">
        <v>14.083333</v>
      </c>
      <c r="CW1333" s="36">
        <v>381.87</v>
      </c>
      <c r="CX1333" s="36">
        <v>27.12</v>
      </c>
      <c r="CY1333" s="36" t="s">
        <v>382</v>
      </c>
    </row>
    <row r="1334" spans="97:103" x14ac:dyDescent="0.25">
      <c r="CS1334" s="36" t="s">
        <v>383</v>
      </c>
      <c r="CT1334" s="36" t="s">
        <v>8</v>
      </c>
      <c r="CU1334" s="36" t="s">
        <v>510</v>
      </c>
      <c r="CV1334" s="36">
        <v>6.9166670000000003</v>
      </c>
      <c r="CW1334" s="36">
        <v>343.04</v>
      </c>
      <c r="CX1334" s="36">
        <v>49.6</v>
      </c>
      <c r="CY1334" s="36" t="s">
        <v>384</v>
      </c>
    </row>
    <row r="1335" spans="97:103" x14ac:dyDescent="0.25">
      <c r="CS1335" s="36" t="s">
        <v>387</v>
      </c>
      <c r="CT1335" s="36" t="s">
        <v>12</v>
      </c>
      <c r="CU1335" s="36" t="s">
        <v>510</v>
      </c>
      <c r="CV1335" s="36">
        <v>2</v>
      </c>
      <c r="CW1335" s="36">
        <v>3.52</v>
      </c>
      <c r="CX1335" s="36">
        <v>1.76</v>
      </c>
      <c r="CY1335" s="36" t="s">
        <v>388</v>
      </c>
    </row>
    <row r="1336" spans="97:103" x14ac:dyDescent="0.25">
      <c r="CS1336" s="36" t="s">
        <v>268</v>
      </c>
      <c r="CT1336" s="36" t="s">
        <v>8</v>
      </c>
      <c r="CU1336" s="36" t="s">
        <v>510</v>
      </c>
      <c r="CV1336" s="36">
        <v>11.1</v>
      </c>
      <c r="CW1336" s="36">
        <v>1097.6199999999999</v>
      </c>
      <c r="CX1336" s="36">
        <v>98.88</v>
      </c>
      <c r="CY1336" s="36" t="s">
        <v>269</v>
      </c>
    </row>
    <row r="1337" spans="97:103" x14ac:dyDescent="0.25">
      <c r="CS1337" s="36" t="s">
        <v>389</v>
      </c>
      <c r="CT1337" s="36" t="s">
        <v>117</v>
      </c>
      <c r="CU1337" s="36" t="s">
        <v>510</v>
      </c>
      <c r="CV1337" s="36">
        <v>255</v>
      </c>
      <c r="CW1337" s="36">
        <v>405.15</v>
      </c>
      <c r="CX1337" s="36">
        <v>1.59</v>
      </c>
      <c r="CY1337" s="36" t="s">
        <v>390</v>
      </c>
    </row>
    <row r="1338" spans="97:103" x14ac:dyDescent="0.25">
      <c r="CS1338" s="36" t="s">
        <v>270</v>
      </c>
      <c r="CT1338" s="36" t="s">
        <v>8</v>
      </c>
      <c r="CU1338" s="36" t="s">
        <v>510</v>
      </c>
      <c r="CV1338" s="36">
        <v>9.0000029999999995</v>
      </c>
      <c r="CW1338" s="36">
        <v>795.79</v>
      </c>
      <c r="CX1338" s="36">
        <v>88.42</v>
      </c>
      <c r="CY1338" s="36" t="s">
        <v>271</v>
      </c>
    </row>
    <row r="1339" spans="97:103" x14ac:dyDescent="0.25">
      <c r="CS1339" s="36" t="s">
        <v>391</v>
      </c>
      <c r="CT1339" s="36" t="s">
        <v>12</v>
      </c>
      <c r="CU1339" s="36" t="s">
        <v>510</v>
      </c>
      <c r="CV1339" s="36">
        <v>18</v>
      </c>
      <c r="CW1339" s="36">
        <v>119.23</v>
      </c>
      <c r="CX1339" s="36">
        <v>6.62</v>
      </c>
      <c r="CY1339" s="36" t="s">
        <v>392</v>
      </c>
    </row>
    <row r="1340" spans="97:103" x14ac:dyDescent="0.25">
      <c r="CS1340" s="36" t="s">
        <v>272</v>
      </c>
      <c r="CT1340" s="36" t="s">
        <v>8</v>
      </c>
      <c r="CU1340" s="36" t="s">
        <v>510</v>
      </c>
      <c r="CV1340" s="36">
        <v>729.02140799999995</v>
      </c>
      <c r="CW1340" s="36">
        <v>59396.13</v>
      </c>
      <c r="CX1340" s="36">
        <v>81.47</v>
      </c>
      <c r="CY1340" s="36" t="s">
        <v>273</v>
      </c>
    </row>
    <row r="1341" spans="97:103" x14ac:dyDescent="0.25">
      <c r="CS1341" s="36" t="s">
        <v>274</v>
      </c>
      <c r="CT1341" s="36" t="s">
        <v>117</v>
      </c>
      <c r="CU1341" s="36" t="s">
        <v>510</v>
      </c>
      <c r="CV1341" s="36">
        <v>5428</v>
      </c>
      <c r="CW1341" s="36">
        <v>6506.87</v>
      </c>
      <c r="CX1341" s="36">
        <v>1.2</v>
      </c>
      <c r="CY1341" s="36" t="s">
        <v>275</v>
      </c>
    </row>
    <row r="1342" spans="97:103" x14ac:dyDescent="0.25">
      <c r="CS1342" s="36" t="s">
        <v>276</v>
      </c>
      <c r="CT1342" s="36" t="s">
        <v>8</v>
      </c>
      <c r="CU1342" s="36" t="s">
        <v>510</v>
      </c>
      <c r="CV1342" s="36">
        <v>164.75</v>
      </c>
      <c r="CW1342" s="36">
        <v>12321.19</v>
      </c>
      <c r="CX1342" s="36">
        <v>74.790000000000006</v>
      </c>
      <c r="CY1342" s="36" t="s">
        <v>277</v>
      </c>
    </row>
    <row r="1343" spans="97:103" x14ac:dyDescent="0.25">
      <c r="CS1343" s="36" t="s">
        <v>278</v>
      </c>
      <c r="CT1343" s="36" t="s">
        <v>12</v>
      </c>
      <c r="CU1343" s="36" t="s">
        <v>510</v>
      </c>
      <c r="CV1343" s="36">
        <v>301</v>
      </c>
      <c r="CW1343" s="36">
        <v>1971.69</v>
      </c>
      <c r="CX1343" s="36">
        <v>6.55</v>
      </c>
      <c r="CY1343" s="36" t="s">
        <v>279</v>
      </c>
    </row>
    <row r="1344" spans="97:103" x14ac:dyDescent="0.25">
      <c r="CS1344" s="36" t="s">
        <v>436</v>
      </c>
      <c r="CT1344" s="36" t="s">
        <v>8</v>
      </c>
      <c r="CU1344" s="36" t="s">
        <v>510</v>
      </c>
      <c r="CV1344" s="36">
        <v>341.5</v>
      </c>
      <c r="CW1344" s="36">
        <v>20012</v>
      </c>
      <c r="CX1344" s="36">
        <v>58.6</v>
      </c>
      <c r="CY1344" s="36" t="s">
        <v>437</v>
      </c>
    </row>
    <row r="1345" spans="97:103" x14ac:dyDescent="0.25">
      <c r="CS1345" s="36" t="s">
        <v>280</v>
      </c>
      <c r="CT1345" s="36" t="s">
        <v>8</v>
      </c>
      <c r="CU1345" s="36" t="s">
        <v>510</v>
      </c>
      <c r="CV1345" s="36">
        <v>128</v>
      </c>
      <c r="CW1345" s="36">
        <v>3433.6</v>
      </c>
      <c r="CX1345" s="36">
        <v>26.83</v>
      </c>
      <c r="CY1345" s="36" t="s">
        <v>281</v>
      </c>
    </row>
    <row r="1346" spans="97:103" x14ac:dyDescent="0.25">
      <c r="CS1346" s="36" t="s">
        <v>284</v>
      </c>
      <c r="CT1346" s="36" t="s">
        <v>8</v>
      </c>
      <c r="CU1346" s="36" t="s">
        <v>510</v>
      </c>
      <c r="CV1346" s="36">
        <v>327.5</v>
      </c>
      <c r="CW1346" s="36">
        <v>8496.1</v>
      </c>
      <c r="CX1346" s="36">
        <v>25.94</v>
      </c>
      <c r="CY1346" s="36" t="s">
        <v>285</v>
      </c>
    </row>
    <row r="1347" spans="97:103" x14ac:dyDescent="0.25">
      <c r="CS1347" s="36" t="s">
        <v>288</v>
      </c>
      <c r="CT1347" s="36" t="s">
        <v>8</v>
      </c>
      <c r="CU1347" s="36" t="s">
        <v>510</v>
      </c>
      <c r="CV1347" s="36">
        <v>37</v>
      </c>
      <c r="CW1347" s="36">
        <v>1031.3</v>
      </c>
      <c r="CX1347" s="36">
        <v>27.87</v>
      </c>
      <c r="CY1347" s="36" t="s">
        <v>289</v>
      </c>
    </row>
    <row r="1348" spans="97:103" x14ac:dyDescent="0.25">
      <c r="CS1348" s="36" t="s">
        <v>290</v>
      </c>
      <c r="CT1348" s="36" t="s">
        <v>8</v>
      </c>
      <c r="CU1348" s="36" t="s">
        <v>510</v>
      </c>
      <c r="CV1348" s="36">
        <v>275.5</v>
      </c>
      <c r="CW1348" s="36">
        <v>24169.39</v>
      </c>
      <c r="CX1348" s="36">
        <v>87.73</v>
      </c>
      <c r="CY1348" s="36" t="s">
        <v>291</v>
      </c>
    </row>
    <row r="1349" spans="97:103" x14ac:dyDescent="0.25">
      <c r="CS1349" s="36" t="s">
        <v>292</v>
      </c>
      <c r="CT1349" s="36" t="s">
        <v>12</v>
      </c>
      <c r="CU1349" s="36" t="s">
        <v>510</v>
      </c>
      <c r="CV1349" s="36">
        <v>2140</v>
      </c>
      <c r="CW1349" s="36">
        <v>4806.24</v>
      </c>
      <c r="CX1349" s="36">
        <v>2.25</v>
      </c>
      <c r="CY1349" s="36" t="s">
        <v>293</v>
      </c>
    </row>
    <row r="1350" spans="97:103" x14ac:dyDescent="0.25">
      <c r="CS1350" s="36" t="s">
        <v>294</v>
      </c>
      <c r="CT1350" s="36" t="s">
        <v>8</v>
      </c>
      <c r="CU1350" s="36" t="s">
        <v>510</v>
      </c>
      <c r="CV1350" s="36">
        <v>210.5</v>
      </c>
      <c r="CW1350" s="36">
        <v>26883.46</v>
      </c>
      <c r="CX1350" s="36">
        <v>127.71</v>
      </c>
      <c r="CY1350" s="36" t="s">
        <v>295</v>
      </c>
    </row>
    <row r="1351" spans="97:103" x14ac:dyDescent="0.25">
      <c r="CS1351" s="36" t="s">
        <v>296</v>
      </c>
      <c r="CT1351" s="36" t="s">
        <v>12</v>
      </c>
      <c r="CU1351" s="36" t="s">
        <v>510</v>
      </c>
      <c r="CV1351" s="36">
        <v>599</v>
      </c>
      <c r="CW1351" s="36">
        <v>1880.1</v>
      </c>
      <c r="CX1351" s="36">
        <v>3.14</v>
      </c>
      <c r="CY1351" s="36" t="s">
        <v>297</v>
      </c>
    </row>
    <row r="1352" spans="97:103" x14ac:dyDescent="0.25">
      <c r="CS1352" s="36" t="s">
        <v>493</v>
      </c>
      <c r="CT1352" s="36" t="s">
        <v>8</v>
      </c>
      <c r="CU1352" s="36" t="s">
        <v>510</v>
      </c>
      <c r="CV1352" s="36">
        <v>1</v>
      </c>
      <c r="CW1352" s="36">
        <v>53.64</v>
      </c>
      <c r="CX1352" s="36">
        <v>53.64</v>
      </c>
      <c r="CY1352" s="36" t="s">
        <v>494</v>
      </c>
    </row>
    <row r="1353" spans="97:103" x14ac:dyDescent="0.25">
      <c r="CS1353" s="36" t="s">
        <v>495</v>
      </c>
      <c r="CT1353" s="36" t="s">
        <v>8</v>
      </c>
      <c r="CU1353" s="36" t="s">
        <v>510</v>
      </c>
      <c r="CV1353" s="36">
        <v>1</v>
      </c>
      <c r="CW1353" s="36">
        <v>45.94</v>
      </c>
      <c r="CX1353" s="36">
        <v>45.94</v>
      </c>
      <c r="CY1353" s="36" t="s">
        <v>496</v>
      </c>
    </row>
    <row r="1354" spans="97:103" x14ac:dyDescent="0.25">
      <c r="CS1354" s="36" t="s">
        <v>298</v>
      </c>
      <c r="CT1354" s="36" t="s">
        <v>8</v>
      </c>
      <c r="CU1354" s="36" t="s">
        <v>510</v>
      </c>
      <c r="CV1354" s="36">
        <v>6</v>
      </c>
      <c r="CW1354" s="36">
        <v>38.340000000000003</v>
      </c>
      <c r="CX1354" s="36">
        <v>6.39</v>
      </c>
      <c r="CY1354" s="36" t="s">
        <v>299</v>
      </c>
    </row>
    <row r="1355" spans="97:103" x14ac:dyDescent="0.25">
      <c r="CS1355" s="36" t="s">
        <v>315</v>
      </c>
      <c r="CT1355" s="36" t="s">
        <v>8</v>
      </c>
      <c r="CU1355" s="36" t="s">
        <v>510</v>
      </c>
      <c r="CV1355" s="36">
        <v>2.9999630000000002</v>
      </c>
      <c r="CW1355" s="36">
        <v>302.39999999999998</v>
      </c>
      <c r="CX1355" s="36">
        <v>100.8</v>
      </c>
      <c r="CY1355" s="36" t="s">
        <v>316</v>
      </c>
    </row>
    <row r="1356" spans="97:103" x14ac:dyDescent="0.25">
      <c r="CS1356" s="36" t="s">
        <v>438</v>
      </c>
      <c r="CT1356" s="36" t="s">
        <v>12</v>
      </c>
      <c r="CU1356" s="36" t="s">
        <v>510</v>
      </c>
      <c r="CV1356" s="36">
        <v>6</v>
      </c>
      <c r="CW1356" s="36">
        <v>50.4</v>
      </c>
      <c r="CX1356" s="36">
        <v>8.4</v>
      </c>
      <c r="CY1356" s="36" t="s">
        <v>439</v>
      </c>
    </row>
    <row r="1357" spans="97:103" x14ac:dyDescent="0.25">
      <c r="CS1357" s="36" t="s">
        <v>395</v>
      </c>
      <c r="CT1357" s="36" t="s">
        <v>8</v>
      </c>
      <c r="CU1357" s="36" t="s">
        <v>510</v>
      </c>
      <c r="CV1357" s="36">
        <v>1</v>
      </c>
      <c r="CW1357" s="36">
        <v>60</v>
      </c>
      <c r="CX1357" s="36">
        <v>60</v>
      </c>
      <c r="CY1357" s="36" t="s">
        <v>396</v>
      </c>
    </row>
    <row r="1358" spans="97:103" x14ac:dyDescent="0.25">
      <c r="CS1358" s="36" t="s">
        <v>515</v>
      </c>
      <c r="CT1358" s="36" t="s">
        <v>8</v>
      </c>
      <c r="CU1358" s="36" t="s">
        <v>510</v>
      </c>
      <c r="CV1358" s="36">
        <v>1</v>
      </c>
      <c r="CW1358" s="36">
        <v>56</v>
      </c>
      <c r="CX1358" s="36">
        <v>56</v>
      </c>
      <c r="CY1358" s="36" t="s">
        <v>516</v>
      </c>
    </row>
    <row r="1359" spans="97:103" x14ac:dyDescent="0.25">
      <c r="CS1359" s="36" t="s">
        <v>7</v>
      </c>
      <c r="CT1359" s="36" t="s">
        <v>8</v>
      </c>
      <c r="CU1359" s="36" t="s">
        <v>517</v>
      </c>
      <c r="CV1359" s="36">
        <v>11.416667</v>
      </c>
      <c r="CW1359" s="36">
        <v>1465.08</v>
      </c>
      <c r="CX1359" s="36">
        <v>128.33000000000001</v>
      </c>
      <c r="CY1359" s="36" t="s">
        <v>10</v>
      </c>
    </row>
    <row r="1360" spans="97:103" x14ac:dyDescent="0.25">
      <c r="CS1360" s="36" t="s">
        <v>11</v>
      </c>
      <c r="CT1360" s="36" t="s">
        <v>12</v>
      </c>
      <c r="CU1360" s="36" t="s">
        <v>517</v>
      </c>
      <c r="CV1360" s="36">
        <v>82.7</v>
      </c>
      <c r="CW1360" s="36">
        <v>999.75</v>
      </c>
      <c r="CX1360" s="36">
        <v>12.09</v>
      </c>
      <c r="CY1360" s="36" t="s">
        <v>13</v>
      </c>
    </row>
    <row r="1361" spans="97:103" x14ac:dyDescent="0.25">
      <c r="CS1361" s="36" t="s">
        <v>14</v>
      </c>
      <c r="CT1361" s="36" t="s">
        <v>8</v>
      </c>
      <c r="CU1361" s="36" t="s">
        <v>517</v>
      </c>
      <c r="CV1361" s="36">
        <v>8.4166670000000003</v>
      </c>
      <c r="CW1361" s="36">
        <v>1081.81</v>
      </c>
      <c r="CX1361" s="36">
        <v>128.53</v>
      </c>
      <c r="CY1361" s="36" t="s">
        <v>15</v>
      </c>
    </row>
    <row r="1362" spans="97:103" x14ac:dyDescent="0.25">
      <c r="CS1362" s="36" t="s">
        <v>16</v>
      </c>
      <c r="CT1362" s="36" t="s">
        <v>12</v>
      </c>
      <c r="CU1362" s="36" t="s">
        <v>517</v>
      </c>
      <c r="CV1362" s="36">
        <v>71</v>
      </c>
      <c r="CW1362" s="36">
        <v>859.5</v>
      </c>
      <c r="CX1362" s="36">
        <v>12.11</v>
      </c>
      <c r="CY1362" s="36" t="s">
        <v>17</v>
      </c>
    </row>
    <row r="1363" spans="97:103" x14ac:dyDescent="0.25">
      <c r="CS1363" s="36" t="s">
        <v>18</v>
      </c>
      <c r="CT1363" s="36" t="s">
        <v>8</v>
      </c>
      <c r="CU1363" s="36" t="s">
        <v>517</v>
      </c>
      <c r="CV1363" s="36">
        <v>14</v>
      </c>
      <c r="CW1363" s="36">
        <v>1803.95</v>
      </c>
      <c r="CX1363" s="36">
        <v>128.85</v>
      </c>
      <c r="CY1363" s="36" t="s">
        <v>19</v>
      </c>
    </row>
    <row r="1364" spans="97:103" x14ac:dyDescent="0.25">
      <c r="CS1364" s="36" t="s">
        <v>518</v>
      </c>
      <c r="CT1364" s="36" t="s">
        <v>12</v>
      </c>
      <c r="CU1364" s="36" t="s">
        <v>517</v>
      </c>
      <c r="CV1364" s="36">
        <v>12</v>
      </c>
      <c r="CW1364" s="36">
        <v>66.72</v>
      </c>
      <c r="CX1364" s="36">
        <v>5.56</v>
      </c>
      <c r="CY1364" s="36" t="s">
        <v>519</v>
      </c>
    </row>
    <row r="1365" spans="97:103" x14ac:dyDescent="0.25">
      <c r="CS1365" s="36" t="s">
        <v>441</v>
      </c>
      <c r="CT1365" s="36" t="s">
        <v>8</v>
      </c>
      <c r="CU1365" s="36" t="s">
        <v>517</v>
      </c>
      <c r="CV1365" s="36">
        <v>90</v>
      </c>
      <c r="CW1365" s="36">
        <v>3966.15</v>
      </c>
      <c r="CX1365" s="36">
        <v>44.07</v>
      </c>
      <c r="CY1365" s="36" t="s">
        <v>442</v>
      </c>
    </row>
    <row r="1366" spans="97:103" x14ac:dyDescent="0.25">
      <c r="CS1366" s="36" t="s">
        <v>20</v>
      </c>
      <c r="CT1366" s="36" t="s">
        <v>8</v>
      </c>
      <c r="CU1366" s="36" t="s">
        <v>517</v>
      </c>
      <c r="CV1366" s="36">
        <v>51.91666</v>
      </c>
      <c r="CW1366" s="36">
        <v>2757.82</v>
      </c>
      <c r="CX1366" s="36">
        <v>53.12</v>
      </c>
      <c r="CY1366" s="36" t="s">
        <v>21</v>
      </c>
    </row>
    <row r="1367" spans="97:103" x14ac:dyDescent="0.25">
      <c r="CS1367" s="36" t="s">
        <v>22</v>
      </c>
      <c r="CT1367" s="36" t="s">
        <v>8</v>
      </c>
      <c r="CU1367" s="36" t="s">
        <v>517</v>
      </c>
      <c r="CV1367" s="36">
        <v>29.833334000000001</v>
      </c>
      <c r="CW1367" s="36">
        <v>1737.2</v>
      </c>
      <c r="CX1367" s="36">
        <v>58.23</v>
      </c>
      <c r="CY1367" s="36" t="s">
        <v>23</v>
      </c>
    </row>
    <row r="1368" spans="97:103" x14ac:dyDescent="0.25">
      <c r="CS1368" s="36" t="s">
        <v>24</v>
      </c>
      <c r="CT1368" s="36" t="s">
        <v>8</v>
      </c>
      <c r="CU1368" s="36" t="s">
        <v>517</v>
      </c>
      <c r="CV1368" s="36">
        <v>1</v>
      </c>
      <c r="CW1368" s="36">
        <v>21.6</v>
      </c>
      <c r="CX1368" s="36">
        <v>21.6</v>
      </c>
      <c r="CY1368" s="36" t="s">
        <v>25</v>
      </c>
    </row>
    <row r="1369" spans="97:103" x14ac:dyDescent="0.25">
      <c r="CS1369" s="36" t="s">
        <v>26</v>
      </c>
      <c r="CT1369" s="36" t="s">
        <v>8</v>
      </c>
      <c r="CU1369" s="36" t="s">
        <v>517</v>
      </c>
      <c r="CV1369" s="36">
        <v>2</v>
      </c>
      <c r="CW1369" s="36">
        <v>41.82</v>
      </c>
      <c r="CX1369" s="36">
        <v>20.91</v>
      </c>
      <c r="CY1369" s="36" t="s">
        <v>27</v>
      </c>
    </row>
    <row r="1370" spans="97:103" x14ac:dyDescent="0.25">
      <c r="CS1370" s="36" t="s">
        <v>320</v>
      </c>
      <c r="CT1370" s="36" t="s">
        <v>8</v>
      </c>
      <c r="CU1370" s="36" t="s">
        <v>517</v>
      </c>
      <c r="CV1370" s="36">
        <v>42.665999999999997</v>
      </c>
      <c r="CW1370" s="36">
        <v>1208.5999999999999</v>
      </c>
      <c r="CX1370" s="36">
        <v>28.33</v>
      </c>
      <c r="CY1370" s="36" t="s">
        <v>321</v>
      </c>
    </row>
    <row r="1371" spans="97:103" x14ac:dyDescent="0.25">
      <c r="CS1371" s="36" t="s">
        <v>322</v>
      </c>
      <c r="CT1371" s="36" t="s">
        <v>12</v>
      </c>
      <c r="CU1371" s="36" t="s">
        <v>517</v>
      </c>
      <c r="CV1371" s="36">
        <v>46</v>
      </c>
      <c r="CW1371" s="36">
        <v>74.06</v>
      </c>
      <c r="CX1371" s="36">
        <v>1.61</v>
      </c>
      <c r="CY1371" s="36" t="s">
        <v>323</v>
      </c>
    </row>
    <row r="1372" spans="97:103" x14ac:dyDescent="0.25">
      <c r="CS1372" s="36" t="s">
        <v>28</v>
      </c>
      <c r="CT1372" s="36" t="s">
        <v>8</v>
      </c>
      <c r="CU1372" s="36" t="s">
        <v>517</v>
      </c>
      <c r="CV1372" s="36">
        <v>22.388000000000002</v>
      </c>
      <c r="CW1372" s="36">
        <v>715.03</v>
      </c>
      <c r="CX1372" s="36">
        <v>31.94</v>
      </c>
      <c r="CY1372" s="36" t="s">
        <v>29</v>
      </c>
    </row>
    <row r="1373" spans="97:103" x14ac:dyDescent="0.25">
      <c r="CS1373" s="36" t="s">
        <v>398</v>
      </c>
      <c r="CT1373" s="36" t="s">
        <v>12</v>
      </c>
      <c r="CU1373" s="36" t="s">
        <v>517</v>
      </c>
      <c r="CV1373" s="36">
        <v>8</v>
      </c>
      <c r="CW1373" s="36">
        <v>14.88</v>
      </c>
      <c r="CX1373" s="36">
        <v>1.86</v>
      </c>
      <c r="CY1373" s="36" t="s">
        <v>399</v>
      </c>
    </row>
    <row r="1374" spans="97:103" x14ac:dyDescent="0.25">
      <c r="CS1374" s="36" t="s">
        <v>30</v>
      </c>
      <c r="CT1374" s="36" t="s">
        <v>8</v>
      </c>
      <c r="CU1374" s="36" t="s">
        <v>517</v>
      </c>
      <c r="CV1374" s="36">
        <v>15.5</v>
      </c>
      <c r="CW1374" s="36">
        <v>493.43</v>
      </c>
      <c r="CX1374" s="36">
        <v>31.83</v>
      </c>
      <c r="CY1374" s="36" t="s">
        <v>31</v>
      </c>
    </row>
    <row r="1375" spans="97:103" x14ac:dyDescent="0.25">
      <c r="CS1375" s="36" t="s">
        <v>447</v>
      </c>
      <c r="CT1375" s="36" t="s">
        <v>12</v>
      </c>
      <c r="CU1375" s="36" t="s">
        <v>517</v>
      </c>
      <c r="CV1375" s="36">
        <v>35</v>
      </c>
      <c r="CW1375" s="36">
        <v>63.21</v>
      </c>
      <c r="CX1375" s="36">
        <v>1.81</v>
      </c>
      <c r="CY1375" s="36" t="s">
        <v>448</v>
      </c>
    </row>
    <row r="1376" spans="97:103" x14ac:dyDescent="0.25">
      <c r="CS1376" s="36" t="s">
        <v>36</v>
      </c>
      <c r="CT1376" s="36" t="s">
        <v>8</v>
      </c>
      <c r="CU1376" s="36" t="s">
        <v>517</v>
      </c>
      <c r="CV1376" s="36">
        <v>1.4</v>
      </c>
      <c r="CW1376" s="36">
        <v>14.8</v>
      </c>
      <c r="CX1376" s="36">
        <v>10.57</v>
      </c>
      <c r="CY1376" s="36" t="s">
        <v>37</v>
      </c>
    </row>
    <row r="1377" spans="97:103" x14ac:dyDescent="0.25">
      <c r="CS1377" s="36" t="s">
        <v>38</v>
      </c>
      <c r="CT1377" s="36" t="s">
        <v>8</v>
      </c>
      <c r="CU1377" s="36" t="s">
        <v>517</v>
      </c>
      <c r="CV1377" s="36">
        <v>66</v>
      </c>
      <c r="CW1377" s="36">
        <v>2165.31</v>
      </c>
      <c r="CX1377" s="36">
        <v>32.81</v>
      </c>
      <c r="CY1377" s="36" t="s">
        <v>39</v>
      </c>
    </row>
    <row r="1378" spans="97:103" x14ac:dyDescent="0.25">
      <c r="CS1378" s="36" t="s">
        <v>326</v>
      </c>
      <c r="CT1378" s="36" t="s">
        <v>12</v>
      </c>
      <c r="CU1378" s="36" t="s">
        <v>517</v>
      </c>
      <c r="CV1378" s="36">
        <v>21</v>
      </c>
      <c r="CW1378" s="36">
        <v>44.94</v>
      </c>
      <c r="CX1378" s="36">
        <v>2.14</v>
      </c>
      <c r="CY1378" s="36" t="s">
        <v>327</v>
      </c>
    </row>
    <row r="1379" spans="97:103" x14ac:dyDescent="0.25">
      <c r="CS1379" s="36" t="s">
        <v>40</v>
      </c>
      <c r="CT1379" s="36" t="s">
        <v>8</v>
      </c>
      <c r="CU1379" s="36" t="s">
        <v>517</v>
      </c>
      <c r="CV1379" s="36">
        <v>17.332999999999998</v>
      </c>
      <c r="CW1379" s="36">
        <v>642.71</v>
      </c>
      <c r="CX1379" s="36">
        <v>37.08</v>
      </c>
      <c r="CY1379" s="36" t="s">
        <v>41</v>
      </c>
    </row>
    <row r="1380" spans="97:103" x14ac:dyDescent="0.25">
      <c r="CS1380" s="36" t="s">
        <v>502</v>
      </c>
      <c r="CT1380" s="36" t="s">
        <v>12</v>
      </c>
      <c r="CU1380" s="36" t="s">
        <v>517</v>
      </c>
      <c r="CV1380" s="36">
        <v>25</v>
      </c>
      <c r="CW1380" s="36">
        <v>61.75</v>
      </c>
      <c r="CX1380" s="36">
        <v>2.4700000000000002</v>
      </c>
      <c r="CY1380" s="36" t="s">
        <v>503</v>
      </c>
    </row>
    <row r="1381" spans="97:103" x14ac:dyDescent="0.25">
      <c r="CS1381" s="36" t="s">
        <v>504</v>
      </c>
      <c r="CT1381" s="36" t="s">
        <v>8</v>
      </c>
      <c r="CU1381" s="36" t="s">
        <v>517</v>
      </c>
      <c r="CV1381" s="36">
        <v>0.7</v>
      </c>
      <c r="CW1381" s="36">
        <v>25.96</v>
      </c>
      <c r="CX1381" s="36">
        <v>37.090000000000003</v>
      </c>
      <c r="CY1381" s="36" t="s">
        <v>505</v>
      </c>
    </row>
    <row r="1382" spans="97:103" x14ac:dyDescent="0.25">
      <c r="CS1382" s="36" t="s">
        <v>42</v>
      </c>
      <c r="CT1382" s="36" t="s">
        <v>8</v>
      </c>
      <c r="CU1382" s="36" t="s">
        <v>517</v>
      </c>
      <c r="CV1382" s="36">
        <v>13.7</v>
      </c>
      <c r="CW1382" s="36">
        <v>508</v>
      </c>
      <c r="CX1382" s="36">
        <v>37.08</v>
      </c>
      <c r="CY1382" s="36" t="s">
        <v>43</v>
      </c>
    </row>
    <row r="1383" spans="97:103" x14ac:dyDescent="0.25">
      <c r="CS1383" s="36" t="s">
        <v>508</v>
      </c>
      <c r="CT1383" s="36" t="s">
        <v>12</v>
      </c>
      <c r="CU1383" s="36" t="s">
        <v>517</v>
      </c>
      <c r="CV1383" s="36">
        <v>25</v>
      </c>
      <c r="CW1383" s="36">
        <v>61.75</v>
      </c>
      <c r="CX1383" s="36">
        <v>2.4700000000000002</v>
      </c>
      <c r="CY1383" s="36" t="s">
        <v>509</v>
      </c>
    </row>
    <row r="1384" spans="97:103" x14ac:dyDescent="0.25">
      <c r="CS1384" s="36" t="s">
        <v>51</v>
      </c>
      <c r="CT1384" s="36" t="s">
        <v>8</v>
      </c>
      <c r="CU1384" s="36" t="s">
        <v>517</v>
      </c>
      <c r="CV1384" s="36">
        <v>2</v>
      </c>
      <c r="CW1384" s="36">
        <v>49.86</v>
      </c>
      <c r="CX1384" s="36">
        <v>24.93</v>
      </c>
      <c r="CY1384" s="36" t="s">
        <v>52</v>
      </c>
    </row>
    <row r="1385" spans="97:103" x14ac:dyDescent="0.25">
      <c r="CS1385" s="36" t="s">
        <v>449</v>
      </c>
      <c r="CT1385" s="36" t="s">
        <v>8</v>
      </c>
      <c r="CU1385" s="36" t="s">
        <v>517</v>
      </c>
      <c r="CV1385" s="36">
        <v>29.5</v>
      </c>
      <c r="CW1385" s="36">
        <v>936.14</v>
      </c>
      <c r="CX1385" s="36">
        <v>31.73</v>
      </c>
      <c r="CY1385" s="36" t="s">
        <v>450</v>
      </c>
    </row>
    <row r="1386" spans="97:103" x14ac:dyDescent="0.25">
      <c r="CS1386" s="36" t="s">
        <v>53</v>
      </c>
      <c r="CT1386" s="36" t="s">
        <v>54</v>
      </c>
      <c r="CU1386" s="36" t="s">
        <v>517</v>
      </c>
      <c r="CV1386" s="36">
        <v>8</v>
      </c>
      <c r="CW1386" s="36">
        <v>0</v>
      </c>
      <c r="CX1386" s="36">
        <v>0</v>
      </c>
      <c r="CY1386" s="36" t="s">
        <v>55</v>
      </c>
    </row>
    <row r="1387" spans="97:103" x14ac:dyDescent="0.25">
      <c r="CS1387" s="36" t="s">
        <v>451</v>
      </c>
      <c r="CT1387" s="36" t="s">
        <v>54</v>
      </c>
      <c r="CU1387" s="36" t="s">
        <v>517</v>
      </c>
      <c r="CV1387" s="36">
        <v>3</v>
      </c>
      <c r="CW1387" s="36">
        <v>0</v>
      </c>
      <c r="CX1387" s="36">
        <v>0</v>
      </c>
      <c r="CY1387" s="36" t="s">
        <v>452</v>
      </c>
    </row>
    <row r="1388" spans="97:103" x14ac:dyDescent="0.25">
      <c r="CS1388" s="36" t="s">
        <v>58</v>
      </c>
      <c r="CT1388" s="36" t="s">
        <v>8</v>
      </c>
      <c r="CU1388" s="36" t="s">
        <v>517</v>
      </c>
      <c r="CV1388" s="36">
        <v>131.833337</v>
      </c>
      <c r="CW1388" s="36">
        <v>18933.52</v>
      </c>
      <c r="CX1388" s="36">
        <v>143.62</v>
      </c>
      <c r="CY1388" s="36" t="s">
        <v>59</v>
      </c>
    </row>
    <row r="1389" spans="97:103" x14ac:dyDescent="0.25">
      <c r="CS1389" s="36" t="s">
        <v>60</v>
      </c>
      <c r="CT1389" s="36" t="s">
        <v>12</v>
      </c>
      <c r="CU1389" s="36" t="s">
        <v>517</v>
      </c>
      <c r="CV1389" s="36">
        <v>595.9</v>
      </c>
      <c r="CW1389" s="36">
        <v>7542.77</v>
      </c>
      <c r="CX1389" s="36">
        <v>12.66</v>
      </c>
      <c r="CY1389" s="36" t="s">
        <v>61</v>
      </c>
    </row>
    <row r="1390" spans="97:103" x14ac:dyDescent="0.25">
      <c r="CS1390" s="36" t="s">
        <v>62</v>
      </c>
      <c r="CT1390" s="36" t="s">
        <v>8</v>
      </c>
      <c r="CU1390" s="36" t="s">
        <v>517</v>
      </c>
      <c r="CV1390" s="36">
        <v>177.8125</v>
      </c>
      <c r="CW1390" s="36">
        <v>12166.39</v>
      </c>
      <c r="CX1390" s="36">
        <v>68.42</v>
      </c>
      <c r="CY1390" s="36" t="s">
        <v>63</v>
      </c>
    </row>
    <row r="1391" spans="97:103" x14ac:dyDescent="0.25">
      <c r="CS1391" s="36" t="s">
        <v>64</v>
      </c>
      <c r="CT1391" s="36" t="s">
        <v>12</v>
      </c>
      <c r="CU1391" s="36" t="s">
        <v>517</v>
      </c>
      <c r="CV1391" s="36">
        <v>143</v>
      </c>
      <c r="CW1391" s="36">
        <v>670.47</v>
      </c>
      <c r="CX1391" s="36">
        <v>4.6900000000000004</v>
      </c>
      <c r="CY1391" s="36" t="s">
        <v>65</v>
      </c>
    </row>
    <row r="1392" spans="97:103" x14ac:dyDescent="0.25">
      <c r="CS1392" s="36" t="s">
        <v>66</v>
      </c>
      <c r="CT1392" s="36" t="s">
        <v>8</v>
      </c>
      <c r="CU1392" s="36" t="s">
        <v>517</v>
      </c>
      <c r="CV1392" s="36">
        <v>134.5</v>
      </c>
      <c r="CW1392" s="36">
        <v>15281.49</v>
      </c>
      <c r="CX1392" s="36">
        <v>113.62</v>
      </c>
      <c r="CY1392" s="36" t="s">
        <v>67</v>
      </c>
    </row>
    <row r="1393" spans="97:103" x14ac:dyDescent="0.25">
      <c r="CS1393" s="36" t="s">
        <v>68</v>
      </c>
      <c r="CT1393" s="36" t="s">
        <v>12</v>
      </c>
      <c r="CU1393" s="36" t="s">
        <v>517</v>
      </c>
      <c r="CV1393" s="36">
        <v>39.875</v>
      </c>
      <c r="CW1393" s="36">
        <v>1112.77</v>
      </c>
      <c r="CX1393" s="36">
        <v>27.91</v>
      </c>
      <c r="CY1393" s="36" t="s">
        <v>69</v>
      </c>
    </row>
    <row r="1394" spans="97:103" x14ac:dyDescent="0.25">
      <c r="CS1394" s="36" t="s">
        <v>70</v>
      </c>
      <c r="CT1394" s="36" t="s">
        <v>8</v>
      </c>
      <c r="CU1394" s="36" t="s">
        <v>517</v>
      </c>
      <c r="CV1394" s="36">
        <v>41.832332999999998</v>
      </c>
      <c r="CW1394" s="36">
        <v>3773.22</v>
      </c>
      <c r="CX1394" s="36">
        <v>90.2</v>
      </c>
      <c r="CY1394" s="36" t="s">
        <v>71</v>
      </c>
    </row>
    <row r="1395" spans="97:103" x14ac:dyDescent="0.25">
      <c r="CS1395" s="36" t="s">
        <v>72</v>
      </c>
      <c r="CT1395" s="36" t="s">
        <v>12</v>
      </c>
      <c r="CU1395" s="36" t="s">
        <v>517</v>
      </c>
      <c r="CV1395" s="36">
        <v>40.25</v>
      </c>
      <c r="CW1395" s="36">
        <v>599.05999999999995</v>
      </c>
      <c r="CX1395" s="36">
        <v>14.88</v>
      </c>
      <c r="CY1395" s="36" t="s">
        <v>73</v>
      </c>
    </row>
    <row r="1396" spans="97:103" x14ac:dyDescent="0.25">
      <c r="CS1396" s="36" t="s">
        <v>74</v>
      </c>
      <c r="CT1396" s="36" t="s">
        <v>8</v>
      </c>
      <c r="CU1396" s="36" t="s">
        <v>517</v>
      </c>
      <c r="CV1396" s="36">
        <v>3.1666729999999998</v>
      </c>
      <c r="CW1396" s="36">
        <v>269.66000000000003</v>
      </c>
      <c r="CX1396" s="36">
        <v>85.16</v>
      </c>
      <c r="CY1396" s="36" t="s">
        <v>75</v>
      </c>
    </row>
    <row r="1397" spans="97:103" x14ac:dyDescent="0.25">
      <c r="CS1397" s="36" t="s">
        <v>76</v>
      </c>
      <c r="CT1397" s="36" t="s">
        <v>12</v>
      </c>
      <c r="CU1397" s="36" t="s">
        <v>517</v>
      </c>
      <c r="CV1397" s="36">
        <v>16.25</v>
      </c>
      <c r="CW1397" s="36">
        <v>268.8</v>
      </c>
      <c r="CX1397" s="36">
        <v>16.54</v>
      </c>
      <c r="CY1397" s="36" t="s">
        <v>77</v>
      </c>
    </row>
    <row r="1398" spans="97:103" x14ac:dyDescent="0.25">
      <c r="CS1398" s="36" t="s">
        <v>78</v>
      </c>
      <c r="CT1398" s="36" t="s">
        <v>8</v>
      </c>
      <c r="CU1398" s="36" t="s">
        <v>517</v>
      </c>
      <c r="CV1398" s="36">
        <v>12.666665999999999</v>
      </c>
      <c r="CW1398" s="36">
        <v>1153.46</v>
      </c>
      <c r="CX1398" s="36">
        <v>91.06</v>
      </c>
      <c r="CY1398" s="36" t="s">
        <v>79</v>
      </c>
    </row>
    <row r="1399" spans="97:103" x14ac:dyDescent="0.25">
      <c r="CS1399" s="36" t="s">
        <v>80</v>
      </c>
      <c r="CT1399" s="36" t="s">
        <v>12</v>
      </c>
      <c r="CU1399" s="36" t="s">
        <v>517</v>
      </c>
      <c r="CV1399" s="36">
        <v>21.5</v>
      </c>
      <c r="CW1399" s="36">
        <v>360.15</v>
      </c>
      <c r="CX1399" s="36">
        <v>16.75</v>
      </c>
      <c r="CY1399" s="36" t="s">
        <v>81</v>
      </c>
    </row>
    <row r="1400" spans="97:103" x14ac:dyDescent="0.25">
      <c r="CS1400" s="36" t="s">
        <v>82</v>
      </c>
      <c r="CT1400" s="36" t="s">
        <v>8</v>
      </c>
      <c r="CU1400" s="36" t="s">
        <v>517</v>
      </c>
      <c r="CV1400" s="36">
        <v>162.75000299999999</v>
      </c>
      <c r="CW1400" s="36">
        <v>11735.6</v>
      </c>
      <c r="CX1400" s="36">
        <v>72.11</v>
      </c>
      <c r="CY1400" s="36" t="s">
        <v>83</v>
      </c>
    </row>
    <row r="1401" spans="97:103" x14ac:dyDescent="0.25">
      <c r="CS1401" s="36" t="s">
        <v>400</v>
      </c>
      <c r="CT1401" s="36" t="s">
        <v>12</v>
      </c>
      <c r="CU1401" s="36" t="s">
        <v>517</v>
      </c>
      <c r="CV1401" s="36">
        <v>30</v>
      </c>
      <c r="CW1401" s="36">
        <v>205.8</v>
      </c>
      <c r="CX1401" s="36">
        <v>6.86</v>
      </c>
      <c r="CY1401" s="36" t="s">
        <v>401</v>
      </c>
    </row>
    <row r="1402" spans="97:103" x14ac:dyDescent="0.25">
      <c r="CS1402" s="36" t="s">
        <v>84</v>
      </c>
      <c r="CT1402" s="36" t="s">
        <v>8</v>
      </c>
      <c r="CU1402" s="36" t="s">
        <v>517</v>
      </c>
      <c r="CV1402" s="36">
        <v>145.70878300000001</v>
      </c>
      <c r="CW1402" s="36">
        <v>10872.57</v>
      </c>
      <c r="CX1402" s="36">
        <v>74.62</v>
      </c>
      <c r="CY1402" s="36" t="s">
        <v>85</v>
      </c>
    </row>
    <row r="1403" spans="97:103" x14ac:dyDescent="0.25">
      <c r="CS1403" s="36" t="s">
        <v>330</v>
      </c>
      <c r="CT1403" s="36" t="s">
        <v>12</v>
      </c>
      <c r="CU1403" s="36" t="s">
        <v>517</v>
      </c>
      <c r="CV1403" s="36">
        <v>194.58333999999999</v>
      </c>
      <c r="CW1403" s="36">
        <v>642.92999999999995</v>
      </c>
      <c r="CX1403" s="36">
        <v>3.3</v>
      </c>
      <c r="CY1403" s="36" t="s">
        <v>331</v>
      </c>
    </row>
    <row r="1404" spans="97:103" x14ac:dyDescent="0.25">
      <c r="CS1404" s="36" t="s">
        <v>88</v>
      </c>
      <c r="CT1404" s="36" t="s">
        <v>8</v>
      </c>
      <c r="CU1404" s="36" t="s">
        <v>517</v>
      </c>
      <c r="CV1404" s="36">
        <v>8</v>
      </c>
      <c r="CW1404" s="36">
        <v>204.62</v>
      </c>
      <c r="CX1404" s="36">
        <v>25.58</v>
      </c>
      <c r="CY1404" s="36" t="s">
        <v>89</v>
      </c>
    </row>
    <row r="1405" spans="97:103" x14ac:dyDescent="0.25">
      <c r="CS1405" s="36" t="s">
        <v>90</v>
      </c>
      <c r="CT1405" s="36" t="s">
        <v>8</v>
      </c>
      <c r="CU1405" s="36" t="s">
        <v>517</v>
      </c>
      <c r="CV1405" s="36">
        <v>9</v>
      </c>
      <c r="CW1405" s="36">
        <v>231.33</v>
      </c>
      <c r="CX1405" s="36">
        <v>25.7</v>
      </c>
      <c r="CY1405" s="36" t="s">
        <v>91</v>
      </c>
    </row>
    <row r="1406" spans="97:103" x14ac:dyDescent="0.25">
      <c r="CS1406" s="36" t="s">
        <v>92</v>
      </c>
      <c r="CT1406" s="36" t="s">
        <v>8</v>
      </c>
      <c r="CU1406" s="36" t="s">
        <v>517</v>
      </c>
      <c r="CV1406" s="36">
        <v>2.7083330000000001</v>
      </c>
      <c r="CW1406" s="36">
        <v>69.760000000000005</v>
      </c>
      <c r="CX1406" s="36">
        <v>25.76</v>
      </c>
      <c r="CY1406" s="36" t="s">
        <v>93</v>
      </c>
    </row>
    <row r="1407" spans="97:103" x14ac:dyDescent="0.25">
      <c r="CS1407" s="36" t="s">
        <v>96</v>
      </c>
      <c r="CT1407" s="36" t="s">
        <v>8</v>
      </c>
      <c r="CU1407" s="36" t="s">
        <v>517</v>
      </c>
      <c r="CV1407" s="36">
        <v>3.25</v>
      </c>
      <c r="CW1407" s="36">
        <v>314.32</v>
      </c>
      <c r="CX1407" s="36">
        <v>96.71</v>
      </c>
      <c r="CY1407" s="36" t="s">
        <v>97</v>
      </c>
    </row>
    <row r="1408" spans="97:103" x14ac:dyDescent="0.25">
      <c r="CS1408" s="36" t="s">
        <v>337</v>
      </c>
      <c r="CT1408" s="36" t="s">
        <v>12</v>
      </c>
      <c r="CU1408" s="36" t="s">
        <v>517</v>
      </c>
      <c r="CV1408" s="36">
        <v>34</v>
      </c>
      <c r="CW1408" s="36">
        <v>103.65</v>
      </c>
      <c r="CX1408" s="36">
        <v>3.05</v>
      </c>
      <c r="CY1408" s="36" t="s">
        <v>338</v>
      </c>
    </row>
    <row r="1409" spans="97:103" x14ac:dyDescent="0.25">
      <c r="CS1409" s="36" t="s">
        <v>98</v>
      </c>
      <c r="CT1409" s="36" t="s">
        <v>8</v>
      </c>
      <c r="CU1409" s="36" t="s">
        <v>517</v>
      </c>
      <c r="CV1409" s="36">
        <v>9.375</v>
      </c>
      <c r="CW1409" s="36">
        <v>916.94</v>
      </c>
      <c r="CX1409" s="36">
        <v>97.81</v>
      </c>
      <c r="CY1409" s="36" t="s">
        <v>99</v>
      </c>
    </row>
    <row r="1410" spans="97:103" x14ac:dyDescent="0.25">
      <c r="CS1410" s="36" t="s">
        <v>339</v>
      </c>
      <c r="CT1410" s="36" t="s">
        <v>12</v>
      </c>
      <c r="CU1410" s="36" t="s">
        <v>517</v>
      </c>
      <c r="CV1410" s="36">
        <v>72</v>
      </c>
      <c r="CW1410" s="36">
        <v>228.29</v>
      </c>
      <c r="CX1410" s="36">
        <v>3.17</v>
      </c>
      <c r="CY1410" s="36" t="s">
        <v>340</v>
      </c>
    </row>
    <row r="1411" spans="97:103" x14ac:dyDescent="0.25">
      <c r="CS1411" s="36" t="s">
        <v>102</v>
      </c>
      <c r="CT1411" s="36" t="s">
        <v>8</v>
      </c>
      <c r="CU1411" s="36" t="s">
        <v>517</v>
      </c>
      <c r="CV1411" s="36">
        <v>7.25</v>
      </c>
      <c r="CW1411" s="36">
        <v>649.02</v>
      </c>
      <c r="CX1411" s="36">
        <v>89.52</v>
      </c>
      <c r="CY1411" s="36" t="s">
        <v>103</v>
      </c>
    </row>
    <row r="1412" spans="97:103" x14ac:dyDescent="0.25">
      <c r="CS1412" s="36" t="s">
        <v>343</v>
      </c>
      <c r="CT1412" s="36" t="s">
        <v>12</v>
      </c>
      <c r="CU1412" s="36" t="s">
        <v>517</v>
      </c>
      <c r="CV1412" s="36">
        <v>26</v>
      </c>
      <c r="CW1412" s="36">
        <v>77.95</v>
      </c>
      <c r="CX1412" s="36">
        <v>3</v>
      </c>
      <c r="CY1412" s="36" t="s">
        <v>344</v>
      </c>
    </row>
    <row r="1413" spans="97:103" x14ac:dyDescent="0.25">
      <c r="CS1413" s="36" t="s">
        <v>104</v>
      </c>
      <c r="CT1413" s="36" t="s">
        <v>8</v>
      </c>
      <c r="CU1413" s="36" t="s">
        <v>517</v>
      </c>
      <c r="CV1413" s="36">
        <v>0.75</v>
      </c>
      <c r="CW1413" s="36">
        <v>69.010000000000005</v>
      </c>
      <c r="CX1413" s="36">
        <v>92.01</v>
      </c>
      <c r="CY1413" s="36" t="s">
        <v>105</v>
      </c>
    </row>
    <row r="1414" spans="97:103" x14ac:dyDescent="0.25">
      <c r="CS1414" s="36" t="s">
        <v>345</v>
      </c>
      <c r="CT1414" s="36" t="s">
        <v>12</v>
      </c>
      <c r="CU1414" s="36" t="s">
        <v>517</v>
      </c>
      <c r="CV1414" s="36">
        <v>40</v>
      </c>
      <c r="CW1414" s="36">
        <v>124.41</v>
      </c>
      <c r="CX1414" s="36">
        <v>3.11</v>
      </c>
      <c r="CY1414" s="36" t="s">
        <v>346</v>
      </c>
    </row>
    <row r="1415" spans="97:103" x14ac:dyDescent="0.25">
      <c r="CS1415" s="36" t="s">
        <v>402</v>
      </c>
      <c r="CT1415" s="36" t="s">
        <v>8</v>
      </c>
      <c r="CU1415" s="36" t="s">
        <v>517</v>
      </c>
      <c r="CV1415" s="36">
        <v>32</v>
      </c>
      <c r="CW1415" s="36">
        <v>624</v>
      </c>
      <c r="CX1415" s="36">
        <v>19.5</v>
      </c>
      <c r="CY1415" s="36" t="s">
        <v>403</v>
      </c>
    </row>
    <row r="1416" spans="97:103" x14ac:dyDescent="0.25">
      <c r="CS1416" s="36" t="s">
        <v>108</v>
      </c>
      <c r="CT1416" s="36" t="s">
        <v>8</v>
      </c>
      <c r="CU1416" s="36" t="s">
        <v>517</v>
      </c>
      <c r="CV1416" s="36">
        <v>10.16667</v>
      </c>
      <c r="CW1416" s="36">
        <v>599.19000000000005</v>
      </c>
      <c r="CX1416" s="36">
        <v>58.94</v>
      </c>
      <c r="CY1416" s="36" t="s">
        <v>109</v>
      </c>
    </row>
    <row r="1417" spans="97:103" x14ac:dyDescent="0.25">
      <c r="CS1417" s="36" t="s">
        <v>110</v>
      </c>
      <c r="CT1417" s="36" t="s">
        <v>8</v>
      </c>
      <c r="CU1417" s="36" t="s">
        <v>517</v>
      </c>
      <c r="CV1417" s="36">
        <v>222.75</v>
      </c>
      <c r="CW1417" s="36">
        <v>11707.46</v>
      </c>
      <c r="CX1417" s="36">
        <v>52.56</v>
      </c>
      <c r="CY1417" s="36" t="s">
        <v>111</v>
      </c>
    </row>
    <row r="1418" spans="97:103" x14ac:dyDescent="0.25">
      <c r="CS1418" s="36" t="s">
        <v>349</v>
      </c>
      <c r="CT1418" s="36" t="s">
        <v>12</v>
      </c>
      <c r="CU1418" s="36" t="s">
        <v>517</v>
      </c>
      <c r="CV1418" s="36">
        <v>81</v>
      </c>
      <c r="CW1418" s="36">
        <v>194.52</v>
      </c>
      <c r="CX1418" s="36">
        <v>2.4</v>
      </c>
      <c r="CY1418" s="36" t="s">
        <v>350</v>
      </c>
    </row>
    <row r="1419" spans="97:103" x14ac:dyDescent="0.25">
      <c r="CS1419" s="36" t="s">
        <v>112</v>
      </c>
      <c r="CT1419" s="36" t="s">
        <v>8</v>
      </c>
      <c r="CU1419" s="36" t="s">
        <v>517</v>
      </c>
      <c r="CV1419" s="36">
        <v>1</v>
      </c>
      <c r="CW1419" s="36">
        <v>31.43</v>
      </c>
      <c r="CX1419" s="36">
        <v>31.43</v>
      </c>
      <c r="CY1419" s="36" t="s">
        <v>113</v>
      </c>
    </row>
    <row r="1420" spans="97:103" x14ac:dyDescent="0.25">
      <c r="CS1420" s="36" t="s">
        <v>457</v>
      </c>
      <c r="CT1420" s="36" t="s">
        <v>8</v>
      </c>
      <c r="CU1420" s="36" t="s">
        <v>517</v>
      </c>
      <c r="CV1420" s="36">
        <v>0.33333299999999999</v>
      </c>
      <c r="CW1420" s="36">
        <v>23.78</v>
      </c>
      <c r="CX1420" s="36">
        <v>71.34</v>
      </c>
      <c r="CY1420" s="36" t="s">
        <v>458</v>
      </c>
    </row>
    <row r="1421" spans="97:103" x14ac:dyDescent="0.25">
      <c r="CS1421" s="36" t="s">
        <v>114</v>
      </c>
      <c r="CT1421" s="36" t="s">
        <v>8</v>
      </c>
      <c r="CU1421" s="36" t="s">
        <v>517</v>
      </c>
      <c r="CV1421" s="36">
        <v>822.99926700000003</v>
      </c>
      <c r="CW1421" s="36">
        <v>66581.100000000006</v>
      </c>
      <c r="CX1421" s="36">
        <v>80.900000000000006</v>
      </c>
      <c r="CY1421" s="36" t="s">
        <v>115</v>
      </c>
    </row>
    <row r="1422" spans="97:103" x14ac:dyDescent="0.25">
      <c r="CS1422" s="36" t="s">
        <v>116</v>
      </c>
      <c r="CT1422" s="36" t="s">
        <v>117</v>
      </c>
      <c r="CU1422" s="36" t="s">
        <v>517</v>
      </c>
      <c r="CV1422" s="36">
        <v>6136.0834000000004</v>
      </c>
      <c r="CW1422" s="36">
        <v>8515.94</v>
      </c>
      <c r="CX1422" s="36">
        <v>1.39</v>
      </c>
      <c r="CY1422" s="36" t="s">
        <v>118</v>
      </c>
    </row>
    <row r="1423" spans="97:103" x14ac:dyDescent="0.25">
      <c r="CS1423" s="36" t="s">
        <v>119</v>
      </c>
      <c r="CT1423" s="36" t="s">
        <v>8</v>
      </c>
      <c r="CU1423" s="36" t="s">
        <v>517</v>
      </c>
      <c r="CV1423" s="36">
        <v>375.33762999999999</v>
      </c>
      <c r="CW1423" s="36">
        <v>27689.61</v>
      </c>
      <c r="CX1423" s="36">
        <v>73.77</v>
      </c>
      <c r="CY1423" s="36" t="s">
        <v>120</v>
      </c>
    </row>
    <row r="1424" spans="97:103" x14ac:dyDescent="0.25">
      <c r="CS1424" s="36" t="s">
        <v>121</v>
      </c>
      <c r="CT1424" s="36" t="s">
        <v>12</v>
      </c>
      <c r="CU1424" s="36" t="s">
        <v>517</v>
      </c>
      <c r="CV1424" s="36">
        <v>310.55560000000003</v>
      </c>
      <c r="CW1424" s="36">
        <v>1986.77</v>
      </c>
      <c r="CX1424" s="36">
        <v>6.4</v>
      </c>
      <c r="CY1424" s="36" t="s">
        <v>122</v>
      </c>
    </row>
    <row r="1425" spans="97:103" x14ac:dyDescent="0.25">
      <c r="CS1425" s="36" t="s">
        <v>123</v>
      </c>
      <c r="CT1425" s="36" t="s">
        <v>8</v>
      </c>
      <c r="CU1425" s="36" t="s">
        <v>517</v>
      </c>
      <c r="CV1425" s="36">
        <v>7.5</v>
      </c>
      <c r="CW1425" s="36">
        <v>221.25</v>
      </c>
      <c r="CX1425" s="36">
        <v>29.5</v>
      </c>
      <c r="CY1425" s="36" t="s">
        <v>124</v>
      </c>
    </row>
    <row r="1426" spans="97:103" x14ac:dyDescent="0.25">
      <c r="CS1426" s="36" t="s">
        <v>127</v>
      </c>
      <c r="CT1426" s="36" t="s">
        <v>12</v>
      </c>
      <c r="CU1426" s="36" t="s">
        <v>517</v>
      </c>
      <c r="CV1426" s="36">
        <v>-52.65</v>
      </c>
      <c r="CW1426" s="36">
        <v>-416.99</v>
      </c>
      <c r="CX1426" s="36">
        <v>7.92</v>
      </c>
      <c r="CY1426" s="36" t="s">
        <v>128</v>
      </c>
    </row>
    <row r="1427" spans="97:103" x14ac:dyDescent="0.25">
      <c r="CS1427" s="36" t="s">
        <v>129</v>
      </c>
      <c r="CT1427" s="36" t="s">
        <v>8</v>
      </c>
      <c r="CU1427" s="36" t="s">
        <v>517</v>
      </c>
      <c r="CV1427" s="36">
        <v>130.0625</v>
      </c>
      <c r="CW1427" s="36">
        <v>11458.83</v>
      </c>
      <c r="CX1427" s="36">
        <v>88.1</v>
      </c>
      <c r="CY1427" s="36" t="s">
        <v>130</v>
      </c>
    </row>
    <row r="1428" spans="97:103" x14ac:dyDescent="0.25">
      <c r="CS1428" s="36" t="s">
        <v>131</v>
      </c>
      <c r="CT1428" s="36" t="s">
        <v>12</v>
      </c>
      <c r="CU1428" s="36" t="s">
        <v>517</v>
      </c>
      <c r="CV1428" s="36">
        <v>280</v>
      </c>
      <c r="CW1428" s="36">
        <v>1763.71</v>
      </c>
      <c r="CX1428" s="36">
        <v>6.3</v>
      </c>
      <c r="CY1428" s="36" t="s">
        <v>132</v>
      </c>
    </row>
    <row r="1429" spans="97:103" x14ac:dyDescent="0.25">
      <c r="CS1429" s="36" t="s">
        <v>133</v>
      </c>
      <c r="CT1429" s="36" t="s">
        <v>8</v>
      </c>
      <c r="CU1429" s="36" t="s">
        <v>517</v>
      </c>
      <c r="CV1429" s="36">
        <v>167.583933</v>
      </c>
      <c r="CW1429" s="36">
        <v>16989.22</v>
      </c>
      <c r="CX1429" s="36">
        <v>101.38</v>
      </c>
      <c r="CY1429" s="36" t="s">
        <v>134</v>
      </c>
    </row>
    <row r="1430" spans="97:103" x14ac:dyDescent="0.25">
      <c r="CS1430" s="36" t="s">
        <v>135</v>
      </c>
      <c r="CT1430" s="36" t="s">
        <v>12</v>
      </c>
      <c r="CU1430" s="36" t="s">
        <v>517</v>
      </c>
      <c r="CV1430" s="36">
        <v>513.16330000000005</v>
      </c>
      <c r="CW1430" s="36">
        <v>2541.8000000000002</v>
      </c>
      <c r="CX1430" s="36">
        <v>4.95</v>
      </c>
      <c r="CY1430" s="36" t="s">
        <v>136</v>
      </c>
    </row>
    <row r="1431" spans="97:103" x14ac:dyDescent="0.25">
      <c r="CS1431" s="36" t="s">
        <v>520</v>
      </c>
      <c r="CT1431" s="36" t="s">
        <v>48</v>
      </c>
      <c r="CU1431" s="36" t="s">
        <v>517</v>
      </c>
      <c r="CV1431" s="36">
        <v>3</v>
      </c>
      <c r="CW1431" s="36">
        <v>1050</v>
      </c>
      <c r="CX1431" s="36">
        <v>350</v>
      </c>
      <c r="CY1431" s="36" t="s">
        <v>48</v>
      </c>
    </row>
    <row r="1432" spans="97:103" x14ac:dyDescent="0.25">
      <c r="CS1432" s="36" t="s">
        <v>141</v>
      </c>
      <c r="CT1432" s="36" t="s">
        <v>8</v>
      </c>
      <c r="CU1432" s="36" t="s">
        <v>517</v>
      </c>
      <c r="CV1432" s="36">
        <v>106</v>
      </c>
      <c r="CW1432" s="36">
        <v>1401.86</v>
      </c>
      <c r="CX1432" s="36">
        <v>13.23</v>
      </c>
      <c r="CY1432" s="36" t="s">
        <v>142</v>
      </c>
    </row>
    <row r="1433" spans="97:103" x14ac:dyDescent="0.25">
      <c r="CS1433" s="36" t="s">
        <v>143</v>
      </c>
      <c r="CT1433" s="36" t="s">
        <v>8</v>
      </c>
      <c r="CU1433" s="36" t="s">
        <v>517</v>
      </c>
      <c r="CV1433" s="36">
        <v>293</v>
      </c>
      <c r="CW1433" s="36">
        <v>3657.08</v>
      </c>
      <c r="CX1433" s="36">
        <v>12.48</v>
      </c>
      <c r="CY1433" s="36" t="s">
        <v>144</v>
      </c>
    </row>
    <row r="1434" spans="97:103" x14ac:dyDescent="0.25">
      <c r="CS1434" s="36" t="s">
        <v>145</v>
      </c>
      <c r="CT1434" s="36" t="s">
        <v>8</v>
      </c>
      <c r="CU1434" s="36" t="s">
        <v>517</v>
      </c>
      <c r="CV1434" s="36">
        <v>124</v>
      </c>
      <c r="CW1434" s="36">
        <v>1959.04</v>
      </c>
      <c r="CX1434" s="36">
        <v>15.8</v>
      </c>
      <c r="CY1434" s="36" t="s">
        <v>146</v>
      </c>
    </row>
    <row r="1435" spans="97:103" x14ac:dyDescent="0.25">
      <c r="CS1435" s="36" t="s">
        <v>147</v>
      </c>
      <c r="CT1435" s="36" t="s">
        <v>8</v>
      </c>
      <c r="CU1435" s="36" t="s">
        <v>517</v>
      </c>
      <c r="CV1435" s="36">
        <v>34.25</v>
      </c>
      <c r="CW1435" s="36">
        <v>141.36000000000001</v>
      </c>
      <c r="CX1435" s="36">
        <v>4.13</v>
      </c>
      <c r="CY1435" s="36" t="s">
        <v>148</v>
      </c>
    </row>
    <row r="1436" spans="97:103" x14ac:dyDescent="0.25">
      <c r="CS1436" s="36" t="s">
        <v>351</v>
      </c>
      <c r="CT1436" s="36" t="s">
        <v>8</v>
      </c>
      <c r="CU1436" s="36" t="s">
        <v>517</v>
      </c>
      <c r="CV1436" s="36">
        <v>146.25</v>
      </c>
      <c r="CW1436" s="36">
        <v>4586.74</v>
      </c>
      <c r="CX1436" s="36">
        <v>31.36</v>
      </c>
      <c r="CY1436" s="36" t="s">
        <v>352</v>
      </c>
    </row>
    <row r="1437" spans="97:103" x14ac:dyDescent="0.25">
      <c r="CS1437" s="36" t="s">
        <v>353</v>
      </c>
      <c r="CT1437" s="36" t="s">
        <v>8</v>
      </c>
      <c r="CU1437" s="36" t="s">
        <v>517</v>
      </c>
      <c r="CV1437" s="36">
        <v>193.25</v>
      </c>
      <c r="CW1437" s="36">
        <v>6127.86</v>
      </c>
      <c r="CX1437" s="36">
        <v>31.71</v>
      </c>
      <c r="CY1437" s="36" t="s">
        <v>354</v>
      </c>
    </row>
    <row r="1438" spans="97:103" x14ac:dyDescent="0.25">
      <c r="CS1438" s="36" t="s">
        <v>355</v>
      </c>
      <c r="CT1438" s="36" t="s">
        <v>8</v>
      </c>
      <c r="CU1438" s="36" t="s">
        <v>517</v>
      </c>
      <c r="CV1438" s="36">
        <v>8.25</v>
      </c>
      <c r="CW1438" s="36">
        <v>612.44000000000005</v>
      </c>
      <c r="CX1438" s="36">
        <v>74.239999999999995</v>
      </c>
      <c r="CY1438" s="36" t="s">
        <v>356</v>
      </c>
    </row>
    <row r="1439" spans="97:103" x14ac:dyDescent="0.25">
      <c r="CS1439" s="36" t="s">
        <v>521</v>
      </c>
      <c r="CT1439" s="36" t="s">
        <v>8</v>
      </c>
      <c r="CU1439" s="36" t="s">
        <v>517</v>
      </c>
      <c r="CV1439" s="36">
        <v>251.5</v>
      </c>
      <c r="CW1439" s="36">
        <v>7854.96</v>
      </c>
      <c r="CX1439" s="36">
        <v>31.23</v>
      </c>
      <c r="CY1439" s="36" t="s">
        <v>522</v>
      </c>
    </row>
    <row r="1440" spans="97:103" x14ac:dyDescent="0.25">
      <c r="CS1440" s="36" t="s">
        <v>357</v>
      </c>
      <c r="CT1440" s="36" t="s">
        <v>8</v>
      </c>
      <c r="CU1440" s="36" t="s">
        <v>517</v>
      </c>
      <c r="CV1440" s="36">
        <v>9.8333329999999997</v>
      </c>
      <c r="CW1440" s="36">
        <v>757.09</v>
      </c>
      <c r="CX1440" s="36">
        <v>76.989999999999995</v>
      </c>
      <c r="CY1440" s="36" t="s">
        <v>358</v>
      </c>
    </row>
    <row r="1441" spans="97:103" x14ac:dyDescent="0.25">
      <c r="CS1441" s="36" t="s">
        <v>359</v>
      </c>
      <c r="CT1441" s="36" t="s">
        <v>8</v>
      </c>
      <c r="CU1441" s="36" t="s">
        <v>517</v>
      </c>
      <c r="CV1441" s="36">
        <v>68.083333999999994</v>
      </c>
      <c r="CW1441" s="36">
        <v>4463.1000000000004</v>
      </c>
      <c r="CX1441" s="36">
        <v>65.55</v>
      </c>
      <c r="CY1441" s="36" t="s">
        <v>360</v>
      </c>
    </row>
    <row r="1442" spans="97:103" x14ac:dyDescent="0.25">
      <c r="CS1442" s="36" t="s">
        <v>361</v>
      </c>
      <c r="CT1442" s="36" t="s">
        <v>8</v>
      </c>
      <c r="CU1442" s="36" t="s">
        <v>517</v>
      </c>
      <c r="CV1442" s="36">
        <v>143.5</v>
      </c>
      <c r="CW1442" s="36">
        <v>4594.03</v>
      </c>
      <c r="CX1442" s="36">
        <v>32.01</v>
      </c>
      <c r="CY1442" s="36" t="s">
        <v>362</v>
      </c>
    </row>
    <row r="1443" spans="97:103" x14ac:dyDescent="0.25">
      <c r="CS1443" s="36" t="s">
        <v>459</v>
      </c>
      <c r="CT1443" s="36" t="s">
        <v>8</v>
      </c>
      <c r="CU1443" s="36" t="s">
        <v>517</v>
      </c>
      <c r="CV1443" s="36">
        <v>3</v>
      </c>
      <c r="CW1443" s="36">
        <v>204</v>
      </c>
      <c r="CX1443" s="36">
        <v>68</v>
      </c>
      <c r="CY1443" s="36" t="s">
        <v>460</v>
      </c>
    </row>
    <row r="1444" spans="97:103" x14ac:dyDescent="0.25">
      <c r="CS1444" s="36" t="s">
        <v>363</v>
      </c>
      <c r="CT1444" s="36" t="s">
        <v>8</v>
      </c>
      <c r="CU1444" s="36" t="s">
        <v>517</v>
      </c>
      <c r="CV1444" s="36">
        <v>98</v>
      </c>
      <c r="CW1444" s="36">
        <v>3123.27</v>
      </c>
      <c r="CX1444" s="36">
        <v>31.87</v>
      </c>
      <c r="CY1444" s="36" t="s">
        <v>364</v>
      </c>
    </row>
    <row r="1445" spans="97:103" x14ac:dyDescent="0.25">
      <c r="CS1445" s="36" t="s">
        <v>149</v>
      </c>
      <c r="CT1445" s="36" t="s">
        <v>8</v>
      </c>
      <c r="CU1445" s="36" t="s">
        <v>517</v>
      </c>
      <c r="CV1445" s="36">
        <v>57.875</v>
      </c>
      <c r="CW1445" s="36">
        <v>4852.1000000000004</v>
      </c>
      <c r="CX1445" s="36">
        <v>83.84</v>
      </c>
      <c r="CY1445" s="36" t="s">
        <v>150</v>
      </c>
    </row>
    <row r="1446" spans="97:103" x14ac:dyDescent="0.25">
      <c r="CS1446" s="36" t="s">
        <v>151</v>
      </c>
      <c r="CT1446" s="36" t="s">
        <v>12</v>
      </c>
      <c r="CU1446" s="36" t="s">
        <v>517</v>
      </c>
      <c r="CV1446" s="36">
        <v>243</v>
      </c>
      <c r="CW1446" s="36">
        <v>1539.27</v>
      </c>
      <c r="CX1446" s="36">
        <v>6.33</v>
      </c>
      <c r="CY1446" s="36" t="s">
        <v>152</v>
      </c>
    </row>
    <row r="1447" spans="97:103" x14ac:dyDescent="0.25">
      <c r="CS1447" s="36" t="s">
        <v>153</v>
      </c>
      <c r="CT1447" s="36" t="s">
        <v>8</v>
      </c>
      <c r="CU1447" s="36" t="s">
        <v>517</v>
      </c>
      <c r="CV1447" s="36">
        <v>82.25</v>
      </c>
      <c r="CW1447" s="36">
        <v>8455.5300000000007</v>
      </c>
      <c r="CX1447" s="36">
        <v>102.8</v>
      </c>
      <c r="CY1447" s="36" t="s">
        <v>154</v>
      </c>
    </row>
    <row r="1448" spans="97:103" x14ac:dyDescent="0.25">
      <c r="CS1448" s="36" t="s">
        <v>155</v>
      </c>
      <c r="CT1448" s="36" t="s">
        <v>12</v>
      </c>
      <c r="CU1448" s="36" t="s">
        <v>517</v>
      </c>
      <c r="CV1448" s="36">
        <v>647.09</v>
      </c>
      <c r="CW1448" s="36">
        <v>3169.42</v>
      </c>
      <c r="CX1448" s="36">
        <v>4.9000000000000004</v>
      </c>
      <c r="CY1448" s="36" t="s">
        <v>156</v>
      </c>
    </row>
    <row r="1449" spans="97:103" x14ac:dyDescent="0.25">
      <c r="CS1449" s="36" t="s">
        <v>461</v>
      </c>
      <c r="CT1449" s="36" t="s">
        <v>8</v>
      </c>
      <c r="CU1449" s="36" t="s">
        <v>517</v>
      </c>
      <c r="CV1449" s="36">
        <v>0.75</v>
      </c>
      <c r="CW1449" s="36">
        <v>60.36</v>
      </c>
      <c r="CX1449" s="36">
        <v>80.48</v>
      </c>
      <c r="CY1449" s="36" t="s">
        <v>462</v>
      </c>
    </row>
    <row r="1450" spans="97:103" x14ac:dyDescent="0.25">
      <c r="CS1450" s="36" t="s">
        <v>467</v>
      </c>
      <c r="CT1450" s="36" t="s">
        <v>8</v>
      </c>
      <c r="CU1450" s="36" t="s">
        <v>517</v>
      </c>
      <c r="CV1450" s="36">
        <v>3.1851859999999999</v>
      </c>
      <c r="CW1450" s="36">
        <v>238.8</v>
      </c>
      <c r="CX1450" s="36">
        <v>74.97</v>
      </c>
      <c r="CY1450" s="36" t="s">
        <v>468</v>
      </c>
    </row>
    <row r="1451" spans="97:103" x14ac:dyDescent="0.25">
      <c r="CS1451" s="36" t="s">
        <v>408</v>
      </c>
      <c r="CT1451" s="36" t="s">
        <v>8</v>
      </c>
      <c r="CU1451" s="36" t="s">
        <v>517</v>
      </c>
      <c r="CV1451" s="36">
        <v>2</v>
      </c>
      <c r="CW1451" s="36">
        <v>60</v>
      </c>
      <c r="CX1451" s="36">
        <v>30</v>
      </c>
      <c r="CY1451" s="36" t="s">
        <v>409</v>
      </c>
    </row>
    <row r="1452" spans="97:103" x14ac:dyDescent="0.25">
      <c r="CS1452" s="36" t="s">
        <v>469</v>
      </c>
      <c r="CT1452" s="36" t="s">
        <v>8</v>
      </c>
      <c r="CU1452" s="36" t="s">
        <v>517</v>
      </c>
      <c r="CV1452" s="36">
        <v>5</v>
      </c>
      <c r="CW1452" s="36">
        <v>189</v>
      </c>
      <c r="CX1452" s="36">
        <v>37.799999999999997</v>
      </c>
      <c r="CY1452" s="36" t="s">
        <v>470</v>
      </c>
    </row>
    <row r="1453" spans="97:103" x14ac:dyDescent="0.25">
      <c r="CS1453" s="36" t="s">
        <v>163</v>
      </c>
      <c r="CT1453" s="36" t="s">
        <v>8</v>
      </c>
      <c r="CU1453" s="36" t="s">
        <v>517</v>
      </c>
      <c r="CV1453" s="36">
        <v>7.1250099999999996</v>
      </c>
      <c r="CW1453" s="36">
        <v>373.07</v>
      </c>
      <c r="CX1453" s="36">
        <v>52.36</v>
      </c>
      <c r="CY1453" s="36" t="s">
        <v>164</v>
      </c>
    </row>
    <row r="1454" spans="97:103" x14ac:dyDescent="0.25">
      <c r="CS1454" s="36" t="s">
        <v>471</v>
      </c>
      <c r="CT1454" s="36" t="s">
        <v>8</v>
      </c>
      <c r="CU1454" s="36" t="s">
        <v>517</v>
      </c>
      <c r="CV1454" s="36">
        <v>11</v>
      </c>
      <c r="CW1454" s="36">
        <v>674.46</v>
      </c>
      <c r="CX1454" s="36">
        <v>61.31</v>
      </c>
      <c r="CY1454" s="36" t="s">
        <v>472</v>
      </c>
    </row>
    <row r="1455" spans="97:103" x14ac:dyDescent="0.25">
      <c r="CS1455" s="36" t="s">
        <v>473</v>
      </c>
      <c r="CT1455" s="36" t="s">
        <v>8</v>
      </c>
      <c r="CU1455" s="36" t="s">
        <v>517</v>
      </c>
      <c r="CV1455" s="36">
        <v>4</v>
      </c>
      <c r="CW1455" s="36">
        <v>252.08</v>
      </c>
      <c r="CX1455" s="36">
        <v>63.02</v>
      </c>
      <c r="CY1455" s="36" t="s">
        <v>474</v>
      </c>
    </row>
    <row r="1456" spans="97:103" x14ac:dyDescent="0.25">
      <c r="CS1456" s="36" t="s">
        <v>166</v>
      </c>
      <c r="CT1456" s="36" t="s">
        <v>8</v>
      </c>
      <c r="CU1456" s="36" t="s">
        <v>517</v>
      </c>
      <c r="CV1456" s="36">
        <v>0.25</v>
      </c>
      <c r="CW1456" s="36">
        <v>6.17</v>
      </c>
      <c r="CX1456" s="36">
        <v>24.68</v>
      </c>
      <c r="CY1456" s="36" t="s">
        <v>167</v>
      </c>
    </row>
    <row r="1457" spans="97:103" x14ac:dyDescent="0.25">
      <c r="CS1457" s="36" t="s">
        <v>168</v>
      </c>
      <c r="CT1457" s="36" t="s">
        <v>8</v>
      </c>
      <c r="CU1457" s="36" t="s">
        <v>517</v>
      </c>
      <c r="CV1457" s="36">
        <v>0.72219999999999995</v>
      </c>
      <c r="CW1457" s="36">
        <v>20.440000000000001</v>
      </c>
      <c r="CX1457" s="36">
        <v>28.3</v>
      </c>
      <c r="CY1457" s="36" t="s">
        <v>169</v>
      </c>
    </row>
    <row r="1458" spans="97:103" x14ac:dyDescent="0.25">
      <c r="CS1458" s="36" t="s">
        <v>422</v>
      </c>
      <c r="CT1458" s="36" t="s">
        <v>12</v>
      </c>
      <c r="CU1458" s="36" t="s">
        <v>517</v>
      </c>
      <c r="CV1458" s="36">
        <v>14</v>
      </c>
      <c r="CW1458" s="36">
        <v>20.72</v>
      </c>
      <c r="CX1458" s="36">
        <v>1.48</v>
      </c>
      <c r="CY1458" s="36" t="s">
        <v>423</v>
      </c>
    </row>
    <row r="1459" spans="97:103" x14ac:dyDescent="0.25">
      <c r="CS1459" s="36" t="s">
        <v>170</v>
      </c>
      <c r="CT1459" s="36" t="s">
        <v>8</v>
      </c>
      <c r="CU1459" s="36" t="s">
        <v>517</v>
      </c>
      <c r="CV1459" s="36">
        <v>2</v>
      </c>
      <c r="CW1459" s="36">
        <v>27.98</v>
      </c>
      <c r="CX1459" s="36">
        <v>13.99</v>
      </c>
      <c r="CY1459" s="36" t="s">
        <v>171</v>
      </c>
    </row>
    <row r="1460" spans="97:103" x14ac:dyDescent="0.25">
      <c r="CS1460" s="36" t="s">
        <v>172</v>
      </c>
      <c r="CT1460" s="36" t="s">
        <v>8</v>
      </c>
      <c r="CU1460" s="36" t="s">
        <v>517</v>
      </c>
      <c r="CV1460" s="36">
        <v>2193.25</v>
      </c>
      <c r="CW1460" s="36">
        <v>28452.34</v>
      </c>
      <c r="CX1460" s="36">
        <v>12.97</v>
      </c>
      <c r="CY1460" s="36" t="s">
        <v>173</v>
      </c>
    </row>
    <row r="1461" spans="97:103" x14ac:dyDescent="0.25">
      <c r="CS1461" s="36" t="s">
        <v>367</v>
      </c>
      <c r="CT1461" s="36" t="s">
        <v>8</v>
      </c>
      <c r="CU1461" s="36" t="s">
        <v>517</v>
      </c>
      <c r="CV1461" s="36">
        <v>1007.5</v>
      </c>
      <c r="CW1461" s="36">
        <v>20387.8</v>
      </c>
      <c r="CX1461" s="36">
        <v>20.239999999999998</v>
      </c>
      <c r="CY1461" s="36" t="s">
        <v>368</v>
      </c>
    </row>
    <row r="1462" spans="97:103" x14ac:dyDescent="0.25">
      <c r="CS1462" s="36" t="s">
        <v>176</v>
      </c>
      <c r="CT1462" s="36" t="s">
        <v>8</v>
      </c>
      <c r="CU1462" s="36" t="s">
        <v>517</v>
      </c>
      <c r="CV1462" s="36">
        <v>3370.8333400000001</v>
      </c>
      <c r="CW1462" s="36">
        <v>113437.46</v>
      </c>
      <c r="CX1462" s="36">
        <v>33.65</v>
      </c>
      <c r="CY1462" s="36" t="s">
        <v>177</v>
      </c>
    </row>
    <row r="1463" spans="97:103" x14ac:dyDescent="0.25">
      <c r="CS1463" s="36" t="s">
        <v>424</v>
      </c>
      <c r="CT1463" s="36" t="s">
        <v>12</v>
      </c>
      <c r="CU1463" s="36" t="s">
        <v>517</v>
      </c>
      <c r="CV1463" s="36">
        <v>2</v>
      </c>
      <c r="CW1463" s="36">
        <v>6</v>
      </c>
      <c r="CX1463" s="36">
        <v>3</v>
      </c>
      <c r="CY1463" s="36" t="s">
        <v>425</v>
      </c>
    </row>
    <row r="1464" spans="97:103" x14ac:dyDescent="0.25">
      <c r="CS1464" s="36" t="s">
        <v>178</v>
      </c>
      <c r="CT1464" s="36" t="s">
        <v>8</v>
      </c>
      <c r="CU1464" s="36" t="s">
        <v>517</v>
      </c>
      <c r="CV1464" s="36">
        <v>512.66660000000002</v>
      </c>
      <c r="CW1464" s="36">
        <v>19451.900000000001</v>
      </c>
      <c r="CX1464" s="36">
        <v>37.94</v>
      </c>
      <c r="CY1464" s="36" t="s">
        <v>179</v>
      </c>
    </row>
    <row r="1465" spans="97:103" x14ac:dyDescent="0.25">
      <c r="CS1465" s="36" t="s">
        <v>180</v>
      </c>
      <c r="CT1465" s="36" t="s">
        <v>8</v>
      </c>
      <c r="CU1465" s="36" t="s">
        <v>517</v>
      </c>
      <c r="CV1465" s="36">
        <v>1</v>
      </c>
      <c r="CW1465" s="36">
        <v>35.5</v>
      </c>
      <c r="CX1465" s="36">
        <v>35.5</v>
      </c>
      <c r="CY1465" s="36" t="s">
        <v>181</v>
      </c>
    </row>
    <row r="1466" spans="97:103" x14ac:dyDescent="0.25">
      <c r="CS1466" s="36" t="s">
        <v>475</v>
      </c>
      <c r="CT1466" s="36" t="s">
        <v>8</v>
      </c>
      <c r="CU1466" s="36" t="s">
        <v>517</v>
      </c>
      <c r="CV1466" s="36">
        <v>1.25</v>
      </c>
      <c r="CW1466" s="36">
        <v>163.12</v>
      </c>
      <c r="CX1466" s="36">
        <v>130.5</v>
      </c>
      <c r="CY1466" s="36" t="s">
        <v>476</v>
      </c>
    </row>
    <row r="1467" spans="97:103" x14ac:dyDescent="0.25">
      <c r="CS1467" s="36" t="s">
        <v>182</v>
      </c>
      <c r="CT1467" s="36" t="s">
        <v>12</v>
      </c>
      <c r="CU1467" s="36" t="s">
        <v>517</v>
      </c>
      <c r="CV1467" s="36">
        <v>55</v>
      </c>
      <c r="CW1467" s="36">
        <v>421.76</v>
      </c>
      <c r="CX1467" s="36">
        <v>7.67</v>
      </c>
      <c r="CY1467" s="36" t="s">
        <v>183</v>
      </c>
    </row>
    <row r="1468" spans="97:103" x14ac:dyDescent="0.25">
      <c r="CS1468" s="36" t="s">
        <v>184</v>
      </c>
      <c r="CT1468" s="36" t="s">
        <v>8</v>
      </c>
      <c r="CU1468" s="36" t="s">
        <v>517</v>
      </c>
      <c r="CV1468" s="36">
        <v>2217.125</v>
      </c>
      <c r="CW1468" s="36">
        <v>36816.15</v>
      </c>
      <c r="CX1468" s="36">
        <v>16.61</v>
      </c>
      <c r="CY1468" s="36" t="s">
        <v>185</v>
      </c>
    </row>
    <row r="1469" spans="97:103" x14ac:dyDescent="0.25">
      <c r="CS1469" s="36" t="s">
        <v>477</v>
      </c>
      <c r="CT1469" s="36" t="s">
        <v>12</v>
      </c>
      <c r="CU1469" s="36" t="s">
        <v>517</v>
      </c>
      <c r="CV1469" s="36">
        <v>27</v>
      </c>
      <c r="CW1469" s="36">
        <v>55.68</v>
      </c>
      <c r="CX1469" s="36">
        <v>2.06</v>
      </c>
      <c r="CY1469" s="36" t="s">
        <v>478</v>
      </c>
    </row>
    <row r="1470" spans="97:103" x14ac:dyDescent="0.25">
      <c r="CS1470" s="36" t="s">
        <v>186</v>
      </c>
      <c r="CT1470" s="36" t="s">
        <v>8</v>
      </c>
      <c r="CU1470" s="36" t="s">
        <v>517</v>
      </c>
      <c r="CV1470" s="36">
        <v>47.999000000000002</v>
      </c>
      <c r="CW1470" s="36">
        <v>2023.89</v>
      </c>
      <c r="CX1470" s="36">
        <v>42.17</v>
      </c>
      <c r="CY1470" s="36" t="s">
        <v>187</v>
      </c>
    </row>
    <row r="1471" spans="97:103" x14ac:dyDescent="0.25">
      <c r="CS1471" s="36" t="s">
        <v>188</v>
      </c>
      <c r="CT1471" s="36" t="s">
        <v>12</v>
      </c>
      <c r="CU1471" s="36" t="s">
        <v>517</v>
      </c>
      <c r="CV1471" s="36">
        <v>24</v>
      </c>
      <c r="CW1471" s="36">
        <v>185.63</v>
      </c>
      <c r="CX1471" s="36">
        <v>7.73</v>
      </c>
      <c r="CY1471" s="36" t="s">
        <v>189</v>
      </c>
    </row>
    <row r="1472" spans="97:103" x14ac:dyDescent="0.25">
      <c r="CS1472" s="36" t="s">
        <v>190</v>
      </c>
      <c r="CT1472" s="36" t="s">
        <v>8</v>
      </c>
      <c r="CU1472" s="36" t="s">
        <v>517</v>
      </c>
      <c r="CV1472" s="36">
        <v>20.832967</v>
      </c>
      <c r="CW1472" s="36">
        <v>890.49</v>
      </c>
      <c r="CX1472" s="36">
        <v>42.74</v>
      </c>
      <c r="CY1472" s="36" t="s">
        <v>191</v>
      </c>
    </row>
    <row r="1473" spans="97:103" x14ac:dyDescent="0.25">
      <c r="CS1473" s="36" t="s">
        <v>192</v>
      </c>
      <c r="CT1473" s="36" t="s">
        <v>12</v>
      </c>
      <c r="CU1473" s="36" t="s">
        <v>517</v>
      </c>
      <c r="CV1473" s="36">
        <v>63</v>
      </c>
      <c r="CW1473" s="36">
        <v>484.73</v>
      </c>
      <c r="CX1473" s="36">
        <v>7.69</v>
      </c>
      <c r="CY1473" s="36" t="s">
        <v>193</v>
      </c>
    </row>
    <row r="1474" spans="97:103" x14ac:dyDescent="0.25">
      <c r="CS1474" s="36" t="s">
        <v>194</v>
      </c>
      <c r="CT1474" s="36" t="s">
        <v>8</v>
      </c>
      <c r="CU1474" s="36" t="s">
        <v>517</v>
      </c>
      <c r="CV1474" s="36">
        <v>1912.875</v>
      </c>
      <c r="CW1474" s="36">
        <v>32729.15</v>
      </c>
      <c r="CX1474" s="36">
        <v>17.11</v>
      </c>
      <c r="CY1474" s="36" t="s">
        <v>195</v>
      </c>
    </row>
    <row r="1475" spans="97:103" x14ac:dyDescent="0.25">
      <c r="CS1475" s="36" t="s">
        <v>479</v>
      </c>
      <c r="CT1475" s="36" t="s">
        <v>12</v>
      </c>
      <c r="CU1475" s="36" t="s">
        <v>517</v>
      </c>
      <c r="CV1475" s="36">
        <v>41</v>
      </c>
      <c r="CW1475" s="36">
        <v>87.76</v>
      </c>
      <c r="CX1475" s="36">
        <v>2.14</v>
      </c>
      <c r="CY1475" s="36" t="s">
        <v>480</v>
      </c>
    </row>
    <row r="1476" spans="97:103" x14ac:dyDescent="0.25">
      <c r="CS1476" s="36" t="s">
        <v>196</v>
      </c>
      <c r="CT1476" s="36" t="s">
        <v>8</v>
      </c>
      <c r="CU1476" s="36" t="s">
        <v>517</v>
      </c>
      <c r="CV1476" s="36">
        <v>44.999000000000002</v>
      </c>
      <c r="CW1476" s="36">
        <v>1884.29</v>
      </c>
      <c r="CX1476" s="36">
        <v>41.87</v>
      </c>
      <c r="CY1476" s="36" t="s">
        <v>197</v>
      </c>
    </row>
    <row r="1477" spans="97:103" x14ac:dyDescent="0.25">
      <c r="CS1477" s="36" t="s">
        <v>523</v>
      </c>
      <c r="CT1477" s="36" t="s">
        <v>48</v>
      </c>
      <c r="CU1477" s="36" t="s">
        <v>517</v>
      </c>
      <c r="CV1477" s="36">
        <v>10</v>
      </c>
      <c r="CW1477" s="36">
        <v>100</v>
      </c>
      <c r="CX1477" s="36">
        <v>10</v>
      </c>
      <c r="CY1477" s="36" t="s">
        <v>48</v>
      </c>
    </row>
    <row r="1478" spans="97:103" x14ac:dyDescent="0.25">
      <c r="CS1478" s="36" t="s">
        <v>428</v>
      </c>
      <c r="CT1478" s="36" t="s">
        <v>8</v>
      </c>
      <c r="CU1478" s="36" t="s">
        <v>517</v>
      </c>
      <c r="CV1478" s="36">
        <v>343.05549999999999</v>
      </c>
      <c r="CW1478" s="36">
        <v>11887.3</v>
      </c>
      <c r="CX1478" s="36">
        <v>34.65</v>
      </c>
      <c r="CY1478" s="36" t="s">
        <v>429</v>
      </c>
    </row>
    <row r="1479" spans="97:103" x14ac:dyDescent="0.25">
      <c r="CS1479" s="36" t="s">
        <v>204</v>
      </c>
      <c r="CT1479" s="36" t="s">
        <v>8</v>
      </c>
      <c r="CU1479" s="36" t="s">
        <v>517</v>
      </c>
      <c r="CV1479" s="36">
        <v>2394.8000000000002</v>
      </c>
      <c r="CW1479" s="36">
        <v>50229.87</v>
      </c>
      <c r="CX1479" s="36">
        <v>20.97</v>
      </c>
      <c r="CY1479" s="36" t="s">
        <v>205</v>
      </c>
    </row>
    <row r="1480" spans="97:103" x14ac:dyDescent="0.25">
      <c r="CS1480" s="36" t="s">
        <v>206</v>
      </c>
      <c r="CT1480" s="36" t="s">
        <v>8</v>
      </c>
      <c r="CU1480" s="36" t="s">
        <v>517</v>
      </c>
      <c r="CV1480" s="36">
        <v>907.5</v>
      </c>
      <c r="CW1480" s="36">
        <v>17988.169999999998</v>
      </c>
      <c r="CX1480" s="36">
        <v>19.82</v>
      </c>
      <c r="CY1480" s="36" t="s">
        <v>207</v>
      </c>
    </row>
    <row r="1481" spans="97:103" x14ac:dyDescent="0.25">
      <c r="CS1481" s="36" t="s">
        <v>430</v>
      </c>
      <c r="CT1481" s="36" t="s">
        <v>8</v>
      </c>
      <c r="CU1481" s="36" t="s">
        <v>517</v>
      </c>
      <c r="CV1481" s="36">
        <v>161.80000000000001</v>
      </c>
      <c r="CW1481" s="36">
        <v>3611.01</v>
      </c>
      <c r="CX1481" s="36">
        <v>22.32</v>
      </c>
      <c r="CY1481" s="36" t="s">
        <v>431</v>
      </c>
    </row>
    <row r="1482" spans="97:103" x14ac:dyDescent="0.25">
      <c r="CS1482" s="36" t="s">
        <v>210</v>
      </c>
      <c r="CT1482" s="36" t="s">
        <v>8</v>
      </c>
      <c r="CU1482" s="36" t="s">
        <v>517</v>
      </c>
      <c r="CV1482" s="36">
        <v>168.8</v>
      </c>
      <c r="CW1482" s="36">
        <v>3789.14</v>
      </c>
      <c r="CX1482" s="36">
        <v>22.45</v>
      </c>
      <c r="CY1482" s="36" t="s">
        <v>211</v>
      </c>
    </row>
    <row r="1483" spans="97:103" x14ac:dyDescent="0.25">
      <c r="CS1483" s="36" t="s">
        <v>371</v>
      </c>
      <c r="CT1483" s="36" t="s">
        <v>8</v>
      </c>
      <c r="CU1483" s="36" t="s">
        <v>517</v>
      </c>
      <c r="CV1483" s="36">
        <v>145.75</v>
      </c>
      <c r="CW1483" s="36">
        <v>2742.75</v>
      </c>
      <c r="CX1483" s="36">
        <v>18.82</v>
      </c>
      <c r="CY1483" s="36" t="s">
        <v>372</v>
      </c>
    </row>
    <row r="1484" spans="97:103" x14ac:dyDescent="0.25">
      <c r="CS1484" s="36" t="s">
        <v>212</v>
      </c>
      <c r="CT1484" s="36" t="s">
        <v>8</v>
      </c>
      <c r="CU1484" s="36" t="s">
        <v>517</v>
      </c>
      <c r="CV1484" s="36">
        <v>15</v>
      </c>
      <c r="CW1484" s="36">
        <v>493.64</v>
      </c>
      <c r="CX1484" s="36">
        <v>32.909999999999997</v>
      </c>
      <c r="CY1484" s="36" t="s">
        <v>213</v>
      </c>
    </row>
    <row r="1485" spans="97:103" x14ac:dyDescent="0.25">
      <c r="CS1485" s="36" t="s">
        <v>214</v>
      </c>
      <c r="CT1485" s="36" t="s">
        <v>8</v>
      </c>
      <c r="CU1485" s="36" t="s">
        <v>517</v>
      </c>
      <c r="CV1485" s="36">
        <v>11.833299999999999</v>
      </c>
      <c r="CW1485" s="36">
        <v>311.5</v>
      </c>
      <c r="CX1485" s="36">
        <v>26.32</v>
      </c>
      <c r="CY1485" s="36" t="s">
        <v>215</v>
      </c>
    </row>
    <row r="1486" spans="97:103" x14ac:dyDescent="0.25">
      <c r="CS1486" s="36" t="s">
        <v>511</v>
      </c>
      <c r="CT1486" s="36" t="s">
        <v>8</v>
      </c>
      <c r="CU1486" s="36" t="s">
        <v>517</v>
      </c>
      <c r="CV1486" s="36">
        <v>46.583329999999997</v>
      </c>
      <c r="CW1486" s="36">
        <v>1711.31</v>
      </c>
      <c r="CX1486" s="36">
        <v>36.74</v>
      </c>
      <c r="CY1486" s="36" t="s">
        <v>512</v>
      </c>
    </row>
    <row r="1487" spans="97:103" x14ac:dyDescent="0.25">
      <c r="CS1487" s="36" t="s">
        <v>513</v>
      </c>
      <c r="CT1487" s="36" t="s">
        <v>8</v>
      </c>
      <c r="CU1487" s="36" t="s">
        <v>517</v>
      </c>
      <c r="CV1487" s="36">
        <v>90</v>
      </c>
      <c r="CW1487" s="36">
        <v>4610.8</v>
      </c>
      <c r="CX1487" s="36">
        <v>51.23</v>
      </c>
      <c r="CY1487" s="36" t="s">
        <v>514</v>
      </c>
    </row>
    <row r="1488" spans="97:103" x14ac:dyDescent="0.25">
      <c r="CS1488" s="36" t="s">
        <v>220</v>
      </c>
      <c r="CT1488" s="36" t="s">
        <v>8</v>
      </c>
      <c r="CU1488" s="36" t="s">
        <v>517</v>
      </c>
      <c r="CV1488" s="36">
        <v>10</v>
      </c>
      <c r="CW1488" s="36">
        <v>1050</v>
      </c>
      <c r="CX1488" s="36">
        <v>105</v>
      </c>
      <c r="CY1488" s="36" t="s">
        <v>221</v>
      </c>
    </row>
    <row r="1489" spans="97:103" x14ac:dyDescent="0.25">
      <c r="CS1489" s="36" t="s">
        <v>432</v>
      </c>
      <c r="CT1489" s="36" t="s">
        <v>8</v>
      </c>
      <c r="CU1489" s="36" t="s">
        <v>517</v>
      </c>
      <c r="CV1489" s="36">
        <v>44</v>
      </c>
      <c r="CW1489" s="36">
        <v>1947.24</v>
      </c>
      <c r="CX1489" s="36">
        <v>44.26</v>
      </c>
      <c r="CY1489" s="36" t="s">
        <v>433</v>
      </c>
    </row>
    <row r="1490" spans="97:103" x14ac:dyDescent="0.25">
      <c r="CS1490" s="36" t="s">
        <v>226</v>
      </c>
      <c r="CT1490" s="36" t="s">
        <v>8</v>
      </c>
      <c r="CU1490" s="36" t="s">
        <v>517</v>
      </c>
      <c r="CV1490" s="36">
        <v>2</v>
      </c>
      <c r="CW1490" s="36">
        <v>58.56</v>
      </c>
      <c r="CX1490" s="36">
        <v>29.28</v>
      </c>
      <c r="CY1490" s="36" t="s">
        <v>227</v>
      </c>
    </row>
    <row r="1491" spans="97:103" x14ac:dyDescent="0.25">
      <c r="CS1491" s="36" t="s">
        <v>524</v>
      </c>
      <c r="CT1491" s="36" t="s">
        <v>48</v>
      </c>
      <c r="CU1491" s="36" t="s">
        <v>517</v>
      </c>
      <c r="CV1491" s="36">
        <v>2</v>
      </c>
      <c r="CW1491" s="36">
        <v>20</v>
      </c>
      <c r="CX1491" s="36">
        <v>10</v>
      </c>
      <c r="CY1491" s="36" t="s">
        <v>48</v>
      </c>
    </row>
    <row r="1492" spans="97:103" x14ac:dyDescent="0.25">
      <c r="CS1492" s="36" t="s">
        <v>228</v>
      </c>
      <c r="CT1492" s="36" t="s">
        <v>8</v>
      </c>
      <c r="CU1492" s="36" t="s">
        <v>517</v>
      </c>
      <c r="CV1492" s="36">
        <v>1</v>
      </c>
      <c r="CW1492" s="36">
        <v>38.74</v>
      </c>
      <c r="CX1492" s="36">
        <v>38.74</v>
      </c>
      <c r="CY1492" s="36" t="s">
        <v>229</v>
      </c>
    </row>
    <row r="1493" spans="97:103" x14ac:dyDescent="0.25">
      <c r="CS1493" s="36" t="s">
        <v>230</v>
      </c>
      <c r="CT1493" s="36" t="s">
        <v>8</v>
      </c>
      <c r="CU1493" s="36" t="s">
        <v>517</v>
      </c>
      <c r="CV1493" s="36">
        <v>59.834020000000002</v>
      </c>
      <c r="CW1493" s="36">
        <v>3880.98</v>
      </c>
      <c r="CX1493" s="36">
        <v>64.86</v>
      </c>
      <c r="CY1493" s="36" t="s">
        <v>231</v>
      </c>
    </row>
    <row r="1494" spans="97:103" x14ac:dyDescent="0.25">
      <c r="CS1494" s="36" t="s">
        <v>375</v>
      </c>
      <c r="CT1494" s="36" t="s">
        <v>12</v>
      </c>
      <c r="CU1494" s="36" t="s">
        <v>517</v>
      </c>
      <c r="CV1494" s="36">
        <v>171.75</v>
      </c>
      <c r="CW1494" s="36">
        <v>499.45</v>
      </c>
      <c r="CX1494" s="36">
        <v>2.91</v>
      </c>
      <c r="CY1494" s="36" t="s">
        <v>376</v>
      </c>
    </row>
    <row r="1495" spans="97:103" x14ac:dyDescent="0.25">
      <c r="CS1495" s="36" t="s">
        <v>236</v>
      </c>
      <c r="CT1495" s="36" t="s">
        <v>8</v>
      </c>
      <c r="CU1495" s="36" t="s">
        <v>517</v>
      </c>
      <c r="CV1495" s="36">
        <v>29.25</v>
      </c>
      <c r="CW1495" s="36">
        <v>4249.88</v>
      </c>
      <c r="CX1495" s="36">
        <v>145.30000000000001</v>
      </c>
      <c r="CY1495" s="36" t="s">
        <v>237</v>
      </c>
    </row>
    <row r="1496" spans="97:103" x14ac:dyDescent="0.25">
      <c r="CS1496" s="36" t="s">
        <v>238</v>
      </c>
      <c r="CT1496" s="36" t="s">
        <v>12</v>
      </c>
      <c r="CU1496" s="36" t="s">
        <v>517</v>
      </c>
      <c r="CV1496" s="36">
        <v>126.85</v>
      </c>
      <c r="CW1496" s="36">
        <v>1210.25</v>
      </c>
      <c r="CX1496" s="36">
        <v>9.5399999999999991</v>
      </c>
      <c r="CY1496" s="36" t="s">
        <v>239</v>
      </c>
    </row>
    <row r="1497" spans="97:103" x14ac:dyDescent="0.25">
      <c r="CS1497" s="36" t="s">
        <v>240</v>
      </c>
      <c r="CT1497" s="36" t="s">
        <v>8</v>
      </c>
      <c r="CU1497" s="36" t="s">
        <v>517</v>
      </c>
      <c r="CV1497" s="36">
        <v>328.5625</v>
      </c>
      <c r="CW1497" s="36">
        <v>47298.31</v>
      </c>
      <c r="CX1497" s="36">
        <v>143.96</v>
      </c>
      <c r="CY1497" s="36" t="s">
        <v>241</v>
      </c>
    </row>
    <row r="1498" spans="97:103" x14ac:dyDescent="0.25">
      <c r="CS1498" s="36" t="s">
        <v>242</v>
      </c>
      <c r="CT1498" s="36" t="s">
        <v>12</v>
      </c>
      <c r="CU1498" s="36" t="s">
        <v>517</v>
      </c>
      <c r="CV1498" s="36">
        <v>1035.55</v>
      </c>
      <c r="CW1498" s="36">
        <v>9898.6</v>
      </c>
      <c r="CX1498" s="36">
        <v>9.56</v>
      </c>
      <c r="CY1498" s="36" t="s">
        <v>243</v>
      </c>
    </row>
    <row r="1499" spans="97:103" x14ac:dyDescent="0.25">
      <c r="CS1499" s="36" t="s">
        <v>244</v>
      </c>
      <c r="CT1499" s="36" t="s">
        <v>12</v>
      </c>
      <c r="CU1499" s="36" t="s">
        <v>517</v>
      </c>
      <c r="CV1499" s="36">
        <v>77</v>
      </c>
      <c r="CW1499" s="36">
        <v>557.76</v>
      </c>
      <c r="CX1499" s="36">
        <v>7.24</v>
      </c>
      <c r="CY1499" s="36" t="s">
        <v>245</v>
      </c>
    </row>
    <row r="1500" spans="97:103" x14ac:dyDescent="0.25">
      <c r="CS1500" s="36" t="s">
        <v>246</v>
      </c>
      <c r="CT1500" s="36" t="s">
        <v>8</v>
      </c>
      <c r="CU1500" s="36" t="s">
        <v>517</v>
      </c>
      <c r="CV1500" s="36">
        <v>37.8125</v>
      </c>
      <c r="CW1500" s="36">
        <v>3745.86</v>
      </c>
      <c r="CX1500" s="36">
        <v>99.06</v>
      </c>
      <c r="CY1500" s="36" t="s">
        <v>247</v>
      </c>
    </row>
    <row r="1501" spans="97:103" x14ac:dyDescent="0.25">
      <c r="CS1501" s="36" t="s">
        <v>248</v>
      </c>
      <c r="CT1501" s="36" t="s">
        <v>12</v>
      </c>
      <c r="CU1501" s="36" t="s">
        <v>517</v>
      </c>
      <c r="CV1501" s="36">
        <v>80</v>
      </c>
      <c r="CW1501" s="36">
        <v>595.6</v>
      </c>
      <c r="CX1501" s="36">
        <v>7.45</v>
      </c>
      <c r="CY1501" s="36" t="s">
        <v>249</v>
      </c>
    </row>
    <row r="1502" spans="97:103" x14ac:dyDescent="0.25">
      <c r="CS1502" s="36" t="s">
        <v>250</v>
      </c>
      <c r="CT1502" s="36" t="s">
        <v>8</v>
      </c>
      <c r="CU1502" s="36" t="s">
        <v>517</v>
      </c>
      <c r="CV1502" s="36">
        <v>33.25</v>
      </c>
      <c r="CW1502" s="36">
        <v>3492.66</v>
      </c>
      <c r="CX1502" s="36">
        <v>105.04</v>
      </c>
      <c r="CY1502" s="36" t="s">
        <v>251</v>
      </c>
    </row>
    <row r="1503" spans="97:103" x14ac:dyDescent="0.25">
      <c r="CS1503" s="36" t="s">
        <v>252</v>
      </c>
      <c r="CT1503" s="36" t="s">
        <v>8</v>
      </c>
      <c r="CU1503" s="36" t="s">
        <v>517</v>
      </c>
      <c r="CV1503" s="36">
        <v>102.925</v>
      </c>
      <c r="CW1503" s="36">
        <v>8693.77</v>
      </c>
      <c r="CX1503" s="36">
        <v>84.47</v>
      </c>
      <c r="CY1503" s="36" t="s">
        <v>253</v>
      </c>
    </row>
    <row r="1504" spans="97:103" x14ac:dyDescent="0.25">
      <c r="CS1504" s="36" t="s">
        <v>254</v>
      </c>
      <c r="CT1504" s="36" t="s">
        <v>12</v>
      </c>
      <c r="CU1504" s="36" t="s">
        <v>517</v>
      </c>
      <c r="CV1504" s="36">
        <v>261</v>
      </c>
      <c r="CW1504" s="36">
        <v>1639.87</v>
      </c>
      <c r="CX1504" s="36">
        <v>6.28</v>
      </c>
      <c r="CY1504" s="36" t="s">
        <v>255</v>
      </c>
    </row>
    <row r="1505" spans="97:103" x14ac:dyDescent="0.25">
      <c r="CS1505" s="36" t="s">
        <v>256</v>
      </c>
      <c r="CT1505" s="36" t="s">
        <v>8</v>
      </c>
      <c r="CU1505" s="36" t="s">
        <v>517</v>
      </c>
      <c r="CV1505" s="36">
        <v>126.70829999999999</v>
      </c>
      <c r="CW1505" s="36">
        <v>12986.91</v>
      </c>
      <c r="CX1505" s="36">
        <v>102.49</v>
      </c>
      <c r="CY1505" s="36" t="s">
        <v>257</v>
      </c>
    </row>
    <row r="1506" spans="97:103" x14ac:dyDescent="0.25">
      <c r="CS1506" s="36" t="s">
        <v>258</v>
      </c>
      <c r="CT1506" s="36" t="s">
        <v>12</v>
      </c>
      <c r="CU1506" s="36" t="s">
        <v>517</v>
      </c>
      <c r="CV1506" s="36">
        <v>837.83363999999995</v>
      </c>
      <c r="CW1506" s="36">
        <v>4063.22</v>
      </c>
      <c r="CX1506" s="36">
        <v>4.8499999999999996</v>
      </c>
      <c r="CY1506" s="36" t="s">
        <v>259</v>
      </c>
    </row>
    <row r="1507" spans="97:103" x14ac:dyDescent="0.25">
      <c r="CS1507" s="36" t="s">
        <v>434</v>
      </c>
      <c r="CT1507" s="36" t="s">
        <v>12</v>
      </c>
      <c r="CU1507" s="36" t="s">
        <v>517</v>
      </c>
      <c r="CV1507" s="36">
        <v>14</v>
      </c>
      <c r="CW1507" s="36">
        <v>31.5</v>
      </c>
      <c r="CX1507" s="36">
        <v>2.25</v>
      </c>
      <c r="CY1507" s="36" t="s">
        <v>435</v>
      </c>
    </row>
    <row r="1508" spans="97:103" x14ac:dyDescent="0.25">
      <c r="CS1508" s="36" t="s">
        <v>381</v>
      </c>
      <c r="CT1508" s="36" t="s">
        <v>8</v>
      </c>
      <c r="CU1508" s="36" t="s">
        <v>517</v>
      </c>
      <c r="CV1508" s="36">
        <v>3.25</v>
      </c>
      <c r="CW1508" s="36">
        <v>87.75</v>
      </c>
      <c r="CX1508" s="36">
        <v>27</v>
      </c>
      <c r="CY1508" s="36" t="s">
        <v>382</v>
      </c>
    </row>
    <row r="1509" spans="97:103" x14ac:dyDescent="0.25">
      <c r="CS1509" s="36" t="s">
        <v>383</v>
      </c>
      <c r="CT1509" s="36" t="s">
        <v>8</v>
      </c>
      <c r="CU1509" s="36" t="s">
        <v>517</v>
      </c>
      <c r="CV1509" s="36">
        <v>0.5</v>
      </c>
      <c r="CW1509" s="36">
        <v>26</v>
      </c>
      <c r="CX1509" s="36">
        <v>52</v>
      </c>
      <c r="CY1509" s="36" t="s">
        <v>384</v>
      </c>
    </row>
    <row r="1510" spans="97:103" x14ac:dyDescent="0.25">
      <c r="CS1510" s="36" t="s">
        <v>385</v>
      </c>
      <c r="CT1510" s="36" t="s">
        <v>12</v>
      </c>
      <c r="CU1510" s="36" t="s">
        <v>517</v>
      </c>
      <c r="CV1510" s="36">
        <v>9</v>
      </c>
      <c r="CW1510" s="36">
        <v>19.53</v>
      </c>
      <c r="CX1510" s="36">
        <v>2.17</v>
      </c>
      <c r="CY1510" s="36" t="s">
        <v>386</v>
      </c>
    </row>
    <row r="1511" spans="97:103" x14ac:dyDescent="0.25">
      <c r="CS1511" s="36" t="s">
        <v>268</v>
      </c>
      <c r="CT1511" s="36" t="s">
        <v>8</v>
      </c>
      <c r="CU1511" s="36" t="s">
        <v>517</v>
      </c>
      <c r="CV1511" s="36">
        <v>9</v>
      </c>
      <c r="CW1511" s="36">
        <v>901.8</v>
      </c>
      <c r="CX1511" s="36">
        <v>100.2</v>
      </c>
      <c r="CY1511" s="36" t="s">
        <v>269</v>
      </c>
    </row>
    <row r="1512" spans="97:103" x14ac:dyDescent="0.25">
      <c r="CS1512" s="36" t="s">
        <v>389</v>
      </c>
      <c r="CT1512" s="36" t="s">
        <v>117</v>
      </c>
      <c r="CU1512" s="36" t="s">
        <v>517</v>
      </c>
      <c r="CV1512" s="36">
        <v>140</v>
      </c>
      <c r="CW1512" s="36">
        <v>235.2</v>
      </c>
      <c r="CX1512" s="36">
        <v>1.68</v>
      </c>
      <c r="CY1512" s="36" t="s">
        <v>390</v>
      </c>
    </row>
    <row r="1513" spans="97:103" x14ac:dyDescent="0.25">
      <c r="CS1513" s="36" t="s">
        <v>270</v>
      </c>
      <c r="CT1513" s="36" t="s">
        <v>8</v>
      </c>
      <c r="CU1513" s="36" t="s">
        <v>517</v>
      </c>
      <c r="CV1513" s="36">
        <v>18.1065</v>
      </c>
      <c r="CW1513" s="36">
        <v>1429.33</v>
      </c>
      <c r="CX1513" s="36">
        <v>78.94</v>
      </c>
      <c r="CY1513" s="36" t="s">
        <v>271</v>
      </c>
    </row>
    <row r="1514" spans="97:103" x14ac:dyDescent="0.25">
      <c r="CS1514" s="36" t="s">
        <v>391</v>
      </c>
      <c r="CT1514" s="36" t="s">
        <v>12</v>
      </c>
      <c r="CU1514" s="36" t="s">
        <v>517</v>
      </c>
      <c r="CV1514" s="36">
        <v>6</v>
      </c>
      <c r="CW1514" s="36">
        <v>44.52</v>
      </c>
      <c r="CX1514" s="36">
        <v>7.42</v>
      </c>
      <c r="CY1514" s="36" t="s">
        <v>392</v>
      </c>
    </row>
    <row r="1515" spans="97:103" x14ac:dyDescent="0.25">
      <c r="CS1515" s="36" t="s">
        <v>272</v>
      </c>
      <c r="CT1515" s="36" t="s">
        <v>8</v>
      </c>
      <c r="CU1515" s="36" t="s">
        <v>517</v>
      </c>
      <c r="CV1515" s="36">
        <v>536.06622000000004</v>
      </c>
      <c r="CW1515" s="36">
        <v>45638.3</v>
      </c>
      <c r="CX1515" s="36">
        <v>85.14</v>
      </c>
      <c r="CY1515" s="36" t="s">
        <v>273</v>
      </c>
    </row>
    <row r="1516" spans="97:103" x14ac:dyDescent="0.25">
      <c r="CS1516" s="36" t="s">
        <v>274</v>
      </c>
      <c r="CT1516" s="36" t="s">
        <v>117</v>
      </c>
      <c r="CU1516" s="36" t="s">
        <v>517</v>
      </c>
      <c r="CV1516" s="36">
        <v>5033.0834000000004</v>
      </c>
      <c r="CW1516" s="36">
        <v>7181.57</v>
      </c>
      <c r="CX1516" s="36">
        <v>1.43</v>
      </c>
      <c r="CY1516" s="36" t="s">
        <v>275</v>
      </c>
    </row>
    <row r="1517" spans="97:103" x14ac:dyDescent="0.25">
      <c r="CS1517" s="36" t="s">
        <v>276</v>
      </c>
      <c r="CT1517" s="36" t="s">
        <v>8</v>
      </c>
      <c r="CU1517" s="36" t="s">
        <v>517</v>
      </c>
      <c r="CV1517" s="36">
        <v>326.916696</v>
      </c>
      <c r="CW1517" s="36">
        <v>23669.29</v>
      </c>
      <c r="CX1517" s="36">
        <v>72.400000000000006</v>
      </c>
      <c r="CY1517" s="36" t="s">
        <v>277</v>
      </c>
    </row>
    <row r="1518" spans="97:103" x14ac:dyDescent="0.25">
      <c r="CS1518" s="36" t="s">
        <v>278</v>
      </c>
      <c r="CT1518" s="36" t="s">
        <v>12</v>
      </c>
      <c r="CU1518" s="36" t="s">
        <v>517</v>
      </c>
      <c r="CV1518" s="36">
        <v>245.31226699999999</v>
      </c>
      <c r="CW1518" s="36">
        <v>1617.05</v>
      </c>
      <c r="CX1518" s="36">
        <v>6.59</v>
      </c>
      <c r="CY1518" s="36" t="s">
        <v>279</v>
      </c>
    </row>
    <row r="1519" spans="97:103" x14ac:dyDescent="0.25">
      <c r="CS1519" s="36" t="s">
        <v>436</v>
      </c>
      <c r="CT1519" s="36" t="s">
        <v>8</v>
      </c>
      <c r="CU1519" s="36" t="s">
        <v>517</v>
      </c>
      <c r="CV1519" s="36">
        <v>173.74999299999999</v>
      </c>
      <c r="CW1519" s="36">
        <v>10469</v>
      </c>
      <c r="CX1519" s="36">
        <v>60.25</v>
      </c>
      <c r="CY1519" s="36" t="s">
        <v>437</v>
      </c>
    </row>
    <row r="1520" spans="97:103" x14ac:dyDescent="0.25">
      <c r="CS1520" s="36" t="s">
        <v>280</v>
      </c>
      <c r="CT1520" s="36" t="s">
        <v>8</v>
      </c>
      <c r="CU1520" s="36" t="s">
        <v>517</v>
      </c>
      <c r="CV1520" s="36">
        <v>363.5</v>
      </c>
      <c r="CW1520" s="36">
        <v>9562.2000000000007</v>
      </c>
      <c r="CX1520" s="36">
        <v>26.31</v>
      </c>
      <c r="CY1520" s="36" t="s">
        <v>281</v>
      </c>
    </row>
    <row r="1521" spans="97:103" x14ac:dyDescent="0.25">
      <c r="CS1521" s="36" t="s">
        <v>282</v>
      </c>
      <c r="CT1521" s="36" t="s">
        <v>8</v>
      </c>
      <c r="CU1521" s="36" t="s">
        <v>517</v>
      </c>
      <c r="CV1521" s="36">
        <v>3</v>
      </c>
      <c r="CW1521" s="36">
        <v>46.5</v>
      </c>
      <c r="CX1521" s="36">
        <v>15.5</v>
      </c>
      <c r="CY1521" s="36" t="s">
        <v>283</v>
      </c>
    </row>
    <row r="1522" spans="97:103" x14ac:dyDescent="0.25">
      <c r="CS1522" s="36" t="s">
        <v>284</v>
      </c>
      <c r="CT1522" s="36" t="s">
        <v>8</v>
      </c>
      <c r="CU1522" s="36" t="s">
        <v>517</v>
      </c>
      <c r="CV1522" s="36">
        <v>351.58333299999998</v>
      </c>
      <c r="CW1522" s="36">
        <v>9379.33</v>
      </c>
      <c r="CX1522" s="36">
        <v>26.68</v>
      </c>
      <c r="CY1522" s="36" t="s">
        <v>285</v>
      </c>
    </row>
    <row r="1523" spans="97:103" x14ac:dyDescent="0.25">
      <c r="CS1523" s="36" t="s">
        <v>286</v>
      </c>
      <c r="CT1523" s="36" t="s">
        <v>8</v>
      </c>
      <c r="CU1523" s="36" t="s">
        <v>517</v>
      </c>
      <c r="CV1523" s="36">
        <v>3</v>
      </c>
      <c r="CW1523" s="36">
        <v>46.5</v>
      </c>
      <c r="CX1523" s="36">
        <v>15.5</v>
      </c>
      <c r="CY1523" s="36" t="s">
        <v>287</v>
      </c>
    </row>
    <row r="1524" spans="97:103" x14ac:dyDescent="0.25">
      <c r="CS1524" s="36" t="s">
        <v>288</v>
      </c>
      <c r="CT1524" s="36" t="s">
        <v>8</v>
      </c>
      <c r="CU1524" s="36" t="s">
        <v>517</v>
      </c>
      <c r="CV1524" s="36">
        <v>95</v>
      </c>
      <c r="CW1524" s="36">
        <v>2546.5</v>
      </c>
      <c r="CX1524" s="36">
        <v>26.81</v>
      </c>
      <c r="CY1524" s="36" t="s">
        <v>289</v>
      </c>
    </row>
    <row r="1525" spans="97:103" x14ac:dyDescent="0.25">
      <c r="CS1525" s="36" t="s">
        <v>290</v>
      </c>
      <c r="CT1525" s="36" t="s">
        <v>8</v>
      </c>
      <c r="CU1525" s="36" t="s">
        <v>517</v>
      </c>
      <c r="CV1525" s="36">
        <v>232.75</v>
      </c>
      <c r="CW1525" s="36">
        <v>21608.28</v>
      </c>
      <c r="CX1525" s="36">
        <v>92.84</v>
      </c>
      <c r="CY1525" s="36" t="s">
        <v>291</v>
      </c>
    </row>
    <row r="1526" spans="97:103" x14ac:dyDescent="0.25">
      <c r="CS1526" s="36" t="s">
        <v>292</v>
      </c>
      <c r="CT1526" s="36" t="s">
        <v>12</v>
      </c>
      <c r="CU1526" s="36" t="s">
        <v>517</v>
      </c>
      <c r="CV1526" s="36">
        <v>1924</v>
      </c>
      <c r="CW1526" s="36">
        <v>4285.59</v>
      </c>
      <c r="CX1526" s="36">
        <v>2.23</v>
      </c>
      <c r="CY1526" s="36" t="s">
        <v>293</v>
      </c>
    </row>
    <row r="1527" spans="97:103" x14ac:dyDescent="0.25">
      <c r="CS1527" s="36" t="s">
        <v>294</v>
      </c>
      <c r="CT1527" s="36" t="s">
        <v>8</v>
      </c>
      <c r="CU1527" s="36" t="s">
        <v>517</v>
      </c>
      <c r="CV1527" s="36">
        <v>266.54163999999997</v>
      </c>
      <c r="CW1527" s="36">
        <v>36089.58</v>
      </c>
      <c r="CX1527" s="36">
        <v>135.4</v>
      </c>
      <c r="CY1527" s="36" t="s">
        <v>295</v>
      </c>
    </row>
    <row r="1528" spans="97:103" x14ac:dyDescent="0.25">
      <c r="CS1528" s="36" t="s">
        <v>296</v>
      </c>
      <c r="CT1528" s="36" t="s">
        <v>12</v>
      </c>
      <c r="CU1528" s="36" t="s">
        <v>517</v>
      </c>
      <c r="CV1528" s="36">
        <v>371</v>
      </c>
      <c r="CW1528" s="36">
        <v>2422.62</v>
      </c>
      <c r="CX1528" s="36">
        <v>6.53</v>
      </c>
      <c r="CY1528" s="36" t="s">
        <v>297</v>
      </c>
    </row>
    <row r="1529" spans="97:103" x14ac:dyDescent="0.25">
      <c r="CS1529" s="36" t="s">
        <v>489</v>
      </c>
      <c r="CT1529" s="36" t="s">
        <v>8</v>
      </c>
      <c r="CU1529" s="36" t="s">
        <v>517</v>
      </c>
      <c r="CV1529" s="36">
        <v>-0.35</v>
      </c>
      <c r="CW1529" s="36">
        <v>-18.55</v>
      </c>
      <c r="CX1529" s="36">
        <v>53</v>
      </c>
      <c r="CY1529" s="36" t="s">
        <v>490</v>
      </c>
    </row>
    <row r="1530" spans="97:103" x14ac:dyDescent="0.25">
      <c r="CS1530" s="36" t="s">
        <v>298</v>
      </c>
      <c r="CT1530" s="36" t="s">
        <v>8</v>
      </c>
      <c r="CU1530" s="36" t="s">
        <v>517</v>
      </c>
      <c r="CV1530" s="36">
        <v>3</v>
      </c>
      <c r="CW1530" s="36">
        <v>18.45</v>
      </c>
      <c r="CX1530" s="36">
        <v>6.15</v>
      </c>
      <c r="CY1530" s="36" t="s">
        <v>299</v>
      </c>
    </row>
    <row r="1531" spans="97:103" x14ac:dyDescent="0.25">
      <c r="CS1531" s="36" t="s">
        <v>315</v>
      </c>
      <c r="CT1531" s="36" t="s">
        <v>8</v>
      </c>
      <c r="CU1531" s="36" t="s">
        <v>517</v>
      </c>
      <c r="CV1531" s="36">
        <v>1.6527780000000001</v>
      </c>
      <c r="CW1531" s="36">
        <v>166.6</v>
      </c>
      <c r="CX1531" s="36">
        <v>100.8</v>
      </c>
      <c r="CY1531" s="36" t="s">
        <v>316</v>
      </c>
    </row>
    <row r="1532" spans="97:103" x14ac:dyDescent="0.25">
      <c r="CS1532" s="36" t="s">
        <v>525</v>
      </c>
      <c r="CT1532" s="36" t="s">
        <v>48</v>
      </c>
      <c r="CU1532" s="36" t="s">
        <v>517</v>
      </c>
      <c r="CV1532" s="36">
        <v>60</v>
      </c>
      <c r="CW1532" s="36">
        <v>1031.5</v>
      </c>
      <c r="CX1532" s="36">
        <v>17.190000000000001</v>
      </c>
      <c r="CY1532" s="36" t="s">
        <v>48</v>
      </c>
    </row>
    <row r="1533" spans="97:103" x14ac:dyDescent="0.25">
      <c r="CS1533" s="36" t="s">
        <v>7</v>
      </c>
      <c r="CT1533" s="36" t="s">
        <v>8</v>
      </c>
      <c r="CU1533" s="36" t="s">
        <v>526</v>
      </c>
      <c r="CV1533" s="36">
        <v>7.7999989999999997</v>
      </c>
      <c r="CW1533" s="36">
        <v>1337.4</v>
      </c>
      <c r="CX1533" s="36">
        <v>171.46</v>
      </c>
      <c r="CY1533" s="36" t="s">
        <v>10</v>
      </c>
    </row>
    <row r="1534" spans="97:103" x14ac:dyDescent="0.25">
      <c r="CS1534" s="36" t="s">
        <v>11</v>
      </c>
      <c r="CT1534" s="36" t="s">
        <v>12</v>
      </c>
      <c r="CU1534" s="36" t="s">
        <v>526</v>
      </c>
      <c r="CV1534" s="36">
        <v>57</v>
      </c>
      <c r="CW1534" s="36">
        <v>700</v>
      </c>
      <c r="CX1534" s="36">
        <v>12.28</v>
      </c>
      <c r="CY1534" s="36" t="s">
        <v>13</v>
      </c>
    </row>
    <row r="1535" spans="97:103" x14ac:dyDescent="0.25">
      <c r="CS1535" s="36" t="s">
        <v>14</v>
      </c>
      <c r="CT1535" s="36" t="s">
        <v>8</v>
      </c>
      <c r="CU1535" s="36" t="s">
        <v>526</v>
      </c>
      <c r="CV1535" s="36">
        <v>12.008333</v>
      </c>
      <c r="CW1535" s="36">
        <v>1748.82</v>
      </c>
      <c r="CX1535" s="36">
        <v>145.63</v>
      </c>
      <c r="CY1535" s="36" t="s">
        <v>15</v>
      </c>
    </row>
    <row r="1536" spans="97:103" x14ac:dyDescent="0.25">
      <c r="CS1536" s="36" t="s">
        <v>16</v>
      </c>
      <c r="CT1536" s="36" t="s">
        <v>12</v>
      </c>
      <c r="CU1536" s="36" t="s">
        <v>526</v>
      </c>
      <c r="CV1536" s="36">
        <v>42</v>
      </c>
      <c r="CW1536" s="36">
        <v>523.25</v>
      </c>
      <c r="CX1536" s="36">
        <v>12.46</v>
      </c>
      <c r="CY1536" s="36" t="s">
        <v>17</v>
      </c>
    </row>
    <row r="1537" spans="97:103" x14ac:dyDescent="0.25">
      <c r="CS1537" s="36" t="s">
        <v>18</v>
      </c>
      <c r="CT1537" s="36" t="s">
        <v>8</v>
      </c>
      <c r="CU1537" s="36" t="s">
        <v>526</v>
      </c>
      <c r="CV1537" s="36">
        <v>6.5</v>
      </c>
      <c r="CW1537" s="36">
        <v>867.75</v>
      </c>
      <c r="CX1537" s="36">
        <v>133.5</v>
      </c>
      <c r="CY1537" s="36" t="s">
        <v>19</v>
      </c>
    </row>
    <row r="1538" spans="97:103" x14ac:dyDescent="0.25">
      <c r="CS1538" s="36" t="s">
        <v>441</v>
      </c>
      <c r="CT1538" s="36" t="s">
        <v>8</v>
      </c>
      <c r="CU1538" s="36" t="s">
        <v>526</v>
      </c>
      <c r="CV1538" s="36">
        <v>42.25</v>
      </c>
      <c r="CW1538" s="36">
        <v>1878.45</v>
      </c>
      <c r="CX1538" s="36">
        <v>44.46</v>
      </c>
      <c r="CY1538" s="36" t="s">
        <v>442</v>
      </c>
    </row>
    <row r="1539" spans="97:103" x14ac:dyDescent="0.25">
      <c r="CS1539" s="36" t="s">
        <v>20</v>
      </c>
      <c r="CT1539" s="36" t="s">
        <v>8</v>
      </c>
      <c r="CU1539" s="36" t="s">
        <v>526</v>
      </c>
      <c r="CV1539" s="36">
        <v>45.625</v>
      </c>
      <c r="CW1539" s="36">
        <v>2381.36</v>
      </c>
      <c r="CX1539" s="36">
        <v>52.19</v>
      </c>
      <c r="CY1539" s="36" t="s">
        <v>21</v>
      </c>
    </row>
    <row r="1540" spans="97:103" x14ac:dyDescent="0.25">
      <c r="CS1540" s="36" t="s">
        <v>22</v>
      </c>
      <c r="CT1540" s="36" t="s">
        <v>8</v>
      </c>
      <c r="CU1540" s="36" t="s">
        <v>526</v>
      </c>
      <c r="CV1540" s="36">
        <v>13.433</v>
      </c>
      <c r="CW1540" s="36">
        <v>791</v>
      </c>
      <c r="CX1540" s="36">
        <v>58.88</v>
      </c>
      <c r="CY1540" s="36" t="s">
        <v>23</v>
      </c>
    </row>
    <row r="1541" spans="97:103" x14ac:dyDescent="0.25">
      <c r="CS1541" s="36" t="s">
        <v>24</v>
      </c>
      <c r="CT1541" s="36" t="s">
        <v>8</v>
      </c>
      <c r="CU1541" s="36" t="s">
        <v>526</v>
      </c>
      <c r="CV1541" s="36">
        <v>3</v>
      </c>
      <c r="CW1541" s="36">
        <v>64.8</v>
      </c>
      <c r="CX1541" s="36">
        <v>21.6</v>
      </c>
      <c r="CY1541" s="36" t="s">
        <v>25</v>
      </c>
    </row>
    <row r="1542" spans="97:103" x14ac:dyDescent="0.25">
      <c r="CS1542" s="36" t="s">
        <v>26</v>
      </c>
      <c r="CT1542" s="36" t="s">
        <v>8</v>
      </c>
      <c r="CU1542" s="36" t="s">
        <v>526</v>
      </c>
      <c r="CV1542" s="36">
        <v>1</v>
      </c>
      <c r="CW1542" s="36">
        <v>20.91</v>
      </c>
      <c r="CX1542" s="36">
        <v>20.91</v>
      </c>
      <c r="CY1542" s="36" t="s">
        <v>27</v>
      </c>
    </row>
    <row r="1543" spans="97:103" x14ac:dyDescent="0.25">
      <c r="CS1543" s="36" t="s">
        <v>320</v>
      </c>
      <c r="CT1543" s="36" t="s">
        <v>8</v>
      </c>
      <c r="CU1543" s="36" t="s">
        <v>526</v>
      </c>
      <c r="CV1543" s="36">
        <v>8.8888890000000007</v>
      </c>
      <c r="CW1543" s="36">
        <v>260.26</v>
      </c>
      <c r="CX1543" s="36">
        <v>29.28</v>
      </c>
      <c r="CY1543" s="36" t="s">
        <v>321</v>
      </c>
    </row>
    <row r="1544" spans="97:103" x14ac:dyDescent="0.25">
      <c r="CS1544" s="36" t="s">
        <v>28</v>
      </c>
      <c r="CT1544" s="36" t="s">
        <v>8</v>
      </c>
      <c r="CU1544" s="36" t="s">
        <v>526</v>
      </c>
      <c r="CV1544" s="36">
        <v>4.5599999999999996</v>
      </c>
      <c r="CW1544" s="36">
        <v>139.08000000000001</v>
      </c>
      <c r="CX1544" s="36">
        <v>30.5</v>
      </c>
      <c r="CY1544" s="36" t="s">
        <v>29</v>
      </c>
    </row>
    <row r="1545" spans="97:103" x14ac:dyDescent="0.25">
      <c r="CS1545" s="36" t="s">
        <v>30</v>
      </c>
      <c r="CT1545" s="36" t="s">
        <v>8</v>
      </c>
      <c r="CU1545" s="36" t="s">
        <v>526</v>
      </c>
      <c r="CV1545" s="36">
        <v>16.5</v>
      </c>
      <c r="CW1545" s="36">
        <v>507.64</v>
      </c>
      <c r="CX1545" s="36">
        <v>30.77</v>
      </c>
      <c r="CY1545" s="36" t="s">
        <v>31</v>
      </c>
    </row>
    <row r="1546" spans="97:103" x14ac:dyDescent="0.25">
      <c r="CS1546" s="36" t="s">
        <v>36</v>
      </c>
      <c r="CT1546" s="36" t="s">
        <v>8</v>
      </c>
      <c r="CU1546" s="36" t="s">
        <v>526</v>
      </c>
      <c r="CV1546" s="36">
        <v>-0.8</v>
      </c>
      <c r="CW1546" s="36">
        <v>-29.6</v>
      </c>
      <c r="CX1546" s="36">
        <v>37</v>
      </c>
      <c r="CY1546" s="36" t="s">
        <v>37</v>
      </c>
    </row>
    <row r="1547" spans="97:103" x14ac:dyDescent="0.25">
      <c r="CS1547" s="36" t="s">
        <v>38</v>
      </c>
      <c r="CT1547" s="36" t="s">
        <v>8</v>
      </c>
      <c r="CU1547" s="36" t="s">
        <v>526</v>
      </c>
      <c r="CV1547" s="36">
        <v>71.6875</v>
      </c>
      <c r="CW1547" s="36">
        <v>2357.48</v>
      </c>
      <c r="CX1547" s="36">
        <v>32.89</v>
      </c>
      <c r="CY1547" s="36" t="s">
        <v>39</v>
      </c>
    </row>
    <row r="1548" spans="97:103" x14ac:dyDescent="0.25">
      <c r="CS1548" s="36" t="s">
        <v>527</v>
      </c>
      <c r="CT1548" s="36" t="s">
        <v>8</v>
      </c>
      <c r="CU1548" s="36" t="s">
        <v>526</v>
      </c>
      <c r="CV1548" s="36">
        <v>29.75</v>
      </c>
      <c r="CW1548" s="36">
        <v>591.11</v>
      </c>
      <c r="CX1548" s="36">
        <v>19.87</v>
      </c>
      <c r="CY1548" s="36" t="s">
        <v>528</v>
      </c>
    </row>
    <row r="1549" spans="97:103" x14ac:dyDescent="0.25">
      <c r="CS1549" s="36" t="s">
        <v>40</v>
      </c>
      <c r="CT1549" s="36" t="s">
        <v>8</v>
      </c>
      <c r="CU1549" s="36" t="s">
        <v>526</v>
      </c>
      <c r="CV1549" s="36">
        <v>15.333</v>
      </c>
      <c r="CW1549" s="36">
        <v>569.19000000000005</v>
      </c>
      <c r="CX1549" s="36">
        <v>37.119999999999997</v>
      </c>
      <c r="CY1549" s="36" t="s">
        <v>41</v>
      </c>
    </row>
    <row r="1550" spans="97:103" x14ac:dyDescent="0.25">
      <c r="CS1550" s="36" t="s">
        <v>502</v>
      </c>
      <c r="CT1550" s="36" t="s">
        <v>12</v>
      </c>
      <c r="CU1550" s="36" t="s">
        <v>526</v>
      </c>
      <c r="CV1550" s="36">
        <v>22</v>
      </c>
      <c r="CW1550" s="36">
        <v>54.34</v>
      </c>
      <c r="CX1550" s="36">
        <v>2.4700000000000002</v>
      </c>
      <c r="CY1550" s="36" t="s">
        <v>503</v>
      </c>
    </row>
    <row r="1551" spans="97:103" x14ac:dyDescent="0.25">
      <c r="CS1551" s="36" t="s">
        <v>504</v>
      </c>
      <c r="CT1551" s="36" t="s">
        <v>8</v>
      </c>
      <c r="CU1551" s="36" t="s">
        <v>526</v>
      </c>
      <c r="CV1551" s="36">
        <v>6</v>
      </c>
      <c r="CW1551" s="36">
        <v>222.48</v>
      </c>
      <c r="CX1551" s="36">
        <v>37.08</v>
      </c>
      <c r="CY1551" s="36" t="s">
        <v>505</v>
      </c>
    </row>
    <row r="1552" spans="97:103" x14ac:dyDescent="0.25">
      <c r="CS1552" s="36" t="s">
        <v>506</v>
      </c>
      <c r="CT1552" s="36" t="s">
        <v>12</v>
      </c>
      <c r="CU1552" s="36" t="s">
        <v>526</v>
      </c>
      <c r="CV1552" s="36">
        <v>3</v>
      </c>
      <c r="CW1552" s="36">
        <v>7.41</v>
      </c>
      <c r="CX1552" s="36">
        <v>2.4700000000000002</v>
      </c>
      <c r="CY1552" s="36" t="s">
        <v>507</v>
      </c>
    </row>
    <row r="1553" spans="97:103" x14ac:dyDescent="0.25">
      <c r="CS1553" s="36" t="s">
        <v>42</v>
      </c>
      <c r="CT1553" s="36" t="s">
        <v>8</v>
      </c>
      <c r="CU1553" s="36" t="s">
        <v>526</v>
      </c>
      <c r="CV1553" s="36">
        <v>22.832999999999998</v>
      </c>
      <c r="CW1553" s="36">
        <v>847.29</v>
      </c>
      <c r="CX1553" s="36">
        <v>37.11</v>
      </c>
      <c r="CY1553" s="36" t="s">
        <v>43</v>
      </c>
    </row>
    <row r="1554" spans="97:103" x14ac:dyDescent="0.25">
      <c r="CS1554" s="36" t="s">
        <v>508</v>
      </c>
      <c r="CT1554" s="36" t="s">
        <v>12</v>
      </c>
      <c r="CU1554" s="36" t="s">
        <v>526</v>
      </c>
      <c r="CV1554" s="36">
        <v>37</v>
      </c>
      <c r="CW1554" s="36">
        <v>91.39</v>
      </c>
      <c r="CX1554" s="36">
        <v>2.4700000000000002</v>
      </c>
      <c r="CY1554" s="36" t="s">
        <v>509</v>
      </c>
    </row>
    <row r="1555" spans="97:103" x14ac:dyDescent="0.25">
      <c r="CS1555" s="36" t="s">
        <v>51</v>
      </c>
      <c r="CT1555" s="36" t="s">
        <v>8</v>
      </c>
      <c r="CU1555" s="36" t="s">
        <v>526</v>
      </c>
      <c r="CV1555" s="36">
        <v>744.74996699999997</v>
      </c>
      <c r="CW1555" s="36">
        <v>19040.759999999998</v>
      </c>
      <c r="CX1555" s="36">
        <v>25.57</v>
      </c>
      <c r="CY1555" s="36" t="s">
        <v>52</v>
      </c>
    </row>
    <row r="1556" spans="97:103" x14ac:dyDescent="0.25">
      <c r="CS1556" s="36" t="s">
        <v>449</v>
      </c>
      <c r="CT1556" s="36" t="s">
        <v>8</v>
      </c>
      <c r="CU1556" s="36" t="s">
        <v>526</v>
      </c>
      <c r="CV1556" s="36">
        <v>11</v>
      </c>
      <c r="CW1556" s="36">
        <v>356.4</v>
      </c>
      <c r="CX1556" s="36">
        <v>32.4</v>
      </c>
      <c r="CY1556" s="36" t="s">
        <v>450</v>
      </c>
    </row>
    <row r="1557" spans="97:103" x14ac:dyDescent="0.25">
      <c r="CS1557" s="36" t="s">
        <v>53</v>
      </c>
      <c r="CT1557" s="36" t="s">
        <v>54</v>
      </c>
      <c r="CU1557" s="36" t="s">
        <v>526</v>
      </c>
      <c r="CV1557" s="36">
        <v>6</v>
      </c>
      <c r="CW1557" s="36">
        <v>0</v>
      </c>
      <c r="CX1557" s="36">
        <v>0</v>
      </c>
      <c r="CY1557" s="36" t="s">
        <v>55</v>
      </c>
    </row>
    <row r="1558" spans="97:103" x14ac:dyDescent="0.25">
      <c r="CS1558" s="36" t="s">
        <v>451</v>
      </c>
      <c r="CT1558" s="36" t="s">
        <v>54</v>
      </c>
      <c r="CU1558" s="36" t="s">
        <v>526</v>
      </c>
      <c r="CV1558" s="36">
        <v>3</v>
      </c>
      <c r="CW1558" s="36">
        <v>0</v>
      </c>
      <c r="CX1558" s="36">
        <v>0</v>
      </c>
      <c r="CY1558" s="36" t="s">
        <v>452</v>
      </c>
    </row>
    <row r="1559" spans="97:103" x14ac:dyDescent="0.25">
      <c r="CS1559" s="36" t="s">
        <v>58</v>
      </c>
      <c r="CT1559" s="36" t="s">
        <v>8</v>
      </c>
      <c r="CU1559" s="36" t="s">
        <v>526</v>
      </c>
      <c r="CV1559" s="36">
        <v>112.33333</v>
      </c>
      <c r="CW1559" s="36">
        <v>16409.48</v>
      </c>
      <c r="CX1559" s="36">
        <v>146.08000000000001</v>
      </c>
      <c r="CY1559" s="36" t="s">
        <v>59</v>
      </c>
    </row>
    <row r="1560" spans="97:103" x14ac:dyDescent="0.25">
      <c r="CS1560" s="36" t="s">
        <v>60</v>
      </c>
      <c r="CT1560" s="36" t="s">
        <v>12</v>
      </c>
      <c r="CU1560" s="36" t="s">
        <v>526</v>
      </c>
      <c r="CV1560" s="36">
        <v>516</v>
      </c>
      <c r="CW1560" s="36">
        <v>6586.75</v>
      </c>
      <c r="CX1560" s="36">
        <v>12.77</v>
      </c>
      <c r="CY1560" s="36" t="s">
        <v>61</v>
      </c>
    </row>
    <row r="1561" spans="97:103" x14ac:dyDescent="0.25">
      <c r="CS1561" s="36" t="s">
        <v>62</v>
      </c>
      <c r="CT1561" s="36" t="s">
        <v>8</v>
      </c>
      <c r="CU1561" s="36" t="s">
        <v>526</v>
      </c>
      <c r="CV1561" s="36">
        <v>235.3125</v>
      </c>
      <c r="CW1561" s="36">
        <v>14539.02</v>
      </c>
      <c r="CX1561" s="36">
        <v>61.79</v>
      </c>
      <c r="CY1561" s="36" t="s">
        <v>63</v>
      </c>
    </row>
    <row r="1562" spans="97:103" x14ac:dyDescent="0.25">
      <c r="CS1562" s="36" t="s">
        <v>64</v>
      </c>
      <c r="CT1562" s="36" t="s">
        <v>12</v>
      </c>
      <c r="CU1562" s="36" t="s">
        <v>526</v>
      </c>
      <c r="CV1562" s="36">
        <v>173</v>
      </c>
      <c r="CW1562" s="36">
        <v>811.87</v>
      </c>
      <c r="CX1562" s="36">
        <v>4.6900000000000004</v>
      </c>
      <c r="CY1562" s="36" t="s">
        <v>65</v>
      </c>
    </row>
    <row r="1563" spans="97:103" x14ac:dyDescent="0.25">
      <c r="CS1563" s="36" t="s">
        <v>66</v>
      </c>
      <c r="CT1563" s="36" t="s">
        <v>8</v>
      </c>
      <c r="CU1563" s="36" t="s">
        <v>526</v>
      </c>
      <c r="CV1563" s="36">
        <v>173.984375</v>
      </c>
      <c r="CW1563" s="36">
        <v>20035.27</v>
      </c>
      <c r="CX1563" s="36">
        <v>115.16</v>
      </c>
      <c r="CY1563" s="36" t="s">
        <v>67</v>
      </c>
    </row>
    <row r="1564" spans="97:103" x14ac:dyDescent="0.25">
      <c r="CS1564" s="36" t="s">
        <v>68</v>
      </c>
      <c r="CT1564" s="36" t="s">
        <v>12</v>
      </c>
      <c r="CU1564" s="36" t="s">
        <v>526</v>
      </c>
      <c r="CV1564" s="36">
        <v>100</v>
      </c>
      <c r="CW1564" s="36">
        <v>3264.73</v>
      </c>
      <c r="CX1564" s="36">
        <v>32.65</v>
      </c>
      <c r="CY1564" s="36" t="s">
        <v>69</v>
      </c>
    </row>
    <row r="1565" spans="97:103" x14ac:dyDescent="0.25">
      <c r="CS1565" s="36" t="s">
        <v>70</v>
      </c>
      <c r="CT1565" s="36" t="s">
        <v>8</v>
      </c>
      <c r="CU1565" s="36" t="s">
        <v>526</v>
      </c>
      <c r="CV1565" s="36">
        <v>6.3333700000000004</v>
      </c>
      <c r="CW1565" s="36">
        <v>589.74</v>
      </c>
      <c r="CX1565" s="36">
        <v>93.12</v>
      </c>
      <c r="CY1565" s="36" t="s">
        <v>71</v>
      </c>
    </row>
    <row r="1566" spans="97:103" x14ac:dyDescent="0.25">
      <c r="CS1566" s="36" t="s">
        <v>72</v>
      </c>
      <c r="CT1566" s="36" t="s">
        <v>12</v>
      </c>
      <c r="CU1566" s="36" t="s">
        <v>526</v>
      </c>
      <c r="CV1566" s="36">
        <v>61</v>
      </c>
      <c r="CW1566" s="36">
        <v>937.72</v>
      </c>
      <c r="CX1566" s="36">
        <v>15.37</v>
      </c>
      <c r="CY1566" s="36" t="s">
        <v>73</v>
      </c>
    </row>
    <row r="1567" spans="97:103" x14ac:dyDescent="0.25">
      <c r="CS1567" s="36" t="s">
        <v>74</v>
      </c>
      <c r="CT1567" s="36" t="s">
        <v>8</v>
      </c>
      <c r="CU1567" s="36" t="s">
        <v>526</v>
      </c>
      <c r="CV1567" s="36">
        <v>-0.33333000000000002</v>
      </c>
      <c r="CW1567" s="36">
        <v>-8.4</v>
      </c>
      <c r="CX1567" s="36">
        <v>25.2</v>
      </c>
      <c r="CY1567" s="36" t="s">
        <v>75</v>
      </c>
    </row>
    <row r="1568" spans="97:103" x14ac:dyDescent="0.25">
      <c r="CS1568" s="36" t="s">
        <v>76</v>
      </c>
      <c r="CT1568" s="36" t="s">
        <v>12</v>
      </c>
      <c r="CU1568" s="36" t="s">
        <v>526</v>
      </c>
      <c r="CV1568" s="36">
        <v>4</v>
      </c>
      <c r="CW1568" s="36">
        <v>67.2</v>
      </c>
      <c r="CX1568" s="36">
        <v>16.8</v>
      </c>
      <c r="CY1568" s="36" t="s">
        <v>77</v>
      </c>
    </row>
    <row r="1569" spans="97:103" x14ac:dyDescent="0.25">
      <c r="CS1569" s="36" t="s">
        <v>78</v>
      </c>
      <c r="CT1569" s="36" t="s">
        <v>8</v>
      </c>
      <c r="CU1569" s="36" t="s">
        <v>526</v>
      </c>
      <c r="CV1569" s="36">
        <v>7.8333329999999997</v>
      </c>
      <c r="CW1569" s="36">
        <v>743.8</v>
      </c>
      <c r="CX1569" s="36">
        <v>94.95</v>
      </c>
      <c r="CY1569" s="36" t="s">
        <v>79</v>
      </c>
    </row>
    <row r="1570" spans="97:103" x14ac:dyDescent="0.25">
      <c r="CS1570" s="36" t="s">
        <v>80</v>
      </c>
      <c r="CT1570" s="36" t="s">
        <v>12</v>
      </c>
      <c r="CU1570" s="36" t="s">
        <v>526</v>
      </c>
      <c r="CV1570" s="36">
        <v>34</v>
      </c>
      <c r="CW1570" s="36">
        <v>571.20000000000005</v>
      </c>
      <c r="CX1570" s="36">
        <v>16.8</v>
      </c>
      <c r="CY1570" s="36" t="s">
        <v>81</v>
      </c>
    </row>
    <row r="1571" spans="97:103" x14ac:dyDescent="0.25">
      <c r="CS1571" s="36" t="s">
        <v>82</v>
      </c>
      <c r="CT1571" s="36" t="s">
        <v>8</v>
      </c>
      <c r="CU1571" s="36" t="s">
        <v>526</v>
      </c>
      <c r="CV1571" s="36">
        <v>146</v>
      </c>
      <c r="CW1571" s="36">
        <v>10702.32</v>
      </c>
      <c r="CX1571" s="36">
        <v>73.3</v>
      </c>
      <c r="CY1571" s="36" t="s">
        <v>83</v>
      </c>
    </row>
    <row r="1572" spans="97:103" x14ac:dyDescent="0.25">
      <c r="CS1572" s="36" t="s">
        <v>400</v>
      </c>
      <c r="CT1572" s="36" t="s">
        <v>12</v>
      </c>
      <c r="CU1572" s="36" t="s">
        <v>526</v>
      </c>
      <c r="CV1572" s="36">
        <v>26</v>
      </c>
      <c r="CW1572" s="36">
        <v>175.7</v>
      </c>
      <c r="CX1572" s="36">
        <v>6.76</v>
      </c>
      <c r="CY1572" s="36" t="s">
        <v>401</v>
      </c>
    </row>
    <row r="1573" spans="97:103" x14ac:dyDescent="0.25">
      <c r="CS1573" s="36" t="s">
        <v>84</v>
      </c>
      <c r="CT1573" s="36" t="s">
        <v>8</v>
      </c>
      <c r="CU1573" s="36" t="s">
        <v>526</v>
      </c>
      <c r="CV1573" s="36">
        <v>422.91673300000002</v>
      </c>
      <c r="CW1573" s="36">
        <v>29453.08</v>
      </c>
      <c r="CX1573" s="36">
        <v>69.64</v>
      </c>
      <c r="CY1573" s="36" t="s">
        <v>85</v>
      </c>
    </row>
    <row r="1574" spans="97:103" x14ac:dyDescent="0.25">
      <c r="CS1574" s="36" t="s">
        <v>330</v>
      </c>
      <c r="CT1574" s="36" t="s">
        <v>12</v>
      </c>
      <c r="CU1574" s="36" t="s">
        <v>526</v>
      </c>
      <c r="CV1574" s="36">
        <v>289</v>
      </c>
      <c r="CW1574" s="36">
        <v>957.76</v>
      </c>
      <c r="CX1574" s="36">
        <v>3.31</v>
      </c>
      <c r="CY1574" s="36" t="s">
        <v>331</v>
      </c>
    </row>
    <row r="1575" spans="97:103" x14ac:dyDescent="0.25">
      <c r="CS1575" s="36" t="s">
        <v>92</v>
      </c>
      <c r="CT1575" s="36" t="s">
        <v>8</v>
      </c>
      <c r="CU1575" s="36" t="s">
        <v>526</v>
      </c>
      <c r="CV1575" s="36">
        <v>1</v>
      </c>
      <c r="CW1575" s="36">
        <v>26.71</v>
      </c>
      <c r="CX1575" s="36">
        <v>26.71</v>
      </c>
      <c r="CY1575" s="36" t="s">
        <v>93</v>
      </c>
    </row>
    <row r="1576" spans="97:103" x14ac:dyDescent="0.25">
      <c r="CS1576" s="36" t="s">
        <v>96</v>
      </c>
      <c r="CT1576" s="36" t="s">
        <v>8</v>
      </c>
      <c r="CU1576" s="36" t="s">
        <v>526</v>
      </c>
      <c r="CV1576" s="36">
        <v>1.25</v>
      </c>
      <c r="CW1576" s="36">
        <v>113.37</v>
      </c>
      <c r="CX1576" s="36">
        <v>90.7</v>
      </c>
      <c r="CY1576" s="36" t="s">
        <v>97</v>
      </c>
    </row>
    <row r="1577" spans="97:103" x14ac:dyDescent="0.25">
      <c r="CS1577" s="36" t="s">
        <v>337</v>
      </c>
      <c r="CT1577" s="36" t="s">
        <v>12</v>
      </c>
      <c r="CU1577" s="36" t="s">
        <v>526</v>
      </c>
      <c r="CV1577" s="36">
        <v>3</v>
      </c>
      <c r="CW1577" s="36">
        <v>9.84</v>
      </c>
      <c r="CX1577" s="36">
        <v>3.28</v>
      </c>
      <c r="CY1577" s="36" t="s">
        <v>338</v>
      </c>
    </row>
    <row r="1578" spans="97:103" x14ac:dyDescent="0.25">
      <c r="CS1578" s="36" t="s">
        <v>98</v>
      </c>
      <c r="CT1578" s="36" t="s">
        <v>8</v>
      </c>
      <c r="CU1578" s="36" t="s">
        <v>526</v>
      </c>
      <c r="CV1578" s="36">
        <v>1.78125</v>
      </c>
      <c r="CW1578" s="36">
        <v>193.65</v>
      </c>
      <c r="CX1578" s="36">
        <v>108.72</v>
      </c>
      <c r="CY1578" s="36" t="s">
        <v>99</v>
      </c>
    </row>
    <row r="1579" spans="97:103" x14ac:dyDescent="0.25">
      <c r="CS1579" s="36" t="s">
        <v>339</v>
      </c>
      <c r="CT1579" s="36" t="s">
        <v>12</v>
      </c>
      <c r="CU1579" s="36" t="s">
        <v>526</v>
      </c>
      <c r="CV1579" s="36">
        <v>32</v>
      </c>
      <c r="CW1579" s="36">
        <v>85.28</v>
      </c>
      <c r="CX1579" s="36">
        <v>2.67</v>
      </c>
      <c r="CY1579" s="36" t="s">
        <v>340</v>
      </c>
    </row>
    <row r="1580" spans="97:103" x14ac:dyDescent="0.25">
      <c r="CS1580" s="36" t="s">
        <v>102</v>
      </c>
      <c r="CT1580" s="36" t="s">
        <v>8</v>
      </c>
      <c r="CU1580" s="36" t="s">
        <v>526</v>
      </c>
      <c r="CV1580" s="36">
        <v>2.375</v>
      </c>
      <c r="CW1580" s="36">
        <v>230.43</v>
      </c>
      <c r="CX1580" s="36">
        <v>97.02</v>
      </c>
      <c r="CY1580" s="36" t="s">
        <v>103</v>
      </c>
    </row>
    <row r="1581" spans="97:103" x14ac:dyDescent="0.25">
      <c r="CS1581" s="36" t="s">
        <v>343</v>
      </c>
      <c r="CT1581" s="36" t="s">
        <v>12</v>
      </c>
      <c r="CU1581" s="36" t="s">
        <v>526</v>
      </c>
      <c r="CV1581" s="36">
        <v>56</v>
      </c>
      <c r="CW1581" s="36">
        <v>164</v>
      </c>
      <c r="CX1581" s="36">
        <v>2.93</v>
      </c>
      <c r="CY1581" s="36" t="s">
        <v>344</v>
      </c>
    </row>
    <row r="1582" spans="97:103" x14ac:dyDescent="0.25">
      <c r="CS1582" s="36" t="s">
        <v>529</v>
      </c>
      <c r="CT1582" s="36" t="s">
        <v>8</v>
      </c>
      <c r="CU1582" s="36" t="s">
        <v>526</v>
      </c>
      <c r="CV1582" s="36">
        <v>39.253999999999998</v>
      </c>
      <c r="CW1582" s="36">
        <v>1109.6600000000001</v>
      </c>
      <c r="CX1582" s="36">
        <v>28.27</v>
      </c>
      <c r="CY1582" s="36" t="s">
        <v>530</v>
      </c>
    </row>
    <row r="1583" spans="97:103" x14ac:dyDescent="0.25">
      <c r="CS1583" s="36" t="s">
        <v>402</v>
      </c>
      <c r="CT1583" s="36" t="s">
        <v>8</v>
      </c>
      <c r="CU1583" s="36" t="s">
        <v>526</v>
      </c>
      <c r="CV1583" s="36">
        <v>42.65</v>
      </c>
      <c r="CW1583" s="36">
        <v>792.17</v>
      </c>
      <c r="CX1583" s="36">
        <v>18.57</v>
      </c>
      <c r="CY1583" s="36" t="s">
        <v>403</v>
      </c>
    </row>
    <row r="1584" spans="97:103" x14ac:dyDescent="0.25">
      <c r="CS1584" s="36" t="s">
        <v>531</v>
      </c>
      <c r="CT1584" s="36" t="s">
        <v>8</v>
      </c>
      <c r="CU1584" s="36" t="s">
        <v>526</v>
      </c>
      <c r="CV1584" s="36">
        <v>193.8125</v>
      </c>
      <c r="CW1584" s="36">
        <v>14767.58</v>
      </c>
      <c r="CX1584" s="36">
        <v>76.2</v>
      </c>
      <c r="CY1584" s="36" t="s">
        <v>532</v>
      </c>
    </row>
    <row r="1585" spans="97:103" x14ac:dyDescent="0.25">
      <c r="CS1585" s="36" t="s">
        <v>455</v>
      </c>
      <c r="CT1585" s="36" t="s">
        <v>8</v>
      </c>
      <c r="CU1585" s="36" t="s">
        <v>526</v>
      </c>
      <c r="CV1585" s="36">
        <v>1</v>
      </c>
      <c r="CW1585" s="36">
        <v>12.6</v>
      </c>
      <c r="CX1585" s="36">
        <v>12.6</v>
      </c>
      <c r="CY1585" s="36" t="s">
        <v>456</v>
      </c>
    </row>
    <row r="1586" spans="97:103" x14ac:dyDescent="0.25">
      <c r="CS1586" s="36" t="s">
        <v>108</v>
      </c>
      <c r="CT1586" s="36" t="s">
        <v>8</v>
      </c>
      <c r="CU1586" s="36" t="s">
        <v>526</v>
      </c>
      <c r="CV1586" s="36">
        <v>86.25</v>
      </c>
      <c r="CW1586" s="36">
        <v>4451.43</v>
      </c>
      <c r="CX1586" s="36">
        <v>51.61</v>
      </c>
      <c r="CY1586" s="36" t="s">
        <v>109</v>
      </c>
    </row>
    <row r="1587" spans="97:103" x14ac:dyDescent="0.25">
      <c r="CS1587" s="36" t="s">
        <v>347</v>
      </c>
      <c r="CT1587" s="36" t="s">
        <v>12</v>
      </c>
      <c r="CU1587" s="36" t="s">
        <v>526</v>
      </c>
      <c r="CV1587" s="36">
        <v>72</v>
      </c>
      <c r="CW1587" s="36">
        <v>172.02</v>
      </c>
      <c r="CX1587" s="36">
        <v>2.39</v>
      </c>
      <c r="CY1587" s="36" t="s">
        <v>348</v>
      </c>
    </row>
    <row r="1588" spans="97:103" x14ac:dyDescent="0.25">
      <c r="CS1588" s="36" t="s">
        <v>110</v>
      </c>
      <c r="CT1588" s="36" t="s">
        <v>8</v>
      </c>
      <c r="CU1588" s="36" t="s">
        <v>526</v>
      </c>
      <c r="CV1588" s="36">
        <v>255</v>
      </c>
      <c r="CW1588" s="36">
        <v>12637</v>
      </c>
      <c r="CX1588" s="36">
        <v>49.56</v>
      </c>
      <c r="CY1588" s="36" t="s">
        <v>111</v>
      </c>
    </row>
    <row r="1589" spans="97:103" x14ac:dyDescent="0.25">
      <c r="CS1589" s="36" t="s">
        <v>349</v>
      </c>
      <c r="CT1589" s="36" t="s">
        <v>12</v>
      </c>
      <c r="CU1589" s="36" t="s">
        <v>526</v>
      </c>
      <c r="CV1589" s="36">
        <v>90</v>
      </c>
      <c r="CW1589" s="36">
        <v>213.6</v>
      </c>
      <c r="CX1589" s="36">
        <v>2.37</v>
      </c>
      <c r="CY1589" s="36" t="s">
        <v>350</v>
      </c>
    </row>
    <row r="1590" spans="97:103" x14ac:dyDescent="0.25">
      <c r="CS1590" s="36" t="s">
        <v>112</v>
      </c>
      <c r="CT1590" s="36" t="s">
        <v>8</v>
      </c>
      <c r="CU1590" s="36" t="s">
        <v>526</v>
      </c>
      <c r="CV1590" s="36">
        <v>-0.1042</v>
      </c>
      <c r="CW1590" s="36">
        <v>-3.28</v>
      </c>
      <c r="CX1590" s="36">
        <v>31.48</v>
      </c>
      <c r="CY1590" s="36" t="s">
        <v>113</v>
      </c>
    </row>
    <row r="1591" spans="97:103" x14ac:dyDescent="0.25">
      <c r="CS1591" s="36" t="s">
        <v>114</v>
      </c>
      <c r="CT1591" s="36" t="s">
        <v>8</v>
      </c>
      <c r="CU1591" s="36" t="s">
        <v>526</v>
      </c>
      <c r="CV1591" s="36">
        <v>1069.6330399999999</v>
      </c>
      <c r="CW1591" s="36">
        <v>82687.759999999995</v>
      </c>
      <c r="CX1591" s="36">
        <v>77.3</v>
      </c>
      <c r="CY1591" s="36" t="s">
        <v>115</v>
      </c>
    </row>
    <row r="1592" spans="97:103" x14ac:dyDescent="0.25">
      <c r="CS1592" s="36" t="s">
        <v>116</v>
      </c>
      <c r="CT1592" s="36" t="s">
        <v>117</v>
      </c>
      <c r="CU1592" s="36" t="s">
        <v>526</v>
      </c>
      <c r="CV1592" s="36">
        <v>5652</v>
      </c>
      <c r="CW1592" s="36">
        <v>7759.2</v>
      </c>
      <c r="CX1592" s="36">
        <v>1.37</v>
      </c>
      <c r="CY1592" s="36" t="s">
        <v>118</v>
      </c>
    </row>
    <row r="1593" spans="97:103" x14ac:dyDescent="0.25">
      <c r="CS1593" s="36" t="s">
        <v>119</v>
      </c>
      <c r="CT1593" s="36" t="s">
        <v>8</v>
      </c>
      <c r="CU1593" s="36" t="s">
        <v>526</v>
      </c>
      <c r="CV1593" s="36">
        <v>512.94899999999996</v>
      </c>
      <c r="CW1593" s="36">
        <v>35280.17</v>
      </c>
      <c r="CX1593" s="36">
        <v>68.78</v>
      </c>
      <c r="CY1593" s="36" t="s">
        <v>120</v>
      </c>
    </row>
    <row r="1594" spans="97:103" x14ac:dyDescent="0.25">
      <c r="CS1594" s="36" t="s">
        <v>121</v>
      </c>
      <c r="CT1594" s="36" t="s">
        <v>12</v>
      </c>
      <c r="CU1594" s="36" t="s">
        <v>526</v>
      </c>
      <c r="CV1594" s="36">
        <v>289.94450000000001</v>
      </c>
      <c r="CW1594" s="36">
        <v>1900.29</v>
      </c>
      <c r="CX1594" s="36">
        <v>6.55</v>
      </c>
      <c r="CY1594" s="36" t="s">
        <v>122</v>
      </c>
    </row>
    <row r="1595" spans="97:103" x14ac:dyDescent="0.25">
      <c r="CS1595" s="36" t="s">
        <v>123</v>
      </c>
      <c r="CT1595" s="36" t="s">
        <v>8</v>
      </c>
      <c r="CU1595" s="36" t="s">
        <v>526</v>
      </c>
      <c r="CV1595" s="36">
        <v>-5.2082680000000003</v>
      </c>
      <c r="CW1595" s="36">
        <v>-141.85</v>
      </c>
      <c r="CX1595" s="36">
        <v>27.24</v>
      </c>
      <c r="CY1595" s="36" t="s">
        <v>124</v>
      </c>
    </row>
    <row r="1596" spans="97:103" x14ac:dyDescent="0.25">
      <c r="CS1596" s="36" t="s">
        <v>125</v>
      </c>
      <c r="CT1596" s="36" t="s">
        <v>8</v>
      </c>
      <c r="CU1596" s="36" t="s">
        <v>526</v>
      </c>
      <c r="CV1596" s="36">
        <v>-2.625</v>
      </c>
      <c r="CW1596" s="36">
        <v>-289.75</v>
      </c>
      <c r="CX1596" s="36">
        <v>110.38</v>
      </c>
      <c r="CY1596" s="36" t="s">
        <v>126</v>
      </c>
    </row>
    <row r="1597" spans="97:103" x14ac:dyDescent="0.25">
      <c r="CS1597" s="36" t="s">
        <v>127</v>
      </c>
      <c r="CT1597" s="36" t="s">
        <v>12</v>
      </c>
      <c r="CU1597" s="36" t="s">
        <v>526</v>
      </c>
      <c r="CV1597" s="36">
        <v>-9</v>
      </c>
      <c r="CW1597" s="36">
        <v>-71.28</v>
      </c>
      <c r="CX1597" s="36">
        <v>7.92</v>
      </c>
      <c r="CY1597" s="36" t="s">
        <v>128</v>
      </c>
    </row>
    <row r="1598" spans="97:103" x14ac:dyDescent="0.25">
      <c r="CS1598" s="36" t="s">
        <v>129</v>
      </c>
      <c r="CT1598" s="36" t="s">
        <v>8</v>
      </c>
      <c r="CU1598" s="36" t="s">
        <v>526</v>
      </c>
      <c r="CV1598" s="36">
        <v>229.625</v>
      </c>
      <c r="CW1598" s="36">
        <v>16934.939999999999</v>
      </c>
      <c r="CX1598" s="36">
        <v>73.75</v>
      </c>
      <c r="CY1598" s="36" t="s">
        <v>130</v>
      </c>
    </row>
    <row r="1599" spans="97:103" x14ac:dyDescent="0.25">
      <c r="CS1599" s="36" t="s">
        <v>131</v>
      </c>
      <c r="CT1599" s="36" t="s">
        <v>12</v>
      </c>
      <c r="CU1599" s="36" t="s">
        <v>526</v>
      </c>
      <c r="CV1599" s="36">
        <v>266</v>
      </c>
      <c r="CW1599" s="36">
        <v>1707.61</v>
      </c>
      <c r="CX1599" s="36">
        <v>6.42</v>
      </c>
      <c r="CY1599" s="36" t="s">
        <v>132</v>
      </c>
    </row>
    <row r="1600" spans="97:103" x14ac:dyDescent="0.25">
      <c r="CS1600" s="36" t="s">
        <v>133</v>
      </c>
      <c r="CT1600" s="36" t="s">
        <v>8</v>
      </c>
      <c r="CU1600" s="36" t="s">
        <v>526</v>
      </c>
      <c r="CV1600" s="36">
        <v>152.5</v>
      </c>
      <c r="CW1600" s="36">
        <v>15069.05</v>
      </c>
      <c r="CX1600" s="36">
        <v>98.81</v>
      </c>
      <c r="CY1600" s="36" t="s">
        <v>134</v>
      </c>
    </row>
    <row r="1601" spans="97:103" x14ac:dyDescent="0.25">
      <c r="CS1601" s="36" t="s">
        <v>135</v>
      </c>
      <c r="CT1601" s="36" t="s">
        <v>12</v>
      </c>
      <c r="CU1601" s="36" t="s">
        <v>526</v>
      </c>
      <c r="CV1601" s="36">
        <v>826.91665999999998</v>
      </c>
      <c r="CW1601" s="36">
        <v>4098.7700000000004</v>
      </c>
      <c r="CX1601" s="36">
        <v>4.96</v>
      </c>
      <c r="CY1601" s="36" t="s">
        <v>136</v>
      </c>
    </row>
    <row r="1602" spans="97:103" x14ac:dyDescent="0.25">
      <c r="CS1602" s="36" t="s">
        <v>520</v>
      </c>
      <c r="CT1602" s="36" t="s">
        <v>48</v>
      </c>
      <c r="CU1602" s="36" t="s">
        <v>526</v>
      </c>
      <c r="CV1602" s="36">
        <v>2</v>
      </c>
      <c r="CW1602" s="36">
        <v>700</v>
      </c>
      <c r="CX1602" s="36">
        <v>350</v>
      </c>
      <c r="CY1602" s="36" t="s">
        <v>48</v>
      </c>
    </row>
    <row r="1603" spans="97:103" x14ac:dyDescent="0.25">
      <c r="CS1603" s="36" t="s">
        <v>533</v>
      </c>
      <c r="CT1603" s="36" t="s">
        <v>8</v>
      </c>
      <c r="CU1603" s="36" t="s">
        <v>526</v>
      </c>
      <c r="CV1603" s="36">
        <v>195</v>
      </c>
      <c r="CW1603" s="36">
        <v>9512.4</v>
      </c>
      <c r="CX1603" s="36">
        <v>48.78</v>
      </c>
      <c r="CY1603" s="36" t="s">
        <v>534</v>
      </c>
    </row>
    <row r="1604" spans="97:103" x14ac:dyDescent="0.25">
      <c r="CS1604" s="36" t="s">
        <v>141</v>
      </c>
      <c r="CT1604" s="36" t="s">
        <v>8</v>
      </c>
      <c r="CU1604" s="36" t="s">
        <v>526</v>
      </c>
      <c r="CV1604" s="36">
        <v>121</v>
      </c>
      <c r="CW1604" s="36">
        <v>1596.71</v>
      </c>
      <c r="CX1604" s="36">
        <v>13.2</v>
      </c>
      <c r="CY1604" s="36" t="s">
        <v>142</v>
      </c>
    </row>
    <row r="1605" spans="97:103" x14ac:dyDescent="0.25">
      <c r="CS1605" s="36" t="s">
        <v>406</v>
      </c>
      <c r="CT1605" s="36" t="s">
        <v>8</v>
      </c>
      <c r="CU1605" s="36" t="s">
        <v>526</v>
      </c>
      <c r="CV1605" s="36">
        <v>1</v>
      </c>
      <c r="CW1605" s="36">
        <v>17.600000000000001</v>
      </c>
      <c r="CX1605" s="36">
        <v>17.600000000000001</v>
      </c>
      <c r="CY1605" s="36" t="s">
        <v>407</v>
      </c>
    </row>
    <row r="1606" spans="97:103" x14ac:dyDescent="0.25">
      <c r="CS1606" s="36" t="s">
        <v>143</v>
      </c>
      <c r="CT1606" s="36" t="s">
        <v>8</v>
      </c>
      <c r="CU1606" s="36" t="s">
        <v>526</v>
      </c>
      <c r="CV1606" s="36">
        <v>1004</v>
      </c>
      <c r="CW1606" s="36">
        <v>12346.84</v>
      </c>
      <c r="CX1606" s="36">
        <v>12.3</v>
      </c>
      <c r="CY1606" s="36" t="s">
        <v>144</v>
      </c>
    </row>
    <row r="1607" spans="97:103" x14ac:dyDescent="0.25">
      <c r="CS1607" s="36" t="s">
        <v>145</v>
      </c>
      <c r="CT1607" s="36" t="s">
        <v>8</v>
      </c>
      <c r="CU1607" s="36" t="s">
        <v>526</v>
      </c>
      <c r="CV1607" s="36">
        <v>5</v>
      </c>
      <c r="CW1607" s="36">
        <v>97.6</v>
      </c>
      <c r="CX1607" s="36">
        <v>19.52</v>
      </c>
      <c r="CY1607" s="36" t="s">
        <v>146</v>
      </c>
    </row>
    <row r="1608" spans="97:103" x14ac:dyDescent="0.25">
      <c r="CS1608" s="36" t="s">
        <v>147</v>
      </c>
      <c r="CT1608" s="36" t="s">
        <v>8</v>
      </c>
      <c r="CU1608" s="36" t="s">
        <v>526</v>
      </c>
      <c r="CV1608" s="36">
        <v>3.5</v>
      </c>
      <c r="CW1608" s="36">
        <v>116.41</v>
      </c>
      <c r="CX1608" s="36">
        <v>33.26</v>
      </c>
      <c r="CY1608" s="36" t="s">
        <v>148</v>
      </c>
    </row>
    <row r="1609" spans="97:103" x14ac:dyDescent="0.25">
      <c r="CS1609" s="36" t="s">
        <v>351</v>
      </c>
      <c r="CT1609" s="36" t="s">
        <v>8</v>
      </c>
      <c r="CU1609" s="36" t="s">
        <v>526</v>
      </c>
      <c r="CV1609" s="36">
        <v>155.58320000000001</v>
      </c>
      <c r="CW1609" s="36">
        <v>4711.7</v>
      </c>
      <c r="CX1609" s="36">
        <v>30.28</v>
      </c>
      <c r="CY1609" s="36" t="s">
        <v>352</v>
      </c>
    </row>
    <row r="1610" spans="97:103" x14ac:dyDescent="0.25">
      <c r="CS1610" s="36" t="s">
        <v>353</v>
      </c>
      <c r="CT1610" s="36" t="s">
        <v>8</v>
      </c>
      <c r="CU1610" s="36" t="s">
        <v>526</v>
      </c>
      <c r="CV1610" s="36">
        <v>179.25</v>
      </c>
      <c r="CW1610" s="36">
        <v>5650.17</v>
      </c>
      <c r="CX1610" s="36">
        <v>31.52</v>
      </c>
      <c r="CY1610" s="36" t="s">
        <v>354</v>
      </c>
    </row>
    <row r="1611" spans="97:103" x14ac:dyDescent="0.25">
      <c r="CS1611" s="36" t="s">
        <v>355</v>
      </c>
      <c r="CT1611" s="36" t="s">
        <v>8</v>
      </c>
      <c r="CU1611" s="36" t="s">
        <v>526</v>
      </c>
      <c r="CV1611" s="36">
        <v>5.5</v>
      </c>
      <c r="CW1611" s="36">
        <v>388</v>
      </c>
      <c r="CX1611" s="36">
        <v>70.55</v>
      </c>
      <c r="CY1611" s="36" t="s">
        <v>356</v>
      </c>
    </row>
    <row r="1612" spans="97:103" x14ac:dyDescent="0.25">
      <c r="CS1612" s="36" t="s">
        <v>521</v>
      </c>
      <c r="CT1612" s="36" t="s">
        <v>8</v>
      </c>
      <c r="CU1612" s="36" t="s">
        <v>526</v>
      </c>
      <c r="CV1612" s="36">
        <v>199.58326600000001</v>
      </c>
      <c r="CW1612" s="36">
        <v>6143.08</v>
      </c>
      <c r="CX1612" s="36">
        <v>30.78</v>
      </c>
      <c r="CY1612" s="36" t="s">
        <v>522</v>
      </c>
    </row>
    <row r="1613" spans="97:103" x14ac:dyDescent="0.25">
      <c r="CS1613" s="36" t="s">
        <v>357</v>
      </c>
      <c r="CT1613" s="36" t="s">
        <v>8</v>
      </c>
      <c r="CU1613" s="36" t="s">
        <v>526</v>
      </c>
      <c r="CV1613" s="36">
        <v>51</v>
      </c>
      <c r="CW1613" s="36">
        <v>3629.85</v>
      </c>
      <c r="CX1613" s="36">
        <v>71.17</v>
      </c>
      <c r="CY1613" s="36" t="s">
        <v>358</v>
      </c>
    </row>
    <row r="1614" spans="97:103" x14ac:dyDescent="0.25">
      <c r="CS1614" s="36" t="s">
        <v>359</v>
      </c>
      <c r="CT1614" s="36" t="s">
        <v>8</v>
      </c>
      <c r="CU1614" s="36" t="s">
        <v>526</v>
      </c>
      <c r="CV1614" s="36">
        <v>27.66667</v>
      </c>
      <c r="CW1614" s="36">
        <v>1855.42</v>
      </c>
      <c r="CX1614" s="36">
        <v>67.06</v>
      </c>
      <c r="CY1614" s="36" t="s">
        <v>360</v>
      </c>
    </row>
    <row r="1615" spans="97:103" x14ac:dyDescent="0.25">
      <c r="CS1615" s="36" t="s">
        <v>361</v>
      </c>
      <c r="CT1615" s="36" t="s">
        <v>8</v>
      </c>
      <c r="CU1615" s="36" t="s">
        <v>526</v>
      </c>
      <c r="CV1615" s="36">
        <v>136.75</v>
      </c>
      <c r="CW1615" s="36">
        <v>4150.21</v>
      </c>
      <c r="CX1615" s="36">
        <v>30.35</v>
      </c>
      <c r="CY1615" s="36" t="s">
        <v>362</v>
      </c>
    </row>
    <row r="1616" spans="97:103" x14ac:dyDescent="0.25">
      <c r="CS1616" s="36" t="s">
        <v>459</v>
      </c>
      <c r="CT1616" s="36" t="s">
        <v>8</v>
      </c>
      <c r="CU1616" s="36" t="s">
        <v>526</v>
      </c>
      <c r="CV1616" s="36">
        <v>3</v>
      </c>
      <c r="CW1616" s="36">
        <v>239.59</v>
      </c>
      <c r="CX1616" s="36">
        <v>79.86</v>
      </c>
      <c r="CY1616" s="36" t="s">
        <v>460</v>
      </c>
    </row>
    <row r="1617" spans="97:103" x14ac:dyDescent="0.25">
      <c r="CS1617" s="36" t="s">
        <v>363</v>
      </c>
      <c r="CT1617" s="36" t="s">
        <v>8</v>
      </c>
      <c r="CU1617" s="36" t="s">
        <v>526</v>
      </c>
      <c r="CV1617" s="36">
        <v>89.166700000000006</v>
      </c>
      <c r="CW1617" s="36">
        <v>2719.06</v>
      </c>
      <c r="CX1617" s="36">
        <v>30.49</v>
      </c>
      <c r="CY1617" s="36" t="s">
        <v>364</v>
      </c>
    </row>
    <row r="1618" spans="97:103" x14ac:dyDescent="0.25">
      <c r="CS1618" s="36" t="s">
        <v>149</v>
      </c>
      <c r="CT1618" s="36" t="s">
        <v>8</v>
      </c>
      <c r="CU1618" s="36" t="s">
        <v>526</v>
      </c>
      <c r="CV1618" s="36">
        <v>95.3125</v>
      </c>
      <c r="CW1618" s="36">
        <v>7214.39</v>
      </c>
      <c r="CX1618" s="36">
        <v>75.69</v>
      </c>
      <c r="CY1618" s="36" t="s">
        <v>150</v>
      </c>
    </row>
    <row r="1619" spans="97:103" x14ac:dyDescent="0.25">
      <c r="CS1619" s="36" t="s">
        <v>151</v>
      </c>
      <c r="CT1619" s="36" t="s">
        <v>12</v>
      </c>
      <c r="CU1619" s="36" t="s">
        <v>526</v>
      </c>
      <c r="CV1619" s="36">
        <v>162</v>
      </c>
      <c r="CW1619" s="36">
        <v>1041.9000000000001</v>
      </c>
      <c r="CX1619" s="36">
        <v>6.43</v>
      </c>
      <c r="CY1619" s="36" t="s">
        <v>152</v>
      </c>
    </row>
    <row r="1620" spans="97:103" x14ac:dyDescent="0.25">
      <c r="CS1620" s="36" t="s">
        <v>153</v>
      </c>
      <c r="CT1620" s="36" t="s">
        <v>8</v>
      </c>
      <c r="CU1620" s="36" t="s">
        <v>526</v>
      </c>
      <c r="CV1620" s="36">
        <v>225.28823</v>
      </c>
      <c r="CW1620" s="36">
        <v>18458.27</v>
      </c>
      <c r="CX1620" s="36">
        <v>81.93</v>
      </c>
      <c r="CY1620" s="36" t="s">
        <v>154</v>
      </c>
    </row>
    <row r="1621" spans="97:103" x14ac:dyDescent="0.25">
      <c r="CS1621" s="36" t="s">
        <v>155</v>
      </c>
      <c r="CT1621" s="36" t="s">
        <v>12</v>
      </c>
      <c r="CU1621" s="36" t="s">
        <v>526</v>
      </c>
      <c r="CV1621" s="36">
        <v>758</v>
      </c>
      <c r="CW1621" s="36">
        <v>3733.78</v>
      </c>
      <c r="CX1621" s="36">
        <v>4.93</v>
      </c>
      <c r="CY1621" s="36" t="s">
        <v>156</v>
      </c>
    </row>
    <row r="1622" spans="97:103" x14ac:dyDescent="0.25">
      <c r="CS1622" s="36" t="s">
        <v>535</v>
      </c>
      <c r="CT1622" s="36" t="s">
        <v>8</v>
      </c>
      <c r="CU1622" s="36" t="s">
        <v>526</v>
      </c>
      <c r="CV1622" s="36">
        <v>36.16666</v>
      </c>
      <c r="CW1622" s="36">
        <v>1006.69</v>
      </c>
      <c r="CX1622" s="36">
        <v>27.83</v>
      </c>
      <c r="CY1622" s="36" t="s">
        <v>536</v>
      </c>
    </row>
    <row r="1623" spans="97:103" x14ac:dyDescent="0.25">
      <c r="CS1623" s="36" t="s">
        <v>537</v>
      </c>
      <c r="CT1623" s="36" t="s">
        <v>8</v>
      </c>
      <c r="CU1623" s="36" t="s">
        <v>526</v>
      </c>
      <c r="CV1623" s="36">
        <v>36.66666</v>
      </c>
      <c r="CW1623" s="36">
        <v>951.05</v>
      </c>
      <c r="CX1623" s="36">
        <v>25.94</v>
      </c>
      <c r="CY1623" s="36" t="s">
        <v>538</v>
      </c>
    </row>
    <row r="1624" spans="97:103" x14ac:dyDescent="0.25">
      <c r="CS1624" s="36" t="s">
        <v>539</v>
      </c>
      <c r="CT1624" s="36" t="s">
        <v>8</v>
      </c>
      <c r="CU1624" s="36" t="s">
        <v>526</v>
      </c>
      <c r="CV1624" s="36">
        <v>15</v>
      </c>
      <c r="CW1624" s="36">
        <v>220.92</v>
      </c>
      <c r="CX1624" s="36">
        <v>14.73</v>
      </c>
      <c r="CY1624" s="36" t="s">
        <v>540</v>
      </c>
    </row>
    <row r="1625" spans="97:103" x14ac:dyDescent="0.25">
      <c r="CS1625" s="36" t="s">
        <v>541</v>
      </c>
      <c r="CT1625" s="36" t="s">
        <v>8</v>
      </c>
      <c r="CU1625" s="36" t="s">
        <v>526</v>
      </c>
      <c r="CV1625" s="36">
        <v>14</v>
      </c>
      <c r="CW1625" s="36">
        <v>203.48</v>
      </c>
      <c r="CX1625" s="36">
        <v>14.53</v>
      </c>
      <c r="CY1625" s="36" t="s">
        <v>542</v>
      </c>
    </row>
    <row r="1626" spans="97:103" x14ac:dyDescent="0.25">
      <c r="CS1626" s="36" t="s">
        <v>465</v>
      </c>
      <c r="CT1626" s="36" t="s">
        <v>8</v>
      </c>
      <c r="CU1626" s="36" t="s">
        <v>526</v>
      </c>
      <c r="CV1626" s="36">
        <v>57.5</v>
      </c>
      <c r="CW1626" s="36">
        <v>8092.4</v>
      </c>
      <c r="CX1626" s="36">
        <v>140.74</v>
      </c>
      <c r="CY1626" s="36" t="s">
        <v>466</v>
      </c>
    </row>
    <row r="1627" spans="97:103" x14ac:dyDescent="0.25">
      <c r="CS1627" s="36" t="s">
        <v>543</v>
      </c>
      <c r="CT1627" s="36" t="s">
        <v>12</v>
      </c>
      <c r="CU1627" s="36" t="s">
        <v>526</v>
      </c>
      <c r="CV1627" s="36">
        <v>18</v>
      </c>
      <c r="CW1627" s="36">
        <v>117.72</v>
      </c>
      <c r="CX1627" s="36">
        <v>6.54</v>
      </c>
      <c r="CY1627" s="36" t="s">
        <v>544</v>
      </c>
    </row>
    <row r="1628" spans="97:103" x14ac:dyDescent="0.25">
      <c r="CS1628" s="36" t="s">
        <v>467</v>
      </c>
      <c r="CT1628" s="36" t="s">
        <v>8</v>
      </c>
      <c r="CU1628" s="36" t="s">
        <v>526</v>
      </c>
      <c r="CV1628" s="36">
        <v>7.074052</v>
      </c>
      <c r="CW1628" s="36">
        <v>492</v>
      </c>
      <c r="CX1628" s="36">
        <v>69.55</v>
      </c>
      <c r="CY1628" s="36" t="s">
        <v>468</v>
      </c>
    </row>
    <row r="1629" spans="97:103" x14ac:dyDescent="0.25">
      <c r="CS1629" s="36" t="s">
        <v>408</v>
      </c>
      <c r="CT1629" s="36" t="s">
        <v>8</v>
      </c>
      <c r="CU1629" s="36" t="s">
        <v>526</v>
      </c>
      <c r="CV1629" s="36">
        <v>3</v>
      </c>
      <c r="CW1629" s="36">
        <v>90</v>
      </c>
      <c r="CX1629" s="36">
        <v>30</v>
      </c>
      <c r="CY1629" s="36" t="s">
        <v>409</v>
      </c>
    </row>
    <row r="1630" spans="97:103" x14ac:dyDescent="0.25">
      <c r="CS1630" s="36" t="s">
        <v>163</v>
      </c>
      <c r="CT1630" s="36" t="s">
        <v>8</v>
      </c>
      <c r="CU1630" s="36" t="s">
        <v>526</v>
      </c>
      <c r="CV1630" s="36">
        <v>69.833332999999996</v>
      </c>
      <c r="CW1630" s="36">
        <v>3632.5</v>
      </c>
      <c r="CX1630" s="36">
        <v>52.02</v>
      </c>
      <c r="CY1630" s="36" t="s">
        <v>164</v>
      </c>
    </row>
    <row r="1631" spans="97:103" x14ac:dyDescent="0.25">
      <c r="CS1631" s="36" t="s">
        <v>471</v>
      </c>
      <c r="CT1631" s="36" t="s">
        <v>8</v>
      </c>
      <c r="CU1631" s="36" t="s">
        <v>526</v>
      </c>
      <c r="CV1631" s="36">
        <v>6.4583329999999997</v>
      </c>
      <c r="CW1631" s="36">
        <v>388.22</v>
      </c>
      <c r="CX1631" s="36">
        <v>60.11</v>
      </c>
      <c r="CY1631" s="36" t="s">
        <v>472</v>
      </c>
    </row>
    <row r="1632" spans="97:103" x14ac:dyDescent="0.25">
      <c r="CS1632" s="36" t="s">
        <v>166</v>
      </c>
      <c r="CT1632" s="36" t="s">
        <v>8</v>
      </c>
      <c r="CU1632" s="36" t="s">
        <v>526</v>
      </c>
      <c r="CV1632" s="36">
        <v>2.25</v>
      </c>
      <c r="CW1632" s="36">
        <v>55.55</v>
      </c>
      <c r="CX1632" s="36">
        <v>24.69</v>
      </c>
      <c r="CY1632" s="36" t="s">
        <v>167</v>
      </c>
    </row>
    <row r="1633" spans="97:103" x14ac:dyDescent="0.25">
      <c r="CS1633" s="36" t="s">
        <v>172</v>
      </c>
      <c r="CT1633" s="36" t="s">
        <v>8</v>
      </c>
      <c r="CU1633" s="36" t="s">
        <v>526</v>
      </c>
      <c r="CV1633" s="36">
        <v>3039</v>
      </c>
      <c r="CW1633" s="36">
        <v>39750.69</v>
      </c>
      <c r="CX1633" s="36">
        <v>13.08</v>
      </c>
      <c r="CY1633" s="36" t="s">
        <v>173</v>
      </c>
    </row>
    <row r="1634" spans="97:103" x14ac:dyDescent="0.25">
      <c r="CS1634" s="36" t="s">
        <v>367</v>
      </c>
      <c r="CT1634" s="36" t="s">
        <v>8</v>
      </c>
      <c r="CU1634" s="36" t="s">
        <v>526</v>
      </c>
      <c r="CV1634" s="36">
        <v>1147.5</v>
      </c>
      <c r="CW1634" s="36">
        <v>24068.1</v>
      </c>
      <c r="CX1634" s="36">
        <v>20.97</v>
      </c>
      <c r="CY1634" s="36" t="s">
        <v>368</v>
      </c>
    </row>
    <row r="1635" spans="97:103" x14ac:dyDescent="0.25">
      <c r="CS1635" s="36" t="s">
        <v>176</v>
      </c>
      <c r="CT1635" s="36" t="s">
        <v>8</v>
      </c>
      <c r="CU1635" s="36" t="s">
        <v>526</v>
      </c>
      <c r="CV1635" s="36">
        <v>1172.750004</v>
      </c>
      <c r="CW1635" s="36">
        <v>40514.639999999999</v>
      </c>
      <c r="CX1635" s="36">
        <v>34.549999999999997</v>
      </c>
      <c r="CY1635" s="36" t="s">
        <v>177</v>
      </c>
    </row>
    <row r="1636" spans="97:103" x14ac:dyDescent="0.25">
      <c r="CS1636" s="36" t="s">
        <v>424</v>
      </c>
      <c r="CT1636" s="36" t="s">
        <v>12</v>
      </c>
      <c r="CU1636" s="36" t="s">
        <v>526</v>
      </c>
      <c r="CV1636" s="36">
        <v>2</v>
      </c>
      <c r="CW1636" s="36">
        <v>6</v>
      </c>
      <c r="CX1636" s="36">
        <v>3</v>
      </c>
      <c r="CY1636" s="36" t="s">
        <v>425</v>
      </c>
    </row>
    <row r="1637" spans="97:103" x14ac:dyDescent="0.25">
      <c r="CS1637" s="36" t="s">
        <v>178</v>
      </c>
      <c r="CT1637" s="36" t="s">
        <v>8</v>
      </c>
      <c r="CU1637" s="36" t="s">
        <v>526</v>
      </c>
      <c r="CV1637" s="36">
        <v>399.58333699999997</v>
      </c>
      <c r="CW1637" s="36">
        <v>16535.759999999998</v>
      </c>
      <c r="CX1637" s="36">
        <v>41.38</v>
      </c>
      <c r="CY1637" s="36" t="s">
        <v>179</v>
      </c>
    </row>
    <row r="1638" spans="97:103" x14ac:dyDescent="0.25">
      <c r="CS1638" s="36" t="s">
        <v>182</v>
      </c>
      <c r="CT1638" s="36" t="s">
        <v>12</v>
      </c>
      <c r="CU1638" s="36" t="s">
        <v>526</v>
      </c>
      <c r="CV1638" s="36">
        <v>66</v>
      </c>
      <c r="CW1638" s="36">
        <v>510.6</v>
      </c>
      <c r="CX1638" s="36">
        <v>7.74</v>
      </c>
      <c r="CY1638" s="36" t="s">
        <v>183</v>
      </c>
    </row>
    <row r="1639" spans="97:103" x14ac:dyDescent="0.25">
      <c r="CS1639" s="36" t="s">
        <v>184</v>
      </c>
      <c r="CT1639" s="36" t="s">
        <v>8</v>
      </c>
      <c r="CU1639" s="36" t="s">
        <v>526</v>
      </c>
      <c r="CV1639" s="36">
        <v>2022</v>
      </c>
      <c r="CW1639" s="36">
        <v>33915.26</v>
      </c>
      <c r="CX1639" s="36">
        <v>16.77</v>
      </c>
      <c r="CY1639" s="36" t="s">
        <v>185</v>
      </c>
    </row>
    <row r="1640" spans="97:103" x14ac:dyDescent="0.25">
      <c r="CS1640" s="36" t="s">
        <v>477</v>
      </c>
      <c r="CT1640" s="36" t="s">
        <v>12</v>
      </c>
      <c r="CU1640" s="36" t="s">
        <v>526</v>
      </c>
      <c r="CV1640" s="36">
        <v>2</v>
      </c>
      <c r="CW1640" s="36">
        <v>4.4800000000000004</v>
      </c>
      <c r="CX1640" s="36">
        <v>2.2400000000000002</v>
      </c>
      <c r="CY1640" s="36" t="s">
        <v>478</v>
      </c>
    </row>
    <row r="1641" spans="97:103" x14ac:dyDescent="0.25">
      <c r="CS1641" s="36" t="s">
        <v>186</v>
      </c>
      <c r="CT1641" s="36" t="s">
        <v>8</v>
      </c>
      <c r="CU1641" s="36" t="s">
        <v>526</v>
      </c>
      <c r="CV1641" s="36">
        <v>173.24933300000001</v>
      </c>
      <c r="CW1641" s="36">
        <v>5824.3</v>
      </c>
      <c r="CX1641" s="36">
        <v>33.619999999999997</v>
      </c>
      <c r="CY1641" s="36" t="s">
        <v>187</v>
      </c>
    </row>
    <row r="1642" spans="97:103" x14ac:dyDescent="0.25">
      <c r="CS1642" s="36" t="s">
        <v>188</v>
      </c>
      <c r="CT1642" s="36" t="s">
        <v>12</v>
      </c>
      <c r="CU1642" s="36" t="s">
        <v>526</v>
      </c>
      <c r="CV1642" s="36">
        <v>45</v>
      </c>
      <c r="CW1642" s="36">
        <v>347.52</v>
      </c>
      <c r="CX1642" s="36">
        <v>7.72</v>
      </c>
      <c r="CY1642" s="36" t="s">
        <v>189</v>
      </c>
    </row>
    <row r="1643" spans="97:103" x14ac:dyDescent="0.25">
      <c r="CS1643" s="36" t="s">
        <v>190</v>
      </c>
      <c r="CT1643" s="36" t="s">
        <v>8</v>
      </c>
      <c r="CU1643" s="36" t="s">
        <v>526</v>
      </c>
      <c r="CV1643" s="36">
        <v>22.332999999999998</v>
      </c>
      <c r="CW1643" s="36">
        <v>942.72</v>
      </c>
      <c r="CX1643" s="36">
        <v>42.21</v>
      </c>
      <c r="CY1643" s="36" t="s">
        <v>191</v>
      </c>
    </row>
    <row r="1644" spans="97:103" x14ac:dyDescent="0.25">
      <c r="CS1644" s="36" t="s">
        <v>192</v>
      </c>
      <c r="CT1644" s="36" t="s">
        <v>12</v>
      </c>
      <c r="CU1644" s="36" t="s">
        <v>526</v>
      </c>
      <c r="CV1644" s="36">
        <v>50</v>
      </c>
      <c r="CW1644" s="36">
        <v>388.63</v>
      </c>
      <c r="CX1644" s="36">
        <v>7.77</v>
      </c>
      <c r="CY1644" s="36" t="s">
        <v>193</v>
      </c>
    </row>
    <row r="1645" spans="97:103" x14ac:dyDescent="0.25">
      <c r="CS1645" s="36" t="s">
        <v>194</v>
      </c>
      <c r="CT1645" s="36" t="s">
        <v>8</v>
      </c>
      <c r="CU1645" s="36" t="s">
        <v>526</v>
      </c>
      <c r="CV1645" s="36">
        <v>2017.375</v>
      </c>
      <c r="CW1645" s="36">
        <v>33850.85</v>
      </c>
      <c r="CX1645" s="36">
        <v>16.78</v>
      </c>
      <c r="CY1645" s="36" t="s">
        <v>195</v>
      </c>
    </row>
    <row r="1646" spans="97:103" x14ac:dyDescent="0.25">
      <c r="CS1646" s="36" t="s">
        <v>479</v>
      </c>
      <c r="CT1646" s="36" t="s">
        <v>12</v>
      </c>
      <c r="CU1646" s="36" t="s">
        <v>526</v>
      </c>
      <c r="CV1646" s="36">
        <v>2</v>
      </c>
      <c r="CW1646" s="36">
        <v>4.4800000000000004</v>
      </c>
      <c r="CX1646" s="36">
        <v>2.2400000000000002</v>
      </c>
      <c r="CY1646" s="36" t="s">
        <v>480</v>
      </c>
    </row>
    <row r="1647" spans="97:103" x14ac:dyDescent="0.25">
      <c r="CS1647" s="36" t="s">
        <v>196</v>
      </c>
      <c r="CT1647" s="36" t="s">
        <v>8</v>
      </c>
      <c r="CU1647" s="36" t="s">
        <v>526</v>
      </c>
      <c r="CV1647" s="36">
        <v>39.665999999999997</v>
      </c>
      <c r="CW1647" s="36">
        <v>1625.3</v>
      </c>
      <c r="CX1647" s="36">
        <v>40.97</v>
      </c>
      <c r="CY1647" s="36" t="s">
        <v>197</v>
      </c>
    </row>
    <row r="1648" spans="97:103" x14ac:dyDescent="0.25">
      <c r="CS1648" s="36" t="s">
        <v>200</v>
      </c>
      <c r="CT1648" s="36" t="s">
        <v>8</v>
      </c>
      <c r="CU1648" s="36" t="s">
        <v>526</v>
      </c>
      <c r="CV1648" s="36">
        <v>-0.16666700000000001</v>
      </c>
      <c r="CW1648" s="36">
        <v>-7.25</v>
      </c>
      <c r="CX1648" s="36">
        <v>43.5</v>
      </c>
      <c r="CY1648" s="36" t="s">
        <v>201</v>
      </c>
    </row>
    <row r="1649" spans="97:103" x14ac:dyDescent="0.25">
      <c r="CS1649" s="36" t="s">
        <v>523</v>
      </c>
      <c r="CT1649" s="36" t="s">
        <v>48</v>
      </c>
      <c r="CU1649" s="36" t="s">
        <v>526</v>
      </c>
      <c r="CV1649" s="36">
        <v>37</v>
      </c>
      <c r="CW1649" s="36">
        <v>0</v>
      </c>
      <c r="CX1649" s="36">
        <v>0</v>
      </c>
      <c r="CY1649" s="36" t="s">
        <v>48</v>
      </c>
    </row>
    <row r="1650" spans="97:103" x14ac:dyDescent="0.25">
      <c r="CS1650" s="36" t="s">
        <v>545</v>
      </c>
      <c r="CT1650" s="36" t="s">
        <v>8</v>
      </c>
      <c r="CU1650" s="36" t="s">
        <v>526</v>
      </c>
      <c r="CV1650" s="36">
        <v>76</v>
      </c>
      <c r="CW1650" s="36">
        <v>1085.58</v>
      </c>
      <c r="CX1650" s="36">
        <v>14.28</v>
      </c>
      <c r="CY1650" s="36" t="s">
        <v>546</v>
      </c>
    </row>
    <row r="1651" spans="97:103" x14ac:dyDescent="0.25">
      <c r="CS1651" s="36" t="s">
        <v>547</v>
      </c>
      <c r="CT1651" s="36" t="s">
        <v>8</v>
      </c>
      <c r="CU1651" s="36" t="s">
        <v>526</v>
      </c>
      <c r="CV1651" s="36">
        <v>59</v>
      </c>
      <c r="CW1651" s="36">
        <v>1074.45</v>
      </c>
      <c r="CX1651" s="36">
        <v>18.21</v>
      </c>
      <c r="CY1651" s="36" t="s">
        <v>548</v>
      </c>
    </row>
    <row r="1652" spans="97:103" x14ac:dyDescent="0.25">
      <c r="CS1652" s="36" t="s">
        <v>549</v>
      </c>
      <c r="CT1652" s="36" t="s">
        <v>8</v>
      </c>
      <c r="CU1652" s="36" t="s">
        <v>526</v>
      </c>
      <c r="CV1652" s="36">
        <v>7</v>
      </c>
      <c r="CW1652" s="36">
        <v>791.84</v>
      </c>
      <c r="CX1652" s="36">
        <v>113.12</v>
      </c>
      <c r="CY1652" s="36" t="s">
        <v>550</v>
      </c>
    </row>
    <row r="1653" spans="97:103" x14ac:dyDescent="0.25">
      <c r="CS1653" s="36" t="s">
        <v>551</v>
      </c>
      <c r="CT1653" s="36" t="s">
        <v>8</v>
      </c>
      <c r="CU1653" s="36" t="s">
        <v>526</v>
      </c>
      <c r="CV1653" s="36">
        <v>76</v>
      </c>
      <c r="CW1653" s="36">
        <v>1394.9</v>
      </c>
      <c r="CX1653" s="36">
        <v>18.350000000000001</v>
      </c>
      <c r="CY1653" s="36" t="s">
        <v>552</v>
      </c>
    </row>
    <row r="1654" spans="97:103" x14ac:dyDescent="0.25">
      <c r="CS1654" s="36" t="s">
        <v>428</v>
      </c>
      <c r="CT1654" s="36" t="s">
        <v>8</v>
      </c>
      <c r="CU1654" s="36" t="s">
        <v>526</v>
      </c>
      <c r="CV1654" s="36">
        <v>318.38440000000003</v>
      </c>
      <c r="CW1654" s="36">
        <v>5112.74</v>
      </c>
      <c r="CX1654" s="36">
        <v>16.059999999999999</v>
      </c>
      <c r="CY1654" s="36" t="s">
        <v>429</v>
      </c>
    </row>
    <row r="1655" spans="97:103" x14ac:dyDescent="0.25">
      <c r="CS1655" s="36" t="s">
        <v>553</v>
      </c>
      <c r="CT1655" s="36" t="s">
        <v>8</v>
      </c>
      <c r="CU1655" s="36" t="s">
        <v>526</v>
      </c>
      <c r="CV1655" s="36">
        <v>74</v>
      </c>
      <c r="CW1655" s="36">
        <v>1357.2</v>
      </c>
      <c r="CX1655" s="36">
        <v>18.34</v>
      </c>
      <c r="CY1655" s="36" t="s">
        <v>554</v>
      </c>
    </row>
    <row r="1656" spans="97:103" x14ac:dyDescent="0.25">
      <c r="CS1656" s="36" t="s">
        <v>204</v>
      </c>
      <c r="CT1656" s="36" t="s">
        <v>8</v>
      </c>
      <c r="CU1656" s="36" t="s">
        <v>526</v>
      </c>
      <c r="CV1656" s="36">
        <v>2383.3000000000002</v>
      </c>
      <c r="CW1656" s="36">
        <v>53312.800000000003</v>
      </c>
      <c r="CX1656" s="36">
        <v>22.37</v>
      </c>
      <c r="CY1656" s="36" t="s">
        <v>205</v>
      </c>
    </row>
    <row r="1657" spans="97:103" x14ac:dyDescent="0.25">
      <c r="CS1657" s="36" t="s">
        <v>206</v>
      </c>
      <c r="CT1657" s="36" t="s">
        <v>8</v>
      </c>
      <c r="CU1657" s="36" t="s">
        <v>526</v>
      </c>
      <c r="CV1657" s="36">
        <v>2633.75</v>
      </c>
      <c r="CW1657" s="36">
        <v>55633.71</v>
      </c>
      <c r="CX1657" s="36">
        <v>21.12</v>
      </c>
      <c r="CY1657" s="36" t="s">
        <v>207</v>
      </c>
    </row>
    <row r="1658" spans="97:103" x14ac:dyDescent="0.25">
      <c r="CS1658" s="36" t="s">
        <v>430</v>
      </c>
      <c r="CT1658" s="36" t="s">
        <v>8</v>
      </c>
      <c r="CU1658" s="36" t="s">
        <v>526</v>
      </c>
      <c r="CV1658" s="36">
        <v>272</v>
      </c>
      <c r="CW1658" s="36">
        <v>4670.51</v>
      </c>
      <c r="CX1658" s="36">
        <v>17.170000000000002</v>
      </c>
      <c r="CY1658" s="36" t="s">
        <v>431</v>
      </c>
    </row>
    <row r="1659" spans="97:103" x14ac:dyDescent="0.25">
      <c r="CS1659" s="36" t="s">
        <v>210</v>
      </c>
      <c r="CT1659" s="36" t="s">
        <v>8</v>
      </c>
      <c r="CU1659" s="36" t="s">
        <v>526</v>
      </c>
      <c r="CV1659" s="36">
        <v>372.9</v>
      </c>
      <c r="CW1659" s="36">
        <v>5180.88</v>
      </c>
      <c r="CX1659" s="36">
        <v>13.89</v>
      </c>
      <c r="CY1659" s="36" t="s">
        <v>211</v>
      </c>
    </row>
    <row r="1660" spans="97:103" x14ac:dyDescent="0.25">
      <c r="CS1660" s="36" t="s">
        <v>371</v>
      </c>
      <c r="CT1660" s="36" t="s">
        <v>8</v>
      </c>
      <c r="CU1660" s="36" t="s">
        <v>526</v>
      </c>
      <c r="CV1660" s="36">
        <v>159</v>
      </c>
      <c r="CW1660" s="36">
        <v>3406.48</v>
      </c>
      <c r="CX1660" s="36">
        <v>21.42</v>
      </c>
      <c r="CY1660" s="36" t="s">
        <v>372</v>
      </c>
    </row>
    <row r="1661" spans="97:103" x14ac:dyDescent="0.25">
      <c r="CS1661" s="36" t="s">
        <v>212</v>
      </c>
      <c r="CT1661" s="36" t="s">
        <v>8</v>
      </c>
      <c r="CU1661" s="36" t="s">
        <v>526</v>
      </c>
      <c r="CV1661" s="36">
        <v>2</v>
      </c>
      <c r="CW1661" s="36">
        <v>74</v>
      </c>
      <c r="CX1661" s="36">
        <v>37</v>
      </c>
      <c r="CY1661" s="36" t="s">
        <v>213</v>
      </c>
    </row>
    <row r="1662" spans="97:103" x14ac:dyDescent="0.25">
      <c r="CS1662" s="36" t="s">
        <v>483</v>
      </c>
      <c r="CT1662" s="36" t="s">
        <v>8</v>
      </c>
      <c r="CU1662" s="36" t="s">
        <v>526</v>
      </c>
      <c r="CV1662" s="36">
        <v>89.5</v>
      </c>
      <c r="CW1662" s="36">
        <v>4935.24</v>
      </c>
      <c r="CX1662" s="36">
        <v>55.14</v>
      </c>
      <c r="CY1662" s="36" t="s">
        <v>484</v>
      </c>
    </row>
    <row r="1663" spans="97:103" x14ac:dyDescent="0.25">
      <c r="CS1663" s="36" t="s">
        <v>485</v>
      </c>
      <c r="CT1663" s="36" t="s">
        <v>8</v>
      </c>
      <c r="CU1663" s="36" t="s">
        <v>526</v>
      </c>
      <c r="CV1663" s="36">
        <v>69.5</v>
      </c>
      <c r="CW1663" s="36">
        <v>2540.2199999999998</v>
      </c>
      <c r="CX1663" s="36">
        <v>36.549999999999997</v>
      </c>
      <c r="CY1663" s="36" t="s">
        <v>486</v>
      </c>
    </row>
    <row r="1664" spans="97:103" x14ac:dyDescent="0.25">
      <c r="CS1664" s="36" t="s">
        <v>214</v>
      </c>
      <c r="CT1664" s="36" t="s">
        <v>8</v>
      </c>
      <c r="CU1664" s="36" t="s">
        <v>526</v>
      </c>
      <c r="CV1664" s="36">
        <v>51</v>
      </c>
      <c r="CW1664" s="36">
        <v>1239.48</v>
      </c>
      <c r="CX1664" s="36">
        <v>24.3</v>
      </c>
      <c r="CY1664" s="36" t="s">
        <v>215</v>
      </c>
    </row>
    <row r="1665" spans="97:103" x14ac:dyDescent="0.25">
      <c r="CS1665" s="36" t="s">
        <v>511</v>
      </c>
      <c r="CT1665" s="36" t="s">
        <v>8</v>
      </c>
      <c r="CU1665" s="36" t="s">
        <v>526</v>
      </c>
      <c r="CV1665" s="36">
        <v>1.9166669999999999</v>
      </c>
      <c r="CW1665" s="36">
        <v>38</v>
      </c>
      <c r="CX1665" s="36">
        <v>19.829999999999998</v>
      </c>
      <c r="CY1665" s="36" t="s">
        <v>512</v>
      </c>
    </row>
    <row r="1666" spans="97:103" x14ac:dyDescent="0.25">
      <c r="CS1666" s="36" t="s">
        <v>513</v>
      </c>
      <c r="CT1666" s="36" t="s">
        <v>8</v>
      </c>
      <c r="CU1666" s="36" t="s">
        <v>526</v>
      </c>
      <c r="CV1666" s="36">
        <v>0.33333299999999999</v>
      </c>
      <c r="CW1666" s="36">
        <v>18</v>
      </c>
      <c r="CX1666" s="36">
        <v>54</v>
      </c>
      <c r="CY1666" s="36" t="s">
        <v>514</v>
      </c>
    </row>
    <row r="1667" spans="97:103" x14ac:dyDescent="0.25">
      <c r="CS1667" s="36" t="s">
        <v>220</v>
      </c>
      <c r="CT1667" s="36" t="s">
        <v>8</v>
      </c>
      <c r="CU1667" s="36" t="s">
        <v>526</v>
      </c>
      <c r="CV1667" s="36">
        <v>38.5</v>
      </c>
      <c r="CW1667" s="36">
        <v>4305.6000000000004</v>
      </c>
      <c r="CX1667" s="36">
        <v>111.83</v>
      </c>
      <c r="CY1667" s="36" t="s">
        <v>221</v>
      </c>
    </row>
    <row r="1668" spans="97:103" x14ac:dyDescent="0.25">
      <c r="CS1668" s="36" t="s">
        <v>555</v>
      </c>
      <c r="CT1668" s="36" t="s">
        <v>12</v>
      </c>
      <c r="CU1668" s="36" t="s">
        <v>526</v>
      </c>
      <c r="CV1668" s="36">
        <v>1</v>
      </c>
      <c r="CW1668" s="36">
        <v>33.6</v>
      </c>
      <c r="CX1668" s="36">
        <v>33.6</v>
      </c>
      <c r="CY1668" s="36" t="s">
        <v>556</v>
      </c>
    </row>
    <row r="1669" spans="97:103" x14ac:dyDescent="0.25">
      <c r="CS1669" s="36" t="s">
        <v>432</v>
      </c>
      <c r="CT1669" s="36" t="s">
        <v>8</v>
      </c>
      <c r="CU1669" s="36" t="s">
        <v>526</v>
      </c>
      <c r="CV1669" s="36">
        <v>6</v>
      </c>
      <c r="CW1669" s="36">
        <v>283.27999999999997</v>
      </c>
      <c r="CX1669" s="36">
        <v>47.21</v>
      </c>
      <c r="CY1669" s="36" t="s">
        <v>433</v>
      </c>
    </row>
    <row r="1670" spans="97:103" x14ac:dyDescent="0.25">
      <c r="CS1670" s="36" t="s">
        <v>226</v>
      </c>
      <c r="CT1670" s="36" t="s">
        <v>8</v>
      </c>
      <c r="CU1670" s="36" t="s">
        <v>526</v>
      </c>
      <c r="CV1670" s="36">
        <v>5</v>
      </c>
      <c r="CW1670" s="36">
        <v>146.4</v>
      </c>
      <c r="CX1670" s="36">
        <v>29.28</v>
      </c>
      <c r="CY1670" s="36" t="s">
        <v>227</v>
      </c>
    </row>
    <row r="1671" spans="97:103" x14ac:dyDescent="0.25">
      <c r="CS1671" s="36" t="s">
        <v>524</v>
      </c>
      <c r="CT1671" s="36" t="s">
        <v>48</v>
      </c>
      <c r="CU1671" s="36" t="s">
        <v>526</v>
      </c>
      <c r="CV1671" s="36">
        <v>3</v>
      </c>
      <c r="CW1671" s="36">
        <v>30</v>
      </c>
      <c r="CX1671" s="36">
        <v>10</v>
      </c>
      <c r="CY1671" s="36" t="s">
        <v>48</v>
      </c>
    </row>
    <row r="1672" spans="97:103" x14ac:dyDescent="0.25">
      <c r="CS1672" s="36" t="s">
        <v>228</v>
      </c>
      <c r="CT1672" s="36" t="s">
        <v>8</v>
      </c>
      <c r="CU1672" s="36" t="s">
        <v>526</v>
      </c>
      <c r="CV1672" s="36">
        <v>2.5</v>
      </c>
      <c r="CW1672" s="36">
        <v>96.85</v>
      </c>
      <c r="CX1672" s="36">
        <v>38.74</v>
      </c>
      <c r="CY1672" s="36" t="s">
        <v>229</v>
      </c>
    </row>
    <row r="1673" spans="97:103" x14ac:dyDescent="0.25">
      <c r="CS1673" s="36" t="s">
        <v>230</v>
      </c>
      <c r="CT1673" s="36" t="s">
        <v>8</v>
      </c>
      <c r="CU1673" s="36" t="s">
        <v>526</v>
      </c>
      <c r="CV1673" s="36">
        <v>79.583332999999996</v>
      </c>
      <c r="CW1673" s="36">
        <v>5186.7</v>
      </c>
      <c r="CX1673" s="36">
        <v>65.17</v>
      </c>
      <c r="CY1673" s="36" t="s">
        <v>231</v>
      </c>
    </row>
    <row r="1674" spans="97:103" x14ac:dyDescent="0.25">
      <c r="CS1674" s="36" t="s">
        <v>375</v>
      </c>
      <c r="CT1674" s="36" t="s">
        <v>12</v>
      </c>
      <c r="CU1674" s="36" t="s">
        <v>526</v>
      </c>
      <c r="CV1674" s="36">
        <v>185</v>
      </c>
      <c r="CW1674" s="36">
        <v>541.38</v>
      </c>
      <c r="CX1674" s="36">
        <v>2.93</v>
      </c>
      <c r="CY1674" s="36" t="s">
        <v>376</v>
      </c>
    </row>
    <row r="1675" spans="97:103" x14ac:dyDescent="0.25">
      <c r="CS1675" s="36" t="s">
        <v>557</v>
      </c>
      <c r="CT1675" s="36" t="s">
        <v>8</v>
      </c>
      <c r="CU1675" s="36" t="s">
        <v>526</v>
      </c>
      <c r="CV1675" s="36">
        <v>277.83326599999998</v>
      </c>
      <c r="CW1675" s="36">
        <v>12341.42</v>
      </c>
      <c r="CX1675" s="36">
        <v>44.42</v>
      </c>
      <c r="CY1675" s="36" t="s">
        <v>558</v>
      </c>
    </row>
    <row r="1676" spans="97:103" x14ac:dyDescent="0.25">
      <c r="CS1676" s="36" t="s">
        <v>236</v>
      </c>
      <c r="CT1676" s="36" t="s">
        <v>8</v>
      </c>
      <c r="CU1676" s="36" t="s">
        <v>526</v>
      </c>
      <c r="CV1676" s="36">
        <v>-0.9375</v>
      </c>
      <c r="CW1676" s="36">
        <v>-144.32</v>
      </c>
      <c r="CX1676" s="36">
        <v>153.94</v>
      </c>
      <c r="CY1676" s="36" t="s">
        <v>237</v>
      </c>
    </row>
    <row r="1677" spans="97:103" x14ac:dyDescent="0.25">
      <c r="CS1677" s="36" t="s">
        <v>238</v>
      </c>
      <c r="CT1677" s="36" t="s">
        <v>12</v>
      </c>
      <c r="CU1677" s="36" t="s">
        <v>526</v>
      </c>
      <c r="CV1677" s="36">
        <v>4.5</v>
      </c>
      <c r="CW1677" s="36">
        <v>50.55</v>
      </c>
      <c r="CX1677" s="36">
        <v>11.23</v>
      </c>
      <c r="CY1677" s="36" t="s">
        <v>239</v>
      </c>
    </row>
    <row r="1678" spans="97:103" x14ac:dyDescent="0.25">
      <c r="CS1678" s="36" t="s">
        <v>240</v>
      </c>
      <c r="CT1678" s="36" t="s">
        <v>8</v>
      </c>
      <c r="CU1678" s="36" t="s">
        <v>526</v>
      </c>
      <c r="CV1678" s="36">
        <v>637.61563000000001</v>
      </c>
      <c r="CW1678" s="36">
        <v>79900.63</v>
      </c>
      <c r="CX1678" s="36">
        <v>125.31</v>
      </c>
      <c r="CY1678" s="36" t="s">
        <v>241</v>
      </c>
    </row>
    <row r="1679" spans="97:103" x14ac:dyDescent="0.25">
      <c r="CS1679" s="36" t="s">
        <v>242</v>
      </c>
      <c r="CT1679" s="36" t="s">
        <v>12</v>
      </c>
      <c r="CU1679" s="36" t="s">
        <v>526</v>
      </c>
      <c r="CV1679" s="36">
        <v>1046.5999999999999</v>
      </c>
      <c r="CW1679" s="36">
        <v>10054.35</v>
      </c>
      <c r="CX1679" s="36">
        <v>9.61</v>
      </c>
      <c r="CY1679" s="36" t="s">
        <v>243</v>
      </c>
    </row>
    <row r="1680" spans="97:103" x14ac:dyDescent="0.25">
      <c r="CS1680" s="36" t="s">
        <v>244</v>
      </c>
      <c r="CT1680" s="36" t="s">
        <v>12</v>
      </c>
      <c r="CU1680" s="36" t="s">
        <v>526</v>
      </c>
      <c r="CV1680" s="36">
        <v>84</v>
      </c>
      <c r="CW1680" s="36">
        <v>604.65</v>
      </c>
      <c r="CX1680" s="36">
        <v>7.2</v>
      </c>
      <c r="CY1680" s="36" t="s">
        <v>245</v>
      </c>
    </row>
    <row r="1681" spans="97:103" x14ac:dyDescent="0.25">
      <c r="CS1681" s="36" t="s">
        <v>246</v>
      </c>
      <c r="CT1681" s="36" t="s">
        <v>8</v>
      </c>
      <c r="CU1681" s="36" t="s">
        <v>526</v>
      </c>
      <c r="CV1681" s="36">
        <v>26</v>
      </c>
      <c r="CW1681" s="36">
        <v>2340.56</v>
      </c>
      <c r="CX1681" s="36">
        <v>90.02</v>
      </c>
      <c r="CY1681" s="36" t="s">
        <v>247</v>
      </c>
    </row>
    <row r="1682" spans="97:103" x14ac:dyDescent="0.25">
      <c r="CS1682" s="36" t="s">
        <v>248</v>
      </c>
      <c r="CT1682" s="36" t="s">
        <v>12</v>
      </c>
      <c r="CU1682" s="36" t="s">
        <v>526</v>
      </c>
      <c r="CV1682" s="36">
        <v>96</v>
      </c>
      <c r="CW1682" s="36">
        <v>719.4</v>
      </c>
      <c r="CX1682" s="36">
        <v>7.49</v>
      </c>
      <c r="CY1682" s="36" t="s">
        <v>249</v>
      </c>
    </row>
    <row r="1683" spans="97:103" x14ac:dyDescent="0.25">
      <c r="CS1683" s="36" t="s">
        <v>250</v>
      </c>
      <c r="CT1683" s="36" t="s">
        <v>8</v>
      </c>
      <c r="CU1683" s="36" t="s">
        <v>526</v>
      </c>
      <c r="CV1683" s="36">
        <v>23.25</v>
      </c>
      <c r="CW1683" s="36">
        <v>2179.88</v>
      </c>
      <c r="CX1683" s="36">
        <v>93.76</v>
      </c>
      <c r="CY1683" s="36" t="s">
        <v>251</v>
      </c>
    </row>
    <row r="1684" spans="97:103" x14ac:dyDescent="0.25">
      <c r="CS1684" s="36" t="s">
        <v>252</v>
      </c>
      <c r="CT1684" s="36" t="s">
        <v>8</v>
      </c>
      <c r="CU1684" s="36" t="s">
        <v>526</v>
      </c>
      <c r="CV1684" s="36">
        <v>149.3125</v>
      </c>
      <c r="CW1684" s="36">
        <v>11751.42</v>
      </c>
      <c r="CX1684" s="36">
        <v>78.7</v>
      </c>
      <c r="CY1684" s="36" t="s">
        <v>253</v>
      </c>
    </row>
    <row r="1685" spans="97:103" x14ac:dyDescent="0.25">
      <c r="CS1685" s="36" t="s">
        <v>254</v>
      </c>
      <c r="CT1685" s="36" t="s">
        <v>12</v>
      </c>
      <c r="CU1685" s="36" t="s">
        <v>526</v>
      </c>
      <c r="CV1685" s="36">
        <v>273.2</v>
      </c>
      <c r="CW1685" s="36">
        <v>1740.03</v>
      </c>
      <c r="CX1685" s="36">
        <v>6.37</v>
      </c>
      <c r="CY1685" s="36" t="s">
        <v>255</v>
      </c>
    </row>
    <row r="1686" spans="97:103" x14ac:dyDescent="0.25">
      <c r="CS1686" s="36" t="s">
        <v>256</v>
      </c>
      <c r="CT1686" s="36" t="s">
        <v>8</v>
      </c>
      <c r="CU1686" s="36" t="s">
        <v>526</v>
      </c>
      <c r="CV1686" s="36">
        <v>278.62153000000001</v>
      </c>
      <c r="CW1686" s="36">
        <v>24324.41</v>
      </c>
      <c r="CX1686" s="36">
        <v>87.3</v>
      </c>
      <c r="CY1686" s="36" t="s">
        <v>257</v>
      </c>
    </row>
    <row r="1687" spans="97:103" x14ac:dyDescent="0.25">
      <c r="CS1687" s="36" t="s">
        <v>258</v>
      </c>
      <c r="CT1687" s="36" t="s">
        <v>12</v>
      </c>
      <c r="CU1687" s="36" t="s">
        <v>526</v>
      </c>
      <c r="CV1687" s="36">
        <v>970</v>
      </c>
      <c r="CW1687" s="36">
        <v>4762.5600000000004</v>
      </c>
      <c r="CX1687" s="36">
        <v>4.91</v>
      </c>
      <c r="CY1687" s="36" t="s">
        <v>259</v>
      </c>
    </row>
    <row r="1688" spans="97:103" x14ac:dyDescent="0.25">
      <c r="CS1688" s="36" t="s">
        <v>268</v>
      </c>
      <c r="CT1688" s="36" t="s">
        <v>8</v>
      </c>
      <c r="CU1688" s="36" t="s">
        <v>526</v>
      </c>
      <c r="CV1688" s="36">
        <v>15.533333000000001</v>
      </c>
      <c r="CW1688" s="36">
        <v>1484.1</v>
      </c>
      <c r="CX1688" s="36">
        <v>95.54</v>
      </c>
      <c r="CY1688" s="36" t="s">
        <v>269</v>
      </c>
    </row>
    <row r="1689" spans="97:103" x14ac:dyDescent="0.25">
      <c r="CS1689" s="36" t="s">
        <v>389</v>
      </c>
      <c r="CT1689" s="36" t="s">
        <v>117</v>
      </c>
      <c r="CU1689" s="36" t="s">
        <v>526</v>
      </c>
      <c r="CV1689" s="36">
        <v>90</v>
      </c>
      <c r="CW1689" s="36">
        <v>152.69999999999999</v>
      </c>
      <c r="CX1689" s="36">
        <v>1.7</v>
      </c>
      <c r="CY1689" s="36" t="s">
        <v>390</v>
      </c>
    </row>
    <row r="1690" spans="97:103" x14ac:dyDescent="0.25">
      <c r="CS1690" s="36" t="s">
        <v>270</v>
      </c>
      <c r="CT1690" s="36" t="s">
        <v>8</v>
      </c>
      <c r="CU1690" s="36" t="s">
        <v>526</v>
      </c>
      <c r="CV1690" s="36">
        <v>5</v>
      </c>
      <c r="CW1690" s="36">
        <v>374.16</v>
      </c>
      <c r="CX1690" s="36">
        <v>74.83</v>
      </c>
      <c r="CY1690" s="36" t="s">
        <v>271</v>
      </c>
    </row>
    <row r="1691" spans="97:103" x14ac:dyDescent="0.25">
      <c r="CS1691" s="36" t="s">
        <v>272</v>
      </c>
      <c r="CT1691" s="36" t="s">
        <v>8</v>
      </c>
      <c r="CU1691" s="36" t="s">
        <v>526</v>
      </c>
      <c r="CV1691" s="36">
        <v>593.36668099999997</v>
      </c>
      <c r="CW1691" s="36">
        <v>47730.6</v>
      </c>
      <c r="CX1691" s="36">
        <v>80.44</v>
      </c>
      <c r="CY1691" s="36" t="s">
        <v>273</v>
      </c>
    </row>
    <row r="1692" spans="97:103" x14ac:dyDescent="0.25">
      <c r="CS1692" s="36" t="s">
        <v>274</v>
      </c>
      <c r="CT1692" s="36" t="s">
        <v>117</v>
      </c>
      <c r="CU1692" s="36" t="s">
        <v>526</v>
      </c>
      <c r="CV1692" s="36">
        <v>4600</v>
      </c>
      <c r="CW1692" s="36">
        <v>6547.36</v>
      </c>
      <c r="CX1692" s="36">
        <v>1.42</v>
      </c>
      <c r="CY1692" s="36" t="s">
        <v>275</v>
      </c>
    </row>
    <row r="1693" spans="97:103" x14ac:dyDescent="0.25">
      <c r="CS1693" s="36" t="s">
        <v>276</v>
      </c>
      <c r="CT1693" s="36" t="s">
        <v>8</v>
      </c>
      <c r="CU1693" s="36" t="s">
        <v>526</v>
      </c>
      <c r="CV1693" s="36">
        <v>286.52751999999998</v>
      </c>
      <c r="CW1693" s="36">
        <v>20369.96</v>
      </c>
      <c r="CX1693" s="36">
        <v>71.09</v>
      </c>
      <c r="CY1693" s="36" t="s">
        <v>277</v>
      </c>
    </row>
    <row r="1694" spans="97:103" x14ac:dyDescent="0.25">
      <c r="CS1694" s="36" t="s">
        <v>278</v>
      </c>
      <c r="CT1694" s="36" t="s">
        <v>12</v>
      </c>
      <c r="CU1694" s="36" t="s">
        <v>526</v>
      </c>
      <c r="CV1694" s="36">
        <v>250.33336299999999</v>
      </c>
      <c r="CW1694" s="36">
        <v>1692.5</v>
      </c>
      <c r="CX1694" s="36">
        <v>6.76</v>
      </c>
      <c r="CY1694" s="36" t="s">
        <v>279</v>
      </c>
    </row>
    <row r="1695" spans="97:103" x14ac:dyDescent="0.25">
      <c r="CS1695" s="36" t="s">
        <v>559</v>
      </c>
      <c r="CT1695" s="36" t="s">
        <v>8</v>
      </c>
      <c r="CU1695" s="36" t="s">
        <v>526</v>
      </c>
      <c r="CV1695" s="36">
        <v>29.75</v>
      </c>
      <c r="CW1695" s="36">
        <v>609.33000000000004</v>
      </c>
      <c r="CX1695" s="36">
        <v>20.48</v>
      </c>
      <c r="CY1695" s="36" t="s">
        <v>560</v>
      </c>
    </row>
    <row r="1696" spans="97:103" x14ac:dyDescent="0.25">
      <c r="CS1696" s="36" t="s">
        <v>436</v>
      </c>
      <c r="CT1696" s="36" t="s">
        <v>8</v>
      </c>
      <c r="CU1696" s="36" t="s">
        <v>526</v>
      </c>
      <c r="CV1696" s="36">
        <v>199.499999</v>
      </c>
      <c r="CW1696" s="36">
        <v>11107.53</v>
      </c>
      <c r="CX1696" s="36">
        <v>55.68</v>
      </c>
      <c r="CY1696" s="36" t="s">
        <v>437</v>
      </c>
    </row>
    <row r="1697" spans="97:103" x14ac:dyDescent="0.25">
      <c r="CS1697" s="36" t="s">
        <v>280</v>
      </c>
      <c r="CT1697" s="36" t="s">
        <v>8</v>
      </c>
      <c r="CU1697" s="36" t="s">
        <v>526</v>
      </c>
      <c r="CV1697" s="36">
        <v>239</v>
      </c>
      <c r="CW1697" s="36">
        <v>6306</v>
      </c>
      <c r="CX1697" s="36">
        <v>26.38</v>
      </c>
      <c r="CY1697" s="36" t="s">
        <v>281</v>
      </c>
    </row>
    <row r="1698" spans="97:103" x14ac:dyDescent="0.25">
      <c r="CS1698" s="36" t="s">
        <v>282</v>
      </c>
      <c r="CT1698" s="36" t="s">
        <v>8</v>
      </c>
      <c r="CU1698" s="36" t="s">
        <v>526</v>
      </c>
      <c r="CV1698" s="36">
        <v>58.5</v>
      </c>
      <c r="CW1698" s="36">
        <v>968.85</v>
      </c>
      <c r="CX1698" s="36">
        <v>16.559999999999999</v>
      </c>
      <c r="CY1698" s="36" t="s">
        <v>283</v>
      </c>
    </row>
    <row r="1699" spans="97:103" x14ac:dyDescent="0.25">
      <c r="CS1699" s="36" t="s">
        <v>284</v>
      </c>
      <c r="CT1699" s="36" t="s">
        <v>8</v>
      </c>
      <c r="CU1699" s="36" t="s">
        <v>526</v>
      </c>
      <c r="CV1699" s="36">
        <v>352</v>
      </c>
      <c r="CW1699" s="36">
        <v>9175</v>
      </c>
      <c r="CX1699" s="36">
        <v>26.07</v>
      </c>
      <c r="CY1699" s="36" t="s">
        <v>285</v>
      </c>
    </row>
    <row r="1700" spans="97:103" x14ac:dyDescent="0.25">
      <c r="CS1700" s="36" t="s">
        <v>286</v>
      </c>
      <c r="CT1700" s="36" t="s">
        <v>8</v>
      </c>
      <c r="CU1700" s="36" t="s">
        <v>526</v>
      </c>
      <c r="CV1700" s="36">
        <v>60.5</v>
      </c>
      <c r="CW1700" s="36">
        <v>1005.54</v>
      </c>
      <c r="CX1700" s="36">
        <v>16.62</v>
      </c>
      <c r="CY1700" s="36" t="s">
        <v>287</v>
      </c>
    </row>
    <row r="1701" spans="97:103" x14ac:dyDescent="0.25">
      <c r="CS1701" s="36" t="s">
        <v>288</v>
      </c>
      <c r="CT1701" s="36" t="s">
        <v>8</v>
      </c>
      <c r="CU1701" s="36" t="s">
        <v>526</v>
      </c>
      <c r="CV1701" s="36">
        <v>45.5</v>
      </c>
      <c r="CW1701" s="36">
        <v>1250</v>
      </c>
      <c r="CX1701" s="36">
        <v>27.47</v>
      </c>
      <c r="CY1701" s="36" t="s">
        <v>289</v>
      </c>
    </row>
    <row r="1702" spans="97:103" x14ac:dyDescent="0.25">
      <c r="CS1702" s="36" t="s">
        <v>290</v>
      </c>
      <c r="CT1702" s="36" t="s">
        <v>8</v>
      </c>
      <c r="CU1702" s="36" t="s">
        <v>526</v>
      </c>
      <c r="CV1702" s="36">
        <v>316.25</v>
      </c>
      <c r="CW1702" s="36">
        <v>28402.76</v>
      </c>
      <c r="CX1702" s="36">
        <v>89.81</v>
      </c>
      <c r="CY1702" s="36" t="s">
        <v>291</v>
      </c>
    </row>
    <row r="1703" spans="97:103" x14ac:dyDescent="0.25">
      <c r="CS1703" s="36" t="s">
        <v>292</v>
      </c>
      <c r="CT1703" s="36" t="s">
        <v>12</v>
      </c>
      <c r="CU1703" s="36" t="s">
        <v>526</v>
      </c>
      <c r="CV1703" s="36">
        <v>2061</v>
      </c>
      <c r="CW1703" s="36">
        <v>4612.04</v>
      </c>
      <c r="CX1703" s="36">
        <v>2.2400000000000002</v>
      </c>
      <c r="CY1703" s="36" t="s">
        <v>293</v>
      </c>
    </row>
    <row r="1704" spans="97:103" x14ac:dyDescent="0.25">
      <c r="CS1704" s="36" t="s">
        <v>294</v>
      </c>
      <c r="CT1704" s="36" t="s">
        <v>8</v>
      </c>
      <c r="CU1704" s="36" t="s">
        <v>526</v>
      </c>
      <c r="CV1704" s="36">
        <v>502.91633300000001</v>
      </c>
      <c r="CW1704" s="36">
        <v>59065.37</v>
      </c>
      <c r="CX1704" s="36">
        <v>117.45</v>
      </c>
      <c r="CY1704" s="36" t="s">
        <v>295</v>
      </c>
    </row>
    <row r="1705" spans="97:103" x14ac:dyDescent="0.25">
      <c r="CS1705" s="36" t="s">
        <v>296</v>
      </c>
      <c r="CT1705" s="36" t="s">
        <v>12</v>
      </c>
      <c r="CU1705" s="36" t="s">
        <v>526</v>
      </c>
      <c r="CV1705" s="36">
        <v>387</v>
      </c>
      <c r="CW1705" s="36">
        <v>2517.84</v>
      </c>
      <c r="CX1705" s="36">
        <v>6.51</v>
      </c>
      <c r="CY1705" s="36" t="s">
        <v>297</v>
      </c>
    </row>
    <row r="1706" spans="97:103" x14ac:dyDescent="0.25">
      <c r="CS1706" s="36" t="s">
        <v>489</v>
      </c>
      <c r="CT1706" s="36" t="s">
        <v>8</v>
      </c>
      <c r="CU1706" s="36" t="s">
        <v>526</v>
      </c>
      <c r="CV1706" s="36">
        <v>-0.3</v>
      </c>
      <c r="CW1706" s="36">
        <v>-15.9</v>
      </c>
      <c r="CX1706" s="36">
        <v>53</v>
      </c>
      <c r="CY1706" s="36" t="s">
        <v>490</v>
      </c>
    </row>
    <row r="1707" spans="97:103" x14ac:dyDescent="0.25">
      <c r="CS1707" s="36" t="s">
        <v>495</v>
      </c>
      <c r="CT1707" s="36" t="s">
        <v>8</v>
      </c>
      <c r="CU1707" s="36" t="s">
        <v>526</v>
      </c>
      <c r="CV1707" s="36">
        <v>-6.6667000000000004E-2</v>
      </c>
      <c r="CW1707" s="36">
        <v>-3.22</v>
      </c>
      <c r="CX1707" s="36">
        <v>48.3</v>
      </c>
      <c r="CY1707" s="36" t="s">
        <v>496</v>
      </c>
    </row>
    <row r="1708" spans="97:103" x14ac:dyDescent="0.25">
      <c r="CS1708" s="36" t="s">
        <v>497</v>
      </c>
      <c r="CT1708" s="36" t="s">
        <v>8</v>
      </c>
      <c r="CU1708" s="36" t="s">
        <v>526</v>
      </c>
      <c r="CV1708" s="36">
        <v>-0.107143</v>
      </c>
      <c r="CW1708" s="36">
        <v>-4.7300000000000004</v>
      </c>
      <c r="CX1708" s="36">
        <v>44.15</v>
      </c>
      <c r="CY1708" s="36" t="s">
        <v>498</v>
      </c>
    </row>
    <row r="1709" spans="97:103" x14ac:dyDescent="0.25">
      <c r="CS1709" s="36" t="s">
        <v>315</v>
      </c>
      <c r="CT1709" s="36" t="s">
        <v>8</v>
      </c>
      <c r="CU1709" s="36" t="s">
        <v>526</v>
      </c>
      <c r="CV1709" s="36">
        <v>-9.0277999999999997E-2</v>
      </c>
      <c r="CW1709" s="36">
        <v>-9.1</v>
      </c>
      <c r="CX1709" s="36">
        <v>100.8</v>
      </c>
      <c r="CY1709" s="36" t="s">
        <v>316</v>
      </c>
    </row>
    <row r="1710" spans="97:103" x14ac:dyDescent="0.25">
      <c r="CS1710" s="36" t="s">
        <v>525</v>
      </c>
      <c r="CT1710" s="36" t="s">
        <v>48</v>
      </c>
      <c r="CU1710" s="36" t="s">
        <v>526</v>
      </c>
      <c r="CV1710" s="36">
        <v>90</v>
      </c>
      <c r="CW1710" s="36">
        <v>1545.77</v>
      </c>
      <c r="CX1710" s="36">
        <v>17.18</v>
      </c>
      <c r="CY1710" s="36" t="s">
        <v>48</v>
      </c>
    </row>
    <row r="1711" spans="97:103" x14ac:dyDescent="0.25">
      <c r="CS1711" s="36" t="s">
        <v>515</v>
      </c>
      <c r="CT1711" s="36" t="s">
        <v>8</v>
      </c>
      <c r="CU1711" s="36" t="s">
        <v>526</v>
      </c>
      <c r="CV1711" s="36">
        <v>2</v>
      </c>
      <c r="CW1711" s="36">
        <v>120</v>
      </c>
      <c r="CX1711" s="36">
        <v>60</v>
      </c>
      <c r="CY1711" s="36" t="s">
        <v>516</v>
      </c>
    </row>
    <row r="1712" spans="97:103" x14ac:dyDescent="0.25">
      <c r="CS1712" s="36" t="s">
        <v>7</v>
      </c>
      <c r="CT1712" s="36" t="s">
        <v>8</v>
      </c>
      <c r="CU1712" s="36" t="s">
        <v>561</v>
      </c>
      <c r="CV1712" s="36">
        <v>16.875</v>
      </c>
      <c r="CW1712" s="36">
        <v>2284.0300000000002</v>
      </c>
      <c r="CX1712" s="36">
        <v>135.35</v>
      </c>
      <c r="CY1712" s="36" t="s">
        <v>10</v>
      </c>
    </row>
    <row r="1713" spans="97:103" x14ac:dyDescent="0.25">
      <c r="CS1713" s="36" t="s">
        <v>11</v>
      </c>
      <c r="CT1713" s="36" t="s">
        <v>12</v>
      </c>
      <c r="CU1713" s="36" t="s">
        <v>561</v>
      </c>
      <c r="CV1713" s="36">
        <v>75.8</v>
      </c>
      <c r="CW1713" s="36">
        <v>939.75</v>
      </c>
      <c r="CX1713" s="36">
        <v>12.4</v>
      </c>
      <c r="CY1713" s="36" t="s">
        <v>13</v>
      </c>
    </row>
    <row r="1714" spans="97:103" x14ac:dyDescent="0.25">
      <c r="CS1714" s="36" t="s">
        <v>14</v>
      </c>
      <c r="CT1714" s="36" t="s">
        <v>8</v>
      </c>
      <c r="CU1714" s="36" t="s">
        <v>561</v>
      </c>
      <c r="CV1714" s="36">
        <v>14.700100000000001</v>
      </c>
      <c r="CW1714" s="36">
        <v>2021.04</v>
      </c>
      <c r="CX1714" s="36">
        <v>137.47999999999999</v>
      </c>
      <c r="CY1714" s="36" t="s">
        <v>15</v>
      </c>
    </row>
    <row r="1715" spans="97:103" x14ac:dyDescent="0.25">
      <c r="CS1715" s="36" t="s">
        <v>16</v>
      </c>
      <c r="CT1715" s="36" t="s">
        <v>12</v>
      </c>
      <c r="CU1715" s="36" t="s">
        <v>561</v>
      </c>
      <c r="CV1715" s="36">
        <v>80</v>
      </c>
      <c r="CW1715" s="36">
        <v>982</v>
      </c>
      <c r="CX1715" s="36">
        <v>12.28</v>
      </c>
      <c r="CY1715" s="36" t="s">
        <v>17</v>
      </c>
    </row>
    <row r="1716" spans="97:103" x14ac:dyDescent="0.25">
      <c r="CS1716" s="36" t="s">
        <v>441</v>
      </c>
      <c r="CT1716" s="36" t="s">
        <v>8</v>
      </c>
      <c r="CU1716" s="36" t="s">
        <v>561</v>
      </c>
      <c r="CV1716" s="36">
        <v>4.25</v>
      </c>
      <c r="CW1716" s="36">
        <v>216.75</v>
      </c>
      <c r="CX1716" s="36">
        <v>51</v>
      </c>
      <c r="CY1716" s="36" t="s">
        <v>442</v>
      </c>
    </row>
    <row r="1717" spans="97:103" x14ac:dyDescent="0.25">
      <c r="CS1717" s="36" t="s">
        <v>20</v>
      </c>
      <c r="CT1717" s="36" t="s">
        <v>8</v>
      </c>
      <c r="CU1717" s="36" t="s">
        <v>561</v>
      </c>
      <c r="CV1717" s="36">
        <v>78</v>
      </c>
      <c r="CW1717" s="36">
        <v>4138.8999999999996</v>
      </c>
      <c r="CX1717" s="36">
        <v>53.06</v>
      </c>
      <c r="CY1717" s="36" t="s">
        <v>21</v>
      </c>
    </row>
    <row r="1718" spans="97:103" x14ac:dyDescent="0.25">
      <c r="CS1718" s="36" t="s">
        <v>22</v>
      </c>
      <c r="CT1718" s="36" t="s">
        <v>8</v>
      </c>
      <c r="CU1718" s="36" t="s">
        <v>561</v>
      </c>
      <c r="CV1718" s="36">
        <v>19.5</v>
      </c>
      <c r="CW1718" s="36">
        <v>1177.92</v>
      </c>
      <c r="CX1718" s="36">
        <v>60.41</v>
      </c>
      <c r="CY1718" s="36" t="s">
        <v>23</v>
      </c>
    </row>
    <row r="1719" spans="97:103" x14ac:dyDescent="0.25">
      <c r="CS1719" s="36" t="s">
        <v>320</v>
      </c>
      <c r="CT1719" s="36" t="s">
        <v>8</v>
      </c>
      <c r="CU1719" s="36" t="s">
        <v>561</v>
      </c>
      <c r="CV1719" s="36">
        <v>1</v>
      </c>
      <c r="CW1719" s="36">
        <v>33.49</v>
      </c>
      <c r="CX1719" s="36">
        <v>33.49</v>
      </c>
      <c r="CY1719" s="36" t="s">
        <v>321</v>
      </c>
    </row>
    <row r="1720" spans="97:103" x14ac:dyDescent="0.25">
      <c r="CS1720" s="36" t="s">
        <v>30</v>
      </c>
      <c r="CT1720" s="36" t="s">
        <v>8</v>
      </c>
      <c r="CU1720" s="36" t="s">
        <v>561</v>
      </c>
      <c r="CV1720" s="36">
        <v>1.27688</v>
      </c>
      <c r="CW1720" s="36">
        <v>45.61</v>
      </c>
      <c r="CX1720" s="36">
        <v>35.72</v>
      </c>
      <c r="CY1720" s="36" t="s">
        <v>31</v>
      </c>
    </row>
    <row r="1721" spans="97:103" x14ac:dyDescent="0.25">
      <c r="CS1721" s="36" t="s">
        <v>36</v>
      </c>
      <c r="CT1721" s="36" t="s">
        <v>8</v>
      </c>
      <c r="CU1721" s="36" t="s">
        <v>561</v>
      </c>
      <c r="CV1721" s="36">
        <v>-0.8</v>
      </c>
      <c r="CW1721" s="36">
        <v>-29.6</v>
      </c>
      <c r="CX1721" s="36">
        <v>37</v>
      </c>
      <c r="CY1721" s="36" t="s">
        <v>37</v>
      </c>
    </row>
    <row r="1722" spans="97:103" x14ac:dyDescent="0.25">
      <c r="CS1722" s="36" t="s">
        <v>38</v>
      </c>
      <c r="CT1722" s="36" t="s">
        <v>8</v>
      </c>
      <c r="CU1722" s="36" t="s">
        <v>561</v>
      </c>
      <c r="CV1722" s="36">
        <v>10.75</v>
      </c>
      <c r="CW1722" s="36">
        <v>383.42</v>
      </c>
      <c r="CX1722" s="36">
        <v>35.67</v>
      </c>
      <c r="CY1722" s="36" t="s">
        <v>39</v>
      </c>
    </row>
    <row r="1723" spans="97:103" x14ac:dyDescent="0.25">
      <c r="CS1723" s="36" t="s">
        <v>40</v>
      </c>
      <c r="CT1723" s="36" t="s">
        <v>8</v>
      </c>
      <c r="CU1723" s="36" t="s">
        <v>561</v>
      </c>
      <c r="CV1723" s="36">
        <v>5.9333330000000002</v>
      </c>
      <c r="CW1723" s="36">
        <v>221.93</v>
      </c>
      <c r="CX1723" s="36">
        <v>37.4</v>
      </c>
      <c r="CY1723" s="36" t="s">
        <v>41</v>
      </c>
    </row>
    <row r="1724" spans="97:103" x14ac:dyDescent="0.25">
      <c r="CS1724" s="36" t="s">
        <v>502</v>
      </c>
      <c r="CT1724" s="36" t="s">
        <v>12</v>
      </c>
      <c r="CU1724" s="36" t="s">
        <v>561</v>
      </c>
      <c r="CV1724" s="36">
        <v>18</v>
      </c>
      <c r="CW1724" s="36">
        <v>44.72</v>
      </c>
      <c r="CX1724" s="36">
        <v>2.48</v>
      </c>
      <c r="CY1724" s="36" t="s">
        <v>503</v>
      </c>
    </row>
    <row r="1725" spans="97:103" x14ac:dyDescent="0.25">
      <c r="CS1725" s="36" t="s">
        <v>504</v>
      </c>
      <c r="CT1725" s="36" t="s">
        <v>8</v>
      </c>
      <c r="CU1725" s="36" t="s">
        <v>561</v>
      </c>
      <c r="CV1725" s="36">
        <v>3</v>
      </c>
      <c r="CW1725" s="36">
        <v>111.24</v>
      </c>
      <c r="CX1725" s="36">
        <v>37.08</v>
      </c>
      <c r="CY1725" s="36" t="s">
        <v>505</v>
      </c>
    </row>
    <row r="1726" spans="97:103" x14ac:dyDescent="0.25">
      <c r="CS1726" s="36" t="s">
        <v>42</v>
      </c>
      <c r="CT1726" s="36" t="s">
        <v>8</v>
      </c>
      <c r="CU1726" s="36" t="s">
        <v>561</v>
      </c>
      <c r="CV1726" s="36">
        <v>12.333</v>
      </c>
      <c r="CW1726" s="36">
        <v>459.87</v>
      </c>
      <c r="CX1726" s="36">
        <v>37.29</v>
      </c>
      <c r="CY1726" s="36" t="s">
        <v>43</v>
      </c>
    </row>
    <row r="1727" spans="97:103" x14ac:dyDescent="0.25">
      <c r="CS1727" s="36" t="s">
        <v>508</v>
      </c>
      <c r="CT1727" s="36" t="s">
        <v>12</v>
      </c>
      <c r="CU1727" s="36" t="s">
        <v>561</v>
      </c>
      <c r="CV1727" s="36">
        <v>27</v>
      </c>
      <c r="CW1727" s="36">
        <v>68.12</v>
      </c>
      <c r="CX1727" s="36">
        <v>2.52</v>
      </c>
      <c r="CY1727" s="36" t="s">
        <v>509</v>
      </c>
    </row>
    <row r="1728" spans="97:103" x14ac:dyDescent="0.25">
      <c r="CS1728" s="36" t="s">
        <v>51</v>
      </c>
      <c r="CT1728" s="36" t="s">
        <v>8</v>
      </c>
      <c r="CU1728" s="36" t="s">
        <v>561</v>
      </c>
      <c r="CV1728" s="36">
        <v>228.58330000000001</v>
      </c>
      <c r="CW1728" s="36">
        <v>5937.54</v>
      </c>
      <c r="CX1728" s="36">
        <v>25.98</v>
      </c>
      <c r="CY1728" s="36" t="s">
        <v>52</v>
      </c>
    </row>
    <row r="1729" spans="97:103" x14ac:dyDescent="0.25">
      <c r="CS1729" s="36" t="s">
        <v>53</v>
      </c>
      <c r="CT1729" s="36" t="s">
        <v>54</v>
      </c>
      <c r="CU1729" s="36" t="s">
        <v>561</v>
      </c>
      <c r="CV1729" s="36">
        <v>7</v>
      </c>
      <c r="CW1729" s="36">
        <v>0</v>
      </c>
      <c r="CX1729" s="36">
        <v>0</v>
      </c>
      <c r="CY1729" s="36" t="s">
        <v>55</v>
      </c>
    </row>
    <row r="1730" spans="97:103" x14ac:dyDescent="0.25">
      <c r="CS1730" s="36" t="s">
        <v>451</v>
      </c>
      <c r="CT1730" s="36" t="s">
        <v>54</v>
      </c>
      <c r="CU1730" s="36" t="s">
        <v>561</v>
      </c>
      <c r="CV1730" s="36">
        <v>3</v>
      </c>
      <c r="CW1730" s="36">
        <v>0</v>
      </c>
      <c r="CX1730" s="36">
        <v>0</v>
      </c>
      <c r="CY1730" s="36" t="s">
        <v>452</v>
      </c>
    </row>
    <row r="1731" spans="97:103" x14ac:dyDescent="0.25">
      <c r="CS1731" s="36" t="s">
        <v>58</v>
      </c>
      <c r="CT1731" s="36" t="s">
        <v>8</v>
      </c>
      <c r="CU1731" s="36" t="s">
        <v>561</v>
      </c>
      <c r="CV1731" s="36">
        <v>34.083329999999997</v>
      </c>
      <c r="CW1731" s="36">
        <v>5307.48</v>
      </c>
      <c r="CX1731" s="36">
        <v>155.72</v>
      </c>
      <c r="CY1731" s="36" t="s">
        <v>59</v>
      </c>
    </row>
    <row r="1732" spans="97:103" x14ac:dyDescent="0.25">
      <c r="CS1732" s="36" t="s">
        <v>60</v>
      </c>
      <c r="CT1732" s="36" t="s">
        <v>12</v>
      </c>
      <c r="CU1732" s="36" t="s">
        <v>561</v>
      </c>
      <c r="CV1732" s="36">
        <v>103</v>
      </c>
      <c r="CW1732" s="36">
        <v>1376.88</v>
      </c>
      <c r="CX1732" s="36">
        <v>13.37</v>
      </c>
      <c r="CY1732" s="36" t="s">
        <v>61</v>
      </c>
    </row>
    <row r="1733" spans="97:103" x14ac:dyDescent="0.25">
      <c r="CS1733" s="36" t="s">
        <v>62</v>
      </c>
      <c r="CT1733" s="36" t="s">
        <v>8</v>
      </c>
      <c r="CU1733" s="36" t="s">
        <v>561</v>
      </c>
      <c r="CV1733" s="36">
        <v>229.5</v>
      </c>
      <c r="CW1733" s="36">
        <v>15707.73</v>
      </c>
      <c r="CX1733" s="36">
        <v>68.44</v>
      </c>
      <c r="CY1733" s="36" t="s">
        <v>63</v>
      </c>
    </row>
    <row r="1734" spans="97:103" x14ac:dyDescent="0.25">
      <c r="CS1734" s="36" t="s">
        <v>64</v>
      </c>
      <c r="CT1734" s="36" t="s">
        <v>12</v>
      </c>
      <c r="CU1734" s="36" t="s">
        <v>561</v>
      </c>
      <c r="CV1734" s="36">
        <v>164</v>
      </c>
      <c r="CW1734" s="36">
        <v>780.66</v>
      </c>
      <c r="CX1734" s="36">
        <v>4.76</v>
      </c>
      <c r="CY1734" s="36" t="s">
        <v>65</v>
      </c>
    </row>
    <row r="1735" spans="97:103" x14ac:dyDescent="0.25">
      <c r="CS1735" s="36" t="s">
        <v>66</v>
      </c>
      <c r="CT1735" s="36" t="s">
        <v>8</v>
      </c>
      <c r="CU1735" s="36" t="s">
        <v>561</v>
      </c>
      <c r="CV1735" s="36">
        <v>175.734375</v>
      </c>
      <c r="CW1735" s="36">
        <v>20332.900000000001</v>
      </c>
      <c r="CX1735" s="36">
        <v>115.7</v>
      </c>
      <c r="CY1735" s="36" t="s">
        <v>67</v>
      </c>
    </row>
    <row r="1736" spans="97:103" x14ac:dyDescent="0.25">
      <c r="CS1736" s="36" t="s">
        <v>68</v>
      </c>
      <c r="CT1736" s="36" t="s">
        <v>12</v>
      </c>
      <c r="CU1736" s="36" t="s">
        <v>561</v>
      </c>
      <c r="CV1736" s="36">
        <v>67</v>
      </c>
      <c r="CW1736" s="36">
        <v>2159.5</v>
      </c>
      <c r="CX1736" s="36">
        <v>32.229999999999997</v>
      </c>
      <c r="CY1736" s="36" t="s">
        <v>69</v>
      </c>
    </row>
    <row r="1737" spans="97:103" x14ac:dyDescent="0.25">
      <c r="CS1737" s="36" t="s">
        <v>70</v>
      </c>
      <c r="CT1737" s="36" t="s">
        <v>8</v>
      </c>
      <c r="CU1737" s="36" t="s">
        <v>561</v>
      </c>
      <c r="CV1737" s="36">
        <v>76</v>
      </c>
      <c r="CW1737" s="36">
        <v>6867.8</v>
      </c>
      <c r="CX1737" s="36">
        <v>90.37</v>
      </c>
      <c r="CY1737" s="36" t="s">
        <v>71</v>
      </c>
    </row>
    <row r="1738" spans="97:103" x14ac:dyDescent="0.25">
      <c r="CS1738" s="36" t="s">
        <v>72</v>
      </c>
      <c r="CT1738" s="36" t="s">
        <v>12</v>
      </c>
      <c r="CU1738" s="36" t="s">
        <v>561</v>
      </c>
      <c r="CV1738" s="36">
        <v>44</v>
      </c>
      <c r="CW1738" s="36">
        <v>741.86</v>
      </c>
      <c r="CX1738" s="36">
        <v>16.86</v>
      </c>
      <c r="CY1738" s="36" t="s">
        <v>73</v>
      </c>
    </row>
    <row r="1739" spans="97:103" x14ac:dyDescent="0.25">
      <c r="CS1739" s="36" t="s">
        <v>74</v>
      </c>
      <c r="CT1739" s="36" t="s">
        <v>8</v>
      </c>
      <c r="CU1739" s="36" t="s">
        <v>561</v>
      </c>
      <c r="CV1739" s="36">
        <v>20</v>
      </c>
      <c r="CW1739" s="36">
        <v>1779</v>
      </c>
      <c r="CX1739" s="36">
        <v>88.95</v>
      </c>
      <c r="CY1739" s="36" t="s">
        <v>75</v>
      </c>
    </row>
    <row r="1740" spans="97:103" x14ac:dyDescent="0.25">
      <c r="CS1740" s="36" t="s">
        <v>76</v>
      </c>
      <c r="CT1740" s="36" t="s">
        <v>12</v>
      </c>
      <c r="CU1740" s="36" t="s">
        <v>561</v>
      </c>
      <c r="CV1740" s="36">
        <v>9</v>
      </c>
      <c r="CW1740" s="36">
        <v>151.43</v>
      </c>
      <c r="CX1740" s="36">
        <v>16.829999999999998</v>
      </c>
      <c r="CY1740" s="36" t="s">
        <v>77</v>
      </c>
    </row>
    <row r="1741" spans="97:103" x14ac:dyDescent="0.25">
      <c r="CS1741" s="36" t="s">
        <v>78</v>
      </c>
      <c r="CT1741" s="36" t="s">
        <v>8</v>
      </c>
      <c r="CU1741" s="36" t="s">
        <v>561</v>
      </c>
      <c r="CV1741" s="36">
        <v>7</v>
      </c>
      <c r="CW1741" s="36">
        <v>713.6</v>
      </c>
      <c r="CX1741" s="36">
        <v>101.94</v>
      </c>
      <c r="CY1741" s="36" t="s">
        <v>79</v>
      </c>
    </row>
    <row r="1742" spans="97:103" x14ac:dyDescent="0.25">
      <c r="CS1742" s="36" t="s">
        <v>80</v>
      </c>
      <c r="CT1742" s="36" t="s">
        <v>12</v>
      </c>
      <c r="CU1742" s="36" t="s">
        <v>561</v>
      </c>
      <c r="CV1742" s="36">
        <v>14</v>
      </c>
      <c r="CW1742" s="36">
        <v>232.77</v>
      </c>
      <c r="CX1742" s="36">
        <v>16.63</v>
      </c>
      <c r="CY1742" s="36" t="s">
        <v>81</v>
      </c>
    </row>
    <row r="1743" spans="97:103" x14ac:dyDescent="0.25">
      <c r="CS1743" s="36" t="s">
        <v>82</v>
      </c>
      <c r="CT1743" s="36" t="s">
        <v>8</v>
      </c>
      <c r="CU1743" s="36" t="s">
        <v>561</v>
      </c>
      <c r="CV1743" s="36">
        <v>209</v>
      </c>
      <c r="CW1743" s="36">
        <v>14774.83</v>
      </c>
      <c r="CX1743" s="36">
        <v>70.69</v>
      </c>
      <c r="CY1743" s="36" t="s">
        <v>83</v>
      </c>
    </row>
    <row r="1744" spans="97:103" x14ac:dyDescent="0.25">
      <c r="CS1744" s="36" t="s">
        <v>400</v>
      </c>
      <c r="CT1744" s="36" t="s">
        <v>12</v>
      </c>
      <c r="CU1744" s="36" t="s">
        <v>561</v>
      </c>
      <c r="CV1744" s="36">
        <v>30</v>
      </c>
      <c r="CW1744" s="36">
        <v>201.6</v>
      </c>
      <c r="CX1744" s="36">
        <v>6.72</v>
      </c>
      <c r="CY1744" s="36" t="s">
        <v>401</v>
      </c>
    </row>
    <row r="1745" spans="97:103" x14ac:dyDescent="0.25">
      <c r="CS1745" s="36" t="s">
        <v>84</v>
      </c>
      <c r="CT1745" s="36" t="s">
        <v>8</v>
      </c>
      <c r="CU1745" s="36" t="s">
        <v>561</v>
      </c>
      <c r="CV1745" s="36">
        <v>385.70829700000002</v>
      </c>
      <c r="CW1745" s="36">
        <v>26456.73</v>
      </c>
      <c r="CX1745" s="36">
        <v>68.59</v>
      </c>
      <c r="CY1745" s="36" t="s">
        <v>85</v>
      </c>
    </row>
    <row r="1746" spans="97:103" x14ac:dyDescent="0.25">
      <c r="CS1746" s="36" t="s">
        <v>330</v>
      </c>
      <c r="CT1746" s="36" t="s">
        <v>12</v>
      </c>
      <c r="CU1746" s="36" t="s">
        <v>561</v>
      </c>
      <c r="CV1746" s="36">
        <v>366</v>
      </c>
      <c r="CW1746" s="36">
        <v>1164.28</v>
      </c>
      <c r="CX1746" s="36">
        <v>3.18</v>
      </c>
      <c r="CY1746" s="36" t="s">
        <v>331</v>
      </c>
    </row>
    <row r="1747" spans="97:103" x14ac:dyDescent="0.25">
      <c r="CS1747" s="36" t="s">
        <v>98</v>
      </c>
      <c r="CT1747" s="36" t="s">
        <v>8</v>
      </c>
      <c r="CU1747" s="36" t="s">
        <v>561</v>
      </c>
      <c r="CV1747" s="36">
        <v>0.625</v>
      </c>
      <c r="CW1747" s="36">
        <v>70.91</v>
      </c>
      <c r="CX1747" s="36">
        <v>113.46</v>
      </c>
      <c r="CY1747" s="36" t="s">
        <v>99</v>
      </c>
    </row>
    <row r="1748" spans="97:103" x14ac:dyDescent="0.25">
      <c r="CS1748" s="36" t="s">
        <v>339</v>
      </c>
      <c r="CT1748" s="36" t="s">
        <v>12</v>
      </c>
      <c r="CU1748" s="36" t="s">
        <v>561</v>
      </c>
      <c r="CV1748" s="36">
        <v>19</v>
      </c>
      <c r="CW1748" s="36">
        <v>66.64</v>
      </c>
      <c r="CX1748" s="36">
        <v>3.51</v>
      </c>
      <c r="CY1748" s="36" t="s">
        <v>340</v>
      </c>
    </row>
    <row r="1749" spans="97:103" x14ac:dyDescent="0.25">
      <c r="CS1749" s="36" t="s">
        <v>102</v>
      </c>
      <c r="CT1749" s="36" t="s">
        <v>8</v>
      </c>
      <c r="CU1749" s="36" t="s">
        <v>561</v>
      </c>
      <c r="CV1749" s="36">
        <v>2.25</v>
      </c>
      <c r="CW1749" s="36">
        <v>201.92</v>
      </c>
      <c r="CX1749" s="36">
        <v>89.74</v>
      </c>
      <c r="CY1749" s="36" t="s">
        <v>103</v>
      </c>
    </row>
    <row r="1750" spans="97:103" x14ac:dyDescent="0.25">
      <c r="CS1750" s="36" t="s">
        <v>343</v>
      </c>
      <c r="CT1750" s="36" t="s">
        <v>12</v>
      </c>
      <c r="CU1750" s="36" t="s">
        <v>561</v>
      </c>
      <c r="CV1750" s="36">
        <v>54</v>
      </c>
      <c r="CW1750" s="36">
        <v>180.9</v>
      </c>
      <c r="CX1750" s="36">
        <v>3.35</v>
      </c>
      <c r="CY1750" s="36" t="s">
        <v>344</v>
      </c>
    </row>
    <row r="1751" spans="97:103" x14ac:dyDescent="0.25">
      <c r="CS1751" s="36" t="s">
        <v>529</v>
      </c>
      <c r="CT1751" s="36" t="s">
        <v>8</v>
      </c>
      <c r="CU1751" s="36" t="s">
        <v>561</v>
      </c>
      <c r="CV1751" s="36">
        <v>1</v>
      </c>
      <c r="CW1751" s="36">
        <v>31.28</v>
      </c>
      <c r="CX1751" s="36">
        <v>31.28</v>
      </c>
      <c r="CY1751" s="36" t="s">
        <v>530</v>
      </c>
    </row>
    <row r="1752" spans="97:103" x14ac:dyDescent="0.25">
      <c r="CS1752" s="36" t="s">
        <v>402</v>
      </c>
      <c r="CT1752" s="36" t="s">
        <v>8</v>
      </c>
      <c r="CU1752" s="36" t="s">
        <v>561</v>
      </c>
      <c r="CV1752" s="36">
        <v>-1.6</v>
      </c>
      <c r="CW1752" s="36">
        <v>-30.7</v>
      </c>
      <c r="CX1752" s="36">
        <v>19.190000000000001</v>
      </c>
      <c r="CY1752" s="36" t="s">
        <v>403</v>
      </c>
    </row>
    <row r="1753" spans="97:103" x14ac:dyDescent="0.25">
      <c r="CS1753" s="36" t="s">
        <v>531</v>
      </c>
      <c r="CT1753" s="36" t="s">
        <v>8</v>
      </c>
      <c r="CU1753" s="36" t="s">
        <v>561</v>
      </c>
      <c r="CV1753" s="36">
        <v>0.5</v>
      </c>
      <c r="CW1753" s="36">
        <v>41.95</v>
      </c>
      <c r="CX1753" s="36">
        <v>83.9</v>
      </c>
      <c r="CY1753" s="36" t="s">
        <v>532</v>
      </c>
    </row>
    <row r="1754" spans="97:103" x14ac:dyDescent="0.25">
      <c r="CS1754" s="36" t="s">
        <v>455</v>
      </c>
      <c r="CT1754" s="36" t="s">
        <v>8</v>
      </c>
      <c r="CU1754" s="36" t="s">
        <v>561</v>
      </c>
      <c r="CV1754" s="36">
        <v>1</v>
      </c>
      <c r="CW1754" s="36">
        <v>12.6</v>
      </c>
      <c r="CX1754" s="36">
        <v>12.6</v>
      </c>
      <c r="CY1754" s="36" t="s">
        <v>456</v>
      </c>
    </row>
    <row r="1755" spans="97:103" x14ac:dyDescent="0.25">
      <c r="CS1755" s="36" t="s">
        <v>108</v>
      </c>
      <c r="CT1755" s="36" t="s">
        <v>8</v>
      </c>
      <c r="CU1755" s="36" t="s">
        <v>561</v>
      </c>
      <c r="CV1755" s="36">
        <v>54.25</v>
      </c>
      <c r="CW1755" s="36">
        <v>2917.55</v>
      </c>
      <c r="CX1755" s="36">
        <v>53.78</v>
      </c>
      <c r="CY1755" s="36" t="s">
        <v>109</v>
      </c>
    </row>
    <row r="1756" spans="97:103" x14ac:dyDescent="0.25">
      <c r="CS1756" s="36" t="s">
        <v>347</v>
      </c>
      <c r="CT1756" s="36" t="s">
        <v>12</v>
      </c>
      <c r="CU1756" s="36" t="s">
        <v>561</v>
      </c>
      <c r="CV1756" s="36">
        <v>34</v>
      </c>
      <c r="CW1756" s="36">
        <v>81.66</v>
      </c>
      <c r="CX1756" s="36">
        <v>2.4</v>
      </c>
      <c r="CY1756" s="36" t="s">
        <v>348</v>
      </c>
    </row>
    <row r="1757" spans="97:103" x14ac:dyDescent="0.25">
      <c r="CS1757" s="36" t="s">
        <v>110</v>
      </c>
      <c r="CT1757" s="36" t="s">
        <v>8</v>
      </c>
      <c r="CU1757" s="36" t="s">
        <v>561</v>
      </c>
      <c r="CV1757" s="36">
        <v>268.75</v>
      </c>
      <c r="CW1757" s="36">
        <v>14173.87</v>
      </c>
      <c r="CX1757" s="36">
        <v>52.74</v>
      </c>
      <c r="CY1757" s="36" t="s">
        <v>111</v>
      </c>
    </row>
    <row r="1758" spans="97:103" x14ac:dyDescent="0.25">
      <c r="CS1758" s="36" t="s">
        <v>349</v>
      </c>
      <c r="CT1758" s="36" t="s">
        <v>12</v>
      </c>
      <c r="CU1758" s="36" t="s">
        <v>561</v>
      </c>
      <c r="CV1758" s="36">
        <v>52</v>
      </c>
      <c r="CW1758" s="36">
        <v>125.44</v>
      </c>
      <c r="CX1758" s="36">
        <v>2.41</v>
      </c>
      <c r="CY1758" s="36" t="s">
        <v>350</v>
      </c>
    </row>
    <row r="1759" spans="97:103" x14ac:dyDescent="0.25">
      <c r="CS1759" s="36" t="s">
        <v>112</v>
      </c>
      <c r="CT1759" s="36" t="s">
        <v>8</v>
      </c>
      <c r="CU1759" s="36" t="s">
        <v>561</v>
      </c>
      <c r="CV1759" s="36">
        <v>-0.47916700000000001</v>
      </c>
      <c r="CW1759" s="36">
        <v>-15.06</v>
      </c>
      <c r="CX1759" s="36">
        <v>31.43</v>
      </c>
      <c r="CY1759" s="36" t="s">
        <v>113</v>
      </c>
    </row>
    <row r="1760" spans="97:103" x14ac:dyDescent="0.25">
      <c r="CS1760" s="36" t="s">
        <v>562</v>
      </c>
      <c r="CT1760" s="36" t="s">
        <v>117</v>
      </c>
      <c r="CU1760" s="36" t="s">
        <v>561</v>
      </c>
      <c r="CV1760" s="36">
        <v>18</v>
      </c>
      <c r="CW1760" s="36">
        <v>621</v>
      </c>
      <c r="CX1760" s="36">
        <v>34.5</v>
      </c>
      <c r="CY1760" s="36" t="s">
        <v>563</v>
      </c>
    </row>
    <row r="1761" spans="97:103" x14ac:dyDescent="0.25">
      <c r="CS1761" s="36" t="s">
        <v>114</v>
      </c>
      <c r="CT1761" s="36" t="s">
        <v>8</v>
      </c>
      <c r="CU1761" s="36" t="s">
        <v>561</v>
      </c>
      <c r="CV1761" s="36">
        <v>952.93299999999999</v>
      </c>
      <c r="CW1761" s="36">
        <v>76536.94</v>
      </c>
      <c r="CX1761" s="36">
        <v>80.319999999999993</v>
      </c>
      <c r="CY1761" s="36" t="s">
        <v>115</v>
      </c>
    </row>
    <row r="1762" spans="97:103" x14ac:dyDescent="0.25">
      <c r="CS1762" s="36" t="s">
        <v>116</v>
      </c>
      <c r="CT1762" s="36" t="s">
        <v>117</v>
      </c>
      <c r="CU1762" s="36" t="s">
        <v>561</v>
      </c>
      <c r="CV1762" s="36">
        <v>5868.8666700000003</v>
      </c>
      <c r="CW1762" s="36">
        <v>8096.58</v>
      </c>
      <c r="CX1762" s="36">
        <v>1.38</v>
      </c>
      <c r="CY1762" s="36" t="s">
        <v>118</v>
      </c>
    </row>
    <row r="1763" spans="97:103" x14ac:dyDescent="0.25">
      <c r="CS1763" s="36" t="s">
        <v>119</v>
      </c>
      <c r="CT1763" s="36" t="s">
        <v>8</v>
      </c>
      <c r="CU1763" s="36" t="s">
        <v>561</v>
      </c>
      <c r="CV1763" s="36">
        <v>701.83300399999996</v>
      </c>
      <c r="CW1763" s="36">
        <v>50437.19</v>
      </c>
      <c r="CX1763" s="36">
        <v>71.86</v>
      </c>
      <c r="CY1763" s="36" t="s">
        <v>120</v>
      </c>
    </row>
    <row r="1764" spans="97:103" x14ac:dyDescent="0.25">
      <c r="CS1764" s="36" t="s">
        <v>121</v>
      </c>
      <c r="CT1764" s="36" t="s">
        <v>12</v>
      </c>
      <c r="CU1764" s="36" t="s">
        <v>561</v>
      </c>
      <c r="CV1764" s="36">
        <v>381</v>
      </c>
      <c r="CW1764" s="36">
        <v>2424.73</v>
      </c>
      <c r="CX1764" s="36">
        <v>6.36</v>
      </c>
      <c r="CY1764" s="36" t="s">
        <v>122</v>
      </c>
    </row>
    <row r="1765" spans="97:103" x14ac:dyDescent="0.25">
      <c r="CS1765" s="36" t="s">
        <v>123</v>
      </c>
      <c r="CT1765" s="36" t="s">
        <v>8</v>
      </c>
      <c r="CU1765" s="36" t="s">
        <v>561</v>
      </c>
      <c r="CV1765" s="36">
        <v>-0.375</v>
      </c>
      <c r="CW1765" s="36">
        <v>-11.06</v>
      </c>
      <c r="CX1765" s="36">
        <v>29.49</v>
      </c>
      <c r="CY1765" s="36" t="s">
        <v>124</v>
      </c>
    </row>
    <row r="1766" spans="97:103" x14ac:dyDescent="0.25">
      <c r="CS1766" s="36" t="s">
        <v>129</v>
      </c>
      <c r="CT1766" s="36" t="s">
        <v>8</v>
      </c>
      <c r="CU1766" s="36" t="s">
        <v>561</v>
      </c>
      <c r="CV1766" s="36">
        <v>136.3125</v>
      </c>
      <c r="CW1766" s="36">
        <v>11735.72</v>
      </c>
      <c r="CX1766" s="36">
        <v>86.09</v>
      </c>
      <c r="CY1766" s="36" t="s">
        <v>130</v>
      </c>
    </row>
    <row r="1767" spans="97:103" x14ac:dyDescent="0.25">
      <c r="CS1767" s="36" t="s">
        <v>131</v>
      </c>
      <c r="CT1767" s="36" t="s">
        <v>12</v>
      </c>
      <c r="CU1767" s="36" t="s">
        <v>561</v>
      </c>
      <c r="CV1767" s="36">
        <v>359</v>
      </c>
      <c r="CW1767" s="36">
        <v>2314.56</v>
      </c>
      <c r="CX1767" s="36">
        <v>6.45</v>
      </c>
      <c r="CY1767" s="36" t="s">
        <v>132</v>
      </c>
    </row>
    <row r="1768" spans="97:103" x14ac:dyDescent="0.25">
      <c r="CS1768" s="36" t="s">
        <v>133</v>
      </c>
      <c r="CT1768" s="36" t="s">
        <v>8</v>
      </c>
      <c r="CU1768" s="36" t="s">
        <v>561</v>
      </c>
      <c r="CV1768" s="36">
        <v>160.00000700000001</v>
      </c>
      <c r="CW1768" s="36">
        <v>16553.03</v>
      </c>
      <c r="CX1768" s="36">
        <v>103.46</v>
      </c>
      <c r="CY1768" s="36" t="s">
        <v>134</v>
      </c>
    </row>
    <row r="1769" spans="97:103" x14ac:dyDescent="0.25">
      <c r="CS1769" s="36" t="s">
        <v>135</v>
      </c>
      <c r="CT1769" s="36" t="s">
        <v>12</v>
      </c>
      <c r="CU1769" s="36" t="s">
        <v>561</v>
      </c>
      <c r="CV1769" s="36">
        <v>625</v>
      </c>
      <c r="CW1769" s="36">
        <v>3102.16</v>
      </c>
      <c r="CX1769" s="36">
        <v>4.96</v>
      </c>
      <c r="CY1769" s="36" t="s">
        <v>136</v>
      </c>
    </row>
    <row r="1770" spans="97:103" x14ac:dyDescent="0.25">
      <c r="CS1770" s="36" t="s">
        <v>533</v>
      </c>
      <c r="CT1770" s="36" t="s">
        <v>8</v>
      </c>
      <c r="CU1770" s="36" t="s">
        <v>561</v>
      </c>
      <c r="CV1770" s="36">
        <v>219</v>
      </c>
      <c r="CW1770" s="36">
        <v>10814.4</v>
      </c>
      <c r="CX1770" s="36">
        <v>49.38</v>
      </c>
      <c r="CY1770" s="36" t="s">
        <v>534</v>
      </c>
    </row>
    <row r="1771" spans="97:103" x14ac:dyDescent="0.25">
      <c r="CS1771" s="36" t="s">
        <v>406</v>
      </c>
      <c r="CT1771" s="36" t="s">
        <v>8</v>
      </c>
      <c r="CU1771" s="36" t="s">
        <v>561</v>
      </c>
      <c r="CV1771" s="36">
        <v>5</v>
      </c>
      <c r="CW1771" s="36">
        <v>88</v>
      </c>
      <c r="CX1771" s="36">
        <v>17.600000000000001</v>
      </c>
      <c r="CY1771" s="36" t="s">
        <v>407</v>
      </c>
    </row>
    <row r="1772" spans="97:103" x14ac:dyDescent="0.25">
      <c r="CS1772" s="36" t="s">
        <v>143</v>
      </c>
      <c r="CT1772" s="36" t="s">
        <v>8</v>
      </c>
      <c r="CU1772" s="36" t="s">
        <v>561</v>
      </c>
      <c r="CV1772" s="36">
        <v>191</v>
      </c>
      <c r="CW1772" s="36">
        <v>2481.09</v>
      </c>
      <c r="CX1772" s="36">
        <v>12.99</v>
      </c>
      <c r="CY1772" s="36" t="s">
        <v>144</v>
      </c>
    </row>
    <row r="1773" spans="97:103" x14ac:dyDescent="0.25">
      <c r="CS1773" s="36" t="s">
        <v>351</v>
      </c>
      <c r="CT1773" s="36" t="s">
        <v>8</v>
      </c>
      <c r="CU1773" s="36" t="s">
        <v>561</v>
      </c>
      <c r="CV1773" s="36">
        <v>156.25</v>
      </c>
      <c r="CW1773" s="36">
        <v>4966.07</v>
      </c>
      <c r="CX1773" s="36">
        <v>31.78</v>
      </c>
      <c r="CY1773" s="36" t="s">
        <v>352</v>
      </c>
    </row>
    <row r="1774" spans="97:103" x14ac:dyDescent="0.25">
      <c r="CS1774" s="36" t="s">
        <v>353</v>
      </c>
      <c r="CT1774" s="36" t="s">
        <v>8</v>
      </c>
      <c r="CU1774" s="36" t="s">
        <v>561</v>
      </c>
      <c r="CV1774" s="36">
        <v>207.75</v>
      </c>
      <c r="CW1774" s="36">
        <v>7104.5</v>
      </c>
      <c r="CX1774" s="36">
        <v>34.200000000000003</v>
      </c>
      <c r="CY1774" s="36" t="s">
        <v>354</v>
      </c>
    </row>
    <row r="1775" spans="97:103" x14ac:dyDescent="0.25">
      <c r="CS1775" s="36" t="s">
        <v>355</v>
      </c>
      <c r="CT1775" s="36" t="s">
        <v>8</v>
      </c>
      <c r="CU1775" s="36" t="s">
        <v>561</v>
      </c>
      <c r="CV1775" s="36">
        <v>5</v>
      </c>
      <c r="CW1775" s="36">
        <v>397.69</v>
      </c>
      <c r="CX1775" s="36">
        <v>79.540000000000006</v>
      </c>
      <c r="CY1775" s="36" t="s">
        <v>356</v>
      </c>
    </row>
    <row r="1776" spans="97:103" x14ac:dyDescent="0.25">
      <c r="CS1776" s="36" t="s">
        <v>521</v>
      </c>
      <c r="CT1776" s="36" t="s">
        <v>8</v>
      </c>
      <c r="CU1776" s="36" t="s">
        <v>561</v>
      </c>
      <c r="CV1776" s="36">
        <v>277.25</v>
      </c>
      <c r="CW1776" s="36">
        <v>8644.2000000000007</v>
      </c>
      <c r="CX1776" s="36">
        <v>31.18</v>
      </c>
      <c r="CY1776" s="36" t="s">
        <v>522</v>
      </c>
    </row>
    <row r="1777" spans="97:103" x14ac:dyDescent="0.25">
      <c r="CS1777" s="36" t="s">
        <v>357</v>
      </c>
      <c r="CT1777" s="36" t="s">
        <v>8</v>
      </c>
      <c r="CU1777" s="36" t="s">
        <v>561</v>
      </c>
      <c r="CV1777" s="36">
        <v>39</v>
      </c>
      <c r="CW1777" s="36">
        <v>2827.06</v>
      </c>
      <c r="CX1777" s="36">
        <v>72.489999999999995</v>
      </c>
      <c r="CY1777" s="36" t="s">
        <v>358</v>
      </c>
    </row>
    <row r="1778" spans="97:103" x14ac:dyDescent="0.25">
      <c r="CS1778" s="36" t="s">
        <v>361</v>
      </c>
      <c r="CT1778" s="36" t="s">
        <v>8</v>
      </c>
      <c r="CU1778" s="36" t="s">
        <v>561</v>
      </c>
      <c r="CV1778" s="36">
        <v>144.25</v>
      </c>
      <c r="CW1778" s="36">
        <v>4539.8100000000004</v>
      </c>
      <c r="CX1778" s="36">
        <v>31.47</v>
      </c>
      <c r="CY1778" s="36" t="s">
        <v>362</v>
      </c>
    </row>
    <row r="1779" spans="97:103" x14ac:dyDescent="0.25">
      <c r="CS1779" s="36" t="s">
        <v>459</v>
      </c>
      <c r="CT1779" s="36" t="s">
        <v>8</v>
      </c>
      <c r="CU1779" s="36" t="s">
        <v>561</v>
      </c>
      <c r="CV1779" s="36">
        <v>2</v>
      </c>
      <c r="CW1779" s="36">
        <v>151.27000000000001</v>
      </c>
      <c r="CX1779" s="36">
        <v>75.64</v>
      </c>
      <c r="CY1779" s="36" t="s">
        <v>460</v>
      </c>
    </row>
    <row r="1780" spans="97:103" x14ac:dyDescent="0.25">
      <c r="CS1780" s="36" t="s">
        <v>363</v>
      </c>
      <c r="CT1780" s="36" t="s">
        <v>8</v>
      </c>
      <c r="CU1780" s="36" t="s">
        <v>561</v>
      </c>
      <c r="CV1780" s="36">
        <v>130</v>
      </c>
      <c r="CW1780" s="36">
        <v>4045.03</v>
      </c>
      <c r="CX1780" s="36">
        <v>31.12</v>
      </c>
      <c r="CY1780" s="36" t="s">
        <v>364</v>
      </c>
    </row>
    <row r="1781" spans="97:103" x14ac:dyDescent="0.25">
      <c r="CS1781" s="36" t="s">
        <v>149</v>
      </c>
      <c r="CT1781" s="36" t="s">
        <v>8</v>
      </c>
      <c r="CU1781" s="36" t="s">
        <v>561</v>
      </c>
      <c r="CV1781" s="36">
        <v>142.9375</v>
      </c>
      <c r="CW1781" s="36">
        <v>11199.04</v>
      </c>
      <c r="CX1781" s="36">
        <v>78.349999999999994</v>
      </c>
      <c r="CY1781" s="36" t="s">
        <v>150</v>
      </c>
    </row>
    <row r="1782" spans="97:103" x14ac:dyDescent="0.25">
      <c r="CS1782" s="36" t="s">
        <v>151</v>
      </c>
      <c r="CT1782" s="36" t="s">
        <v>12</v>
      </c>
      <c r="CU1782" s="36" t="s">
        <v>561</v>
      </c>
      <c r="CV1782" s="36">
        <v>223</v>
      </c>
      <c r="CW1782" s="36">
        <v>1434.02</v>
      </c>
      <c r="CX1782" s="36">
        <v>6.43</v>
      </c>
      <c r="CY1782" s="36" t="s">
        <v>152</v>
      </c>
    </row>
    <row r="1783" spans="97:103" x14ac:dyDescent="0.25">
      <c r="CS1783" s="36" t="s">
        <v>153</v>
      </c>
      <c r="CT1783" s="36" t="s">
        <v>8</v>
      </c>
      <c r="CU1783" s="36" t="s">
        <v>561</v>
      </c>
      <c r="CV1783" s="36">
        <v>161.08333999999999</v>
      </c>
      <c r="CW1783" s="36">
        <v>15856.15</v>
      </c>
      <c r="CX1783" s="36">
        <v>98.43</v>
      </c>
      <c r="CY1783" s="36" t="s">
        <v>154</v>
      </c>
    </row>
    <row r="1784" spans="97:103" x14ac:dyDescent="0.25">
      <c r="CS1784" s="36" t="s">
        <v>155</v>
      </c>
      <c r="CT1784" s="36" t="s">
        <v>12</v>
      </c>
      <c r="CU1784" s="36" t="s">
        <v>561</v>
      </c>
      <c r="CV1784" s="36">
        <v>779</v>
      </c>
      <c r="CW1784" s="36">
        <v>3821.3</v>
      </c>
      <c r="CX1784" s="36">
        <v>4.91</v>
      </c>
      <c r="CY1784" s="36" t="s">
        <v>156</v>
      </c>
    </row>
    <row r="1785" spans="97:103" x14ac:dyDescent="0.25">
      <c r="CS1785" s="36" t="s">
        <v>535</v>
      </c>
      <c r="CT1785" s="36" t="s">
        <v>8</v>
      </c>
      <c r="CU1785" s="36" t="s">
        <v>561</v>
      </c>
      <c r="CV1785" s="36">
        <v>25.5</v>
      </c>
      <c r="CW1785" s="36">
        <v>706.65</v>
      </c>
      <c r="CX1785" s="36">
        <v>27.71</v>
      </c>
      <c r="CY1785" s="36" t="s">
        <v>536</v>
      </c>
    </row>
    <row r="1786" spans="97:103" x14ac:dyDescent="0.25">
      <c r="CS1786" s="36" t="s">
        <v>537</v>
      </c>
      <c r="CT1786" s="36" t="s">
        <v>8</v>
      </c>
      <c r="CU1786" s="36" t="s">
        <v>561</v>
      </c>
      <c r="CV1786" s="36">
        <v>44.25</v>
      </c>
      <c r="CW1786" s="36">
        <v>1144.19</v>
      </c>
      <c r="CX1786" s="36">
        <v>25.86</v>
      </c>
      <c r="CY1786" s="36" t="s">
        <v>538</v>
      </c>
    </row>
    <row r="1787" spans="97:103" x14ac:dyDescent="0.25">
      <c r="CS1787" s="36" t="s">
        <v>539</v>
      </c>
      <c r="CT1787" s="36" t="s">
        <v>8</v>
      </c>
      <c r="CU1787" s="36" t="s">
        <v>561</v>
      </c>
      <c r="CV1787" s="36">
        <v>1</v>
      </c>
      <c r="CW1787" s="36">
        <v>14.85</v>
      </c>
      <c r="CX1787" s="36">
        <v>14.85</v>
      </c>
      <c r="CY1787" s="36" t="s">
        <v>540</v>
      </c>
    </row>
    <row r="1788" spans="97:103" x14ac:dyDescent="0.25">
      <c r="CS1788" s="36" t="s">
        <v>541</v>
      </c>
      <c r="CT1788" s="36" t="s">
        <v>8</v>
      </c>
      <c r="CU1788" s="36" t="s">
        <v>561</v>
      </c>
      <c r="CV1788" s="36">
        <v>3.5</v>
      </c>
      <c r="CW1788" s="36">
        <v>71.53</v>
      </c>
      <c r="CX1788" s="36">
        <v>20.440000000000001</v>
      </c>
      <c r="CY1788" s="36" t="s">
        <v>542</v>
      </c>
    </row>
    <row r="1789" spans="97:103" x14ac:dyDescent="0.25">
      <c r="CS1789" s="36" t="s">
        <v>467</v>
      </c>
      <c r="CT1789" s="36" t="s">
        <v>8</v>
      </c>
      <c r="CU1789" s="36" t="s">
        <v>561</v>
      </c>
      <c r="CV1789" s="36">
        <v>6.5</v>
      </c>
      <c r="CW1789" s="36">
        <v>477.9</v>
      </c>
      <c r="CX1789" s="36">
        <v>73.52</v>
      </c>
      <c r="CY1789" s="36" t="s">
        <v>468</v>
      </c>
    </row>
    <row r="1790" spans="97:103" x14ac:dyDescent="0.25">
      <c r="CS1790" s="36" t="s">
        <v>469</v>
      </c>
      <c r="CT1790" s="36" t="s">
        <v>8</v>
      </c>
      <c r="CU1790" s="36" t="s">
        <v>561</v>
      </c>
      <c r="CV1790" s="36">
        <v>-5.25</v>
      </c>
      <c r="CW1790" s="36">
        <v>-176.4</v>
      </c>
      <c r="CX1790" s="36">
        <v>33.6</v>
      </c>
      <c r="CY1790" s="36" t="s">
        <v>470</v>
      </c>
    </row>
    <row r="1791" spans="97:103" x14ac:dyDescent="0.25">
      <c r="CS1791" s="36" t="s">
        <v>163</v>
      </c>
      <c r="CT1791" s="36" t="s">
        <v>8</v>
      </c>
      <c r="CU1791" s="36" t="s">
        <v>561</v>
      </c>
      <c r="CV1791" s="36">
        <v>80.708332999999996</v>
      </c>
      <c r="CW1791" s="36">
        <v>4198.78</v>
      </c>
      <c r="CX1791" s="36">
        <v>52.02</v>
      </c>
      <c r="CY1791" s="36" t="s">
        <v>164</v>
      </c>
    </row>
    <row r="1792" spans="97:103" x14ac:dyDescent="0.25">
      <c r="CS1792" s="36" t="s">
        <v>170</v>
      </c>
      <c r="CT1792" s="36" t="s">
        <v>8</v>
      </c>
      <c r="CU1792" s="36" t="s">
        <v>561</v>
      </c>
      <c r="CV1792" s="36">
        <v>17</v>
      </c>
      <c r="CW1792" s="36">
        <v>233.33</v>
      </c>
      <c r="CX1792" s="36">
        <v>13.73</v>
      </c>
      <c r="CY1792" s="36" t="s">
        <v>171</v>
      </c>
    </row>
    <row r="1793" spans="97:103" x14ac:dyDescent="0.25">
      <c r="CS1793" s="36" t="s">
        <v>172</v>
      </c>
      <c r="CT1793" s="36" t="s">
        <v>8</v>
      </c>
      <c r="CU1793" s="36" t="s">
        <v>561</v>
      </c>
      <c r="CV1793" s="36">
        <v>3751.25</v>
      </c>
      <c r="CW1793" s="36">
        <v>49869.89</v>
      </c>
      <c r="CX1793" s="36">
        <v>13.29</v>
      </c>
      <c r="CY1793" s="36" t="s">
        <v>173</v>
      </c>
    </row>
    <row r="1794" spans="97:103" x14ac:dyDescent="0.25">
      <c r="CS1794" s="36" t="s">
        <v>367</v>
      </c>
      <c r="CT1794" s="36" t="s">
        <v>8</v>
      </c>
      <c r="CU1794" s="36" t="s">
        <v>561</v>
      </c>
      <c r="CV1794" s="36">
        <v>1168.75</v>
      </c>
      <c r="CW1794" s="36">
        <v>23530.05</v>
      </c>
      <c r="CX1794" s="36">
        <v>20.13</v>
      </c>
      <c r="CY1794" s="36" t="s">
        <v>368</v>
      </c>
    </row>
    <row r="1795" spans="97:103" x14ac:dyDescent="0.25">
      <c r="CS1795" s="36" t="s">
        <v>174</v>
      </c>
      <c r="CT1795" s="36" t="s">
        <v>8</v>
      </c>
      <c r="CU1795" s="36" t="s">
        <v>561</v>
      </c>
      <c r="CV1795" s="36">
        <v>32</v>
      </c>
      <c r="CW1795" s="36">
        <v>553.5</v>
      </c>
      <c r="CX1795" s="36">
        <v>17.3</v>
      </c>
      <c r="CY1795" s="36" t="s">
        <v>175</v>
      </c>
    </row>
    <row r="1796" spans="97:103" x14ac:dyDescent="0.25">
      <c r="CS1796" s="36" t="s">
        <v>176</v>
      </c>
      <c r="CT1796" s="36" t="s">
        <v>8</v>
      </c>
      <c r="CU1796" s="36" t="s">
        <v>561</v>
      </c>
      <c r="CV1796" s="36">
        <v>1739.9166700000001</v>
      </c>
      <c r="CW1796" s="36">
        <v>58898.37</v>
      </c>
      <c r="CX1796" s="36">
        <v>33.85</v>
      </c>
      <c r="CY1796" s="36" t="s">
        <v>177</v>
      </c>
    </row>
    <row r="1797" spans="97:103" x14ac:dyDescent="0.25">
      <c r="CS1797" s="36" t="s">
        <v>178</v>
      </c>
      <c r="CT1797" s="36" t="s">
        <v>8</v>
      </c>
      <c r="CU1797" s="36" t="s">
        <v>561</v>
      </c>
      <c r="CV1797" s="36">
        <v>532</v>
      </c>
      <c r="CW1797" s="36">
        <v>20840.240000000002</v>
      </c>
      <c r="CX1797" s="36">
        <v>39.17</v>
      </c>
      <c r="CY1797" s="36" t="s">
        <v>179</v>
      </c>
    </row>
    <row r="1798" spans="97:103" x14ac:dyDescent="0.25">
      <c r="CS1798" s="36" t="s">
        <v>180</v>
      </c>
      <c r="CT1798" s="36" t="s">
        <v>8</v>
      </c>
      <c r="CU1798" s="36" t="s">
        <v>561</v>
      </c>
      <c r="CV1798" s="36">
        <v>0.66659999999999997</v>
      </c>
      <c r="CW1798" s="36">
        <v>23.66</v>
      </c>
      <c r="CX1798" s="36">
        <v>35.49</v>
      </c>
      <c r="CY1798" s="36" t="s">
        <v>181</v>
      </c>
    </row>
    <row r="1799" spans="97:103" x14ac:dyDescent="0.25">
      <c r="CS1799" s="36" t="s">
        <v>182</v>
      </c>
      <c r="CT1799" s="36" t="s">
        <v>12</v>
      </c>
      <c r="CU1799" s="36" t="s">
        <v>561</v>
      </c>
      <c r="CV1799" s="36">
        <v>45</v>
      </c>
      <c r="CW1799" s="36">
        <v>344.48</v>
      </c>
      <c r="CX1799" s="36">
        <v>7.66</v>
      </c>
      <c r="CY1799" s="36" t="s">
        <v>183</v>
      </c>
    </row>
    <row r="1800" spans="97:103" x14ac:dyDescent="0.25">
      <c r="CS1800" s="36" t="s">
        <v>564</v>
      </c>
      <c r="CT1800" s="36" t="s">
        <v>8</v>
      </c>
      <c r="CU1800" s="36" t="s">
        <v>561</v>
      </c>
      <c r="CV1800" s="36">
        <v>61</v>
      </c>
      <c r="CW1800" s="36">
        <v>2612.0700000000002</v>
      </c>
      <c r="CX1800" s="36">
        <v>42.82</v>
      </c>
      <c r="CY1800" s="36" t="s">
        <v>565</v>
      </c>
    </row>
    <row r="1801" spans="97:103" x14ac:dyDescent="0.25">
      <c r="CS1801" s="36" t="s">
        <v>184</v>
      </c>
      <c r="CT1801" s="36" t="s">
        <v>8</v>
      </c>
      <c r="CU1801" s="36" t="s">
        <v>561</v>
      </c>
      <c r="CV1801" s="36">
        <v>2339.5</v>
      </c>
      <c r="CW1801" s="36">
        <v>38944.720000000001</v>
      </c>
      <c r="CX1801" s="36">
        <v>16.649999999999999</v>
      </c>
      <c r="CY1801" s="36" t="s">
        <v>185</v>
      </c>
    </row>
    <row r="1802" spans="97:103" x14ac:dyDescent="0.25">
      <c r="CS1802" s="36" t="s">
        <v>186</v>
      </c>
      <c r="CT1802" s="36" t="s">
        <v>8</v>
      </c>
      <c r="CU1802" s="36" t="s">
        <v>561</v>
      </c>
      <c r="CV1802" s="36">
        <v>122.54034</v>
      </c>
      <c r="CW1802" s="36">
        <v>4618.6899999999996</v>
      </c>
      <c r="CX1802" s="36">
        <v>37.69</v>
      </c>
      <c r="CY1802" s="36" t="s">
        <v>187</v>
      </c>
    </row>
    <row r="1803" spans="97:103" x14ac:dyDescent="0.25">
      <c r="CS1803" s="36" t="s">
        <v>188</v>
      </c>
      <c r="CT1803" s="36" t="s">
        <v>12</v>
      </c>
      <c r="CU1803" s="36" t="s">
        <v>561</v>
      </c>
      <c r="CV1803" s="36">
        <v>38</v>
      </c>
      <c r="CW1803" s="36">
        <v>292.8</v>
      </c>
      <c r="CX1803" s="36">
        <v>7.71</v>
      </c>
      <c r="CY1803" s="36" t="s">
        <v>189</v>
      </c>
    </row>
    <row r="1804" spans="97:103" x14ac:dyDescent="0.25">
      <c r="CS1804" s="36" t="s">
        <v>566</v>
      </c>
      <c r="CT1804" s="36" t="s">
        <v>8</v>
      </c>
      <c r="CU1804" s="36" t="s">
        <v>561</v>
      </c>
      <c r="CV1804" s="36">
        <v>140</v>
      </c>
      <c r="CW1804" s="36">
        <v>2472.2199999999998</v>
      </c>
      <c r="CX1804" s="36">
        <v>17.66</v>
      </c>
      <c r="CY1804" s="36" t="s">
        <v>567</v>
      </c>
    </row>
    <row r="1805" spans="97:103" x14ac:dyDescent="0.25">
      <c r="CS1805" s="36" t="s">
        <v>190</v>
      </c>
      <c r="CT1805" s="36" t="s">
        <v>8</v>
      </c>
      <c r="CU1805" s="36" t="s">
        <v>561</v>
      </c>
      <c r="CV1805" s="36">
        <v>21.332999999999998</v>
      </c>
      <c r="CW1805" s="36">
        <v>918</v>
      </c>
      <c r="CX1805" s="36">
        <v>43.03</v>
      </c>
      <c r="CY1805" s="36" t="s">
        <v>191</v>
      </c>
    </row>
    <row r="1806" spans="97:103" x14ac:dyDescent="0.25">
      <c r="CS1806" s="36" t="s">
        <v>192</v>
      </c>
      <c r="CT1806" s="36" t="s">
        <v>12</v>
      </c>
      <c r="CU1806" s="36" t="s">
        <v>561</v>
      </c>
      <c r="CV1806" s="36">
        <v>52</v>
      </c>
      <c r="CW1806" s="36">
        <v>399.72</v>
      </c>
      <c r="CX1806" s="36">
        <v>7.69</v>
      </c>
      <c r="CY1806" s="36" t="s">
        <v>193</v>
      </c>
    </row>
    <row r="1807" spans="97:103" x14ac:dyDescent="0.25">
      <c r="CS1807" s="36" t="s">
        <v>568</v>
      </c>
      <c r="CT1807" s="36" t="s">
        <v>8</v>
      </c>
      <c r="CU1807" s="36" t="s">
        <v>561</v>
      </c>
      <c r="CV1807" s="36">
        <v>38</v>
      </c>
      <c r="CW1807" s="36">
        <v>1505.07</v>
      </c>
      <c r="CX1807" s="36">
        <v>39.61</v>
      </c>
      <c r="CY1807" s="36" t="s">
        <v>569</v>
      </c>
    </row>
    <row r="1808" spans="97:103" x14ac:dyDescent="0.25">
      <c r="CS1808" s="36" t="s">
        <v>194</v>
      </c>
      <c r="CT1808" s="36" t="s">
        <v>8</v>
      </c>
      <c r="CU1808" s="36" t="s">
        <v>561</v>
      </c>
      <c r="CV1808" s="36">
        <v>2172.5</v>
      </c>
      <c r="CW1808" s="36">
        <v>36029.39</v>
      </c>
      <c r="CX1808" s="36">
        <v>16.579999999999998</v>
      </c>
      <c r="CY1808" s="36" t="s">
        <v>195</v>
      </c>
    </row>
    <row r="1809" spans="97:103" x14ac:dyDescent="0.25">
      <c r="CS1809" s="36" t="s">
        <v>196</v>
      </c>
      <c r="CT1809" s="36" t="s">
        <v>8</v>
      </c>
      <c r="CU1809" s="36" t="s">
        <v>561</v>
      </c>
      <c r="CV1809" s="36">
        <v>191.333</v>
      </c>
      <c r="CW1809" s="36">
        <v>6974.19</v>
      </c>
      <c r="CX1809" s="36">
        <v>36.450000000000003</v>
      </c>
      <c r="CY1809" s="36" t="s">
        <v>197</v>
      </c>
    </row>
    <row r="1810" spans="97:103" x14ac:dyDescent="0.25">
      <c r="CS1810" s="36" t="s">
        <v>481</v>
      </c>
      <c r="CT1810" s="36" t="s">
        <v>8</v>
      </c>
      <c r="CU1810" s="36" t="s">
        <v>561</v>
      </c>
      <c r="CV1810" s="36">
        <v>1</v>
      </c>
      <c r="CW1810" s="36">
        <v>10.08</v>
      </c>
      <c r="CX1810" s="36">
        <v>10.08</v>
      </c>
      <c r="CY1810" s="36" t="s">
        <v>482</v>
      </c>
    </row>
    <row r="1811" spans="97:103" x14ac:dyDescent="0.25">
      <c r="CS1811" s="36" t="s">
        <v>545</v>
      </c>
      <c r="CT1811" s="36" t="s">
        <v>8</v>
      </c>
      <c r="CU1811" s="36" t="s">
        <v>561</v>
      </c>
      <c r="CV1811" s="36">
        <v>20</v>
      </c>
      <c r="CW1811" s="36">
        <v>293.39999999999998</v>
      </c>
      <c r="CX1811" s="36">
        <v>14.67</v>
      </c>
      <c r="CY1811" s="36" t="s">
        <v>546</v>
      </c>
    </row>
    <row r="1812" spans="97:103" x14ac:dyDescent="0.25">
      <c r="CS1812" s="36" t="s">
        <v>547</v>
      </c>
      <c r="CT1812" s="36" t="s">
        <v>8</v>
      </c>
      <c r="CU1812" s="36" t="s">
        <v>561</v>
      </c>
      <c r="CV1812" s="36">
        <v>27</v>
      </c>
      <c r="CW1812" s="36">
        <v>508.95</v>
      </c>
      <c r="CX1812" s="36">
        <v>18.850000000000001</v>
      </c>
      <c r="CY1812" s="36" t="s">
        <v>548</v>
      </c>
    </row>
    <row r="1813" spans="97:103" x14ac:dyDescent="0.25">
      <c r="CS1813" s="36" t="s">
        <v>551</v>
      </c>
      <c r="CT1813" s="36" t="s">
        <v>8</v>
      </c>
      <c r="CU1813" s="36" t="s">
        <v>561</v>
      </c>
      <c r="CV1813" s="36">
        <v>41</v>
      </c>
      <c r="CW1813" s="36">
        <v>772.85</v>
      </c>
      <c r="CX1813" s="36">
        <v>18.850000000000001</v>
      </c>
      <c r="CY1813" s="36" t="s">
        <v>552</v>
      </c>
    </row>
    <row r="1814" spans="97:103" x14ac:dyDescent="0.25">
      <c r="CS1814" s="36" t="s">
        <v>428</v>
      </c>
      <c r="CT1814" s="36" t="s">
        <v>8</v>
      </c>
      <c r="CU1814" s="36" t="s">
        <v>561</v>
      </c>
      <c r="CV1814" s="36">
        <v>194.44450000000001</v>
      </c>
      <c r="CW1814" s="36">
        <v>6783.88</v>
      </c>
      <c r="CX1814" s="36">
        <v>34.89</v>
      </c>
      <c r="CY1814" s="36" t="s">
        <v>429</v>
      </c>
    </row>
    <row r="1815" spans="97:103" x14ac:dyDescent="0.25">
      <c r="CS1815" s="36" t="s">
        <v>553</v>
      </c>
      <c r="CT1815" s="36" t="s">
        <v>8</v>
      </c>
      <c r="CU1815" s="36" t="s">
        <v>561</v>
      </c>
      <c r="CV1815" s="36">
        <v>48</v>
      </c>
      <c r="CW1815" s="36">
        <v>904.8</v>
      </c>
      <c r="CX1815" s="36">
        <v>18.850000000000001</v>
      </c>
      <c r="CY1815" s="36" t="s">
        <v>554</v>
      </c>
    </row>
    <row r="1816" spans="97:103" x14ac:dyDescent="0.25">
      <c r="CS1816" s="36" t="s">
        <v>204</v>
      </c>
      <c r="CT1816" s="36" t="s">
        <v>8</v>
      </c>
      <c r="CU1816" s="36" t="s">
        <v>561</v>
      </c>
      <c r="CV1816" s="36">
        <v>2281.6999999999998</v>
      </c>
      <c r="CW1816" s="36">
        <v>51181.75</v>
      </c>
      <c r="CX1816" s="36">
        <v>22.43</v>
      </c>
      <c r="CY1816" s="36" t="s">
        <v>205</v>
      </c>
    </row>
    <row r="1817" spans="97:103" x14ac:dyDescent="0.25">
      <c r="CS1817" s="36" t="s">
        <v>206</v>
      </c>
      <c r="CT1817" s="36" t="s">
        <v>8</v>
      </c>
      <c r="CU1817" s="36" t="s">
        <v>561</v>
      </c>
      <c r="CV1817" s="36">
        <v>2464.5</v>
      </c>
      <c r="CW1817" s="36">
        <v>54845.11</v>
      </c>
      <c r="CX1817" s="36">
        <v>22.25</v>
      </c>
      <c r="CY1817" s="36" t="s">
        <v>207</v>
      </c>
    </row>
    <row r="1818" spans="97:103" x14ac:dyDescent="0.25">
      <c r="CS1818" s="36" t="s">
        <v>430</v>
      </c>
      <c r="CT1818" s="36" t="s">
        <v>8</v>
      </c>
      <c r="CU1818" s="36" t="s">
        <v>561</v>
      </c>
      <c r="CV1818" s="36">
        <v>191.9</v>
      </c>
      <c r="CW1818" s="36">
        <v>4670.59</v>
      </c>
      <c r="CX1818" s="36">
        <v>24.34</v>
      </c>
      <c r="CY1818" s="36" t="s">
        <v>431</v>
      </c>
    </row>
    <row r="1819" spans="97:103" x14ac:dyDescent="0.25">
      <c r="CS1819" s="36" t="s">
        <v>210</v>
      </c>
      <c r="CT1819" s="36" t="s">
        <v>8</v>
      </c>
      <c r="CU1819" s="36" t="s">
        <v>561</v>
      </c>
      <c r="CV1819" s="36">
        <v>145.5</v>
      </c>
      <c r="CW1819" s="36">
        <v>3290.99</v>
      </c>
      <c r="CX1819" s="36">
        <v>22.62</v>
      </c>
      <c r="CY1819" s="36" t="s">
        <v>211</v>
      </c>
    </row>
    <row r="1820" spans="97:103" x14ac:dyDescent="0.25">
      <c r="CS1820" s="36" t="s">
        <v>371</v>
      </c>
      <c r="CT1820" s="36" t="s">
        <v>8</v>
      </c>
      <c r="CU1820" s="36" t="s">
        <v>561</v>
      </c>
      <c r="CV1820" s="36">
        <v>255</v>
      </c>
      <c r="CW1820" s="36">
        <v>5447.18</v>
      </c>
      <c r="CX1820" s="36">
        <v>21.36</v>
      </c>
      <c r="CY1820" s="36" t="s">
        <v>372</v>
      </c>
    </row>
    <row r="1821" spans="97:103" x14ac:dyDescent="0.25">
      <c r="CS1821" s="36" t="s">
        <v>212</v>
      </c>
      <c r="CT1821" s="36" t="s">
        <v>8</v>
      </c>
      <c r="CU1821" s="36" t="s">
        <v>561</v>
      </c>
      <c r="CV1821" s="36">
        <v>1</v>
      </c>
      <c r="CW1821" s="36">
        <v>37</v>
      </c>
      <c r="CX1821" s="36">
        <v>37</v>
      </c>
      <c r="CY1821" s="36" t="s">
        <v>213</v>
      </c>
    </row>
    <row r="1822" spans="97:103" x14ac:dyDescent="0.25">
      <c r="CS1822" s="36" t="s">
        <v>483</v>
      </c>
      <c r="CT1822" s="36" t="s">
        <v>8</v>
      </c>
      <c r="CU1822" s="36" t="s">
        <v>561</v>
      </c>
      <c r="CV1822" s="36">
        <v>10.143000000000001</v>
      </c>
      <c r="CW1822" s="36">
        <v>635.14</v>
      </c>
      <c r="CX1822" s="36">
        <v>62.62</v>
      </c>
      <c r="CY1822" s="36" t="s">
        <v>484</v>
      </c>
    </row>
    <row r="1823" spans="97:103" x14ac:dyDescent="0.25">
      <c r="CS1823" s="36" t="s">
        <v>485</v>
      </c>
      <c r="CT1823" s="36" t="s">
        <v>8</v>
      </c>
      <c r="CU1823" s="36" t="s">
        <v>561</v>
      </c>
      <c r="CV1823" s="36">
        <v>24.666</v>
      </c>
      <c r="CW1823" s="36">
        <v>922.46</v>
      </c>
      <c r="CX1823" s="36">
        <v>37.4</v>
      </c>
      <c r="CY1823" s="36" t="s">
        <v>486</v>
      </c>
    </row>
    <row r="1824" spans="97:103" x14ac:dyDescent="0.25">
      <c r="CS1824" s="36" t="s">
        <v>214</v>
      </c>
      <c r="CT1824" s="36" t="s">
        <v>8</v>
      </c>
      <c r="CU1824" s="36" t="s">
        <v>561</v>
      </c>
      <c r="CV1824" s="36">
        <v>8</v>
      </c>
      <c r="CW1824" s="36">
        <v>213.83</v>
      </c>
      <c r="CX1824" s="36">
        <v>26.73</v>
      </c>
      <c r="CY1824" s="36" t="s">
        <v>215</v>
      </c>
    </row>
    <row r="1825" spans="97:103" x14ac:dyDescent="0.25">
      <c r="CS1825" s="36" t="s">
        <v>513</v>
      </c>
      <c r="CT1825" s="36" t="s">
        <v>8</v>
      </c>
      <c r="CU1825" s="36" t="s">
        <v>561</v>
      </c>
      <c r="CV1825" s="36">
        <v>58</v>
      </c>
      <c r="CW1825" s="36">
        <v>2987</v>
      </c>
      <c r="CX1825" s="36">
        <v>51.5</v>
      </c>
      <c r="CY1825" s="36" t="s">
        <v>514</v>
      </c>
    </row>
    <row r="1826" spans="97:103" x14ac:dyDescent="0.25">
      <c r="CS1826" s="36" t="s">
        <v>220</v>
      </c>
      <c r="CT1826" s="36" t="s">
        <v>8</v>
      </c>
      <c r="CU1826" s="36" t="s">
        <v>561</v>
      </c>
      <c r="CV1826" s="36">
        <v>43.5</v>
      </c>
      <c r="CW1826" s="36">
        <v>5072.2</v>
      </c>
      <c r="CX1826" s="36">
        <v>116.6</v>
      </c>
      <c r="CY1826" s="36" t="s">
        <v>221</v>
      </c>
    </row>
    <row r="1827" spans="97:103" x14ac:dyDescent="0.25">
      <c r="CS1827" s="36" t="s">
        <v>555</v>
      </c>
      <c r="CT1827" s="36" t="s">
        <v>12</v>
      </c>
      <c r="CU1827" s="36" t="s">
        <v>561</v>
      </c>
      <c r="CV1827" s="36">
        <v>2</v>
      </c>
      <c r="CW1827" s="36">
        <v>67.2</v>
      </c>
      <c r="CX1827" s="36">
        <v>33.6</v>
      </c>
      <c r="CY1827" s="36" t="s">
        <v>556</v>
      </c>
    </row>
    <row r="1828" spans="97:103" x14ac:dyDescent="0.25">
      <c r="CS1828" s="36" t="s">
        <v>432</v>
      </c>
      <c r="CT1828" s="36" t="s">
        <v>8</v>
      </c>
      <c r="CU1828" s="36" t="s">
        <v>561</v>
      </c>
      <c r="CV1828" s="36">
        <v>1</v>
      </c>
      <c r="CW1828" s="36">
        <v>49.32</v>
      </c>
      <c r="CX1828" s="36">
        <v>49.32</v>
      </c>
      <c r="CY1828" s="36" t="s">
        <v>433</v>
      </c>
    </row>
    <row r="1829" spans="97:103" x14ac:dyDescent="0.25">
      <c r="CS1829" s="36" t="s">
        <v>226</v>
      </c>
      <c r="CT1829" s="36" t="s">
        <v>8</v>
      </c>
      <c r="CU1829" s="36" t="s">
        <v>561</v>
      </c>
      <c r="CV1829" s="36">
        <v>0.5</v>
      </c>
      <c r="CW1829" s="36">
        <v>14.64</v>
      </c>
      <c r="CX1829" s="36">
        <v>29.28</v>
      </c>
      <c r="CY1829" s="36" t="s">
        <v>227</v>
      </c>
    </row>
    <row r="1830" spans="97:103" x14ac:dyDescent="0.25">
      <c r="CS1830" s="36" t="s">
        <v>230</v>
      </c>
      <c r="CT1830" s="36" t="s">
        <v>8</v>
      </c>
      <c r="CU1830" s="36" t="s">
        <v>561</v>
      </c>
      <c r="CV1830" s="36">
        <v>71.5</v>
      </c>
      <c r="CW1830" s="36">
        <v>4827.8100000000004</v>
      </c>
      <c r="CX1830" s="36">
        <v>67.52</v>
      </c>
      <c r="CY1830" s="36" t="s">
        <v>231</v>
      </c>
    </row>
    <row r="1831" spans="97:103" x14ac:dyDescent="0.25">
      <c r="CS1831" s="36" t="s">
        <v>375</v>
      </c>
      <c r="CT1831" s="36" t="s">
        <v>12</v>
      </c>
      <c r="CU1831" s="36" t="s">
        <v>561</v>
      </c>
      <c r="CV1831" s="36">
        <v>69</v>
      </c>
      <c r="CW1831" s="36">
        <v>203.61</v>
      </c>
      <c r="CX1831" s="36">
        <v>2.95</v>
      </c>
      <c r="CY1831" s="36" t="s">
        <v>376</v>
      </c>
    </row>
    <row r="1832" spans="97:103" x14ac:dyDescent="0.25">
      <c r="CS1832" s="36" t="s">
        <v>557</v>
      </c>
      <c r="CT1832" s="36" t="s">
        <v>8</v>
      </c>
      <c r="CU1832" s="36" t="s">
        <v>561</v>
      </c>
      <c r="CV1832" s="36">
        <v>436.99939999999998</v>
      </c>
      <c r="CW1832" s="36">
        <v>19338.32</v>
      </c>
      <c r="CX1832" s="36">
        <v>44.25</v>
      </c>
      <c r="CY1832" s="36" t="s">
        <v>558</v>
      </c>
    </row>
    <row r="1833" spans="97:103" x14ac:dyDescent="0.25">
      <c r="CS1833" s="36" t="s">
        <v>236</v>
      </c>
      <c r="CT1833" s="36" t="s">
        <v>8</v>
      </c>
      <c r="CU1833" s="36" t="s">
        <v>561</v>
      </c>
      <c r="CV1833" s="36">
        <v>84.95</v>
      </c>
      <c r="CW1833" s="36">
        <v>12833.34</v>
      </c>
      <c r="CX1833" s="36">
        <v>151.07</v>
      </c>
      <c r="CY1833" s="36" t="s">
        <v>237</v>
      </c>
    </row>
    <row r="1834" spans="97:103" x14ac:dyDescent="0.25">
      <c r="CS1834" s="36" t="s">
        <v>238</v>
      </c>
      <c r="CT1834" s="36" t="s">
        <v>12</v>
      </c>
      <c r="CU1834" s="36" t="s">
        <v>561</v>
      </c>
      <c r="CV1834" s="36">
        <v>378.95</v>
      </c>
      <c r="CW1834" s="36">
        <v>3740.94</v>
      </c>
      <c r="CX1834" s="36">
        <v>9.8699999999999992</v>
      </c>
      <c r="CY1834" s="36" t="s">
        <v>239</v>
      </c>
    </row>
    <row r="1835" spans="97:103" x14ac:dyDescent="0.25">
      <c r="CS1835" s="36" t="s">
        <v>240</v>
      </c>
      <c r="CT1835" s="36" t="s">
        <v>8</v>
      </c>
      <c r="CU1835" s="36" t="s">
        <v>561</v>
      </c>
      <c r="CV1835" s="36">
        <v>383.625</v>
      </c>
      <c r="CW1835" s="36">
        <v>52801.59</v>
      </c>
      <c r="CX1835" s="36">
        <v>137.63999999999999</v>
      </c>
      <c r="CY1835" s="36" t="s">
        <v>241</v>
      </c>
    </row>
    <row r="1836" spans="97:103" x14ac:dyDescent="0.25">
      <c r="CS1836" s="36" t="s">
        <v>242</v>
      </c>
      <c r="CT1836" s="36" t="s">
        <v>12</v>
      </c>
      <c r="CU1836" s="36" t="s">
        <v>561</v>
      </c>
      <c r="CV1836" s="36">
        <v>1051.9000000000001</v>
      </c>
      <c r="CW1836" s="36">
        <v>10060.15</v>
      </c>
      <c r="CX1836" s="36">
        <v>9.56</v>
      </c>
      <c r="CY1836" s="36" t="s">
        <v>243</v>
      </c>
    </row>
    <row r="1837" spans="97:103" x14ac:dyDescent="0.25">
      <c r="CS1837" s="36" t="s">
        <v>244</v>
      </c>
      <c r="CT1837" s="36" t="s">
        <v>12</v>
      </c>
      <c r="CU1837" s="36" t="s">
        <v>561</v>
      </c>
      <c r="CV1837" s="36">
        <v>91</v>
      </c>
      <c r="CW1837" s="36">
        <v>646.38</v>
      </c>
      <c r="CX1837" s="36">
        <v>7.1</v>
      </c>
      <c r="CY1837" s="36" t="s">
        <v>245</v>
      </c>
    </row>
    <row r="1838" spans="97:103" x14ac:dyDescent="0.25">
      <c r="CS1838" s="36" t="s">
        <v>246</v>
      </c>
      <c r="CT1838" s="36" t="s">
        <v>8</v>
      </c>
      <c r="CU1838" s="36" t="s">
        <v>561</v>
      </c>
      <c r="CV1838" s="36">
        <v>35</v>
      </c>
      <c r="CW1838" s="36">
        <v>3690.86</v>
      </c>
      <c r="CX1838" s="36">
        <v>105.45</v>
      </c>
      <c r="CY1838" s="36" t="s">
        <v>247</v>
      </c>
    </row>
    <row r="1839" spans="97:103" x14ac:dyDescent="0.25">
      <c r="CS1839" s="36" t="s">
        <v>248</v>
      </c>
      <c r="CT1839" s="36" t="s">
        <v>12</v>
      </c>
      <c r="CU1839" s="36" t="s">
        <v>561</v>
      </c>
      <c r="CV1839" s="36">
        <v>114</v>
      </c>
      <c r="CW1839" s="36">
        <v>845.32</v>
      </c>
      <c r="CX1839" s="36">
        <v>7.42</v>
      </c>
      <c r="CY1839" s="36" t="s">
        <v>249</v>
      </c>
    </row>
    <row r="1840" spans="97:103" x14ac:dyDescent="0.25">
      <c r="CS1840" s="36" t="s">
        <v>250</v>
      </c>
      <c r="CT1840" s="36" t="s">
        <v>8</v>
      </c>
      <c r="CU1840" s="36" t="s">
        <v>561</v>
      </c>
      <c r="CV1840" s="36">
        <v>20.5</v>
      </c>
      <c r="CW1840" s="36">
        <v>2220.9899999999998</v>
      </c>
      <c r="CX1840" s="36">
        <v>108.34</v>
      </c>
      <c r="CY1840" s="36" t="s">
        <v>251</v>
      </c>
    </row>
    <row r="1841" spans="97:103" x14ac:dyDescent="0.25">
      <c r="CS1841" s="36" t="s">
        <v>252</v>
      </c>
      <c r="CT1841" s="36" t="s">
        <v>8</v>
      </c>
      <c r="CU1841" s="36" t="s">
        <v>561</v>
      </c>
      <c r="CV1841" s="36">
        <v>182.125</v>
      </c>
      <c r="CW1841" s="36">
        <v>14777.96</v>
      </c>
      <c r="CX1841" s="36">
        <v>81.14</v>
      </c>
      <c r="CY1841" s="36" t="s">
        <v>253</v>
      </c>
    </row>
    <row r="1842" spans="97:103" x14ac:dyDescent="0.25">
      <c r="CS1842" s="36" t="s">
        <v>254</v>
      </c>
      <c r="CT1842" s="36" t="s">
        <v>12</v>
      </c>
      <c r="CU1842" s="36" t="s">
        <v>561</v>
      </c>
      <c r="CV1842" s="36">
        <v>322</v>
      </c>
      <c r="CW1842" s="36">
        <v>2076.02</v>
      </c>
      <c r="CX1842" s="36">
        <v>6.45</v>
      </c>
      <c r="CY1842" s="36" t="s">
        <v>255</v>
      </c>
    </row>
    <row r="1843" spans="97:103" x14ac:dyDescent="0.25">
      <c r="CS1843" s="36" t="s">
        <v>256</v>
      </c>
      <c r="CT1843" s="36" t="s">
        <v>8</v>
      </c>
      <c r="CU1843" s="36" t="s">
        <v>561</v>
      </c>
      <c r="CV1843" s="36">
        <v>230.37500299999999</v>
      </c>
      <c r="CW1843" s="36">
        <v>22573.07</v>
      </c>
      <c r="CX1843" s="36">
        <v>97.98</v>
      </c>
      <c r="CY1843" s="36" t="s">
        <v>257</v>
      </c>
    </row>
    <row r="1844" spans="97:103" x14ac:dyDescent="0.25">
      <c r="CS1844" s="36" t="s">
        <v>258</v>
      </c>
      <c r="CT1844" s="36" t="s">
        <v>12</v>
      </c>
      <c r="CU1844" s="36" t="s">
        <v>561</v>
      </c>
      <c r="CV1844" s="36">
        <v>928</v>
      </c>
      <c r="CW1844" s="36">
        <v>4527.28</v>
      </c>
      <c r="CX1844" s="36">
        <v>4.88</v>
      </c>
      <c r="CY1844" s="36" t="s">
        <v>259</v>
      </c>
    </row>
    <row r="1845" spans="97:103" x14ac:dyDescent="0.25">
      <c r="CS1845" s="36" t="s">
        <v>268</v>
      </c>
      <c r="CT1845" s="36" t="s">
        <v>8</v>
      </c>
      <c r="CU1845" s="36" t="s">
        <v>561</v>
      </c>
      <c r="CV1845" s="36">
        <v>16.7</v>
      </c>
      <c r="CW1845" s="36">
        <v>1618.44</v>
      </c>
      <c r="CX1845" s="36">
        <v>96.91</v>
      </c>
      <c r="CY1845" s="36" t="s">
        <v>269</v>
      </c>
    </row>
    <row r="1846" spans="97:103" x14ac:dyDescent="0.25">
      <c r="CS1846" s="36" t="s">
        <v>389</v>
      </c>
      <c r="CT1846" s="36" t="s">
        <v>117</v>
      </c>
      <c r="CU1846" s="36" t="s">
        <v>561</v>
      </c>
      <c r="CV1846" s="36">
        <v>208</v>
      </c>
      <c r="CW1846" s="36">
        <v>344.32</v>
      </c>
      <c r="CX1846" s="36">
        <v>1.66</v>
      </c>
      <c r="CY1846" s="36" t="s">
        <v>390</v>
      </c>
    </row>
    <row r="1847" spans="97:103" x14ac:dyDescent="0.25">
      <c r="CS1847" s="36" t="s">
        <v>270</v>
      </c>
      <c r="CT1847" s="36" t="s">
        <v>8</v>
      </c>
      <c r="CU1847" s="36" t="s">
        <v>561</v>
      </c>
      <c r="CV1847" s="36">
        <v>15.833299999999999</v>
      </c>
      <c r="CW1847" s="36">
        <v>1256.8699999999999</v>
      </c>
      <c r="CX1847" s="36">
        <v>79.38</v>
      </c>
      <c r="CY1847" s="36" t="s">
        <v>271</v>
      </c>
    </row>
    <row r="1848" spans="97:103" x14ac:dyDescent="0.25">
      <c r="CS1848" s="36" t="s">
        <v>391</v>
      </c>
      <c r="CT1848" s="36" t="s">
        <v>12</v>
      </c>
      <c r="CU1848" s="36" t="s">
        <v>561</v>
      </c>
      <c r="CV1848" s="36">
        <v>3</v>
      </c>
      <c r="CW1848" s="36">
        <v>24</v>
      </c>
      <c r="CX1848" s="36">
        <v>8</v>
      </c>
      <c r="CY1848" s="36" t="s">
        <v>392</v>
      </c>
    </row>
    <row r="1849" spans="97:103" x14ac:dyDescent="0.25">
      <c r="CS1849" s="36" t="s">
        <v>570</v>
      </c>
      <c r="CT1849" s="36" t="s">
        <v>117</v>
      </c>
      <c r="CU1849" s="36" t="s">
        <v>561</v>
      </c>
      <c r="CV1849" s="36">
        <v>18</v>
      </c>
      <c r="CW1849" s="36">
        <v>621</v>
      </c>
      <c r="CX1849" s="36">
        <v>34.5</v>
      </c>
      <c r="CY1849" s="36" t="s">
        <v>571</v>
      </c>
    </row>
    <row r="1850" spans="97:103" x14ac:dyDescent="0.25">
      <c r="CS1850" s="36" t="s">
        <v>272</v>
      </c>
      <c r="CT1850" s="36" t="s">
        <v>8</v>
      </c>
      <c r="CU1850" s="36" t="s">
        <v>561</v>
      </c>
      <c r="CV1850" s="36">
        <v>523.59973300000001</v>
      </c>
      <c r="CW1850" s="36">
        <v>45378.1</v>
      </c>
      <c r="CX1850" s="36">
        <v>86.67</v>
      </c>
      <c r="CY1850" s="36" t="s">
        <v>273</v>
      </c>
    </row>
    <row r="1851" spans="97:103" x14ac:dyDescent="0.25">
      <c r="CS1851" s="36" t="s">
        <v>274</v>
      </c>
      <c r="CT1851" s="36" t="s">
        <v>117</v>
      </c>
      <c r="CU1851" s="36" t="s">
        <v>561</v>
      </c>
      <c r="CV1851" s="36">
        <v>4928.9166699999996</v>
      </c>
      <c r="CW1851" s="36">
        <v>6993.55</v>
      </c>
      <c r="CX1851" s="36">
        <v>1.42</v>
      </c>
      <c r="CY1851" s="36" t="s">
        <v>275</v>
      </c>
    </row>
    <row r="1852" spans="97:103" x14ac:dyDescent="0.25">
      <c r="CS1852" s="36" t="s">
        <v>276</v>
      </c>
      <c r="CT1852" s="36" t="s">
        <v>8</v>
      </c>
      <c r="CU1852" s="36" t="s">
        <v>561</v>
      </c>
      <c r="CV1852" s="36">
        <v>373.33333399999998</v>
      </c>
      <c r="CW1852" s="36">
        <v>27637.15</v>
      </c>
      <c r="CX1852" s="36">
        <v>74.03</v>
      </c>
      <c r="CY1852" s="36" t="s">
        <v>277</v>
      </c>
    </row>
    <row r="1853" spans="97:103" x14ac:dyDescent="0.25">
      <c r="CS1853" s="36" t="s">
        <v>278</v>
      </c>
      <c r="CT1853" s="36" t="s">
        <v>12</v>
      </c>
      <c r="CU1853" s="36" t="s">
        <v>561</v>
      </c>
      <c r="CV1853" s="36">
        <v>300</v>
      </c>
      <c r="CW1853" s="36">
        <v>2011.9</v>
      </c>
      <c r="CX1853" s="36">
        <v>6.71</v>
      </c>
      <c r="CY1853" s="36" t="s">
        <v>279</v>
      </c>
    </row>
    <row r="1854" spans="97:103" x14ac:dyDescent="0.25">
      <c r="CS1854" s="36" t="s">
        <v>436</v>
      </c>
      <c r="CT1854" s="36" t="s">
        <v>8</v>
      </c>
      <c r="CU1854" s="36" t="s">
        <v>561</v>
      </c>
      <c r="CV1854" s="36">
        <v>271.66665999999998</v>
      </c>
      <c r="CW1854" s="36">
        <v>15063.42</v>
      </c>
      <c r="CX1854" s="36">
        <v>55.45</v>
      </c>
      <c r="CY1854" s="36" t="s">
        <v>437</v>
      </c>
    </row>
    <row r="1855" spans="97:103" x14ac:dyDescent="0.25">
      <c r="CS1855" s="36" t="s">
        <v>280</v>
      </c>
      <c r="CT1855" s="36" t="s">
        <v>8</v>
      </c>
      <c r="CU1855" s="36" t="s">
        <v>561</v>
      </c>
      <c r="CV1855" s="36">
        <v>582.33330000000001</v>
      </c>
      <c r="CW1855" s="36">
        <v>15204.33</v>
      </c>
      <c r="CX1855" s="36">
        <v>26.11</v>
      </c>
      <c r="CY1855" s="36" t="s">
        <v>281</v>
      </c>
    </row>
    <row r="1856" spans="97:103" x14ac:dyDescent="0.25">
      <c r="CS1856" s="36" t="s">
        <v>282</v>
      </c>
      <c r="CT1856" s="36" t="s">
        <v>8</v>
      </c>
      <c r="CU1856" s="36" t="s">
        <v>561</v>
      </c>
      <c r="CV1856" s="36">
        <v>62</v>
      </c>
      <c r="CW1856" s="36">
        <v>1040.25</v>
      </c>
      <c r="CX1856" s="36">
        <v>16.78</v>
      </c>
      <c r="CY1856" s="36" t="s">
        <v>283</v>
      </c>
    </row>
    <row r="1857" spans="97:103" x14ac:dyDescent="0.25">
      <c r="CS1857" s="36" t="s">
        <v>284</v>
      </c>
      <c r="CT1857" s="36" t="s">
        <v>8</v>
      </c>
      <c r="CU1857" s="36" t="s">
        <v>561</v>
      </c>
      <c r="CV1857" s="36">
        <v>299.5</v>
      </c>
      <c r="CW1857" s="36">
        <v>7867</v>
      </c>
      <c r="CX1857" s="36">
        <v>26.27</v>
      </c>
      <c r="CY1857" s="36" t="s">
        <v>285</v>
      </c>
    </row>
    <row r="1858" spans="97:103" x14ac:dyDescent="0.25">
      <c r="CS1858" s="36" t="s">
        <v>286</v>
      </c>
      <c r="CT1858" s="36" t="s">
        <v>8</v>
      </c>
      <c r="CU1858" s="36" t="s">
        <v>561</v>
      </c>
      <c r="CV1858" s="36">
        <v>58</v>
      </c>
      <c r="CW1858" s="36">
        <v>979.75</v>
      </c>
      <c r="CX1858" s="36">
        <v>16.89</v>
      </c>
      <c r="CY1858" s="36" t="s">
        <v>287</v>
      </c>
    </row>
    <row r="1859" spans="97:103" x14ac:dyDescent="0.25">
      <c r="CS1859" s="36" t="s">
        <v>288</v>
      </c>
      <c r="CT1859" s="36" t="s">
        <v>8</v>
      </c>
      <c r="CU1859" s="36" t="s">
        <v>561</v>
      </c>
      <c r="CV1859" s="36">
        <v>60</v>
      </c>
      <c r="CW1859" s="36">
        <v>1659</v>
      </c>
      <c r="CX1859" s="36">
        <v>27.65</v>
      </c>
      <c r="CY1859" s="36" t="s">
        <v>289</v>
      </c>
    </row>
    <row r="1860" spans="97:103" x14ac:dyDescent="0.25">
      <c r="CS1860" s="36" t="s">
        <v>290</v>
      </c>
      <c r="CT1860" s="36" t="s">
        <v>8</v>
      </c>
      <c r="CU1860" s="36" t="s">
        <v>561</v>
      </c>
      <c r="CV1860" s="36">
        <v>357</v>
      </c>
      <c r="CW1860" s="36">
        <v>32250.53</v>
      </c>
      <c r="CX1860" s="36">
        <v>90.34</v>
      </c>
      <c r="CY1860" s="36" t="s">
        <v>291</v>
      </c>
    </row>
    <row r="1861" spans="97:103" x14ac:dyDescent="0.25">
      <c r="CS1861" s="36" t="s">
        <v>292</v>
      </c>
      <c r="CT1861" s="36" t="s">
        <v>12</v>
      </c>
      <c r="CU1861" s="36" t="s">
        <v>561</v>
      </c>
      <c r="CV1861" s="36">
        <v>1982</v>
      </c>
      <c r="CW1861" s="36">
        <v>4515.99</v>
      </c>
      <c r="CX1861" s="36">
        <v>2.2799999999999998</v>
      </c>
      <c r="CY1861" s="36" t="s">
        <v>293</v>
      </c>
    </row>
    <row r="1862" spans="97:103" x14ac:dyDescent="0.25">
      <c r="CS1862" s="36" t="s">
        <v>294</v>
      </c>
      <c r="CT1862" s="36" t="s">
        <v>8</v>
      </c>
      <c r="CU1862" s="36" t="s">
        <v>561</v>
      </c>
      <c r="CV1862" s="36">
        <v>407.04166600000002</v>
      </c>
      <c r="CW1862" s="36">
        <v>52254.6</v>
      </c>
      <c r="CX1862" s="36">
        <v>128.38</v>
      </c>
      <c r="CY1862" s="36" t="s">
        <v>295</v>
      </c>
    </row>
    <row r="1863" spans="97:103" x14ac:dyDescent="0.25">
      <c r="CS1863" s="36" t="s">
        <v>296</v>
      </c>
      <c r="CT1863" s="36" t="s">
        <v>12</v>
      </c>
      <c r="CU1863" s="36" t="s">
        <v>561</v>
      </c>
      <c r="CV1863" s="36">
        <v>520</v>
      </c>
      <c r="CW1863" s="36">
        <v>3289</v>
      </c>
      <c r="CX1863" s="36">
        <v>6.33</v>
      </c>
      <c r="CY1863" s="36" t="s">
        <v>297</v>
      </c>
    </row>
    <row r="1864" spans="97:103" x14ac:dyDescent="0.25">
      <c r="CS1864" s="36" t="s">
        <v>572</v>
      </c>
      <c r="CT1864" s="36" t="s">
        <v>8</v>
      </c>
      <c r="CU1864" s="36" t="s">
        <v>561</v>
      </c>
      <c r="CV1864" s="36">
        <v>12</v>
      </c>
      <c r="CW1864" s="36">
        <v>1167.25</v>
      </c>
      <c r="CX1864" s="36">
        <v>97.27</v>
      </c>
      <c r="CY1864" s="36" t="s">
        <v>573</v>
      </c>
    </row>
    <row r="1865" spans="97:103" x14ac:dyDescent="0.25">
      <c r="CS1865" s="36" t="s">
        <v>574</v>
      </c>
      <c r="CT1865" s="36" t="s">
        <v>12</v>
      </c>
      <c r="CU1865" s="36" t="s">
        <v>561</v>
      </c>
      <c r="CV1865" s="36">
        <v>30</v>
      </c>
      <c r="CW1865" s="36">
        <v>247.41</v>
      </c>
      <c r="CX1865" s="36">
        <v>8.25</v>
      </c>
      <c r="CY1865" s="36" t="s">
        <v>575</v>
      </c>
    </row>
    <row r="1866" spans="97:103" x14ac:dyDescent="0.25">
      <c r="CS1866" s="36" t="s">
        <v>315</v>
      </c>
      <c r="CT1866" s="36" t="s">
        <v>8</v>
      </c>
      <c r="CU1866" s="36" t="s">
        <v>561</v>
      </c>
      <c r="CV1866" s="36">
        <v>26.5</v>
      </c>
      <c r="CW1866" s="36">
        <v>2562.3000000000002</v>
      </c>
      <c r="CX1866" s="36">
        <v>96.69</v>
      </c>
      <c r="CY1866" s="36" t="s">
        <v>316</v>
      </c>
    </row>
    <row r="1867" spans="97:103" x14ac:dyDescent="0.25">
      <c r="CS1867" s="36" t="s">
        <v>438</v>
      </c>
      <c r="CT1867" s="36" t="s">
        <v>12</v>
      </c>
      <c r="CU1867" s="36" t="s">
        <v>561</v>
      </c>
      <c r="CV1867" s="36">
        <v>47</v>
      </c>
      <c r="CW1867" s="36">
        <v>394.8</v>
      </c>
      <c r="CX1867" s="36">
        <v>8.4</v>
      </c>
      <c r="CY1867" s="36" t="s">
        <v>439</v>
      </c>
    </row>
    <row r="1868" spans="97:103" x14ac:dyDescent="0.25">
      <c r="CS1868" s="36" t="s">
        <v>576</v>
      </c>
      <c r="CT1868" s="36" t="s">
        <v>8</v>
      </c>
      <c r="CU1868" s="36" t="s">
        <v>561</v>
      </c>
      <c r="CV1868" s="36">
        <v>6</v>
      </c>
      <c r="CW1868" s="36">
        <v>574.54999999999995</v>
      </c>
      <c r="CX1868" s="36">
        <v>95.76</v>
      </c>
      <c r="CY1868" s="36" t="s">
        <v>577</v>
      </c>
    </row>
    <row r="1869" spans="97:103" x14ac:dyDescent="0.25">
      <c r="CS1869" s="36" t="s">
        <v>578</v>
      </c>
      <c r="CT1869" s="36" t="s">
        <v>12</v>
      </c>
      <c r="CU1869" s="36" t="s">
        <v>561</v>
      </c>
      <c r="CV1869" s="36">
        <v>14</v>
      </c>
      <c r="CW1869" s="36">
        <v>113.01</v>
      </c>
      <c r="CX1869" s="36">
        <v>8.07</v>
      </c>
      <c r="CY1869" s="36" t="s">
        <v>579</v>
      </c>
    </row>
    <row r="1870" spans="97:103" x14ac:dyDescent="0.25">
      <c r="CS1870" s="36" t="s">
        <v>7</v>
      </c>
      <c r="CT1870" s="36" t="s">
        <v>8</v>
      </c>
      <c r="CU1870" s="36" t="s">
        <v>580</v>
      </c>
      <c r="CV1870" s="36">
        <v>12.808337</v>
      </c>
      <c r="CW1870" s="36">
        <v>1467.6</v>
      </c>
      <c r="CX1870" s="36">
        <v>114.58</v>
      </c>
      <c r="CY1870" s="36" t="s">
        <v>10</v>
      </c>
    </row>
    <row r="1871" spans="97:103" x14ac:dyDescent="0.25">
      <c r="CS1871" s="36" t="s">
        <v>11</v>
      </c>
      <c r="CT1871" s="36" t="s">
        <v>12</v>
      </c>
      <c r="CU1871" s="36" t="s">
        <v>580</v>
      </c>
      <c r="CV1871" s="36">
        <v>49</v>
      </c>
      <c r="CW1871" s="36">
        <v>588.5</v>
      </c>
      <c r="CX1871" s="36">
        <v>12.01</v>
      </c>
      <c r="CY1871" s="36" t="s">
        <v>13</v>
      </c>
    </row>
    <row r="1872" spans="97:103" x14ac:dyDescent="0.25">
      <c r="CS1872" s="36" t="s">
        <v>14</v>
      </c>
      <c r="CT1872" s="36" t="s">
        <v>8</v>
      </c>
      <c r="CU1872" s="36" t="s">
        <v>580</v>
      </c>
      <c r="CV1872" s="36">
        <v>14.1251</v>
      </c>
      <c r="CW1872" s="36">
        <v>1785.26</v>
      </c>
      <c r="CX1872" s="36">
        <v>126.39</v>
      </c>
      <c r="CY1872" s="36" t="s">
        <v>15</v>
      </c>
    </row>
    <row r="1873" spans="97:103" x14ac:dyDescent="0.25">
      <c r="CS1873" s="36" t="s">
        <v>16</v>
      </c>
      <c r="CT1873" s="36" t="s">
        <v>12</v>
      </c>
      <c r="CU1873" s="36" t="s">
        <v>580</v>
      </c>
      <c r="CV1873" s="36">
        <v>59</v>
      </c>
      <c r="CW1873" s="36">
        <v>713.5</v>
      </c>
      <c r="CX1873" s="36">
        <v>12.09</v>
      </c>
      <c r="CY1873" s="36" t="s">
        <v>17</v>
      </c>
    </row>
    <row r="1874" spans="97:103" x14ac:dyDescent="0.25">
      <c r="CS1874" s="36" t="s">
        <v>18</v>
      </c>
      <c r="CT1874" s="36" t="s">
        <v>8</v>
      </c>
      <c r="CU1874" s="36" t="s">
        <v>580</v>
      </c>
      <c r="CV1874" s="36">
        <v>-4.1667000000000003E-2</v>
      </c>
      <c r="CW1874" s="36">
        <v>-5.56</v>
      </c>
      <c r="CX1874" s="36">
        <v>133.44</v>
      </c>
      <c r="CY1874" s="36" t="s">
        <v>19</v>
      </c>
    </row>
    <row r="1875" spans="97:103" x14ac:dyDescent="0.25">
      <c r="CS1875" s="36" t="s">
        <v>441</v>
      </c>
      <c r="CT1875" s="36" t="s">
        <v>8</v>
      </c>
      <c r="CU1875" s="36" t="s">
        <v>580</v>
      </c>
      <c r="CV1875" s="36">
        <v>175.5</v>
      </c>
      <c r="CW1875" s="36">
        <v>7352.25</v>
      </c>
      <c r="CX1875" s="36">
        <v>41.89</v>
      </c>
      <c r="CY1875" s="36" t="s">
        <v>442</v>
      </c>
    </row>
    <row r="1876" spans="97:103" x14ac:dyDescent="0.25">
      <c r="CS1876" s="36" t="s">
        <v>20</v>
      </c>
      <c r="CT1876" s="36" t="s">
        <v>8</v>
      </c>
      <c r="CU1876" s="36" t="s">
        <v>580</v>
      </c>
      <c r="CV1876" s="36">
        <v>60.082999999999998</v>
      </c>
      <c r="CW1876" s="36">
        <v>3234.47</v>
      </c>
      <c r="CX1876" s="36">
        <v>53.83</v>
      </c>
      <c r="CY1876" s="36" t="s">
        <v>21</v>
      </c>
    </row>
    <row r="1877" spans="97:103" x14ac:dyDescent="0.25">
      <c r="CS1877" s="36" t="s">
        <v>22</v>
      </c>
      <c r="CT1877" s="36" t="s">
        <v>8</v>
      </c>
      <c r="CU1877" s="36" t="s">
        <v>580</v>
      </c>
      <c r="CV1877" s="36">
        <v>10</v>
      </c>
      <c r="CW1877" s="36">
        <v>613.14</v>
      </c>
      <c r="CX1877" s="36">
        <v>61.31</v>
      </c>
      <c r="CY1877" s="36" t="s">
        <v>23</v>
      </c>
    </row>
    <row r="1878" spans="97:103" x14ac:dyDescent="0.25">
      <c r="CS1878" s="36" t="s">
        <v>24</v>
      </c>
      <c r="CT1878" s="36" t="s">
        <v>8</v>
      </c>
      <c r="CU1878" s="36" t="s">
        <v>580</v>
      </c>
      <c r="CV1878" s="36">
        <v>-0.75</v>
      </c>
      <c r="CW1878" s="36">
        <v>-16.2</v>
      </c>
      <c r="CX1878" s="36">
        <v>21.6</v>
      </c>
      <c r="CY1878" s="36" t="s">
        <v>25</v>
      </c>
    </row>
    <row r="1879" spans="97:103" x14ac:dyDescent="0.25">
      <c r="CS1879" s="36" t="s">
        <v>26</v>
      </c>
      <c r="CT1879" s="36" t="s">
        <v>8</v>
      </c>
      <c r="CU1879" s="36" t="s">
        <v>580</v>
      </c>
      <c r="CV1879" s="36">
        <v>-0.375</v>
      </c>
      <c r="CW1879" s="36">
        <v>-7.84</v>
      </c>
      <c r="CX1879" s="36">
        <v>20.91</v>
      </c>
      <c r="CY1879" s="36" t="s">
        <v>27</v>
      </c>
    </row>
    <row r="1880" spans="97:103" x14ac:dyDescent="0.25">
      <c r="CS1880" s="36" t="s">
        <v>320</v>
      </c>
      <c r="CT1880" s="36" t="s">
        <v>8</v>
      </c>
      <c r="CU1880" s="36" t="s">
        <v>580</v>
      </c>
      <c r="CV1880" s="36">
        <v>5.6000000000000001E-2</v>
      </c>
      <c r="CW1880" s="36">
        <v>1.88</v>
      </c>
      <c r="CX1880" s="36">
        <v>33.57</v>
      </c>
      <c r="CY1880" s="36" t="s">
        <v>321</v>
      </c>
    </row>
    <row r="1881" spans="97:103" x14ac:dyDescent="0.25">
      <c r="CS1881" s="36" t="s">
        <v>28</v>
      </c>
      <c r="CT1881" s="36" t="s">
        <v>8</v>
      </c>
      <c r="CU1881" s="36" t="s">
        <v>580</v>
      </c>
      <c r="CV1881" s="36">
        <v>-1.056</v>
      </c>
      <c r="CW1881" s="36">
        <v>-34.06</v>
      </c>
      <c r="CX1881" s="36">
        <v>32.25</v>
      </c>
      <c r="CY1881" s="36" t="s">
        <v>29</v>
      </c>
    </row>
    <row r="1882" spans="97:103" x14ac:dyDescent="0.25">
      <c r="CS1882" s="36" t="s">
        <v>30</v>
      </c>
      <c r="CT1882" s="36" t="s">
        <v>8</v>
      </c>
      <c r="CU1882" s="36" t="s">
        <v>580</v>
      </c>
      <c r="CV1882" s="36">
        <v>5.6000000000000001E-2</v>
      </c>
      <c r="CW1882" s="36">
        <v>2.09</v>
      </c>
      <c r="CX1882" s="36">
        <v>37.32</v>
      </c>
      <c r="CY1882" s="36" t="s">
        <v>31</v>
      </c>
    </row>
    <row r="1883" spans="97:103" x14ac:dyDescent="0.25">
      <c r="CS1883" s="36" t="s">
        <v>38</v>
      </c>
      <c r="CT1883" s="36" t="s">
        <v>8</v>
      </c>
      <c r="CU1883" s="36" t="s">
        <v>580</v>
      </c>
      <c r="CV1883" s="36">
        <v>6.25E-2</v>
      </c>
      <c r="CW1883" s="36">
        <v>2.27</v>
      </c>
      <c r="CX1883" s="36">
        <v>36.32</v>
      </c>
      <c r="CY1883" s="36" t="s">
        <v>39</v>
      </c>
    </row>
    <row r="1884" spans="97:103" x14ac:dyDescent="0.25">
      <c r="CS1884" s="36" t="s">
        <v>527</v>
      </c>
      <c r="CT1884" s="36" t="s">
        <v>8</v>
      </c>
      <c r="CU1884" s="36" t="s">
        <v>580</v>
      </c>
      <c r="CV1884" s="36">
        <v>43.5</v>
      </c>
      <c r="CW1884" s="36">
        <v>863.15</v>
      </c>
      <c r="CX1884" s="36">
        <v>19.84</v>
      </c>
      <c r="CY1884" s="36" t="s">
        <v>528</v>
      </c>
    </row>
    <row r="1885" spans="97:103" x14ac:dyDescent="0.25">
      <c r="CS1885" s="36" t="s">
        <v>40</v>
      </c>
      <c r="CT1885" s="36" t="s">
        <v>8</v>
      </c>
      <c r="CU1885" s="36" t="s">
        <v>580</v>
      </c>
      <c r="CV1885" s="36">
        <v>1.0004</v>
      </c>
      <c r="CW1885" s="36">
        <v>37.22</v>
      </c>
      <c r="CX1885" s="36">
        <v>37.21</v>
      </c>
      <c r="CY1885" s="36" t="s">
        <v>41</v>
      </c>
    </row>
    <row r="1886" spans="97:103" x14ac:dyDescent="0.25">
      <c r="CS1886" s="36" t="s">
        <v>504</v>
      </c>
      <c r="CT1886" s="36" t="s">
        <v>8</v>
      </c>
      <c r="CU1886" s="36" t="s">
        <v>580</v>
      </c>
      <c r="CV1886" s="36">
        <v>5</v>
      </c>
      <c r="CW1886" s="36">
        <v>185.4</v>
      </c>
      <c r="CX1886" s="36">
        <v>37.08</v>
      </c>
      <c r="CY1886" s="36" t="s">
        <v>505</v>
      </c>
    </row>
    <row r="1887" spans="97:103" x14ac:dyDescent="0.25">
      <c r="CS1887" s="36" t="s">
        <v>506</v>
      </c>
      <c r="CT1887" s="36" t="s">
        <v>12</v>
      </c>
      <c r="CU1887" s="36" t="s">
        <v>580</v>
      </c>
      <c r="CV1887" s="36">
        <v>12</v>
      </c>
      <c r="CW1887" s="36">
        <v>5.2</v>
      </c>
      <c r="CX1887" s="36">
        <v>0.43</v>
      </c>
      <c r="CY1887" s="36" t="s">
        <v>507</v>
      </c>
    </row>
    <row r="1888" spans="97:103" x14ac:dyDescent="0.25">
      <c r="CS1888" s="36" t="s">
        <v>42</v>
      </c>
      <c r="CT1888" s="36" t="s">
        <v>8</v>
      </c>
      <c r="CU1888" s="36" t="s">
        <v>580</v>
      </c>
      <c r="CV1888" s="36">
        <v>3</v>
      </c>
      <c r="CW1888" s="36">
        <v>111.24</v>
      </c>
      <c r="CX1888" s="36">
        <v>37.08</v>
      </c>
      <c r="CY1888" s="36" t="s">
        <v>43</v>
      </c>
    </row>
    <row r="1889" spans="97:103" x14ac:dyDescent="0.25">
      <c r="CS1889" s="36" t="s">
        <v>508</v>
      </c>
      <c r="CT1889" s="36" t="s">
        <v>12</v>
      </c>
      <c r="CU1889" s="36" t="s">
        <v>580</v>
      </c>
      <c r="CV1889" s="36">
        <v>13</v>
      </c>
      <c r="CW1889" s="36">
        <v>32.11</v>
      </c>
      <c r="CX1889" s="36">
        <v>2.4700000000000002</v>
      </c>
      <c r="CY1889" s="36" t="s">
        <v>509</v>
      </c>
    </row>
    <row r="1890" spans="97:103" x14ac:dyDescent="0.25">
      <c r="CS1890" s="36" t="s">
        <v>51</v>
      </c>
      <c r="CT1890" s="36" t="s">
        <v>8</v>
      </c>
      <c r="CU1890" s="36" t="s">
        <v>580</v>
      </c>
      <c r="CV1890" s="36">
        <v>323.58366699999999</v>
      </c>
      <c r="CW1890" s="36">
        <v>8357.4599999999991</v>
      </c>
      <c r="CX1890" s="36">
        <v>25.83</v>
      </c>
      <c r="CY1890" s="36" t="s">
        <v>52</v>
      </c>
    </row>
    <row r="1891" spans="97:103" x14ac:dyDescent="0.25">
      <c r="CS1891" s="36" t="s">
        <v>53</v>
      </c>
      <c r="CT1891" s="36" t="s">
        <v>54</v>
      </c>
      <c r="CU1891" s="36" t="s">
        <v>580</v>
      </c>
      <c r="CV1891" s="36">
        <v>1</v>
      </c>
      <c r="CW1891" s="36">
        <v>0</v>
      </c>
      <c r="CX1891" s="36">
        <v>0</v>
      </c>
      <c r="CY1891" s="36" t="s">
        <v>55</v>
      </c>
    </row>
    <row r="1892" spans="97:103" x14ac:dyDescent="0.25">
      <c r="CS1892" s="36" t="s">
        <v>451</v>
      </c>
      <c r="CT1892" s="36" t="s">
        <v>54</v>
      </c>
      <c r="CU1892" s="36" t="s">
        <v>580</v>
      </c>
      <c r="CV1892" s="36">
        <v>6</v>
      </c>
      <c r="CW1892" s="36">
        <v>0</v>
      </c>
      <c r="CX1892" s="36">
        <v>0</v>
      </c>
      <c r="CY1892" s="36" t="s">
        <v>452</v>
      </c>
    </row>
    <row r="1893" spans="97:103" x14ac:dyDescent="0.25">
      <c r="CS1893" s="36" t="s">
        <v>58</v>
      </c>
      <c r="CT1893" s="36" t="s">
        <v>8</v>
      </c>
      <c r="CU1893" s="36" t="s">
        <v>580</v>
      </c>
      <c r="CV1893" s="36">
        <v>170.667</v>
      </c>
      <c r="CW1893" s="36">
        <v>25238.52</v>
      </c>
      <c r="CX1893" s="36">
        <v>147.88</v>
      </c>
      <c r="CY1893" s="36" t="s">
        <v>59</v>
      </c>
    </row>
    <row r="1894" spans="97:103" x14ac:dyDescent="0.25">
      <c r="CS1894" s="36" t="s">
        <v>60</v>
      </c>
      <c r="CT1894" s="36" t="s">
        <v>12</v>
      </c>
      <c r="CU1894" s="36" t="s">
        <v>580</v>
      </c>
      <c r="CV1894" s="36">
        <v>409.7</v>
      </c>
      <c r="CW1894" s="36">
        <v>5308.04</v>
      </c>
      <c r="CX1894" s="36">
        <v>12.96</v>
      </c>
      <c r="CY1894" s="36" t="s">
        <v>61</v>
      </c>
    </row>
    <row r="1895" spans="97:103" x14ac:dyDescent="0.25">
      <c r="CS1895" s="36" t="s">
        <v>62</v>
      </c>
      <c r="CT1895" s="36" t="s">
        <v>8</v>
      </c>
      <c r="CU1895" s="36" t="s">
        <v>580</v>
      </c>
      <c r="CV1895" s="36">
        <v>414.75400000000002</v>
      </c>
      <c r="CW1895" s="36">
        <v>27104.6</v>
      </c>
      <c r="CX1895" s="36">
        <v>65.349999999999994</v>
      </c>
      <c r="CY1895" s="36" t="s">
        <v>63</v>
      </c>
    </row>
    <row r="1896" spans="97:103" x14ac:dyDescent="0.25">
      <c r="CS1896" s="36" t="s">
        <v>64</v>
      </c>
      <c r="CT1896" s="36" t="s">
        <v>12</v>
      </c>
      <c r="CU1896" s="36" t="s">
        <v>580</v>
      </c>
      <c r="CV1896" s="36">
        <v>202</v>
      </c>
      <c r="CW1896" s="36">
        <v>955.12</v>
      </c>
      <c r="CX1896" s="36">
        <v>4.7300000000000004</v>
      </c>
      <c r="CY1896" s="36" t="s">
        <v>65</v>
      </c>
    </row>
    <row r="1897" spans="97:103" x14ac:dyDescent="0.25">
      <c r="CS1897" s="36" t="s">
        <v>66</v>
      </c>
      <c r="CT1897" s="36" t="s">
        <v>8</v>
      </c>
      <c r="CU1897" s="36" t="s">
        <v>580</v>
      </c>
      <c r="CV1897" s="36">
        <v>85.75</v>
      </c>
      <c r="CW1897" s="36">
        <v>10848.13</v>
      </c>
      <c r="CX1897" s="36">
        <v>126.51</v>
      </c>
      <c r="CY1897" s="36" t="s">
        <v>67</v>
      </c>
    </row>
    <row r="1898" spans="97:103" x14ac:dyDescent="0.25">
      <c r="CS1898" s="36" t="s">
        <v>68</v>
      </c>
      <c r="CT1898" s="36" t="s">
        <v>12</v>
      </c>
      <c r="CU1898" s="36" t="s">
        <v>580</v>
      </c>
      <c r="CV1898" s="36">
        <v>83.125</v>
      </c>
      <c r="CW1898" s="36">
        <v>2819.36</v>
      </c>
      <c r="CX1898" s="36">
        <v>33.92</v>
      </c>
      <c r="CY1898" s="36" t="s">
        <v>69</v>
      </c>
    </row>
    <row r="1899" spans="97:103" x14ac:dyDescent="0.25">
      <c r="CS1899" s="36" t="s">
        <v>70</v>
      </c>
      <c r="CT1899" s="36" t="s">
        <v>8</v>
      </c>
      <c r="CU1899" s="36" t="s">
        <v>580</v>
      </c>
      <c r="CV1899" s="36">
        <v>11.999665999999999</v>
      </c>
      <c r="CW1899" s="36">
        <v>1101.69</v>
      </c>
      <c r="CX1899" s="36">
        <v>91.81</v>
      </c>
      <c r="CY1899" s="36" t="s">
        <v>71</v>
      </c>
    </row>
    <row r="1900" spans="97:103" x14ac:dyDescent="0.25">
      <c r="CS1900" s="36" t="s">
        <v>72</v>
      </c>
      <c r="CT1900" s="36" t="s">
        <v>12</v>
      </c>
      <c r="CU1900" s="36" t="s">
        <v>580</v>
      </c>
      <c r="CV1900" s="36">
        <v>36</v>
      </c>
      <c r="CW1900" s="36">
        <v>608.79</v>
      </c>
      <c r="CX1900" s="36">
        <v>16.91</v>
      </c>
      <c r="CY1900" s="36" t="s">
        <v>73</v>
      </c>
    </row>
    <row r="1901" spans="97:103" x14ac:dyDescent="0.25">
      <c r="CS1901" s="36" t="s">
        <v>74</v>
      </c>
      <c r="CT1901" s="36" t="s">
        <v>8</v>
      </c>
      <c r="CU1901" s="36" t="s">
        <v>580</v>
      </c>
      <c r="CV1901" s="36">
        <v>1.3333330000000001</v>
      </c>
      <c r="CW1901" s="36">
        <v>129.53</v>
      </c>
      <c r="CX1901" s="36">
        <v>97.15</v>
      </c>
      <c r="CY1901" s="36" t="s">
        <v>75</v>
      </c>
    </row>
    <row r="1902" spans="97:103" x14ac:dyDescent="0.25">
      <c r="CS1902" s="36" t="s">
        <v>76</v>
      </c>
      <c r="CT1902" s="36" t="s">
        <v>12</v>
      </c>
      <c r="CU1902" s="36" t="s">
        <v>580</v>
      </c>
      <c r="CV1902" s="36">
        <v>27</v>
      </c>
      <c r="CW1902" s="36">
        <v>456.26</v>
      </c>
      <c r="CX1902" s="36">
        <v>16.899999999999999</v>
      </c>
      <c r="CY1902" s="36" t="s">
        <v>77</v>
      </c>
    </row>
    <row r="1903" spans="97:103" x14ac:dyDescent="0.25">
      <c r="CS1903" s="36" t="s">
        <v>78</v>
      </c>
      <c r="CT1903" s="36" t="s">
        <v>8</v>
      </c>
      <c r="CU1903" s="36" t="s">
        <v>580</v>
      </c>
      <c r="CV1903" s="36">
        <v>9.6666659999999993</v>
      </c>
      <c r="CW1903" s="36">
        <v>906.26</v>
      </c>
      <c r="CX1903" s="36">
        <v>93.75</v>
      </c>
      <c r="CY1903" s="36" t="s">
        <v>79</v>
      </c>
    </row>
    <row r="1904" spans="97:103" x14ac:dyDescent="0.25">
      <c r="CS1904" s="36" t="s">
        <v>80</v>
      </c>
      <c r="CT1904" s="36" t="s">
        <v>12</v>
      </c>
      <c r="CU1904" s="36" t="s">
        <v>580</v>
      </c>
      <c r="CV1904" s="36">
        <v>29</v>
      </c>
      <c r="CW1904" s="36">
        <v>489.86</v>
      </c>
      <c r="CX1904" s="36">
        <v>16.89</v>
      </c>
      <c r="CY1904" s="36" t="s">
        <v>81</v>
      </c>
    </row>
    <row r="1905" spans="97:103" x14ac:dyDescent="0.25">
      <c r="CS1905" s="36" t="s">
        <v>82</v>
      </c>
      <c r="CT1905" s="36" t="s">
        <v>8</v>
      </c>
      <c r="CU1905" s="36" t="s">
        <v>580</v>
      </c>
      <c r="CV1905" s="36">
        <v>193.25</v>
      </c>
      <c r="CW1905" s="36">
        <v>13419.55</v>
      </c>
      <c r="CX1905" s="36">
        <v>69.44</v>
      </c>
      <c r="CY1905" s="36" t="s">
        <v>83</v>
      </c>
    </row>
    <row r="1906" spans="97:103" x14ac:dyDescent="0.25">
      <c r="CS1906" s="36" t="s">
        <v>400</v>
      </c>
      <c r="CT1906" s="36" t="s">
        <v>12</v>
      </c>
      <c r="CU1906" s="36" t="s">
        <v>580</v>
      </c>
      <c r="CV1906" s="36">
        <v>12</v>
      </c>
      <c r="CW1906" s="36">
        <v>79.8</v>
      </c>
      <c r="CX1906" s="36">
        <v>6.65</v>
      </c>
      <c r="CY1906" s="36" t="s">
        <v>401</v>
      </c>
    </row>
    <row r="1907" spans="97:103" x14ac:dyDescent="0.25">
      <c r="CS1907" s="36" t="s">
        <v>84</v>
      </c>
      <c r="CT1907" s="36" t="s">
        <v>8</v>
      </c>
      <c r="CU1907" s="36" t="s">
        <v>580</v>
      </c>
      <c r="CV1907" s="36">
        <v>493.16666800000002</v>
      </c>
      <c r="CW1907" s="36">
        <v>32655.23</v>
      </c>
      <c r="CX1907" s="36">
        <v>66.22</v>
      </c>
      <c r="CY1907" s="36" t="s">
        <v>85</v>
      </c>
    </row>
    <row r="1908" spans="97:103" x14ac:dyDescent="0.25">
      <c r="CS1908" s="36" t="s">
        <v>330</v>
      </c>
      <c r="CT1908" s="36" t="s">
        <v>12</v>
      </c>
      <c r="CU1908" s="36" t="s">
        <v>580</v>
      </c>
      <c r="CV1908" s="36">
        <v>358</v>
      </c>
      <c r="CW1908" s="36">
        <v>1189</v>
      </c>
      <c r="CX1908" s="36">
        <v>3.32</v>
      </c>
      <c r="CY1908" s="36" t="s">
        <v>331</v>
      </c>
    </row>
    <row r="1909" spans="97:103" x14ac:dyDescent="0.25">
      <c r="CS1909" s="36" t="s">
        <v>88</v>
      </c>
      <c r="CT1909" s="36" t="s">
        <v>8</v>
      </c>
      <c r="CU1909" s="36" t="s">
        <v>580</v>
      </c>
      <c r="CV1909" s="36">
        <v>-0.29166300000000001</v>
      </c>
      <c r="CW1909" s="36">
        <v>-7.66</v>
      </c>
      <c r="CX1909" s="36">
        <v>26.26</v>
      </c>
      <c r="CY1909" s="36" t="s">
        <v>89</v>
      </c>
    </row>
    <row r="1910" spans="97:103" x14ac:dyDescent="0.25">
      <c r="CS1910" s="36" t="s">
        <v>90</v>
      </c>
      <c r="CT1910" s="36" t="s">
        <v>8</v>
      </c>
      <c r="CU1910" s="36" t="s">
        <v>580</v>
      </c>
      <c r="CV1910" s="36">
        <v>-0.62496700000000005</v>
      </c>
      <c r="CW1910" s="36">
        <v>-16.25</v>
      </c>
      <c r="CX1910" s="36">
        <v>26</v>
      </c>
      <c r="CY1910" s="36" t="s">
        <v>91</v>
      </c>
    </row>
    <row r="1911" spans="97:103" x14ac:dyDescent="0.25">
      <c r="CS1911" s="36" t="s">
        <v>92</v>
      </c>
      <c r="CT1911" s="36" t="s">
        <v>8</v>
      </c>
      <c r="CU1911" s="36" t="s">
        <v>580</v>
      </c>
      <c r="CV1911" s="36">
        <v>-4.1667000000000003E-2</v>
      </c>
      <c r="CW1911" s="36">
        <v>-1.05</v>
      </c>
      <c r="CX1911" s="36">
        <v>25.2</v>
      </c>
      <c r="CY1911" s="36" t="s">
        <v>93</v>
      </c>
    </row>
    <row r="1912" spans="97:103" x14ac:dyDescent="0.25">
      <c r="CS1912" s="36" t="s">
        <v>98</v>
      </c>
      <c r="CT1912" s="36" t="s">
        <v>8</v>
      </c>
      <c r="CU1912" s="36" t="s">
        <v>580</v>
      </c>
      <c r="CV1912" s="36">
        <v>0.75</v>
      </c>
      <c r="CW1912" s="36">
        <v>85.1</v>
      </c>
      <c r="CX1912" s="36">
        <v>113.47</v>
      </c>
      <c r="CY1912" s="36" t="s">
        <v>99</v>
      </c>
    </row>
    <row r="1913" spans="97:103" x14ac:dyDescent="0.25">
      <c r="CS1913" s="36" t="s">
        <v>102</v>
      </c>
      <c r="CT1913" s="36" t="s">
        <v>8</v>
      </c>
      <c r="CU1913" s="36" t="s">
        <v>580</v>
      </c>
      <c r="CV1913" s="36">
        <v>0.375</v>
      </c>
      <c r="CW1913" s="36">
        <v>42.55</v>
      </c>
      <c r="CX1913" s="36">
        <v>113.47</v>
      </c>
      <c r="CY1913" s="36" t="s">
        <v>103</v>
      </c>
    </row>
    <row r="1914" spans="97:103" x14ac:dyDescent="0.25">
      <c r="CS1914" s="36" t="s">
        <v>343</v>
      </c>
      <c r="CT1914" s="36" t="s">
        <v>12</v>
      </c>
      <c r="CU1914" s="36" t="s">
        <v>580</v>
      </c>
      <c r="CV1914" s="36">
        <v>4</v>
      </c>
      <c r="CW1914" s="36">
        <v>14.2</v>
      </c>
      <c r="CX1914" s="36">
        <v>3.55</v>
      </c>
      <c r="CY1914" s="36" t="s">
        <v>344</v>
      </c>
    </row>
    <row r="1915" spans="97:103" x14ac:dyDescent="0.25">
      <c r="CS1915" s="36" t="s">
        <v>529</v>
      </c>
      <c r="CT1915" s="36" t="s">
        <v>8</v>
      </c>
      <c r="CU1915" s="36" t="s">
        <v>580</v>
      </c>
      <c r="CV1915" s="36">
        <v>36.5</v>
      </c>
      <c r="CW1915" s="36">
        <v>1055.45</v>
      </c>
      <c r="CX1915" s="36">
        <v>28.92</v>
      </c>
      <c r="CY1915" s="36" t="s">
        <v>530</v>
      </c>
    </row>
    <row r="1916" spans="97:103" x14ac:dyDescent="0.25">
      <c r="CS1916" s="36" t="s">
        <v>531</v>
      </c>
      <c r="CT1916" s="36" t="s">
        <v>8</v>
      </c>
      <c r="CU1916" s="36" t="s">
        <v>580</v>
      </c>
      <c r="CV1916" s="36">
        <v>240</v>
      </c>
      <c r="CW1916" s="36">
        <v>18147.259999999998</v>
      </c>
      <c r="CX1916" s="36">
        <v>75.61</v>
      </c>
      <c r="CY1916" s="36" t="s">
        <v>532</v>
      </c>
    </row>
    <row r="1917" spans="97:103" x14ac:dyDescent="0.25">
      <c r="CS1917" s="36" t="s">
        <v>108</v>
      </c>
      <c r="CT1917" s="36" t="s">
        <v>8</v>
      </c>
      <c r="CU1917" s="36" t="s">
        <v>580</v>
      </c>
      <c r="CV1917" s="36">
        <v>4.0003330000000004</v>
      </c>
      <c r="CW1917" s="36">
        <v>222.23</v>
      </c>
      <c r="CX1917" s="36">
        <v>55.55</v>
      </c>
      <c r="CY1917" s="36" t="s">
        <v>109</v>
      </c>
    </row>
    <row r="1918" spans="97:103" x14ac:dyDescent="0.25">
      <c r="CS1918" s="36" t="s">
        <v>110</v>
      </c>
      <c r="CT1918" s="36" t="s">
        <v>8</v>
      </c>
      <c r="CU1918" s="36" t="s">
        <v>580</v>
      </c>
      <c r="CV1918" s="36">
        <v>50.958666999999998</v>
      </c>
      <c r="CW1918" s="36">
        <v>2875.67</v>
      </c>
      <c r="CX1918" s="36">
        <v>56.43</v>
      </c>
      <c r="CY1918" s="36" t="s">
        <v>111</v>
      </c>
    </row>
    <row r="1919" spans="97:103" x14ac:dyDescent="0.25">
      <c r="CS1919" s="36" t="s">
        <v>112</v>
      </c>
      <c r="CT1919" s="36" t="s">
        <v>8</v>
      </c>
      <c r="CU1919" s="36" t="s">
        <v>580</v>
      </c>
      <c r="CV1919" s="36">
        <v>-0.5625</v>
      </c>
      <c r="CW1919" s="36">
        <v>-17.670000000000002</v>
      </c>
      <c r="CX1919" s="36">
        <v>31.41</v>
      </c>
      <c r="CY1919" s="36" t="s">
        <v>113</v>
      </c>
    </row>
    <row r="1920" spans="97:103" x14ac:dyDescent="0.25">
      <c r="CS1920" s="36" t="s">
        <v>562</v>
      </c>
      <c r="CT1920" s="36" t="s">
        <v>117</v>
      </c>
      <c r="CU1920" s="36" t="s">
        <v>580</v>
      </c>
      <c r="CV1920" s="36">
        <v>65</v>
      </c>
      <c r="CW1920" s="36">
        <v>2242.5</v>
      </c>
      <c r="CX1920" s="36">
        <v>34.5</v>
      </c>
      <c r="CY1920" s="36" t="s">
        <v>563</v>
      </c>
    </row>
    <row r="1921" spans="97:103" x14ac:dyDescent="0.25">
      <c r="CS1921" s="36" t="s">
        <v>114</v>
      </c>
      <c r="CT1921" s="36" t="s">
        <v>8</v>
      </c>
      <c r="CU1921" s="36" t="s">
        <v>580</v>
      </c>
      <c r="CV1921" s="36">
        <v>1024.2829959999999</v>
      </c>
      <c r="CW1921" s="36">
        <v>83951.09</v>
      </c>
      <c r="CX1921" s="36">
        <v>81.96</v>
      </c>
      <c r="CY1921" s="36" t="s">
        <v>115</v>
      </c>
    </row>
    <row r="1922" spans="97:103" x14ac:dyDescent="0.25">
      <c r="CS1922" s="36" t="s">
        <v>116</v>
      </c>
      <c r="CT1922" s="36" t="s">
        <v>117</v>
      </c>
      <c r="CU1922" s="36" t="s">
        <v>580</v>
      </c>
      <c r="CV1922" s="36">
        <v>4877</v>
      </c>
      <c r="CW1922" s="36">
        <v>6934.45</v>
      </c>
      <c r="CX1922" s="36">
        <v>1.42</v>
      </c>
      <c r="CY1922" s="36" t="s">
        <v>118</v>
      </c>
    </row>
    <row r="1923" spans="97:103" x14ac:dyDescent="0.25">
      <c r="CS1923" s="36" t="s">
        <v>119</v>
      </c>
      <c r="CT1923" s="36" t="s">
        <v>8</v>
      </c>
      <c r="CU1923" s="36" t="s">
        <v>580</v>
      </c>
      <c r="CV1923" s="36">
        <v>352.16633999999999</v>
      </c>
      <c r="CW1923" s="36">
        <v>25980.799999999999</v>
      </c>
      <c r="CX1923" s="36">
        <v>73.77</v>
      </c>
      <c r="CY1923" s="36" t="s">
        <v>120</v>
      </c>
    </row>
    <row r="1924" spans="97:103" x14ac:dyDescent="0.25">
      <c r="CS1924" s="36" t="s">
        <v>121</v>
      </c>
      <c r="CT1924" s="36" t="s">
        <v>12</v>
      </c>
      <c r="CU1924" s="36" t="s">
        <v>580</v>
      </c>
      <c r="CV1924" s="36">
        <v>275</v>
      </c>
      <c r="CW1924" s="36">
        <v>1851.67</v>
      </c>
      <c r="CX1924" s="36">
        <v>6.73</v>
      </c>
      <c r="CY1924" s="36" t="s">
        <v>122</v>
      </c>
    </row>
    <row r="1925" spans="97:103" x14ac:dyDescent="0.25">
      <c r="CS1925" s="36" t="s">
        <v>123</v>
      </c>
      <c r="CT1925" s="36" t="s">
        <v>8</v>
      </c>
      <c r="CU1925" s="36" t="s">
        <v>580</v>
      </c>
      <c r="CV1925" s="36">
        <v>-0.25</v>
      </c>
      <c r="CW1925" s="36">
        <v>-7.38</v>
      </c>
      <c r="CX1925" s="36">
        <v>29.52</v>
      </c>
      <c r="CY1925" s="36" t="s">
        <v>124</v>
      </c>
    </row>
    <row r="1926" spans="97:103" x14ac:dyDescent="0.25">
      <c r="CS1926" s="36" t="s">
        <v>125</v>
      </c>
      <c r="CT1926" s="36" t="s">
        <v>8</v>
      </c>
      <c r="CU1926" s="36" t="s">
        <v>580</v>
      </c>
      <c r="CV1926" s="36">
        <v>18.5</v>
      </c>
      <c r="CW1926" s="36">
        <v>2197.04</v>
      </c>
      <c r="CX1926" s="36">
        <v>118.76</v>
      </c>
      <c r="CY1926" s="36" t="s">
        <v>126</v>
      </c>
    </row>
    <row r="1927" spans="97:103" x14ac:dyDescent="0.25">
      <c r="CS1927" s="36" t="s">
        <v>127</v>
      </c>
      <c r="CT1927" s="36" t="s">
        <v>12</v>
      </c>
      <c r="CU1927" s="36" t="s">
        <v>580</v>
      </c>
      <c r="CV1927" s="36">
        <v>16</v>
      </c>
      <c r="CW1927" s="36">
        <v>126.16</v>
      </c>
      <c r="CX1927" s="36">
        <v>7.89</v>
      </c>
      <c r="CY1927" s="36" t="s">
        <v>128</v>
      </c>
    </row>
    <row r="1928" spans="97:103" x14ac:dyDescent="0.25">
      <c r="CS1928" s="36" t="s">
        <v>129</v>
      </c>
      <c r="CT1928" s="36" t="s">
        <v>8</v>
      </c>
      <c r="CU1928" s="36" t="s">
        <v>580</v>
      </c>
      <c r="CV1928" s="36">
        <v>143.73750000000001</v>
      </c>
      <c r="CW1928" s="36">
        <v>12670.15</v>
      </c>
      <c r="CX1928" s="36">
        <v>88.15</v>
      </c>
      <c r="CY1928" s="36" t="s">
        <v>130</v>
      </c>
    </row>
    <row r="1929" spans="97:103" x14ac:dyDescent="0.25">
      <c r="CS1929" s="36" t="s">
        <v>131</v>
      </c>
      <c r="CT1929" s="36" t="s">
        <v>12</v>
      </c>
      <c r="CU1929" s="36" t="s">
        <v>580</v>
      </c>
      <c r="CV1929" s="36">
        <v>289</v>
      </c>
      <c r="CW1929" s="36">
        <v>1845.11</v>
      </c>
      <c r="CX1929" s="36">
        <v>6.38</v>
      </c>
      <c r="CY1929" s="36" t="s">
        <v>132</v>
      </c>
    </row>
    <row r="1930" spans="97:103" x14ac:dyDescent="0.25">
      <c r="CS1930" s="36" t="s">
        <v>133</v>
      </c>
      <c r="CT1930" s="36" t="s">
        <v>8</v>
      </c>
      <c r="CU1930" s="36" t="s">
        <v>580</v>
      </c>
      <c r="CV1930" s="36">
        <v>178.788195</v>
      </c>
      <c r="CW1930" s="36">
        <v>17352.84</v>
      </c>
      <c r="CX1930" s="36">
        <v>97.06</v>
      </c>
      <c r="CY1930" s="36" t="s">
        <v>134</v>
      </c>
    </row>
    <row r="1931" spans="97:103" x14ac:dyDescent="0.25">
      <c r="CS1931" s="36" t="s">
        <v>135</v>
      </c>
      <c r="CT1931" s="36" t="s">
        <v>12</v>
      </c>
      <c r="CU1931" s="36" t="s">
        <v>580</v>
      </c>
      <c r="CV1931" s="36">
        <v>564</v>
      </c>
      <c r="CW1931" s="36">
        <v>2801.61</v>
      </c>
      <c r="CX1931" s="36">
        <v>4.97</v>
      </c>
      <c r="CY1931" s="36" t="s">
        <v>136</v>
      </c>
    </row>
    <row r="1932" spans="97:103" x14ac:dyDescent="0.25">
      <c r="CS1932" s="36" t="s">
        <v>520</v>
      </c>
      <c r="CT1932" s="36" t="s">
        <v>48</v>
      </c>
      <c r="CU1932" s="36" t="s">
        <v>580</v>
      </c>
      <c r="CV1932" s="36">
        <v>7</v>
      </c>
      <c r="CW1932" s="36">
        <v>2450</v>
      </c>
      <c r="CX1932" s="36">
        <v>350</v>
      </c>
      <c r="CY1932" s="36" t="s">
        <v>48</v>
      </c>
    </row>
    <row r="1933" spans="97:103" x14ac:dyDescent="0.25">
      <c r="CS1933" s="36" t="s">
        <v>533</v>
      </c>
      <c r="CT1933" s="36" t="s">
        <v>8</v>
      </c>
      <c r="CU1933" s="36" t="s">
        <v>580</v>
      </c>
      <c r="CV1933" s="36">
        <v>51</v>
      </c>
      <c r="CW1933" s="36">
        <v>2664</v>
      </c>
      <c r="CX1933" s="36">
        <v>52.24</v>
      </c>
      <c r="CY1933" s="36" t="s">
        <v>534</v>
      </c>
    </row>
    <row r="1934" spans="97:103" x14ac:dyDescent="0.25">
      <c r="CS1934" s="36" t="s">
        <v>147</v>
      </c>
      <c r="CT1934" s="36" t="s">
        <v>8</v>
      </c>
      <c r="CU1934" s="36" t="s">
        <v>580</v>
      </c>
      <c r="CV1934" s="36">
        <v>-0.58336699999999997</v>
      </c>
      <c r="CW1934" s="36">
        <v>-19.399999999999999</v>
      </c>
      <c r="CX1934" s="36">
        <v>33.26</v>
      </c>
      <c r="CY1934" s="36" t="s">
        <v>148</v>
      </c>
    </row>
    <row r="1935" spans="97:103" x14ac:dyDescent="0.25">
      <c r="CS1935" s="36" t="s">
        <v>351</v>
      </c>
      <c r="CT1935" s="36" t="s">
        <v>8</v>
      </c>
      <c r="CU1935" s="36" t="s">
        <v>580</v>
      </c>
      <c r="CV1935" s="36">
        <v>127.00000300000001</v>
      </c>
      <c r="CW1935" s="36">
        <v>4048.61</v>
      </c>
      <c r="CX1935" s="36">
        <v>31.88</v>
      </c>
      <c r="CY1935" s="36" t="s">
        <v>352</v>
      </c>
    </row>
    <row r="1936" spans="97:103" x14ac:dyDescent="0.25">
      <c r="CS1936" s="36" t="s">
        <v>353</v>
      </c>
      <c r="CT1936" s="36" t="s">
        <v>8</v>
      </c>
      <c r="CU1936" s="36" t="s">
        <v>580</v>
      </c>
      <c r="CV1936" s="36">
        <v>159.5</v>
      </c>
      <c r="CW1936" s="36">
        <v>5156.3999999999996</v>
      </c>
      <c r="CX1936" s="36">
        <v>32.33</v>
      </c>
      <c r="CY1936" s="36" t="s">
        <v>354</v>
      </c>
    </row>
    <row r="1937" spans="97:103" x14ac:dyDescent="0.25">
      <c r="CS1937" s="36" t="s">
        <v>355</v>
      </c>
      <c r="CT1937" s="36" t="s">
        <v>8</v>
      </c>
      <c r="CU1937" s="36" t="s">
        <v>580</v>
      </c>
      <c r="CV1937" s="36">
        <v>9</v>
      </c>
      <c r="CW1937" s="36">
        <v>659.53</v>
      </c>
      <c r="CX1937" s="36">
        <v>73.28</v>
      </c>
      <c r="CY1937" s="36" t="s">
        <v>356</v>
      </c>
    </row>
    <row r="1938" spans="97:103" x14ac:dyDescent="0.25">
      <c r="CS1938" s="36" t="s">
        <v>521</v>
      </c>
      <c r="CT1938" s="36" t="s">
        <v>8</v>
      </c>
      <c r="CU1938" s="36" t="s">
        <v>580</v>
      </c>
      <c r="CV1938" s="36">
        <v>378.16699999999997</v>
      </c>
      <c r="CW1938" s="36">
        <v>12332.73</v>
      </c>
      <c r="CX1938" s="36">
        <v>32.61</v>
      </c>
      <c r="CY1938" s="36" t="s">
        <v>522</v>
      </c>
    </row>
    <row r="1939" spans="97:103" x14ac:dyDescent="0.25">
      <c r="CS1939" s="36" t="s">
        <v>357</v>
      </c>
      <c r="CT1939" s="36" t="s">
        <v>8</v>
      </c>
      <c r="CU1939" s="36" t="s">
        <v>580</v>
      </c>
      <c r="CV1939" s="36">
        <v>6</v>
      </c>
      <c r="CW1939" s="36">
        <v>468.96</v>
      </c>
      <c r="CX1939" s="36">
        <v>78.16</v>
      </c>
      <c r="CY1939" s="36" t="s">
        <v>358</v>
      </c>
    </row>
    <row r="1940" spans="97:103" x14ac:dyDescent="0.25">
      <c r="CS1940" s="36" t="s">
        <v>359</v>
      </c>
      <c r="CT1940" s="36" t="s">
        <v>8</v>
      </c>
      <c r="CU1940" s="36" t="s">
        <v>580</v>
      </c>
      <c r="CV1940" s="36">
        <v>-0.54166700000000001</v>
      </c>
      <c r="CW1940" s="36">
        <v>-36.4</v>
      </c>
      <c r="CX1940" s="36">
        <v>67.2</v>
      </c>
      <c r="CY1940" s="36" t="s">
        <v>360</v>
      </c>
    </row>
    <row r="1941" spans="97:103" x14ac:dyDescent="0.25">
      <c r="CS1941" s="36" t="s">
        <v>361</v>
      </c>
      <c r="CT1941" s="36" t="s">
        <v>8</v>
      </c>
      <c r="CU1941" s="36" t="s">
        <v>580</v>
      </c>
      <c r="CV1941" s="36">
        <v>148</v>
      </c>
      <c r="CW1941" s="36">
        <v>4731.7700000000004</v>
      </c>
      <c r="CX1941" s="36">
        <v>31.97</v>
      </c>
      <c r="CY1941" s="36" t="s">
        <v>362</v>
      </c>
    </row>
    <row r="1942" spans="97:103" x14ac:dyDescent="0.25">
      <c r="CS1942" s="36" t="s">
        <v>459</v>
      </c>
      <c r="CT1942" s="36" t="s">
        <v>8</v>
      </c>
      <c r="CU1942" s="36" t="s">
        <v>580</v>
      </c>
      <c r="CV1942" s="36">
        <v>5</v>
      </c>
      <c r="CW1942" s="36">
        <v>390.8</v>
      </c>
      <c r="CX1942" s="36">
        <v>78.16</v>
      </c>
      <c r="CY1942" s="36" t="s">
        <v>460</v>
      </c>
    </row>
    <row r="1943" spans="97:103" x14ac:dyDescent="0.25">
      <c r="CS1943" s="36" t="s">
        <v>363</v>
      </c>
      <c r="CT1943" s="36" t="s">
        <v>8</v>
      </c>
      <c r="CU1943" s="36" t="s">
        <v>580</v>
      </c>
      <c r="CV1943" s="36">
        <v>119.5</v>
      </c>
      <c r="CW1943" s="36">
        <v>3748.85</v>
      </c>
      <c r="CX1943" s="36">
        <v>31.37</v>
      </c>
      <c r="CY1943" s="36" t="s">
        <v>364</v>
      </c>
    </row>
    <row r="1944" spans="97:103" x14ac:dyDescent="0.25">
      <c r="CS1944" s="36" t="s">
        <v>149</v>
      </c>
      <c r="CT1944" s="36" t="s">
        <v>8</v>
      </c>
      <c r="CU1944" s="36" t="s">
        <v>580</v>
      </c>
      <c r="CV1944" s="36">
        <v>198.08750000000001</v>
      </c>
      <c r="CW1944" s="36">
        <v>15741.55</v>
      </c>
      <c r="CX1944" s="36">
        <v>79.47</v>
      </c>
      <c r="CY1944" s="36" t="s">
        <v>150</v>
      </c>
    </row>
    <row r="1945" spans="97:103" x14ac:dyDescent="0.25">
      <c r="CS1945" s="36" t="s">
        <v>151</v>
      </c>
      <c r="CT1945" s="36" t="s">
        <v>12</v>
      </c>
      <c r="CU1945" s="36" t="s">
        <v>580</v>
      </c>
      <c r="CV1945" s="36">
        <v>158</v>
      </c>
      <c r="CW1945" s="36">
        <v>1008.3</v>
      </c>
      <c r="CX1945" s="36">
        <v>6.38</v>
      </c>
      <c r="CY1945" s="36" t="s">
        <v>152</v>
      </c>
    </row>
    <row r="1946" spans="97:103" x14ac:dyDescent="0.25">
      <c r="CS1946" s="36" t="s">
        <v>153</v>
      </c>
      <c r="CT1946" s="36" t="s">
        <v>8</v>
      </c>
      <c r="CU1946" s="36" t="s">
        <v>580</v>
      </c>
      <c r="CV1946" s="36">
        <v>180.243056</v>
      </c>
      <c r="CW1946" s="36">
        <v>17263.88</v>
      </c>
      <c r="CX1946" s="36">
        <v>95.78</v>
      </c>
      <c r="CY1946" s="36" t="s">
        <v>154</v>
      </c>
    </row>
    <row r="1947" spans="97:103" x14ac:dyDescent="0.25">
      <c r="CS1947" s="36" t="s">
        <v>155</v>
      </c>
      <c r="CT1947" s="36" t="s">
        <v>12</v>
      </c>
      <c r="CU1947" s="36" t="s">
        <v>580</v>
      </c>
      <c r="CV1947" s="36">
        <v>538</v>
      </c>
      <c r="CW1947" s="36">
        <v>2667.61</v>
      </c>
      <c r="CX1947" s="36">
        <v>4.96</v>
      </c>
      <c r="CY1947" s="36" t="s">
        <v>156</v>
      </c>
    </row>
    <row r="1948" spans="97:103" x14ac:dyDescent="0.25">
      <c r="CS1948" s="36" t="s">
        <v>535</v>
      </c>
      <c r="CT1948" s="36" t="s">
        <v>8</v>
      </c>
      <c r="CU1948" s="36" t="s">
        <v>580</v>
      </c>
      <c r="CV1948" s="36">
        <v>6.5833329999999997</v>
      </c>
      <c r="CW1948" s="36">
        <v>187.64</v>
      </c>
      <c r="CX1948" s="36">
        <v>28.5</v>
      </c>
      <c r="CY1948" s="36" t="s">
        <v>536</v>
      </c>
    </row>
    <row r="1949" spans="97:103" x14ac:dyDescent="0.25">
      <c r="CS1949" s="36" t="s">
        <v>537</v>
      </c>
      <c r="CT1949" s="36" t="s">
        <v>8</v>
      </c>
      <c r="CU1949" s="36" t="s">
        <v>580</v>
      </c>
      <c r="CV1949" s="36">
        <v>16.749666999999999</v>
      </c>
      <c r="CW1949" s="36">
        <v>445.55</v>
      </c>
      <c r="CX1949" s="36">
        <v>26.6</v>
      </c>
      <c r="CY1949" s="36" t="s">
        <v>538</v>
      </c>
    </row>
    <row r="1950" spans="97:103" x14ac:dyDescent="0.25">
      <c r="CS1950" s="36" t="s">
        <v>541</v>
      </c>
      <c r="CT1950" s="36" t="s">
        <v>8</v>
      </c>
      <c r="CU1950" s="36" t="s">
        <v>580</v>
      </c>
      <c r="CV1950" s="36">
        <v>2</v>
      </c>
      <c r="CW1950" s="36">
        <v>28.66</v>
      </c>
      <c r="CX1950" s="36">
        <v>14.33</v>
      </c>
      <c r="CY1950" s="36" t="s">
        <v>542</v>
      </c>
    </row>
    <row r="1951" spans="97:103" x14ac:dyDescent="0.25">
      <c r="CS1951" s="36" t="s">
        <v>465</v>
      </c>
      <c r="CT1951" s="36" t="s">
        <v>8</v>
      </c>
      <c r="CU1951" s="36" t="s">
        <v>580</v>
      </c>
      <c r="CV1951" s="36">
        <v>63.331299999999999</v>
      </c>
      <c r="CW1951" s="36">
        <v>8954.9699999999993</v>
      </c>
      <c r="CX1951" s="36">
        <v>141.4</v>
      </c>
      <c r="CY1951" s="36" t="s">
        <v>466</v>
      </c>
    </row>
    <row r="1952" spans="97:103" x14ac:dyDescent="0.25">
      <c r="CS1952" s="36" t="s">
        <v>467</v>
      </c>
      <c r="CT1952" s="36" t="s">
        <v>8</v>
      </c>
      <c r="CU1952" s="36" t="s">
        <v>580</v>
      </c>
      <c r="CV1952" s="36">
        <v>3.44</v>
      </c>
      <c r="CW1952" s="36">
        <v>230.04</v>
      </c>
      <c r="CX1952" s="36">
        <v>66.87</v>
      </c>
      <c r="CY1952" s="36" t="s">
        <v>468</v>
      </c>
    </row>
    <row r="1953" spans="97:103" x14ac:dyDescent="0.25">
      <c r="CS1953" s="36" t="s">
        <v>408</v>
      </c>
      <c r="CT1953" s="36" t="s">
        <v>8</v>
      </c>
      <c r="CU1953" s="36" t="s">
        <v>580</v>
      </c>
      <c r="CV1953" s="36">
        <v>-0.75</v>
      </c>
      <c r="CW1953" s="36">
        <v>-22.5</v>
      </c>
      <c r="CX1953" s="36">
        <v>30</v>
      </c>
      <c r="CY1953" s="36" t="s">
        <v>409</v>
      </c>
    </row>
    <row r="1954" spans="97:103" x14ac:dyDescent="0.25">
      <c r="CS1954" s="36" t="s">
        <v>163</v>
      </c>
      <c r="CT1954" s="36" t="s">
        <v>8</v>
      </c>
      <c r="CU1954" s="36" t="s">
        <v>580</v>
      </c>
      <c r="CV1954" s="36">
        <v>4.7085999999999997</v>
      </c>
      <c r="CW1954" s="36">
        <v>266.36</v>
      </c>
      <c r="CX1954" s="36">
        <v>56.57</v>
      </c>
      <c r="CY1954" s="36" t="s">
        <v>164</v>
      </c>
    </row>
    <row r="1955" spans="97:103" x14ac:dyDescent="0.25">
      <c r="CS1955" s="36" t="s">
        <v>166</v>
      </c>
      <c r="CT1955" s="36" t="s">
        <v>8</v>
      </c>
      <c r="CU1955" s="36" t="s">
        <v>580</v>
      </c>
      <c r="CV1955" s="36">
        <v>-0.25</v>
      </c>
      <c r="CW1955" s="36">
        <v>-6.17</v>
      </c>
      <c r="CX1955" s="36">
        <v>24.68</v>
      </c>
      <c r="CY1955" s="36" t="s">
        <v>167</v>
      </c>
    </row>
    <row r="1956" spans="97:103" x14ac:dyDescent="0.25">
      <c r="CS1956" s="36" t="s">
        <v>172</v>
      </c>
      <c r="CT1956" s="36" t="s">
        <v>8</v>
      </c>
      <c r="CU1956" s="36" t="s">
        <v>580</v>
      </c>
      <c r="CV1956" s="36">
        <v>3411</v>
      </c>
      <c r="CW1956" s="36">
        <v>44988.19</v>
      </c>
      <c r="CX1956" s="36">
        <v>13.19</v>
      </c>
      <c r="CY1956" s="36" t="s">
        <v>173</v>
      </c>
    </row>
    <row r="1957" spans="97:103" x14ac:dyDescent="0.25">
      <c r="CS1957" s="36" t="s">
        <v>367</v>
      </c>
      <c r="CT1957" s="36" t="s">
        <v>8</v>
      </c>
      <c r="CU1957" s="36" t="s">
        <v>580</v>
      </c>
      <c r="CV1957" s="36">
        <v>1151.75</v>
      </c>
      <c r="CW1957" s="36">
        <v>23121.01</v>
      </c>
      <c r="CX1957" s="36">
        <v>20.07</v>
      </c>
      <c r="CY1957" s="36" t="s">
        <v>368</v>
      </c>
    </row>
    <row r="1958" spans="97:103" x14ac:dyDescent="0.25">
      <c r="CS1958" s="36" t="s">
        <v>174</v>
      </c>
      <c r="CT1958" s="36" t="s">
        <v>8</v>
      </c>
      <c r="CU1958" s="36" t="s">
        <v>580</v>
      </c>
      <c r="CV1958" s="36">
        <v>15</v>
      </c>
      <c r="CW1958" s="36">
        <v>270</v>
      </c>
      <c r="CX1958" s="36">
        <v>18</v>
      </c>
      <c r="CY1958" s="36" t="s">
        <v>175</v>
      </c>
    </row>
    <row r="1959" spans="97:103" x14ac:dyDescent="0.25">
      <c r="CS1959" s="36" t="s">
        <v>176</v>
      </c>
      <c r="CT1959" s="36" t="s">
        <v>8</v>
      </c>
      <c r="CU1959" s="36" t="s">
        <v>580</v>
      </c>
      <c r="CV1959" s="36">
        <v>2306.666737</v>
      </c>
      <c r="CW1959" s="36">
        <v>81651.009999999995</v>
      </c>
      <c r="CX1959" s="36">
        <v>35.4</v>
      </c>
      <c r="CY1959" s="36" t="s">
        <v>177</v>
      </c>
    </row>
    <row r="1960" spans="97:103" x14ac:dyDescent="0.25">
      <c r="CS1960" s="36" t="s">
        <v>178</v>
      </c>
      <c r="CT1960" s="36" t="s">
        <v>8</v>
      </c>
      <c r="CU1960" s="36" t="s">
        <v>580</v>
      </c>
      <c r="CV1960" s="36">
        <v>437.5</v>
      </c>
      <c r="CW1960" s="36">
        <v>17713.3</v>
      </c>
      <c r="CX1960" s="36">
        <v>40.49</v>
      </c>
      <c r="CY1960" s="36" t="s">
        <v>179</v>
      </c>
    </row>
    <row r="1961" spans="97:103" x14ac:dyDescent="0.25">
      <c r="CS1961" s="36" t="s">
        <v>182</v>
      </c>
      <c r="CT1961" s="36" t="s">
        <v>12</v>
      </c>
      <c r="CU1961" s="36" t="s">
        <v>580</v>
      </c>
      <c r="CV1961" s="36">
        <v>35</v>
      </c>
      <c r="CW1961" s="36">
        <v>281.44</v>
      </c>
      <c r="CX1961" s="36">
        <v>8.0399999999999991</v>
      </c>
      <c r="CY1961" s="36" t="s">
        <v>183</v>
      </c>
    </row>
    <row r="1962" spans="97:103" x14ac:dyDescent="0.25">
      <c r="CS1962" s="36" t="s">
        <v>564</v>
      </c>
      <c r="CT1962" s="36" t="s">
        <v>8</v>
      </c>
      <c r="CU1962" s="36" t="s">
        <v>580</v>
      </c>
      <c r="CV1962" s="36">
        <v>119</v>
      </c>
      <c r="CW1962" s="36">
        <v>5305.62</v>
      </c>
      <c r="CX1962" s="36">
        <v>44.59</v>
      </c>
      <c r="CY1962" s="36" t="s">
        <v>565</v>
      </c>
    </row>
    <row r="1963" spans="97:103" x14ac:dyDescent="0.25">
      <c r="CS1963" s="36" t="s">
        <v>184</v>
      </c>
      <c r="CT1963" s="36" t="s">
        <v>8</v>
      </c>
      <c r="CU1963" s="36" t="s">
        <v>580</v>
      </c>
      <c r="CV1963" s="36">
        <v>2243.875</v>
      </c>
      <c r="CW1963" s="36">
        <v>36335.9</v>
      </c>
      <c r="CX1963" s="36">
        <v>16.190000000000001</v>
      </c>
      <c r="CY1963" s="36" t="s">
        <v>185</v>
      </c>
    </row>
    <row r="1964" spans="97:103" x14ac:dyDescent="0.25">
      <c r="CS1964" s="36" t="s">
        <v>186</v>
      </c>
      <c r="CT1964" s="36" t="s">
        <v>8</v>
      </c>
      <c r="CU1964" s="36" t="s">
        <v>580</v>
      </c>
      <c r="CV1964" s="36">
        <v>179.832334</v>
      </c>
      <c r="CW1964" s="36">
        <v>6410.01</v>
      </c>
      <c r="CX1964" s="36">
        <v>35.64</v>
      </c>
      <c r="CY1964" s="36" t="s">
        <v>187</v>
      </c>
    </row>
    <row r="1965" spans="97:103" x14ac:dyDescent="0.25">
      <c r="CS1965" s="36" t="s">
        <v>188</v>
      </c>
      <c r="CT1965" s="36" t="s">
        <v>12</v>
      </c>
      <c r="CU1965" s="36" t="s">
        <v>580</v>
      </c>
      <c r="CV1965" s="36">
        <v>15</v>
      </c>
      <c r="CW1965" s="36">
        <v>117.7</v>
      </c>
      <c r="CX1965" s="36">
        <v>7.85</v>
      </c>
      <c r="CY1965" s="36" t="s">
        <v>189</v>
      </c>
    </row>
    <row r="1966" spans="97:103" x14ac:dyDescent="0.25">
      <c r="CS1966" s="36" t="s">
        <v>566</v>
      </c>
      <c r="CT1966" s="36" t="s">
        <v>8</v>
      </c>
      <c r="CU1966" s="36" t="s">
        <v>580</v>
      </c>
      <c r="CV1966" s="36">
        <v>171</v>
      </c>
      <c r="CW1966" s="36">
        <v>2971.02</v>
      </c>
      <c r="CX1966" s="36">
        <v>17.37</v>
      </c>
      <c r="CY1966" s="36" t="s">
        <v>567</v>
      </c>
    </row>
    <row r="1967" spans="97:103" x14ac:dyDescent="0.25">
      <c r="CS1967" s="36" t="s">
        <v>190</v>
      </c>
      <c r="CT1967" s="36" t="s">
        <v>8</v>
      </c>
      <c r="CU1967" s="36" t="s">
        <v>580</v>
      </c>
      <c r="CV1967" s="36">
        <v>97.250010000000003</v>
      </c>
      <c r="CW1967" s="36">
        <v>3548.99</v>
      </c>
      <c r="CX1967" s="36">
        <v>36.49</v>
      </c>
      <c r="CY1967" s="36" t="s">
        <v>191</v>
      </c>
    </row>
    <row r="1968" spans="97:103" x14ac:dyDescent="0.25">
      <c r="CS1968" s="36" t="s">
        <v>192</v>
      </c>
      <c r="CT1968" s="36" t="s">
        <v>12</v>
      </c>
      <c r="CU1968" s="36" t="s">
        <v>580</v>
      </c>
      <c r="CV1968" s="36">
        <v>44</v>
      </c>
      <c r="CW1968" s="36">
        <v>352.08</v>
      </c>
      <c r="CX1968" s="36">
        <v>8</v>
      </c>
      <c r="CY1968" s="36" t="s">
        <v>193</v>
      </c>
    </row>
    <row r="1969" spans="97:103" x14ac:dyDescent="0.25">
      <c r="CS1969" s="36" t="s">
        <v>568</v>
      </c>
      <c r="CT1969" s="36" t="s">
        <v>8</v>
      </c>
      <c r="CU1969" s="36" t="s">
        <v>580</v>
      </c>
      <c r="CV1969" s="36">
        <v>52</v>
      </c>
      <c r="CW1969" s="36">
        <v>2440.7399999999998</v>
      </c>
      <c r="CX1969" s="36">
        <v>46.94</v>
      </c>
      <c r="CY1969" s="36" t="s">
        <v>569</v>
      </c>
    </row>
    <row r="1970" spans="97:103" x14ac:dyDescent="0.25">
      <c r="CS1970" s="36" t="s">
        <v>194</v>
      </c>
      <c r="CT1970" s="36" t="s">
        <v>8</v>
      </c>
      <c r="CU1970" s="36" t="s">
        <v>580</v>
      </c>
      <c r="CV1970" s="36">
        <v>2474.375</v>
      </c>
      <c r="CW1970" s="36">
        <v>39538.58</v>
      </c>
      <c r="CX1970" s="36">
        <v>15.98</v>
      </c>
      <c r="CY1970" s="36" t="s">
        <v>195</v>
      </c>
    </row>
    <row r="1971" spans="97:103" x14ac:dyDescent="0.25">
      <c r="CS1971" s="36" t="s">
        <v>196</v>
      </c>
      <c r="CT1971" s="36" t="s">
        <v>8</v>
      </c>
      <c r="CU1971" s="36" t="s">
        <v>580</v>
      </c>
      <c r="CV1971" s="36">
        <v>577.83233399999995</v>
      </c>
      <c r="CW1971" s="36">
        <v>20455.68</v>
      </c>
      <c r="CX1971" s="36">
        <v>35.4</v>
      </c>
      <c r="CY1971" s="36" t="s">
        <v>197</v>
      </c>
    </row>
    <row r="1972" spans="97:103" x14ac:dyDescent="0.25">
      <c r="CS1972" s="36" t="s">
        <v>523</v>
      </c>
      <c r="CT1972" s="36" t="s">
        <v>48</v>
      </c>
      <c r="CU1972" s="36" t="s">
        <v>580</v>
      </c>
      <c r="CV1972" s="36">
        <v>30</v>
      </c>
      <c r="CW1972" s="36">
        <v>425</v>
      </c>
      <c r="CX1972" s="36">
        <v>14.17</v>
      </c>
      <c r="CY1972" s="36" t="s">
        <v>48</v>
      </c>
    </row>
    <row r="1973" spans="97:103" x14ac:dyDescent="0.25">
      <c r="CS1973" s="36" t="s">
        <v>545</v>
      </c>
      <c r="CT1973" s="36" t="s">
        <v>8</v>
      </c>
      <c r="CU1973" s="36" t="s">
        <v>580</v>
      </c>
      <c r="CV1973" s="36">
        <v>4</v>
      </c>
      <c r="CW1973" s="36">
        <v>58.68</v>
      </c>
      <c r="CX1973" s="36">
        <v>14.67</v>
      </c>
      <c r="CY1973" s="36" t="s">
        <v>546</v>
      </c>
    </row>
    <row r="1974" spans="97:103" x14ac:dyDescent="0.25">
      <c r="CS1974" s="36" t="s">
        <v>547</v>
      </c>
      <c r="CT1974" s="36" t="s">
        <v>8</v>
      </c>
      <c r="CU1974" s="36" t="s">
        <v>580</v>
      </c>
      <c r="CV1974" s="36">
        <v>7.1666999999999996</v>
      </c>
      <c r="CW1974" s="36">
        <v>135.09</v>
      </c>
      <c r="CX1974" s="36">
        <v>18.850000000000001</v>
      </c>
      <c r="CY1974" s="36" t="s">
        <v>548</v>
      </c>
    </row>
    <row r="1975" spans="97:103" x14ac:dyDescent="0.25">
      <c r="CS1975" s="36" t="s">
        <v>551</v>
      </c>
      <c r="CT1975" s="36" t="s">
        <v>8</v>
      </c>
      <c r="CU1975" s="36" t="s">
        <v>580</v>
      </c>
      <c r="CV1975" s="36">
        <v>12.5</v>
      </c>
      <c r="CW1975" s="36">
        <v>235.62</v>
      </c>
      <c r="CX1975" s="36">
        <v>18.850000000000001</v>
      </c>
      <c r="CY1975" s="36" t="s">
        <v>552</v>
      </c>
    </row>
    <row r="1976" spans="97:103" x14ac:dyDescent="0.25">
      <c r="CS1976" s="36" t="s">
        <v>428</v>
      </c>
      <c r="CT1976" s="36" t="s">
        <v>8</v>
      </c>
      <c r="CU1976" s="36" t="s">
        <v>580</v>
      </c>
      <c r="CV1976" s="36">
        <v>273.38900000000001</v>
      </c>
      <c r="CW1976" s="36">
        <v>9421.5</v>
      </c>
      <c r="CX1976" s="36">
        <v>34.46</v>
      </c>
      <c r="CY1976" s="36" t="s">
        <v>429</v>
      </c>
    </row>
    <row r="1977" spans="97:103" x14ac:dyDescent="0.25">
      <c r="CS1977" s="36" t="s">
        <v>553</v>
      </c>
      <c r="CT1977" s="36" t="s">
        <v>8</v>
      </c>
      <c r="CU1977" s="36" t="s">
        <v>580</v>
      </c>
      <c r="CV1977" s="36">
        <v>14</v>
      </c>
      <c r="CW1977" s="36">
        <v>263.89999999999998</v>
      </c>
      <c r="CX1977" s="36">
        <v>18.850000000000001</v>
      </c>
      <c r="CY1977" s="36" t="s">
        <v>554</v>
      </c>
    </row>
    <row r="1978" spans="97:103" x14ac:dyDescent="0.25">
      <c r="CS1978" s="36" t="s">
        <v>204</v>
      </c>
      <c r="CT1978" s="36" t="s">
        <v>8</v>
      </c>
      <c r="CU1978" s="36" t="s">
        <v>580</v>
      </c>
      <c r="CV1978" s="36">
        <v>2409.3339999999998</v>
      </c>
      <c r="CW1978" s="36">
        <v>54665.42</v>
      </c>
      <c r="CX1978" s="36">
        <v>22.69</v>
      </c>
      <c r="CY1978" s="36" t="s">
        <v>205</v>
      </c>
    </row>
    <row r="1979" spans="97:103" x14ac:dyDescent="0.25">
      <c r="CS1979" s="36" t="s">
        <v>206</v>
      </c>
      <c r="CT1979" s="36" t="s">
        <v>8</v>
      </c>
      <c r="CU1979" s="36" t="s">
        <v>580</v>
      </c>
      <c r="CV1979" s="36">
        <v>3967.25</v>
      </c>
      <c r="CW1979" s="36">
        <v>87750.52</v>
      </c>
      <c r="CX1979" s="36">
        <v>22.12</v>
      </c>
      <c r="CY1979" s="36" t="s">
        <v>207</v>
      </c>
    </row>
    <row r="1980" spans="97:103" x14ac:dyDescent="0.25">
      <c r="CS1980" s="36" t="s">
        <v>430</v>
      </c>
      <c r="CT1980" s="36" t="s">
        <v>8</v>
      </c>
      <c r="CU1980" s="36" t="s">
        <v>580</v>
      </c>
      <c r="CV1980" s="36">
        <v>179.3</v>
      </c>
      <c r="CW1980" s="36">
        <v>4248.46</v>
      </c>
      <c r="CX1980" s="36">
        <v>23.69</v>
      </c>
      <c r="CY1980" s="36" t="s">
        <v>431</v>
      </c>
    </row>
    <row r="1981" spans="97:103" x14ac:dyDescent="0.25">
      <c r="CS1981" s="36" t="s">
        <v>210</v>
      </c>
      <c r="CT1981" s="36" t="s">
        <v>8</v>
      </c>
      <c r="CU1981" s="36" t="s">
        <v>580</v>
      </c>
      <c r="CV1981" s="36">
        <v>216</v>
      </c>
      <c r="CW1981" s="36">
        <v>4927.37</v>
      </c>
      <c r="CX1981" s="36">
        <v>22.81</v>
      </c>
      <c r="CY1981" s="36" t="s">
        <v>211</v>
      </c>
    </row>
    <row r="1982" spans="97:103" x14ac:dyDescent="0.25">
      <c r="CS1982" s="36" t="s">
        <v>371</v>
      </c>
      <c r="CT1982" s="36" t="s">
        <v>8</v>
      </c>
      <c r="CU1982" s="36" t="s">
        <v>580</v>
      </c>
      <c r="CV1982" s="36">
        <v>234.75</v>
      </c>
      <c r="CW1982" s="36">
        <v>4929.82</v>
      </c>
      <c r="CX1982" s="36">
        <v>21</v>
      </c>
      <c r="CY1982" s="36" t="s">
        <v>372</v>
      </c>
    </row>
    <row r="1983" spans="97:103" x14ac:dyDescent="0.25">
      <c r="CS1983" s="36" t="s">
        <v>483</v>
      </c>
      <c r="CT1983" s="36" t="s">
        <v>8</v>
      </c>
      <c r="CU1983" s="36" t="s">
        <v>580</v>
      </c>
      <c r="CV1983" s="36">
        <v>124.286</v>
      </c>
      <c r="CW1983" s="36">
        <v>6722.08</v>
      </c>
      <c r="CX1983" s="36">
        <v>54.09</v>
      </c>
      <c r="CY1983" s="36" t="s">
        <v>484</v>
      </c>
    </row>
    <row r="1984" spans="97:103" x14ac:dyDescent="0.25">
      <c r="CS1984" s="36" t="s">
        <v>485</v>
      </c>
      <c r="CT1984" s="36" t="s">
        <v>8</v>
      </c>
      <c r="CU1984" s="36" t="s">
        <v>580</v>
      </c>
      <c r="CV1984" s="36">
        <v>93.846999999999994</v>
      </c>
      <c r="CW1984" s="36">
        <v>3530.06</v>
      </c>
      <c r="CX1984" s="36">
        <v>37.619999999999997</v>
      </c>
      <c r="CY1984" s="36" t="s">
        <v>486</v>
      </c>
    </row>
    <row r="1985" spans="97:103" x14ac:dyDescent="0.25">
      <c r="CS1985" s="36" t="s">
        <v>214</v>
      </c>
      <c r="CT1985" s="36" t="s">
        <v>8</v>
      </c>
      <c r="CU1985" s="36" t="s">
        <v>580</v>
      </c>
      <c r="CV1985" s="36">
        <v>4.5</v>
      </c>
      <c r="CW1985" s="36">
        <v>125.62</v>
      </c>
      <c r="CX1985" s="36">
        <v>27.92</v>
      </c>
      <c r="CY1985" s="36" t="s">
        <v>215</v>
      </c>
    </row>
    <row r="1986" spans="97:103" x14ac:dyDescent="0.25">
      <c r="CS1986" s="36" t="s">
        <v>513</v>
      </c>
      <c r="CT1986" s="36" t="s">
        <v>8</v>
      </c>
      <c r="CU1986" s="36" t="s">
        <v>580</v>
      </c>
      <c r="CV1986" s="36">
        <v>8.5</v>
      </c>
      <c r="CW1986" s="36">
        <v>459</v>
      </c>
      <c r="CX1986" s="36">
        <v>54</v>
      </c>
      <c r="CY1986" s="36" t="s">
        <v>514</v>
      </c>
    </row>
    <row r="1987" spans="97:103" x14ac:dyDescent="0.25">
      <c r="CS1987" s="36" t="s">
        <v>220</v>
      </c>
      <c r="CT1987" s="36" t="s">
        <v>8</v>
      </c>
      <c r="CU1987" s="36" t="s">
        <v>580</v>
      </c>
      <c r="CV1987" s="36">
        <v>48.25</v>
      </c>
      <c r="CW1987" s="36">
        <v>5473.4</v>
      </c>
      <c r="CX1987" s="36">
        <v>113.44</v>
      </c>
      <c r="CY1987" s="36" t="s">
        <v>221</v>
      </c>
    </row>
    <row r="1988" spans="97:103" x14ac:dyDescent="0.25">
      <c r="CS1988" s="36" t="s">
        <v>555</v>
      </c>
      <c r="CT1988" s="36" t="s">
        <v>12</v>
      </c>
      <c r="CU1988" s="36" t="s">
        <v>580</v>
      </c>
      <c r="CV1988" s="36">
        <v>8</v>
      </c>
      <c r="CW1988" s="36">
        <v>268.8</v>
      </c>
      <c r="CX1988" s="36">
        <v>33.6</v>
      </c>
      <c r="CY1988" s="36" t="s">
        <v>556</v>
      </c>
    </row>
    <row r="1989" spans="97:103" x14ac:dyDescent="0.25">
      <c r="CS1989" s="36" t="s">
        <v>226</v>
      </c>
      <c r="CT1989" s="36" t="s">
        <v>8</v>
      </c>
      <c r="CU1989" s="36" t="s">
        <v>580</v>
      </c>
      <c r="CV1989" s="36">
        <v>-0.625</v>
      </c>
      <c r="CW1989" s="36">
        <v>-18.3</v>
      </c>
      <c r="CX1989" s="36">
        <v>29.28</v>
      </c>
      <c r="CY1989" s="36" t="s">
        <v>227</v>
      </c>
    </row>
    <row r="1990" spans="97:103" x14ac:dyDescent="0.25">
      <c r="CS1990" s="36" t="s">
        <v>524</v>
      </c>
      <c r="CT1990" s="36" t="s">
        <v>48</v>
      </c>
      <c r="CU1990" s="36" t="s">
        <v>580</v>
      </c>
      <c r="CV1990" s="36">
        <v>6</v>
      </c>
      <c r="CW1990" s="36">
        <v>60</v>
      </c>
      <c r="CX1990" s="36">
        <v>10</v>
      </c>
      <c r="CY1990" s="36" t="s">
        <v>48</v>
      </c>
    </row>
    <row r="1991" spans="97:103" x14ac:dyDescent="0.25">
      <c r="CS1991" s="36" t="s">
        <v>228</v>
      </c>
      <c r="CT1991" s="36" t="s">
        <v>8</v>
      </c>
      <c r="CU1991" s="36" t="s">
        <v>580</v>
      </c>
      <c r="CV1991" s="36">
        <v>-0.66666700000000001</v>
      </c>
      <c r="CW1991" s="36">
        <v>-25.83</v>
      </c>
      <c r="CX1991" s="36">
        <v>38.74</v>
      </c>
      <c r="CY1991" s="36" t="s">
        <v>229</v>
      </c>
    </row>
    <row r="1992" spans="97:103" x14ac:dyDescent="0.25">
      <c r="CS1992" s="36" t="s">
        <v>230</v>
      </c>
      <c r="CT1992" s="36" t="s">
        <v>8</v>
      </c>
      <c r="CU1992" s="36" t="s">
        <v>580</v>
      </c>
      <c r="CV1992" s="36">
        <v>52.458334000000001</v>
      </c>
      <c r="CW1992" s="36">
        <v>3467.07</v>
      </c>
      <c r="CX1992" s="36">
        <v>66.09</v>
      </c>
      <c r="CY1992" s="36" t="s">
        <v>231</v>
      </c>
    </row>
    <row r="1993" spans="97:103" x14ac:dyDescent="0.25">
      <c r="CS1993" s="36" t="s">
        <v>375</v>
      </c>
      <c r="CT1993" s="36" t="s">
        <v>12</v>
      </c>
      <c r="CU1993" s="36" t="s">
        <v>580</v>
      </c>
      <c r="CV1993" s="36">
        <v>180</v>
      </c>
      <c r="CW1993" s="36">
        <v>532.79999999999995</v>
      </c>
      <c r="CX1993" s="36">
        <v>2.96</v>
      </c>
      <c r="CY1993" s="36" t="s">
        <v>376</v>
      </c>
    </row>
    <row r="1994" spans="97:103" x14ac:dyDescent="0.25">
      <c r="CS1994" s="36" t="s">
        <v>557</v>
      </c>
      <c r="CT1994" s="36" t="s">
        <v>8</v>
      </c>
      <c r="CU1994" s="36" t="s">
        <v>580</v>
      </c>
      <c r="CV1994" s="36">
        <v>653.25</v>
      </c>
      <c r="CW1994" s="36">
        <v>29773.16</v>
      </c>
      <c r="CX1994" s="36">
        <v>45.58</v>
      </c>
      <c r="CY1994" s="36" t="s">
        <v>558</v>
      </c>
    </row>
    <row r="1995" spans="97:103" x14ac:dyDescent="0.25">
      <c r="CS1995" s="36" t="s">
        <v>581</v>
      </c>
      <c r="CT1995" s="36" t="s">
        <v>8</v>
      </c>
      <c r="CU1995" s="36" t="s">
        <v>580</v>
      </c>
      <c r="CV1995" s="36">
        <v>32.666632</v>
      </c>
      <c r="CW1995" s="36">
        <v>943.8</v>
      </c>
      <c r="CX1995" s="36">
        <v>28.89</v>
      </c>
      <c r="CY1995" s="36" t="s">
        <v>582</v>
      </c>
    </row>
    <row r="1996" spans="97:103" x14ac:dyDescent="0.25">
      <c r="CS1996" s="36" t="s">
        <v>583</v>
      </c>
      <c r="CT1996" s="36" t="s">
        <v>8</v>
      </c>
      <c r="CU1996" s="36" t="s">
        <v>580</v>
      </c>
      <c r="CV1996" s="36">
        <v>31.666632</v>
      </c>
      <c r="CW1996" s="36">
        <v>876.4</v>
      </c>
      <c r="CX1996" s="36">
        <v>27.68</v>
      </c>
      <c r="CY1996" s="36" t="s">
        <v>584</v>
      </c>
    </row>
    <row r="1997" spans="97:103" x14ac:dyDescent="0.25">
      <c r="CS1997" s="36" t="s">
        <v>585</v>
      </c>
      <c r="CT1997" s="36" t="s">
        <v>8</v>
      </c>
      <c r="CU1997" s="36" t="s">
        <v>580</v>
      </c>
      <c r="CV1997" s="36">
        <v>42.666632</v>
      </c>
      <c r="CW1997" s="36">
        <v>1228</v>
      </c>
      <c r="CX1997" s="36">
        <v>28.78</v>
      </c>
      <c r="CY1997" s="36" t="s">
        <v>586</v>
      </c>
    </row>
    <row r="1998" spans="97:103" x14ac:dyDescent="0.25">
      <c r="CS1998" s="36" t="s">
        <v>236</v>
      </c>
      <c r="CT1998" s="36" t="s">
        <v>8</v>
      </c>
      <c r="CU1998" s="36" t="s">
        <v>580</v>
      </c>
      <c r="CV1998" s="36">
        <v>29.615625000000001</v>
      </c>
      <c r="CW1998" s="36">
        <v>4443.96</v>
      </c>
      <c r="CX1998" s="36">
        <v>150.05000000000001</v>
      </c>
      <c r="CY1998" s="36" t="s">
        <v>237</v>
      </c>
    </row>
    <row r="1999" spans="97:103" x14ac:dyDescent="0.25">
      <c r="CS1999" s="36" t="s">
        <v>238</v>
      </c>
      <c r="CT1999" s="36" t="s">
        <v>12</v>
      </c>
      <c r="CU1999" s="36" t="s">
        <v>580</v>
      </c>
      <c r="CV1999" s="36">
        <v>152.07499999999999</v>
      </c>
      <c r="CW1999" s="36">
        <v>1509.1</v>
      </c>
      <c r="CX1999" s="36">
        <v>9.92</v>
      </c>
      <c r="CY1999" s="36" t="s">
        <v>239</v>
      </c>
    </row>
    <row r="2000" spans="97:103" x14ac:dyDescent="0.25">
      <c r="CS2000" s="36" t="s">
        <v>240</v>
      </c>
      <c r="CT2000" s="36" t="s">
        <v>8</v>
      </c>
      <c r="CU2000" s="36" t="s">
        <v>580</v>
      </c>
      <c r="CV2000" s="36">
        <v>556.4375</v>
      </c>
      <c r="CW2000" s="36">
        <v>77464.56</v>
      </c>
      <c r="CX2000" s="36">
        <v>139.22</v>
      </c>
      <c r="CY2000" s="36" t="s">
        <v>241</v>
      </c>
    </row>
    <row r="2001" spans="97:103" x14ac:dyDescent="0.25">
      <c r="CS2001" s="36" t="s">
        <v>242</v>
      </c>
      <c r="CT2001" s="36" t="s">
        <v>12</v>
      </c>
      <c r="CU2001" s="36" t="s">
        <v>580</v>
      </c>
      <c r="CV2001" s="36">
        <v>949.3</v>
      </c>
      <c r="CW2001" s="36">
        <v>9199.81</v>
      </c>
      <c r="CX2001" s="36">
        <v>9.69</v>
      </c>
      <c r="CY2001" s="36" t="s">
        <v>243</v>
      </c>
    </row>
    <row r="2002" spans="97:103" x14ac:dyDescent="0.25">
      <c r="CS2002" s="36" t="s">
        <v>244</v>
      </c>
      <c r="CT2002" s="36" t="s">
        <v>12</v>
      </c>
      <c r="CU2002" s="36" t="s">
        <v>580</v>
      </c>
      <c r="CV2002" s="36">
        <v>101</v>
      </c>
      <c r="CW2002" s="36">
        <v>747.31</v>
      </c>
      <c r="CX2002" s="36">
        <v>7.4</v>
      </c>
      <c r="CY2002" s="36" t="s">
        <v>245</v>
      </c>
    </row>
    <row r="2003" spans="97:103" x14ac:dyDescent="0.25">
      <c r="CS2003" s="36" t="s">
        <v>246</v>
      </c>
      <c r="CT2003" s="36" t="s">
        <v>8</v>
      </c>
      <c r="CU2003" s="36" t="s">
        <v>580</v>
      </c>
      <c r="CV2003" s="36">
        <v>30.6875</v>
      </c>
      <c r="CW2003" s="36">
        <v>3345.97</v>
      </c>
      <c r="CX2003" s="36">
        <v>109.03</v>
      </c>
      <c r="CY2003" s="36" t="s">
        <v>247</v>
      </c>
    </row>
    <row r="2004" spans="97:103" x14ac:dyDescent="0.25">
      <c r="CS2004" s="36" t="s">
        <v>248</v>
      </c>
      <c r="CT2004" s="36" t="s">
        <v>12</v>
      </c>
      <c r="CU2004" s="36" t="s">
        <v>580</v>
      </c>
      <c r="CV2004" s="36">
        <v>143</v>
      </c>
      <c r="CW2004" s="36">
        <v>1071.1199999999999</v>
      </c>
      <c r="CX2004" s="36">
        <v>7.49</v>
      </c>
      <c r="CY2004" s="36" t="s">
        <v>249</v>
      </c>
    </row>
    <row r="2005" spans="97:103" x14ac:dyDescent="0.25">
      <c r="CS2005" s="36" t="s">
        <v>250</v>
      </c>
      <c r="CT2005" s="36" t="s">
        <v>8</v>
      </c>
      <c r="CU2005" s="36" t="s">
        <v>580</v>
      </c>
      <c r="CV2005" s="36">
        <v>48.5</v>
      </c>
      <c r="CW2005" s="36">
        <v>2089.4499999999998</v>
      </c>
      <c r="CX2005" s="36">
        <v>43.08</v>
      </c>
      <c r="CY2005" s="36" t="s">
        <v>251</v>
      </c>
    </row>
    <row r="2006" spans="97:103" x14ac:dyDescent="0.25">
      <c r="CS2006" s="36" t="s">
        <v>379</v>
      </c>
      <c r="CT2006" s="36" t="s">
        <v>8</v>
      </c>
      <c r="CU2006" s="36" t="s">
        <v>580</v>
      </c>
      <c r="CV2006" s="36">
        <v>60</v>
      </c>
      <c r="CW2006" s="36">
        <v>4795.2</v>
      </c>
      <c r="CX2006" s="36">
        <v>79.92</v>
      </c>
      <c r="CY2006" s="36" t="s">
        <v>380</v>
      </c>
    </row>
    <row r="2007" spans="97:103" x14ac:dyDescent="0.25">
      <c r="CS2007" s="36" t="s">
        <v>252</v>
      </c>
      <c r="CT2007" s="36" t="s">
        <v>8</v>
      </c>
      <c r="CU2007" s="36" t="s">
        <v>580</v>
      </c>
      <c r="CV2007" s="36">
        <v>331.3125</v>
      </c>
      <c r="CW2007" s="36">
        <v>27082.15</v>
      </c>
      <c r="CX2007" s="36">
        <v>81.739999999999995</v>
      </c>
      <c r="CY2007" s="36" t="s">
        <v>253</v>
      </c>
    </row>
    <row r="2008" spans="97:103" x14ac:dyDescent="0.25">
      <c r="CS2008" s="36" t="s">
        <v>254</v>
      </c>
      <c r="CT2008" s="36" t="s">
        <v>12</v>
      </c>
      <c r="CU2008" s="36" t="s">
        <v>580</v>
      </c>
      <c r="CV2008" s="36">
        <v>287</v>
      </c>
      <c r="CW2008" s="36">
        <v>1822.8</v>
      </c>
      <c r="CX2008" s="36">
        <v>6.35</v>
      </c>
      <c r="CY2008" s="36" t="s">
        <v>255</v>
      </c>
    </row>
    <row r="2009" spans="97:103" x14ac:dyDescent="0.25">
      <c r="CS2009" s="36" t="s">
        <v>256</v>
      </c>
      <c r="CT2009" s="36" t="s">
        <v>8</v>
      </c>
      <c r="CU2009" s="36" t="s">
        <v>580</v>
      </c>
      <c r="CV2009" s="36">
        <v>259.04166700000002</v>
      </c>
      <c r="CW2009" s="36">
        <v>24720.83</v>
      </c>
      <c r="CX2009" s="36">
        <v>95.43</v>
      </c>
      <c r="CY2009" s="36" t="s">
        <v>257</v>
      </c>
    </row>
    <row r="2010" spans="97:103" x14ac:dyDescent="0.25">
      <c r="CS2010" s="36" t="s">
        <v>258</v>
      </c>
      <c r="CT2010" s="36" t="s">
        <v>12</v>
      </c>
      <c r="CU2010" s="36" t="s">
        <v>580</v>
      </c>
      <c r="CV2010" s="36">
        <v>804</v>
      </c>
      <c r="CW2010" s="36">
        <v>3928.26</v>
      </c>
      <c r="CX2010" s="36">
        <v>4.8899999999999997</v>
      </c>
      <c r="CY2010" s="36" t="s">
        <v>259</v>
      </c>
    </row>
    <row r="2011" spans="97:103" x14ac:dyDescent="0.25">
      <c r="CS2011" s="36" t="s">
        <v>268</v>
      </c>
      <c r="CT2011" s="36" t="s">
        <v>8</v>
      </c>
      <c r="CU2011" s="36" t="s">
        <v>580</v>
      </c>
      <c r="CV2011" s="36">
        <v>11.400033000000001</v>
      </c>
      <c r="CW2011" s="36">
        <v>1124.23</v>
      </c>
      <c r="CX2011" s="36">
        <v>98.62</v>
      </c>
      <c r="CY2011" s="36" t="s">
        <v>269</v>
      </c>
    </row>
    <row r="2012" spans="97:103" x14ac:dyDescent="0.25">
      <c r="CS2012" s="36" t="s">
        <v>389</v>
      </c>
      <c r="CT2012" s="36" t="s">
        <v>117</v>
      </c>
      <c r="CU2012" s="36" t="s">
        <v>580</v>
      </c>
      <c r="CV2012" s="36">
        <v>155</v>
      </c>
      <c r="CW2012" s="36">
        <v>257.85000000000002</v>
      </c>
      <c r="CX2012" s="36">
        <v>1.66</v>
      </c>
      <c r="CY2012" s="36" t="s">
        <v>390</v>
      </c>
    </row>
    <row r="2013" spans="97:103" x14ac:dyDescent="0.25">
      <c r="CS2013" s="36" t="s">
        <v>270</v>
      </c>
      <c r="CT2013" s="36" t="s">
        <v>8</v>
      </c>
      <c r="CU2013" s="36" t="s">
        <v>580</v>
      </c>
      <c r="CV2013" s="36">
        <v>4.0000030000000004</v>
      </c>
      <c r="CW2013" s="36">
        <v>362.69</v>
      </c>
      <c r="CX2013" s="36">
        <v>90.67</v>
      </c>
      <c r="CY2013" s="36" t="s">
        <v>271</v>
      </c>
    </row>
    <row r="2014" spans="97:103" x14ac:dyDescent="0.25">
      <c r="CS2014" s="36" t="s">
        <v>391</v>
      </c>
      <c r="CT2014" s="36" t="s">
        <v>12</v>
      </c>
      <c r="CU2014" s="36" t="s">
        <v>580</v>
      </c>
      <c r="CV2014" s="36">
        <v>-4.5556000000000001</v>
      </c>
      <c r="CW2014" s="36">
        <v>-19.260000000000002</v>
      </c>
      <c r="CX2014" s="36">
        <v>4.2300000000000004</v>
      </c>
      <c r="CY2014" s="36" t="s">
        <v>392</v>
      </c>
    </row>
    <row r="2015" spans="97:103" x14ac:dyDescent="0.25">
      <c r="CS2015" s="36" t="s">
        <v>570</v>
      </c>
      <c r="CT2015" s="36" t="s">
        <v>117</v>
      </c>
      <c r="CU2015" s="36" t="s">
        <v>580</v>
      </c>
      <c r="CV2015" s="36">
        <v>50</v>
      </c>
      <c r="CW2015" s="36">
        <v>1725</v>
      </c>
      <c r="CX2015" s="36">
        <v>34.5</v>
      </c>
      <c r="CY2015" s="36" t="s">
        <v>571</v>
      </c>
    </row>
    <row r="2016" spans="97:103" x14ac:dyDescent="0.25">
      <c r="CS2016" s="36" t="s">
        <v>272</v>
      </c>
      <c r="CT2016" s="36" t="s">
        <v>8</v>
      </c>
      <c r="CU2016" s="36" t="s">
        <v>580</v>
      </c>
      <c r="CV2016" s="36">
        <v>494.48333300000002</v>
      </c>
      <c r="CW2016" s="36">
        <v>42469.54</v>
      </c>
      <c r="CX2016" s="36">
        <v>85.89</v>
      </c>
      <c r="CY2016" s="36" t="s">
        <v>273</v>
      </c>
    </row>
    <row r="2017" spans="97:103" x14ac:dyDescent="0.25">
      <c r="CS2017" s="36" t="s">
        <v>274</v>
      </c>
      <c r="CT2017" s="36" t="s">
        <v>117</v>
      </c>
      <c r="CU2017" s="36" t="s">
        <v>580</v>
      </c>
      <c r="CV2017" s="36">
        <v>4021</v>
      </c>
      <c r="CW2017" s="36">
        <v>5748.24</v>
      </c>
      <c r="CX2017" s="36">
        <v>1.43</v>
      </c>
      <c r="CY2017" s="36" t="s">
        <v>275</v>
      </c>
    </row>
    <row r="2018" spans="97:103" x14ac:dyDescent="0.25">
      <c r="CS2018" s="36" t="s">
        <v>276</v>
      </c>
      <c r="CT2018" s="36" t="s">
        <v>8</v>
      </c>
      <c r="CU2018" s="36" t="s">
        <v>580</v>
      </c>
      <c r="CV2018" s="36">
        <v>385.38425999999998</v>
      </c>
      <c r="CW2018" s="36">
        <v>26900.12</v>
      </c>
      <c r="CX2018" s="36">
        <v>69.8</v>
      </c>
      <c r="CY2018" s="36" t="s">
        <v>277</v>
      </c>
    </row>
    <row r="2019" spans="97:103" x14ac:dyDescent="0.25">
      <c r="CS2019" s="36" t="s">
        <v>278</v>
      </c>
      <c r="CT2019" s="36" t="s">
        <v>12</v>
      </c>
      <c r="CU2019" s="36" t="s">
        <v>580</v>
      </c>
      <c r="CV2019" s="36">
        <v>229.22229999999999</v>
      </c>
      <c r="CW2019" s="36">
        <v>1613.92</v>
      </c>
      <c r="CX2019" s="36">
        <v>7.04</v>
      </c>
      <c r="CY2019" s="36" t="s">
        <v>279</v>
      </c>
    </row>
    <row r="2020" spans="97:103" x14ac:dyDescent="0.25">
      <c r="CS2020" s="36" t="s">
        <v>559</v>
      </c>
      <c r="CT2020" s="36" t="s">
        <v>8</v>
      </c>
      <c r="CU2020" s="36" t="s">
        <v>580</v>
      </c>
      <c r="CV2020" s="36">
        <v>59.416670000000003</v>
      </c>
      <c r="CW2020" s="36">
        <v>1198.21</v>
      </c>
      <c r="CX2020" s="36">
        <v>20.170000000000002</v>
      </c>
      <c r="CY2020" s="36" t="s">
        <v>560</v>
      </c>
    </row>
    <row r="2021" spans="97:103" x14ac:dyDescent="0.25">
      <c r="CS2021" s="36" t="s">
        <v>436</v>
      </c>
      <c r="CT2021" s="36" t="s">
        <v>8</v>
      </c>
      <c r="CU2021" s="36" t="s">
        <v>580</v>
      </c>
      <c r="CV2021" s="36">
        <v>404.16666700000002</v>
      </c>
      <c r="CW2021" s="36">
        <v>22457.64</v>
      </c>
      <c r="CX2021" s="36">
        <v>55.57</v>
      </c>
      <c r="CY2021" s="36" t="s">
        <v>437</v>
      </c>
    </row>
    <row r="2022" spans="97:103" x14ac:dyDescent="0.25">
      <c r="CS2022" s="36" t="s">
        <v>280</v>
      </c>
      <c r="CT2022" s="36" t="s">
        <v>8</v>
      </c>
      <c r="CU2022" s="36" t="s">
        <v>580</v>
      </c>
      <c r="CV2022" s="36">
        <v>508.16699999999997</v>
      </c>
      <c r="CW2022" s="36">
        <v>13703.49</v>
      </c>
      <c r="CX2022" s="36">
        <v>26.97</v>
      </c>
      <c r="CY2022" s="36" t="s">
        <v>281</v>
      </c>
    </row>
    <row r="2023" spans="97:103" x14ac:dyDescent="0.25">
      <c r="CS2023" s="36" t="s">
        <v>282</v>
      </c>
      <c r="CT2023" s="36" t="s">
        <v>8</v>
      </c>
      <c r="CU2023" s="36" t="s">
        <v>580</v>
      </c>
      <c r="CV2023" s="36">
        <v>43</v>
      </c>
      <c r="CW2023" s="36">
        <v>718.59</v>
      </c>
      <c r="CX2023" s="36">
        <v>16.71</v>
      </c>
      <c r="CY2023" s="36" t="s">
        <v>283</v>
      </c>
    </row>
    <row r="2024" spans="97:103" x14ac:dyDescent="0.25">
      <c r="CS2024" s="36" t="s">
        <v>284</v>
      </c>
      <c r="CT2024" s="36" t="s">
        <v>8</v>
      </c>
      <c r="CU2024" s="36" t="s">
        <v>580</v>
      </c>
      <c r="CV2024" s="36">
        <v>406.66669999999999</v>
      </c>
      <c r="CW2024" s="36">
        <v>10858.67</v>
      </c>
      <c r="CX2024" s="36">
        <v>26.7</v>
      </c>
      <c r="CY2024" s="36" t="s">
        <v>285</v>
      </c>
    </row>
    <row r="2025" spans="97:103" x14ac:dyDescent="0.25">
      <c r="CS2025" s="36" t="s">
        <v>286</v>
      </c>
      <c r="CT2025" s="36" t="s">
        <v>8</v>
      </c>
      <c r="CU2025" s="36" t="s">
        <v>580</v>
      </c>
      <c r="CV2025" s="36">
        <v>43</v>
      </c>
      <c r="CW2025" s="36">
        <v>722.78</v>
      </c>
      <c r="CX2025" s="36">
        <v>16.809999999999999</v>
      </c>
      <c r="CY2025" s="36" t="s">
        <v>287</v>
      </c>
    </row>
    <row r="2026" spans="97:103" x14ac:dyDescent="0.25">
      <c r="CS2026" s="36" t="s">
        <v>288</v>
      </c>
      <c r="CT2026" s="36" t="s">
        <v>8</v>
      </c>
      <c r="CU2026" s="36" t="s">
        <v>580</v>
      </c>
      <c r="CV2026" s="36">
        <v>44</v>
      </c>
      <c r="CW2026" s="36">
        <v>1232</v>
      </c>
      <c r="CX2026" s="36">
        <v>28</v>
      </c>
      <c r="CY2026" s="36" t="s">
        <v>289</v>
      </c>
    </row>
    <row r="2027" spans="97:103" x14ac:dyDescent="0.25">
      <c r="CS2027" s="36" t="s">
        <v>290</v>
      </c>
      <c r="CT2027" s="36" t="s">
        <v>8</v>
      </c>
      <c r="CU2027" s="36" t="s">
        <v>580</v>
      </c>
      <c r="CV2027" s="36">
        <v>248.5</v>
      </c>
      <c r="CW2027" s="36">
        <v>23976.35</v>
      </c>
      <c r="CX2027" s="36">
        <v>96.48</v>
      </c>
      <c r="CY2027" s="36" t="s">
        <v>291</v>
      </c>
    </row>
    <row r="2028" spans="97:103" x14ac:dyDescent="0.25">
      <c r="CS2028" s="36" t="s">
        <v>292</v>
      </c>
      <c r="CT2028" s="36" t="s">
        <v>12</v>
      </c>
      <c r="CU2028" s="36" t="s">
        <v>580</v>
      </c>
      <c r="CV2028" s="36">
        <v>1783</v>
      </c>
      <c r="CW2028" s="36">
        <v>4006.35</v>
      </c>
      <c r="CX2028" s="36">
        <v>2.25</v>
      </c>
      <c r="CY2028" s="36" t="s">
        <v>293</v>
      </c>
    </row>
    <row r="2029" spans="97:103" x14ac:dyDescent="0.25">
      <c r="CS2029" s="36" t="s">
        <v>294</v>
      </c>
      <c r="CT2029" s="36" t="s">
        <v>8</v>
      </c>
      <c r="CU2029" s="36" t="s">
        <v>580</v>
      </c>
      <c r="CV2029" s="36">
        <v>500.41666700000002</v>
      </c>
      <c r="CW2029" s="36">
        <v>59852.57</v>
      </c>
      <c r="CX2029" s="36">
        <v>119.61</v>
      </c>
      <c r="CY2029" s="36" t="s">
        <v>295</v>
      </c>
    </row>
    <row r="2030" spans="97:103" x14ac:dyDescent="0.25">
      <c r="CS2030" s="36" t="s">
        <v>296</v>
      </c>
      <c r="CT2030" s="36" t="s">
        <v>12</v>
      </c>
      <c r="CU2030" s="36" t="s">
        <v>580</v>
      </c>
      <c r="CV2030" s="36">
        <v>437</v>
      </c>
      <c r="CW2030" s="36">
        <v>2833.41</v>
      </c>
      <c r="CX2030" s="36">
        <v>6.48</v>
      </c>
      <c r="CY2030" s="36" t="s">
        <v>297</v>
      </c>
    </row>
    <row r="2031" spans="97:103" x14ac:dyDescent="0.25">
      <c r="CS2031" s="36" t="s">
        <v>572</v>
      </c>
      <c r="CT2031" s="36" t="s">
        <v>8</v>
      </c>
      <c r="CU2031" s="36" t="s">
        <v>580</v>
      </c>
      <c r="CV2031" s="36">
        <v>3.5832999999999999</v>
      </c>
      <c r="CW2031" s="36">
        <v>357.67</v>
      </c>
      <c r="CX2031" s="36">
        <v>99.82</v>
      </c>
      <c r="CY2031" s="36" t="s">
        <v>573</v>
      </c>
    </row>
    <row r="2032" spans="97:103" x14ac:dyDescent="0.25">
      <c r="CS2032" s="36" t="s">
        <v>574</v>
      </c>
      <c r="CT2032" s="36" t="s">
        <v>12</v>
      </c>
      <c r="CU2032" s="36" t="s">
        <v>580</v>
      </c>
      <c r="CV2032" s="36">
        <v>17</v>
      </c>
      <c r="CW2032" s="36">
        <v>142.80000000000001</v>
      </c>
      <c r="CX2032" s="36">
        <v>8.4</v>
      </c>
      <c r="CY2032" s="36" t="s">
        <v>575</v>
      </c>
    </row>
    <row r="2033" spans="97:103" x14ac:dyDescent="0.25">
      <c r="CS2033" s="36" t="s">
        <v>315</v>
      </c>
      <c r="CT2033" s="36" t="s">
        <v>8</v>
      </c>
      <c r="CU2033" s="36" t="s">
        <v>580</v>
      </c>
      <c r="CV2033" s="36">
        <v>3.25</v>
      </c>
      <c r="CW2033" s="36">
        <v>327.60000000000002</v>
      </c>
      <c r="CX2033" s="36">
        <v>100.8</v>
      </c>
      <c r="CY2033" s="36" t="s">
        <v>316</v>
      </c>
    </row>
    <row r="2034" spans="97:103" x14ac:dyDescent="0.25">
      <c r="CS2034" s="36" t="s">
        <v>438</v>
      </c>
      <c r="CT2034" s="36" t="s">
        <v>12</v>
      </c>
      <c r="CU2034" s="36" t="s">
        <v>580</v>
      </c>
      <c r="CV2034" s="36">
        <v>44</v>
      </c>
      <c r="CW2034" s="36">
        <v>369.6</v>
      </c>
      <c r="CX2034" s="36">
        <v>8.4</v>
      </c>
      <c r="CY2034" s="36" t="s">
        <v>439</v>
      </c>
    </row>
    <row r="2035" spans="97:103" x14ac:dyDescent="0.25">
      <c r="CS2035" s="36" t="s">
        <v>578</v>
      </c>
      <c r="CT2035" s="36" t="s">
        <v>12</v>
      </c>
      <c r="CU2035" s="36" t="s">
        <v>580</v>
      </c>
      <c r="CV2035" s="36">
        <v>2</v>
      </c>
      <c r="CW2035" s="36">
        <v>16.8</v>
      </c>
      <c r="CX2035" s="36">
        <v>8.4</v>
      </c>
      <c r="CY2035" s="36" t="s">
        <v>579</v>
      </c>
    </row>
    <row r="2036" spans="97:103" x14ac:dyDescent="0.25">
      <c r="CS2036" s="36" t="s">
        <v>525</v>
      </c>
      <c r="CT2036" s="36" t="s">
        <v>48</v>
      </c>
      <c r="CU2036" s="36" t="s">
        <v>580</v>
      </c>
      <c r="CV2036" s="36">
        <v>198</v>
      </c>
      <c r="CW2036" s="36">
        <v>3518.91</v>
      </c>
      <c r="CX2036" s="36">
        <v>17.77</v>
      </c>
      <c r="CY2036" s="36" t="s">
        <v>48</v>
      </c>
    </row>
    <row r="2037" spans="97:103" x14ac:dyDescent="0.25">
      <c r="CS2037" s="36" t="s">
        <v>7</v>
      </c>
      <c r="CT2037" s="36" t="s">
        <v>8</v>
      </c>
      <c r="CU2037" s="36" t="s">
        <v>587</v>
      </c>
      <c r="CV2037" s="36">
        <v>3.06677</v>
      </c>
      <c r="CW2037" s="36">
        <v>395.87</v>
      </c>
      <c r="CX2037" s="36">
        <v>129.08000000000001</v>
      </c>
      <c r="CY2037" s="36" t="s">
        <v>10</v>
      </c>
    </row>
    <row r="2038" spans="97:103" x14ac:dyDescent="0.25">
      <c r="CS2038" s="36" t="s">
        <v>11</v>
      </c>
      <c r="CT2038" s="36" t="s">
        <v>12</v>
      </c>
      <c r="CU2038" s="36" t="s">
        <v>587</v>
      </c>
      <c r="CV2038" s="36">
        <v>11</v>
      </c>
      <c r="CW2038" s="36">
        <v>133.75</v>
      </c>
      <c r="CX2038" s="36">
        <v>12.16</v>
      </c>
      <c r="CY2038" s="36" t="s">
        <v>13</v>
      </c>
    </row>
    <row r="2039" spans="97:103" x14ac:dyDescent="0.25">
      <c r="CS2039" s="36" t="s">
        <v>14</v>
      </c>
      <c r="CT2039" s="36" t="s">
        <v>8</v>
      </c>
      <c r="CU2039" s="36" t="s">
        <v>587</v>
      </c>
      <c r="CV2039" s="36">
        <v>20.933433999999998</v>
      </c>
      <c r="CW2039" s="36">
        <v>2674.8</v>
      </c>
      <c r="CX2039" s="36">
        <v>127.78</v>
      </c>
      <c r="CY2039" s="36" t="s">
        <v>15</v>
      </c>
    </row>
    <row r="2040" spans="97:103" x14ac:dyDescent="0.25">
      <c r="CS2040" s="36" t="s">
        <v>16</v>
      </c>
      <c r="CT2040" s="36" t="s">
        <v>12</v>
      </c>
      <c r="CU2040" s="36" t="s">
        <v>587</v>
      </c>
      <c r="CV2040" s="36">
        <v>46</v>
      </c>
      <c r="CW2040" s="36">
        <v>565.20000000000005</v>
      </c>
      <c r="CX2040" s="36">
        <v>12.29</v>
      </c>
      <c r="CY2040" s="36" t="s">
        <v>17</v>
      </c>
    </row>
    <row r="2041" spans="97:103" x14ac:dyDescent="0.25">
      <c r="CS2041" s="36" t="s">
        <v>441</v>
      </c>
      <c r="CT2041" s="36" t="s">
        <v>8</v>
      </c>
      <c r="CU2041" s="36" t="s">
        <v>587</v>
      </c>
      <c r="CV2041" s="36">
        <v>174</v>
      </c>
      <c r="CW2041" s="36">
        <v>7639.61</v>
      </c>
      <c r="CX2041" s="36">
        <v>43.91</v>
      </c>
      <c r="CY2041" s="36" t="s">
        <v>442</v>
      </c>
    </row>
    <row r="2042" spans="97:103" x14ac:dyDescent="0.25">
      <c r="CS2042" s="36" t="s">
        <v>445</v>
      </c>
      <c r="CT2042" s="36" t="s">
        <v>8</v>
      </c>
      <c r="CU2042" s="36" t="s">
        <v>587</v>
      </c>
      <c r="CV2042" s="36">
        <v>20</v>
      </c>
      <c r="CW2042" s="36">
        <v>240</v>
      </c>
      <c r="CX2042" s="36">
        <v>12</v>
      </c>
      <c r="CY2042" s="36" t="s">
        <v>446</v>
      </c>
    </row>
    <row r="2043" spans="97:103" x14ac:dyDescent="0.25">
      <c r="CS2043" s="36" t="s">
        <v>20</v>
      </c>
      <c r="CT2043" s="36" t="s">
        <v>8</v>
      </c>
      <c r="CU2043" s="36" t="s">
        <v>587</v>
      </c>
      <c r="CV2043" s="36">
        <v>76.458332999999996</v>
      </c>
      <c r="CW2043" s="36">
        <v>3848.02</v>
      </c>
      <c r="CX2043" s="36">
        <v>50.33</v>
      </c>
      <c r="CY2043" s="36" t="s">
        <v>21</v>
      </c>
    </row>
    <row r="2044" spans="97:103" x14ac:dyDescent="0.25">
      <c r="CS2044" s="36" t="s">
        <v>22</v>
      </c>
      <c r="CT2044" s="36" t="s">
        <v>8</v>
      </c>
      <c r="CU2044" s="36" t="s">
        <v>587</v>
      </c>
      <c r="CV2044" s="36">
        <v>3.9666670000000002</v>
      </c>
      <c r="CW2044" s="36">
        <v>250.15</v>
      </c>
      <c r="CX2044" s="36">
        <v>63.06</v>
      </c>
      <c r="CY2044" s="36" t="s">
        <v>23</v>
      </c>
    </row>
    <row r="2045" spans="97:103" x14ac:dyDescent="0.25">
      <c r="CS2045" s="36" t="s">
        <v>24</v>
      </c>
      <c r="CT2045" s="36" t="s">
        <v>8</v>
      </c>
      <c r="CU2045" s="36" t="s">
        <v>587</v>
      </c>
      <c r="CV2045" s="36">
        <v>-0.625</v>
      </c>
      <c r="CW2045" s="36">
        <v>-13.5</v>
      </c>
      <c r="CX2045" s="36">
        <v>21.6</v>
      </c>
      <c r="CY2045" s="36" t="s">
        <v>25</v>
      </c>
    </row>
    <row r="2046" spans="97:103" x14ac:dyDescent="0.25">
      <c r="CS2046" s="36" t="s">
        <v>320</v>
      </c>
      <c r="CT2046" s="36" t="s">
        <v>8</v>
      </c>
      <c r="CU2046" s="36" t="s">
        <v>587</v>
      </c>
      <c r="CV2046" s="36">
        <v>103.66500000000001</v>
      </c>
      <c r="CW2046" s="36">
        <v>3164.31</v>
      </c>
      <c r="CX2046" s="36">
        <v>30.52</v>
      </c>
      <c r="CY2046" s="36" t="s">
        <v>321</v>
      </c>
    </row>
    <row r="2047" spans="97:103" x14ac:dyDescent="0.25">
      <c r="CS2047" s="36" t="s">
        <v>322</v>
      </c>
      <c r="CT2047" s="36" t="s">
        <v>12</v>
      </c>
      <c r="CU2047" s="36" t="s">
        <v>587</v>
      </c>
      <c r="CV2047" s="36">
        <v>30</v>
      </c>
      <c r="CW2047" s="36">
        <v>71.099999999999994</v>
      </c>
      <c r="CX2047" s="36">
        <v>2.37</v>
      </c>
      <c r="CY2047" s="36" t="s">
        <v>323</v>
      </c>
    </row>
    <row r="2048" spans="97:103" x14ac:dyDescent="0.25">
      <c r="CS2048" s="36" t="s">
        <v>28</v>
      </c>
      <c r="CT2048" s="36" t="s">
        <v>8</v>
      </c>
      <c r="CU2048" s="36" t="s">
        <v>587</v>
      </c>
      <c r="CV2048" s="36">
        <v>37.498600000000003</v>
      </c>
      <c r="CW2048" s="36">
        <v>1559.83</v>
      </c>
      <c r="CX2048" s="36">
        <v>41.6</v>
      </c>
      <c r="CY2048" s="36" t="s">
        <v>29</v>
      </c>
    </row>
    <row r="2049" spans="97:103" x14ac:dyDescent="0.25">
      <c r="CS2049" s="36" t="s">
        <v>398</v>
      </c>
      <c r="CT2049" s="36" t="s">
        <v>12</v>
      </c>
      <c r="CU2049" s="36" t="s">
        <v>587</v>
      </c>
      <c r="CV2049" s="36">
        <v>12</v>
      </c>
      <c r="CW2049" s="36">
        <v>28.56</v>
      </c>
      <c r="CX2049" s="36">
        <v>2.38</v>
      </c>
      <c r="CY2049" s="36" t="s">
        <v>399</v>
      </c>
    </row>
    <row r="2050" spans="97:103" x14ac:dyDescent="0.25">
      <c r="CS2050" s="36" t="s">
        <v>36</v>
      </c>
      <c r="CT2050" s="36" t="s">
        <v>8</v>
      </c>
      <c r="CU2050" s="36" t="s">
        <v>587</v>
      </c>
      <c r="CV2050" s="36">
        <v>-0.65</v>
      </c>
      <c r="CW2050" s="36">
        <v>-24.05</v>
      </c>
      <c r="CX2050" s="36">
        <v>37</v>
      </c>
      <c r="CY2050" s="36" t="s">
        <v>37</v>
      </c>
    </row>
    <row r="2051" spans="97:103" x14ac:dyDescent="0.25">
      <c r="CS2051" s="36" t="s">
        <v>38</v>
      </c>
      <c r="CT2051" s="36" t="s">
        <v>8</v>
      </c>
      <c r="CU2051" s="36" t="s">
        <v>587</v>
      </c>
      <c r="CV2051" s="36">
        <v>-0.375</v>
      </c>
      <c r="CW2051" s="36">
        <v>-12.86</v>
      </c>
      <c r="CX2051" s="36">
        <v>34.29</v>
      </c>
      <c r="CY2051" s="36" t="s">
        <v>39</v>
      </c>
    </row>
    <row r="2052" spans="97:103" x14ac:dyDescent="0.25">
      <c r="CS2052" s="36" t="s">
        <v>527</v>
      </c>
      <c r="CT2052" s="36" t="s">
        <v>8</v>
      </c>
      <c r="CU2052" s="36" t="s">
        <v>587</v>
      </c>
      <c r="CV2052" s="36">
        <v>34.25</v>
      </c>
      <c r="CW2052" s="36">
        <v>687.59</v>
      </c>
      <c r="CX2052" s="36">
        <v>20.079999999999998</v>
      </c>
      <c r="CY2052" s="36" t="s">
        <v>528</v>
      </c>
    </row>
    <row r="2053" spans="97:103" x14ac:dyDescent="0.25">
      <c r="CS2053" s="36" t="s">
        <v>504</v>
      </c>
      <c r="CT2053" s="36" t="s">
        <v>8</v>
      </c>
      <c r="CU2053" s="36" t="s">
        <v>587</v>
      </c>
      <c r="CV2053" s="36">
        <v>9</v>
      </c>
      <c r="CW2053" s="36">
        <v>333.72</v>
      </c>
      <c r="CX2053" s="36">
        <v>37.08</v>
      </c>
      <c r="CY2053" s="36" t="s">
        <v>505</v>
      </c>
    </row>
    <row r="2054" spans="97:103" x14ac:dyDescent="0.25">
      <c r="CS2054" s="36" t="s">
        <v>506</v>
      </c>
      <c r="CT2054" s="36" t="s">
        <v>12</v>
      </c>
      <c r="CU2054" s="36" t="s">
        <v>587</v>
      </c>
      <c r="CV2054" s="36">
        <v>19</v>
      </c>
      <c r="CW2054" s="36">
        <v>46.95</v>
      </c>
      <c r="CX2054" s="36">
        <v>2.4700000000000002</v>
      </c>
      <c r="CY2054" s="36" t="s">
        <v>507</v>
      </c>
    </row>
    <row r="2055" spans="97:103" x14ac:dyDescent="0.25">
      <c r="CS2055" s="36" t="s">
        <v>42</v>
      </c>
      <c r="CT2055" s="36" t="s">
        <v>8</v>
      </c>
      <c r="CU2055" s="36" t="s">
        <v>587</v>
      </c>
      <c r="CV2055" s="36">
        <v>2</v>
      </c>
      <c r="CW2055" s="36">
        <v>74.16</v>
      </c>
      <c r="CX2055" s="36">
        <v>37.08</v>
      </c>
      <c r="CY2055" s="36" t="s">
        <v>43</v>
      </c>
    </row>
    <row r="2056" spans="97:103" x14ac:dyDescent="0.25">
      <c r="CS2056" s="36" t="s">
        <v>508</v>
      </c>
      <c r="CT2056" s="36" t="s">
        <v>12</v>
      </c>
      <c r="CU2056" s="36" t="s">
        <v>587</v>
      </c>
      <c r="CV2056" s="36">
        <v>3</v>
      </c>
      <c r="CW2056" s="36">
        <v>7.41</v>
      </c>
      <c r="CX2056" s="36">
        <v>2.4700000000000002</v>
      </c>
      <c r="CY2056" s="36" t="s">
        <v>509</v>
      </c>
    </row>
    <row r="2057" spans="97:103" x14ac:dyDescent="0.25">
      <c r="CS2057" s="36" t="s">
        <v>49</v>
      </c>
      <c r="CT2057" s="36" t="s">
        <v>8</v>
      </c>
      <c r="CU2057" s="36" t="s">
        <v>587</v>
      </c>
      <c r="CV2057" s="36">
        <v>14.5</v>
      </c>
      <c r="CW2057" s="36">
        <v>840.58</v>
      </c>
      <c r="CX2057" s="36">
        <v>57.97</v>
      </c>
      <c r="CY2057" s="36" t="s">
        <v>50</v>
      </c>
    </row>
    <row r="2058" spans="97:103" x14ac:dyDescent="0.25">
      <c r="CS2058" s="36" t="s">
        <v>51</v>
      </c>
      <c r="CT2058" s="36" t="s">
        <v>8</v>
      </c>
      <c r="CU2058" s="36" t="s">
        <v>587</v>
      </c>
      <c r="CV2058" s="36">
        <v>189.41669999999999</v>
      </c>
      <c r="CW2058" s="36">
        <v>4863.7299999999996</v>
      </c>
      <c r="CX2058" s="36">
        <v>25.68</v>
      </c>
      <c r="CY2058" s="36" t="s">
        <v>52</v>
      </c>
    </row>
    <row r="2059" spans="97:103" x14ac:dyDescent="0.25">
      <c r="CS2059" s="36" t="s">
        <v>53</v>
      </c>
      <c r="CT2059" s="36" t="s">
        <v>54</v>
      </c>
      <c r="CU2059" s="36" t="s">
        <v>587</v>
      </c>
      <c r="CV2059" s="36">
        <v>1</v>
      </c>
      <c r="CW2059" s="36">
        <v>0</v>
      </c>
      <c r="CX2059" s="36">
        <v>0</v>
      </c>
      <c r="CY2059" s="36" t="s">
        <v>55</v>
      </c>
    </row>
    <row r="2060" spans="97:103" x14ac:dyDescent="0.25">
      <c r="CS2060" s="36" t="s">
        <v>451</v>
      </c>
      <c r="CT2060" s="36" t="s">
        <v>54</v>
      </c>
      <c r="CU2060" s="36" t="s">
        <v>587</v>
      </c>
      <c r="CV2060" s="36">
        <v>1</v>
      </c>
      <c r="CW2060" s="36">
        <v>0</v>
      </c>
      <c r="CX2060" s="36">
        <v>0</v>
      </c>
      <c r="CY2060" s="36" t="s">
        <v>452</v>
      </c>
    </row>
    <row r="2061" spans="97:103" x14ac:dyDescent="0.25">
      <c r="CS2061" s="36" t="s">
        <v>56</v>
      </c>
      <c r="CT2061" s="36" t="s">
        <v>54</v>
      </c>
      <c r="CU2061" s="36" t="s">
        <v>587</v>
      </c>
      <c r="CV2061" s="36">
        <v>1</v>
      </c>
      <c r="CW2061" s="36">
        <v>0</v>
      </c>
      <c r="CX2061" s="36">
        <v>0</v>
      </c>
      <c r="CY2061" s="36" t="s">
        <v>57</v>
      </c>
    </row>
    <row r="2062" spans="97:103" x14ac:dyDescent="0.25">
      <c r="CS2062" s="36" t="s">
        <v>588</v>
      </c>
      <c r="CT2062" s="36" t="s">
        <v>8</v>
      </c>
      <c r="CU2062" s="36" t="s">
        <v>587</v>
      </c>
      <c r="CV2062" s="36">
        <v>22</v>
      </c>
      <c r="CW2062" s="36">
        <v>373.1</v>
      </c>
      <c r="CX2062" s="36">
        <v>16.96</v>
      </c>
      <c r="CY2062" s="36" t="s">
        <v>589</v>
      </c>
    </row>
    <row r="2063" spans="97:103" x14ac:dyDescent="0.25">
      <c r="CS2063" s="36" t="s">
        <v>58</v>
      </c>
      <c r="CT2063" s="36" t="s">
        <v>8</v>
      </c>
      <c r="CU2063" s="36" t="s">
        <v>587</v>
      </c>
      <c r="CV2063" s="36">
        <v>216.21666999999999</v>
      </c>
      <c r="CW2063" s="36">
        <v>30904.04</v>
      </c>
      <c r="CX2063" s="36">
        <v>142.93</v>
      </c>
      <c r="CY2063" s="36" t="s">
        <v>59</v>
      </c>
    </row>
    <row r="2064" spans="97:103" x14ac:dyDescent="0.25">
      <c r="CS2064" s="36" t="s">
        <v>60</v>
      </c>
      <c r="CT2064" s="36" t="s">
        <v>12</v>
      </c>
      <c r="CU2064" s="36" t="s">
        <v>587</v>
      </c>
      <c r="CV2064" s="36">
        <v>370</v>
      </c>
      <c r="CW2064" s="36">
        <v>4831.6000000000004</v>
      </c>
      <c r="CX2064" s="36">
        <v>13.06</v>
      </c>
      <c r="CY2064" s="36" t="s">
        <v>61</v>
      </c>
    </row>
    <row r="2065" spans="97:103" x14ac:dyDescent="0.25">
      <c r="CS2065" s="36" t="s">
        <v>62</v>
      </c>
      <c r="CT2065" s="36" t="s">
        <v>8</v>
      </c>
      <c r="CU2065" s="36" t="s">
        <v>587</v>
      </c>
      <c r="CV2065" s="36">
        <v>227.125</v>
      </c>
      <c r="CW2065" s="36">
        <v>16284.34</v>
      </c>
      <c r="CX2065" s="36">
        <v>71.7</v>
      </c>
      <c r="CY2065" s="36" t="s">
        <v>63</v>
      </c>
    </row>
    <row r="2066" spans="97:103" x14ac:dyDescent="0.25">
      <c r="CS2066" s="36" t="s">
        <v>64</v>
      </c>
      <c r="CT2066" s="36" t="s">
        <v>12</v>
      </c>
      <c r="CU2066" s="36" t="s">
        <v>587</v>
      </c>
      <c r="CV2066" s="36">
        <v>137</v>
      </c>
      <c r="CW2066" s="36">
        <v>691.44</v>
      </c>
      <c r="CX2066" s="36">
        <v>5.05</v>
      </c>
      <c r="CY2066" s="36" t="s">
        <v>65</v>
      </c>
    </row>
    <row r="2067" spans="97:103" x14ac:dyDescent="0.25">
      <c r="CS2067" s="36" t="s">
        <v>66</v>
      </c>
      <c r="CT2067" s="36" t="s">
        <v>8</v>
      </c>
      <c r="CU2067" s="36" t="s">
        <v>587</v>
      </c>
      <c r="CV2067" s="36">
        <v>182.3125</v>
      </c>
      <c r="CW2067" s="36">
        <v>24730.9</v>
      </c>
      <c r="CX2067" s="36">
        <v>135.65</v>
      </c>
      <c r="CY2067" s="36" t="s">
        <v>67</v>
      </c>
    </row>
    <row r="2068" spans="97:103" x14ac:dyDescent="0.25">
      <c r="CS2068" s="36" t="s">
        <v>68</v>
      </c>
      <c r="CT2068" s="36" t="s">
        <v>12</v>
      </c>
      <c r="CU2068" s="36" t="s">
        <v>587</v>
      </c>
      <c r="CV2068" s="36">
        <v>74</v>
      </c>
      <c r="CW2068" s="36">
        <v>2613.83</v>
      </c>
      <c r="CX2068" s="36">
        <v>35.32</v>
      </c>
      <c r="CY2068" s="36" t="s">
        <v>69</v>
      </c>
    </row>
    <row r="2069" spans="97:103" x14ac:dyDescent="0.25">
      <c r="CS2069" s="36" t="s">
        <v>70</v>
      </c>
      <c r="CT2069" s="36" t="s">
        <v>8</v>
      </c>
      <c r="CU2069" s="36" t="s">
        <v>587</v>
      </c>
      <c r="CV2069" s="36">
        <v>45</v>
      </c>
      <c r="CW2069" s="36">
        <v>4623.66</v>
      </c>
      <c r="CX2069" s="36">
        <v>102.75</v>
      </c>
      <c r="CY2069" s="36" t="s">
        <v>71</v>
      </c>
    </row>
    <row r="2070" spans="97:103" x14ac:dyDescent="0.25">
      <c r="CS2070" s="36" t="s">
        <v>72</v>
      </c>
      <c r="CT2070" s="36" t="s">
        <v>12</v>
      </c>
      <c r="CU2070" s="36" t="s">
        <v>587</v>
      </c>
      <c r="CV2070" s="36">
        <v>47</v>
      </c>
      <c r="CW2070" s="36">
        <v>805.84</v>
      </c>
      <c r="CX2070" s="36">
        <v>17.149999999999999</v>
      </c>
      <c r="CY2070" s="36" t="s">
        <v>73</v>
      </c>
    </row>
    <row r="2071" spans="97:103" x14ac:dyDescent="0.25">
      <c r="CS2071" s="36" t="s">
        <v>74</v>
      </c>
      <c r="CT2071" s="36" t="s">
        <v>8</v>
      </c>
      <c r="CU2071" s="36" t="s">
        <v>587</v>
      </c>
      <c r="CV2071" s="36">
        <v>18.332999999999998</v>
      </c>
      <c r="CW2071" s="36">
        <v>1872.8</v>
      </c>
      <c r="CX2071" s="36">
        <v>102.15</v>
      </c>
      <c r="CY2071" s="36" t="s">
        <v>75</v>
      </c>
    </row>
    <row r="2072" spans="97:103" x14ac:dyDescent="0.25">
      <c r="CS2072" s="36" t="s">
        <v>76</v>
      </c>
      <c r="CT2072" s="36" t="s">
        <v>12</v>
      </c>
      <c r="CU2072" s="36" t="s">
        <v>587</v>
      </c>
      <c r="CV2072" s="36">
        <v>25</v>
      </c>
      <c r="CW2072" s="36">
        <v>453.64</v>
      </c>
      <c r="CX2072" s="36">
        <v>18.149999999999999</v>
      </c>
      <c r="CY2072" s="36" t="s">
        <v>77</v>
      </c>
    </row>
    <row r="2073" spans="97:103" x14ac:dyDescent="0.25">
      <c r="CS2073" s="36" t="s">
        <v>78</v>
      </c>
      <c r="CT2073" s="36" t="s">
        <v>8</v>
      </c>
      <c r="CU2073" s="36" t="s">
        <v>587</v>
      </c>
      <c r="CV2073" s="36">
        <v>15</v>
      </c>
      <c r="CW2073" s="36">
        <v>1526.18</v>
      </c>
      <c r="CX2073" s="36">
        <v>101.75</v>
      </c>
      <c r="CY2073" s="36" t="s">
        <v>79</v>
      </c>
    </row>
    <row r="2074" spans="97:103" x14ac:dyDescent="0.25">
      <c r="CS2074" s="36" t="s">
        <v>80</v>
      </c>
      <c r="CT2074" s="36" t="s">
        <v>12</v>
      </c>
      <c r="CU2074" s="36" t="s">
        <v>587</v>
      </c>
      <c r="CV2074" s="36">
        <v>20</v>
      </c>
      <c r="CW2074" s="36">
        <v>362.88</v>
      </c>
      <c r="CX2074" s="36">
        <v>18.14</v>
      </c>
      <c r="CY2074" s="36" t="s">
        <v>81</v>
      </c>
    </row>
    <row r="2075" spans="97:103" x14ac:dyDescent="0.25">
      <c r="CS2075" s="36" t="s">
        <v>82</v>
      </c>
      <c r="CT2075" s="36" t="s">
        <v>8</v>
      </c>
      <c r="CU2075" s="36" t="s">
        <v>587</v>
      </c>
      <c r="CV2075" s="36">
        <v>338</v>
      </c>
      <c r="CW2075" s="36">
        <v>22613.81</v>
      </c>
      <c r="CX2075" s="36">
        <v>66.900000000000006</v>
      </c>
      <c r="CY2075" s="36" t="s">
        <v>83</v>
      </c>
    </row>
    <row r="2076" spans="97:103" x14ac:dyDescent="0.25">
      <c r="CS2076" s="36" t="s">
        <v>400</v>
      </c>
      <c r="CT2076" s="36" t="s">
        <v>12</v>
      </c>
      <c r="CU2076" s="36" t="s">
        <v>587</v>
      </c>
      <c r="CV2076" s="36">
        <v>30</v>
      </c>
      <c r="CW2076" s="36">
        <v>199.5</v>
      </c>
      <c r="CX2076" s="36">
        <v>6.65</v>
      </c>
      <c r="CY2076" s="36" t="s">
        <v>401</v>
      </c>
    </row>
    <row r="2077" spans="97:103" x14ac:dyDescent="0.25">
      <c r="CS2077" s="36" t="s">
        <v>84</v>
      </c>
      <c r="CT2077" s="36" t="s">
        <v>8</v>
      </c>
      <c r="CU2077" s="36" t="s">
        <v>587</v>
      </c>
      <c r="CV2077" s="36">
        <v>842.08332900000005</v>
      </c>
      <c r="CW2077" s="36">
        <v>56166.81</v>
      </c>
      <c r="CX2077" s="36">
        <v>66.7</v>
      </c>
      <c r="CY2077" s="36" t="s">
        <v>85</v>
      </c>
    </row>
    <row r="2078" spans="97:103" x14ac:dyDescent="0.25">
      <c r="CS2078" s="36" t="s">
        <v>330</v>
      </c>
      <c r="CT2078" s="36" t="s">
        <v>12</v>
      </c>
      <c r="CU2078" s="36" t="s">
        <v>587</v>
      </c>
      <c r="CV2078" s="36">
        <v>328</v>
      </c>
      <c r="CW2078" s="36">
        <v>1099.98</v>
      </c>
      <c r="CX2078" s="36">
        <v>3.35</v>
      </c>
      <c r="CY2078" s="36" t="s">
        <v>331</v>
      </c>
    </row>
    <row r="2079" spans="97:103" x14ac:dyDescent="0.25">
      <c r="CS2079" s="36" t="s">
        <v>98</v>
      </c>
      <c r="CT2079" s="36" t="s">
        <v>8</v>
      </c>
      <c r="CU2079" s="36" t="s">
        <v>587</v>
      </c>
      <c r="CV2079" s="36">
        <v>0.625</v>
      </c>
      <c r="CW2079" s="36">
        <v>70.92</v>
      </c>
      <c r="CX2079" s="36">
        <v>113.47</v>
      </c>
      <c r="CY2079" s="36" t="s">
        <v>99</v>
      </c>
    </row>
    <row r="2080" spans="97:103" x14ac:dyDescent="0.25">
      <c r="CS2080" s="36" t="s">
        <v>339</v>
      </c>
      <c r="CT2080" s="36" t="s">
        <v>12</v>
      </c>
      <c r="CU2080" s="36" t="s">
        <v>587</v>
      </c>
      <c r="CV2080" s="36">
        <v>4</v>
      </c>
      <c r="CW2080" s="36">
        <v>14.2</v>
      </c>
      <c r="CX2080" s="36">
        <v>3.55</v>
      </c>
      <c r="CY2080" s="36" t="s">
        <v>340</v>
      </c>
    </row>
    <row r="2081" spans="97:103" x14ac:dyDescent="0.25">
      <c r="CS2081" s="36" t="s">
        <v>102</v>
      </c>
      <c r="CT2081" s="36" t="s">
        <v>8</v>
      </c>
      <c r="CU2081" s="36" t="s">
        <v>587</v>
      </c>
      <c r="CV2081" s="36">
        <v>0.375</v>
      </c>
      <c r="CW2081" s="36">
        <v>42.55</v>
      </c>
      <c r="CX2081" s="36">
        <v>113.47</v>
      </c>
      <c r="CY2081" s="36" t="s">
        <v>103</v>
      </c>
    </row>
    <row r="2082" spans="97:103" x14ac:dyDescent="0.25">
      <c r="CS2082" s="36" t="s">
        <v>529</v>
      </c>
      <c r="CT2082" s="36" t="s">
        <v>8</v>
      </c>
      <c r="CU2082" s="36" t="s">
        <v>587</v>
      </c>
      <c r="CV2082" s="36">
        <v>36.5</v>
      </c>
      <c r="CW2082" s="36">
        <v>1040.6300000000001</v>
      </c>
      <c r="CX2082" s="36">
        <v>28.51</v>
      </c>
      <c r="CY2082" s="36" t="s">
        <v>530</v>
      </c>
    </row>
    <row r="2083" spans="97:103" x14ac:dyDescent="0.25">
      <c r="CS2083" s="36" t="s">
        <v>531</v>
      </c>
      <c r="CT2083" s="36" t="s">
        <v>8</v>
      </c>
      <c r="CU2083" s="36" t="s">
        <v>587</v>
      </c>
      <c r="CV2083" s="36">
        <v>126.5625</v>
      </c>
      <c r="CW2083" s="36">
        <v>9425.75</v>
      </c>
      <c r="CX2083" s="36">
        <v>74.48</v>
      </c>
      <c r="CY2083" s="36" t="s">
        <v>532</v>
      </c>
    </row>
    <row r="2084" spans="97:103" x14ac:dyDescent="0.25">
      <c r="CS2084" s="36" t="s">
        <v>455</v>
      </c>
      <c r="CT2084" s="36" t="s">
        <v>8</v>
      </c>
      <c r="CU2084" s="36" t="s">
        <v>587</v>
      </c>
      <c r="CV2084" s="36">
        <v>15</v>
      </c>
      <c r="CW2084" s="36">
        <v>180</v>
      </c>
      <c r="CX2084" s="36">
        <v>12</v>
      </c>
      <c r="CY2084" s="36" t="s">
        <v>456</v>
      </c>
    </row>
    <row r="2085" spans="97:103" x14ac:dyDescent="0.25">
      <c r="CS2085" s="36" t="s">
        <v>108</v>
      </c>
      <c r="CT2085" s="36" t="s">
        <v>8</v>
      </c>
      <c r="CU2085" s="36" t="s">
        <v>587</v>
      </c>
      <c r="CV2085" s="36">
        <v>1.2916669999999999</v>
      </c>
      <c r="CW2085" s="36">
        <v>85.87</v>
      </c>
      <c r="CX2085" s="36">
        <v>66.48</v>
      </c>
      <c r="CY2085" s="36" t="s">
        <v>109</v>
      </c>
    </row>
    <row r="2086" spans="97:103" x14ac:dyDescent="0.25">
      <c r="CS2086" s="36" t="s">
        <v>110</v>
      </c>
      <c r="CT2086" s="36" t="s">
        <v>8</v>
      </c>
      <c r="CU2086" s="36" t="s">
        <v>587</v>
      </c>
      <c r="CV2086" s="36">
        <v>12.916600000000001</v>
      </c>
      <c r="CW2086" s="36">
        <v>734.81</v>
      </c>
      <c r="CX2086" s="36">
        <v>56.89</v>
      </c>
      <c r="CY2086" s="36" t="s">
        <v>111</v>
      </c>
    </row>
    <row r="2087" spans="97:103" x14ac:dyDescent="0.25">
      <c r="CS2087" s="36" t="s">
        <v>112</v>
      </c>
      <c r="CT2087" s="36" t="s">
        <v>8</v>
      </c>
      <c r="CU2087" s="36" t="s">
        <v>587</v>
      </c>
      <c r="CV2087" s="36">
        <v>-0.64500000000000002</v>
      </c>
      <c r="CW2087" s="36">
        <v>-20.27</v>
      </c>
      <c r="CX2087" s="36">
        <v>31.43</v>
      </c>
      <c r="CY2087" s="36" t="s">
        <v>113</v>
      </c>
    </row>
    <row r="2088" spans="97:103" x14ac:dyDescent="0.25">
      <c r="CS2088" s="36" t="s">
        <v>114</v>
      </c>
      <c r="CT2088" s="36" t="s">
        <v>8</v>
      </c>
      <c r="CU2088" s="36" t="s">
        <v>587</v>
      </c>
      <c r="CV2088" s="36">
        <v>1112.733033</v>
      </c>
      <c r="CW2088" s="36">
        <v>91186.58</v>
      </c>
      <c r="CX2088" s="36">
        <v>81.95</v>
      </c>
      <c r="CY2088" s="36" t="s">
        <v>115</v>
      </c>
    </row>
    <row r="2089" spans="97:103" x14ac:dyDescent="0.25">
      <c r="CS2089" s="36" t="s">
        <v>116</v>
      </c>
      <c r="CT2089" s="36" t="s">
        <v>117</v>
      </c>
      <c r="CU2089" s="36" t="s">
        <v>587</v>
      </c>
      <c r="CV2089" s="36">
        <v>4015</v>
      </c>
      <c r="CW2089" s="36">
        <v>5786.4</v>
      </c>
      <c r="CX2089" s="36">
        <v>1.44</v>
      </c>
      <c r="CY2089" s="36" t="s">
        <v>118</v>
      </c>
    </row>
    <row r="2090" spans="97:103" x14ac:dyDescent="0.25">
      <c r="CS2090" s="36" t="s">
        <v>119</v>
      </c>
      <c r="CT2090" s="36" t="s">
        <v>8</v>
      </c>
      <c r="CU2090" s="36" t="s">
        <v>587</v>
      </c>
      <c r="CV2090" s="36">
        <v>443.75</v>
      </c>
      <c r="CW2090" s="36">
        <v>32248.85</v>
      </c>
      <c r="CX2090" s="36">
        <v>72.67</v>
      </c>
      <c r="CY2090" s="36" t="s">
        <v>120</v>
      </c>
    </row>
    <row r="2091" spans="97:103" x14ac:dyDescent="0.25">
      <c r="CS2091" s="36" t="s">
        <v>121</v>
      </c>
      <c r="CT2091" s="36" t="s">
        <v>12</v>
      </c>
      <c r="CU2091" s="36" t="s">
        <v>587</v>
      </c>
      <c r="CV2091" s="36">
        <v>265</v>
      </c>
      <c r="CW2091" s="36">
        <v>1767.47</v>
      </c>
      <c r="CX2091" s="36">
        <v>6.67</v>
      </c>
      <c r="CY2091" s="36" t="s">
        <v>122</v>
      </c>
    </row>
    <row r="2092" spans="97:103" x14ac:dyDescent="0.25">
      <c r="CS2092" s="36" t="s">
        <v>123</v>
      </c>
      <c r="CT2092" s="36" t="s">
        <v>8</v>
      </c>
      <c r="CU2092" s="36" t="s">
        <v>587</v>
      </c>
      <c r="CV2092" s="36">
        <v>-0.25</v>
      </c>
      <c r="CW2092" s="36">
        <v>-7.38</v>
      </c>
      <c r="CX2092" s="36">
        <v>29.52</v>
      </c>
      <c r="CY2092" s="36" t="s">
        <v>124</v>
      </c>
    </row>
    <row r="2093" spans="97:103" x14ac:dyDescent="0.25">
      <c r="CS2093" s="36" t="s">
        <v>125</v>
      </c>
      <c r="CT2093" s="36" t="s">
        <v>8</v>
      </c>
      <c r="CU2093" s="36" t="s">
        <v>587</v>
      </c>
      <c r="CV2093" s="36">
        <v>44.75</v>
      </c>
      <c r="CW2093" s="36">
        <v>5114.05</v>
      </c>
      <c r="CX2093" s="36">
        <v>114.28</v>
      </c>
      <c r="CY2093" s="36" t="s">
        <v>126</v>
      </c>
    </row>
    <row r="2094" spans="97:103" x14ac:dyDescent="0.25">
      <c r="CS2094" s="36" t="s">
        <v>127</v>
      </c>
      <c r="CT2094" s="36" t="s">
        <v>12</v>
      </c>
      <c r="CU2094" s="36" t="s">
        <v>587</v>
      </c>
      <c r="CV2094" s="36">
        <v>89</v>
      </c>
      <c r="CW2094" s="36">
        <v>700.19</v>
      </c>
      <c r="CX2094" s="36">
        <v>7.87</v>
      </c>
      <c r="CY2094" s="36" t="s">
        <v>128</v>
      </c>
    </row>
    <row r="2095" spans="97:103" x14ac:dyDescent="0.25">
      <c r="CS2095" s="36" t="s">
        <v>129</v>
      </c>
      <c r="CT2095" s="36" t="s">
        <v>8</v>
      </c>
      <c r="CU2095" s="36" t="s">
        <v>587</v>
      </c>
      <c r="CV2095" s="36">
        <v>104.3125</v>
      </c>
      <c r="CW2095" s="36">
        <v>9933.9699999999993</v>
      </c>
      <c r="CX2095" s="36">
        <v>95.23</v>
      </c>
      <c r="CY2095" s="36" t="s">
        <v>130</v>
      </c>
    </row>
    <row r="2096" spans="97:103" x14ac:dyDescent="0.25">
      <c r="CS2096" s="36" t="s">
        <v>131</v>
      </c>
      <c r="CT2096" s="36" t="s">
        <v>12</v>
      </c>
      <c r="CU2096" s="36" t="s">
        <v>587</v>
      </c>
      <c r="CV2096" s="36">
        <v>217.4</v>
      </c>
      <c r="CW2096" s="36">
        <v>1482.24</v>
      </c>
      <c r="CX2096" s="36">
        <v>6.82</v>
      </c>
      <c r="CY2096" s="36" t="s">
        <v>132</v>
      </c>
    </row>
    <row r="2097" spans="97:103" x14ac:dyDescent="0.25">
      <c r="CS2097" s="36" t="s">
        <v>133</v>
      </c>
      <c r="CT2097" s="36" t="s">
        <v>8</v>
      </c>
      <c r="CU2097" s="36" t="s">
        <v>587</v>
      </c>
      <c r="CV2097" s="36">
        <v>151.41673299999999</v>
      </c>
      <c r="CW2097" s="36">
        <v>14741.55</v>
      </c>
      <c r="CX2097" s="36">
        <v>97.36</v>
      </c>
      <c r="CY2097" s="36" t="s">
        <v>134</v>
      </c>
    </row>
    <row r="2098" spans="97:103" x14ac:dyDescent="0.25">
      <c r="CS2098" s="36" t="s">
        <v>135</v>
      </c>
      <c r="CT2098" s="36" t="s">
        <v>12</v>
      </c>
      <c r="CU2098" s="36" t="s">
        <v>587</v>
      </c>
      <c r="CV2098" s="36">
        <v>447.58333299999998</v>
      </c>
      <c r="CW2098" s="36">
        <v>2267</v>
      </c>
      <c r="CX2098" s="36">
        <v>5.0599999999999996</v>
      </c>
      <c r="CY2098" s="36" t="s">
        <v>136</v>
      </c>
    </row>
    <row r="2099" spans="97:103" x14ac:dyDescent="0.25">
      <c r="CS2099" s="36" t="s">
        <v>533</v>
      </c>
      <c r="CT2099" s="36" t="s">
        <v>8</v>
      </c>
      <c r="CU2099" s="36" t="s">
        <v>587</v>
      </c>
      <c r="CV2099" s="36">
        <v>35</v>
      </c>
      <c r="CW2099" s="36">
        <v>1832.4</v>
      </c>
      <c r="CX2099" s="36">
        <v>52.35</v>
      </c>
      <c r="CY2099" s="36" t="s">
        <v>534</v>
      </c>
    </row>
    <row r="2100" spans="97:103" x14ac:dyDescent="0.25">
      <c r="CS2100" s="36" t="s">
        <v>141</v>
      </c>
      <c r="CT2100" s="36" t="s">
        <v>8</v>
      </c>
      <c r="CU2100" s="36" t="s">
        <v>587</v>
      </c>
      <c r="CV2100" s="36">
        <v>25</v>
      </c>
      <c r="CW2100" s="36">
        <v>324.75</v>
      </c>
      <c r="CX2100" s="36">
        <v>12.99</v>
      </c>
      <c r="CY2100" s="36" t="s">
        <v>142</v>
      </c>
    </row>
    <row r="2101" spans="97:103" x14ac:dyDescent="0.25">
      <c r="CS2101" s="36" t="s">
        <v>143</v>
      </c>
      <c r="CT2101" s="36" t="s">
        <v>8</v>
      </c>
      <c r="CU2101" s="36" t="s">
        <v>587</v>
      </c>
      <c r="CV2101" s="36">
        <v>234</v>
      </c>
      <c r="CW2101" s="36">
        <v>3627</v>
      </c>
      <c r="CX2101" s="36">
        <v>15.5</v>
      </c>
      <c r="CY2101" s="36" t="s">
        <v>144</v>
      </c>
    </row>
    <row r="2102" spans="97:103" x14ac:dyDescent="0.25">
      <c r="CS2102" s="36" t="s">
        <v>147</v>
      </c>
      <c r="CT2102" s="36" t="s">
        <v>8</v>
      </c>
      <c r="CU2102" s="36" t="s">
        <v>587</v>
      </c>
      <c r="CV2102" s="36">
        <v>10</v>
      </c>
      <c r="CW2102" s="36">
        <v>335.27</v>
      </c>
      <c r="CX2102" s="36">
        <v>33.53</v>
      </c>
      <c r="CY2102" s="36" t="s">
        <v>148</v>
      </c>
    </row>
    <row r="2103" spans="97:103" x14ac:dyDescent="0.25">
      <c r="CS2103" s="36" t="s">
        <v>351</v>
      </c>
      <c r="CT2103" s="36" t="s">
        <v>8</v>
      </c>
      <c r="CU2103" s="36" t="s">
        <v>587</v>
      </c>
      <c r="CV2103" s="36">
        <v>175.16669999999999</v>
      </c>
      <c r="CW2103" s="36">
        <v>5486.9</v>
      </c>
      <c r="CX2103" s="36">
        <v>31.32</v>
      </c>
      <c r="CY2103" s="36" t="s">
        <v>352</v>
      </c>
    </row>
    <row r="2104" spans="97:103" x14ac:dyDescent="0.25">
      <c r="CS2104" s="36" t="s">
        <v>353</v>
      </c>
      <c r="CT2104" s="36" t="s">
        <v>8</v>
      </c>
      <c r="CU2104" s="36" t="s">
        <v>587</v>
      </c>
      <c r="CV2104" s="36">
        <v>25</v>
      </c>
      <c r="CW2104" s="36">
        <v>844.59</v>
      </c>
      <c r="CX2104" s="36">
        <v>33.78</v>
      </c>
      <c r="CY2104" s="36" t="s">
        <v>354</v>
      </c>
    </row>
    <row r="2105" spans="97:103" x14ac:dyDescent="0.25">
      <c r="CS2105" s="36" t="s">
        <v>355</v>
      </c>
      <c r="CT2105" s="36" t="s">
        <v>8</v>
      </c>
      <c r="CU2105" s="36" t="s">
        <v>587</v>
      </c>
      <c r="CV2105" s="36">
        <v>8.9167000000000005</v>
      </c>
      <c r="CW2105" s="36">
        <v>619.77</v>
      </c>
      <c r="CX2105" s="36">
        <v>69.510000000000005</v>
      </c>
      <c r="CY2105" s="36" t="s">
        <v>356</v>
      </c>
    </row>
    <row r="2106" spans="97:103" x14ac:dyDescent="0.25">
      <c r="CS2106" s="36" t="s">
        <v>521</v>
      </c>
      <c r="CT2106" s="36" t="s">
        <v>8</v>
      </c>
      <c r="CU2106" s="36" t="s">
        <v>587</v>
      </c>
      <c r="CV2106" s="36">
        <v>38.5</v>
      </c>
      <c r="CW2106" s="36">
        <v>1352.47</v>
      </c>
      <c r="CX2106" s="36">
        <v>35.130000000000003</v>
      </c>
      <c r="CY2106" s="36" t="s">
        <v>522</v>
      </c>
    </row>
    <row r="2107" spans="97:103" x14ac:dyDescent="0.25">
      <c r="CS2107" s="36" t="s">
        <v>361</v>
      </c>
      <c r="CT2107" s="36" t="s">
        <v>8</v>
      </c>
      <c r="CU2107" s="36" t="s">
        <v>587</v>
      </c>
      <c r="CV2107" s="36">
        <v>155.5</v>
      </c>
      <c r="CW2107" s="36">
        <v>5011.38</v>
      </c>
      <c r="CX2107" s="36">
        <v>32.229999999999997</v>
      </c>
      <c r="CY2107" s="36" t="s">
        <v>362</v>
      </c>
    </row>
    <row r="2108" spans="97:103" x14ac:dyDescent="0.25">
      <c r="CS2108" s="36" t="s">
        <v>459</v>
      </c>
      <c r="CT2108" s="36" t="s">
        <v>8</v>
      </c>
      <c r="CU2108" s="36" t="s">
        <v>587</v>
      </c>
      <c r="CV2108" s="36">
        <v>3</v>
      </c>
      <c r="CW2108" s="36">
        <v>214.16</v>
      </c>
      <c r="CX2108" s="36">
        <v>71.39</v>
      </c>
      <c r="CY2108" s="36" t="s">
        <v>460</v>
      </c>
    </row>
    <row r="2109" spans="97:103" x14ac:dyDescent="0.25">
      <c r="CS2109" s="36" t="s">
        <v>363</v>
      </c>
      <c r="CT2109" s="36" t="s">
        <v>8</v>
      </c>
      <c r="CU2109" s="36" t="s">
        <v>587</v>
      </c>
      <c r="CV2109" s="36">
        <v>133.5</v>
      </c>
      <c r="CW2109" s="36">
        <v>4226.63</v>
      </c>
      <c r="CX2109" s="36">
        <v>31.66</v>
      </c>
      <c r="CY2109" s="36" t="s">
        <v>364</v>
      </c>
    </row>
    <row r="2110" spans="97:103" x14ac:dyDescent="0.25">
      <c r="CS2110" s="36" t="s">
        <v>149</v>
      </c>
      <c r="CT2110" s="36" t="s">
        <v>8</v>
      </c>
      <c r="CU2110" s="36" t="s">
        <v>587</v>
      </c>
      <c r="CV2110" s="36">
        <v>130.125</v>
      </c>
      <c r="CW2110" s="36">
        <v>11291.92</v>
      </c>
      <c r="CX2110" s="36">
        <v>86.78</v>
      </c>
      <c r="CY2110" s="36" t="s">
        <v>150</v>
      </c>
    </row>
    <row r="2111" spans="97:103" x14ac:dyDescent="0.25">
      <c r="CS2111" s="36" t="s">
        <v>151</v>
      </c>
      <c r="CT2111" s="36" t="s">
        <v>12</v>
      </c>
      <c r="CU2111" s="36" t="s">
        <v>587</v>
      </c>
      <c r="CV2111" s="36">
        <v>143</v>
      </c>
      <c r="CW2111" s="36">
        <v>1004.99</v>
      </c>
      <c r="CX2111" s="36">
        <v>7.03</v>
      </c>
      <c r="CY2111" s="36" t="s">
        <v>152</v>
      </c>
    </row>
    <row r="2112" spans="97:103" x14ac:dyDescent="0.25">
      <c r="CS2112" s="36" t="s">
        <v>153</v>
      </c>
      <c r="CT2112" s="36" t="s">
        <v>8</v>
      </c>
      <c r="CU2112" s="36" t="s">
        <v>587</v>
      </c>
      <c r="CV2112" s="36">
        <v>68.583340000000007</v>
      </c>
      <c r="CW2112" s="36">
        <v>7474.84</v>
      </c>
      <c r="CX2112" s="36">
        <v>108.99</v>
      </c>
      <c r="CY2112" s="36" t="s">
        <v>154</v>
      </c>
    </row>
    <row r="2113" spans="97:103" x14ac:dyDescent="0.25">
      <c r="CS2113" s="36" t="s">
        <v>155</v>
      </c>
      <c r="CT2113" s="36" t="s">
        <v>12</v>
      </c>
      <c r="CU2113" s="36" t="s">
        <v>587</v>
      </c>
      <c r="CV2113" s="36">
        <v>485</v>
      </c>
      <c r="CW2113" s="36">
        <v>2409.98</v>
      </c>
      <c r="CX2113" s="36">
        <v>4.97</v>
      </c>
      <c r="CY2113" s="36" t="s">
        <v>156</v>
      </c>
    </row>
    <row r="2114" spans="97:103" x14ac:dyDescent="0.25">
      <c r="CS2114" s="36" t="s">
        <v>590</v>
      </c>
      <c r="CT2114" s="36" t="s">
        <v>8</v>
      </c>
      <c r="CU2114" s="36" t="s">
        <v>587</v>
      </c>
      <c r="CV2114" s="36">
        <v>10.5</v>
      </c>
      <c r="CW2114" s="36">
        <v>289.75</v>
      </c>
      <c r="CX2114" s="36">
        <v>27.6</v>
      </c>
      <c r="CY2114" s="36" t="s">
        <v>536</v>
      </c>
    </row>
    <row r="2115" spans="97:103" x14ac:dyDescent="0.25">
      <c r="CS2115" s="36" t="s">
        <v>591</v>
      </c>
      <c r="CT2115" s="36" t="s">
        <v>8</v>
      </c>
      <c r="CU2115" s="36" t="s">
        <v>587</v>
      </c>
      <c r="CV2115" s="36">
        <v>10</v>
      </c>
      <c r="CW2115" s="36">
        <v>266.19</v>
      </c>
      <c r="CX2115" s="36">
        <v>26.62</v>
      </c>
      <c r="CY2115" s="36" t="s">
        <v>538</v>
      </c>
    </row>
    <row r="2116" spans="97:103" x14ac:dyDescent="0.25">
      <c r="CS2116" s="36" t="s">
        <v>592</v>
      </c>
      <c r="CT2116" s="36" t="s">
        <v>8</v>
      </c>
      <c r="CU2116" s="36" t="s">
        <v>587</v>
      </c>
      <c r="CV2116" s="36">
        <v>5</v>
      </c>
      <c r="CW2116" s="36">
        <v>71.81</v>
      </c>
      <c r="CX2116" s="36">
        <v>14.36</v>
      </c>
      <c r="CY2116" s="36" t="s">
        <v>540</v>
      </c>
    </row>
    <row r="2117" spans="97:103" x14ac:dyDescent="0.25">
      <c r="CS2117" s="36" t="s">
        <v>593</v>
      </c>
      <c r="CT2117" s="36" t="s">
        <v>8</v>
      </c>
      <c r="CU2117" s="36" t="s">
        <v>587</v>
      </c>
      <c r="CV2117" s="36">
        <v>1</v>
      </c>
      <c r="CW2117" s="36">
        <v>14.62</v>
      </c>
      <c r="CX2117" s="36">
        <v>14.62</v>
      </c>
      <c r="CY2117" s="36" t="s">
        <v>542</v>
      </c>
    </row>
    <row r="2118" spans="97:103" x14ac:dyDescent="0.25">
      <c r="CS2118" s="36" t="s">
        <v>461</v>
      </c>
      <c r="CT2118" s="36" t="s">
        <v>8</v>
      </c>
      <c r="CU2118" s="36" t="s">
        <v>587</v>
      </c>
      <c r="CV2118" s="36">
        <v>-0.125</v>
      </c>
      <c r="CW2118" s="36">
        <v>-10.06</v>
      </c>
      <c r="CX2118" s="36">
        <v>80.48</v>
      </c>
      <c r="CY2118" s="36" t="s">
        <v>462</v>
      </c>
    </row>
    <row r="2119" spans="97:103" x14ac:dyDescent="0.25">
      <c r="CS2119" s="36" t="s">
        <v>465</v>
      </c>
      <c r="CT2119" s="36" t="s">
        <v>8</v>
      </c>
      <c r="CU2119" s="36" t="s">
        <v>587</v>
      </c>
      <c r="CV2119" s="36">
        <v>42.832599999999999</v>
      </c>
      <c r="CW2119" s="36">
        <v>6044.85</v>
      </c>
      <c r="CX2119" s="36">
        <v>141.13</v>
      </c>
      <c r="CY2119" s="36" t="s">
        <v>466</v>
      </c>
    </row>
    <row r="2120" spans="97:103" x14ac:dyDescent="0.25">
      <c r="CS2120" s="36" t="s">
        <v>594</v>
      </c>
      <c r="CT2120" s="36" t="s">
        <v>8</v>
      </c>
      <c r="CU2120" s="36" t="s">
        <v>587</v>
      </c>
      <c r="CV2120" s="36">
        <v>45</v>
      </c>
      <c r="CW2120" s="36">
        <v>2027.52</v>
      </c>
      <c r="CX2120" s="36">
        <v>45.06</v>
      </c>
      <c r="CY2120" s="36" t="s">
        <v>595</v>
      </c>
    </row>
    <row r="2121" spans="97:103" x14ac:dyDescent="0.25">
      <c r="CS2121" s="36" t="s">
        <v>467</v>
      </c>
      <c r="CT2121" s="36" t="s">
        <v>8</v>
      </c>
      <c r="CU2121" s="36" t="s">
        <v>587</v>
      </c>
      <c r="CV2121" s="36">
        <v>-0.48143000000000002</v>
      </c>
      <c r="CW2121" s="36">
        <v>-40.92</v>
      </c>
      <c r="CX2121" s="36">
        <v>85</v>
      </c>
      <c r="CY2121" s="36" t="s">
        <v>468</v>
      </c>
    </row>
    <row r="2122" spans="97:103" x14ac:dyDescent="0.25">
      <c r="CS2122" s="36" t="s">
        <v>408</v>
      </c>
      <c r="CT2122" s="36" t="s">
        <v>8</v>
      </c>
      <c r="CU2122" s="36" t="s">
        <v>587</v>
      </c>
      <c r="CV2122" s="36">
        <v>-1</v>
      </c>
      <c r="CW2122" s="36">
        <v>-30</v>
      </c>
      <c r="CX2122" s="36">
        <v>30</v>
      </c>
      <c r="CY2122" s="36" t="s">
        <v>409</v>
      </c>
    </row>
    <row r="2123" spans="97:103" x14ac:dyDescent="0.25">
      <c r="CS2123" s="36" t="s">
        <v>596</v>
      </c>
      <c r="CT2123" s="36" t="s">
        <v>8</v>
      </c>
      <c r="CU2123" s="36" t="s">
        <v>587</v>
      </c>
      <c r="CV2123" s="36">
        <v>19</v>
      </c>
      <c r="CW2123" s="36">
        <v>683.92</v>
      </c>
      <c r="CX2123" s="36">
        <v>36</v>
      </c>
      <c r="CY2123" s="36" t="s">
        <v>597</v>
      </c>
    </row>
    <row r="2124" spans="97:103" x14ac:dyDescent="0.25">
      <c r="CS2124" s="36" t="s">
        <v>163</v>
      </c>
      <c r="CT2124" s="36" t="s">
        <v>8</v>
      </c>
      <c r="CU2124" s="36" t="s">
        <v>587</v>
      </c>
      <c r="CV2124" s="36">
        <v>1.7916669999999999</v>
      </c>
      <c r="CW2124" s="36">
        <v>111.87</v>
      </c>
      <c r="CX2124" s="36">
        <v>62.44</v>
      </c>
      <c r="CY2124" s="36" t="s">
        <v>164</v>
      </c>
    </row>
    <row r="2125" spans="97:103" x14ac:dyDescent="0.25">
      <c r="CS2125" s="36" t="s">
        <v>166</v>
      </c>
      <c r="CT2125" s="36" t="s">
        <v>8</v>
      </c>
      <c r="CU2125" s="36" t="s">
        <v>587</v>
      </c>
      <c r="CV2125" s="36">
        <v>14.916667</v>
      </c>
      <c r="CW2125" s="36">
        <v>371.78</v>
      </c>
      <c r="CX2125" s="36">
        <v>24.92</v>
      </c>
      <c r="CY2125" s="36" t="s">
        <v>167</v>
      </c>
    </row>
    <row r="2126" spans="97:103" x14ac:dyDescent="0.25">
      <c r="CS2126" s="36" t="s">
        <v>168</v>
      </c>
      <c r="CT2126" s="36" t="s">
        <v>8</v>
      </c>
      <c r="CU2126" s="36" t="s">
        <v>587</v>
      </c>
      <c r="CV2126" s="36">
        <v>34.499000000000002</v>
      </c>
      <c r="CW2126" s="36">
        <v>1428.41</v>
      </c>
      <c r="CX2126" s="36">
        <v>41.4</v>
      </c>
      <c r="CY2126" s="36" t="s">
        <v>169</v>
      </c>
    </row>
    <row r="2127" spans="97:103" x14ac:dyDescent="0.25">
      <c r="CS2127" s="36" t="s">
        <v>422</v>
      </c>
      <c r="CT2127" s="36" t="s">
        <v>12</v>
      </c>
      <c r="CU2127" s="36" t="s">
        <v>587</v>
      </c>
      <c r="CV2127" s="36">
        <v>9</v>
      </c>
      <c r="CW2127" s="36">
        <v>21.33</v>
      </c>
      <c r="CX2127" s="36">
        <v>2.37</v>
      </c>
      <c r="CY2127" s="36" t="s">
        <v>423</v>
      </c>
    </row>
    <row r="2128" spans="97:103" x14ac:dyDescent="0.25">
      <c r="CS2128" s="36" t="s">
        <v>172</v>
      </c>
      <c r="CT2128" s="36" t="s">
        <v>8</v>
      </c>
      <c r="CU2128" s="36" t="s">
        <v>587</v>
      </c>
      <c r="CV2128" s="36">
        <v>7818.7084000000004</v>
      </c>
      <c r="CW2128" s="36">
        <v>100860.15</v>
      </c>
      <c r="CX2128" s="36">
        <v>12.9</v>
      </c>
      <c r="CY2128" s="36" t="s">
        <v>173</v>
      </c>
    </row>
    <row r="2129" spans="97:103" x14ac:dyDescent="0.25">
      <c r="CS2129" s="36" t="s">
        <v>367</v>
      </c>
      <c r="CT2129" s="36" t="s">
        <v>8</v>
      </c>
      <c r="CU2129" s="36" t="s">
        <v>587</v>
      </c>
      <c r="CV2129" s="36">
        <v>876.95839999999998</v>
      </c>
      <c r="CW2129" s="36">
        <v>17924.46</v>
      </c>
      <c r="CX2129" s="36">
        <v>20.440000000000001</v>
      </c>
      <c r="CY2129" s="36" t="s">
        <v>368</v>
      </c>
    </row>
    <row r="2130" spans="97:103" x14ac:dyDescent="0.25">
      <c r="CS2130" s="36" t="s">
        <v>174</v>
      </c>
      <c r="CT2130" s="36" t="s">
        <v>8</v>
      </c>
      <c r="CU2130" s="36" t="s">
        <v>587</v>
      </c>
      <c r="CV2130" s="36">
        <v>61</v>
      </c>
      <c r="CW2130" s="36">
        <v>1098</v>
      </c>
      <c r="CX2130" s="36">
        <v>18</v>
      </c>
      <c r="CY2130" s="36" t="s">
        <v>175</v>
      </c>
    </row>
    <row r="2131" spans="97:103" x14ac:dyDescent="0.25">
      <c r="CS2131" s="36" t="s">
        <v>176</v>
      </c>
      <c r="CT2131" s="36" t="s">
        <v>8</v>
      </c>
      <c r="CU2131" s="36" t="s">
        <v>587</v>
      </c>
      <c r="CV2131" s="36">
        <v>1374.2500010000001</v>
      </c>
      <c r="CW2131" s="36">
        <v>42537.78</v>
      </c>
      <c r="CX2131" s="36">
        <v>30.95</v>
      </c>
      <c r="CY2131" s="36" t="s">
        <v>177</v>
      </c>
    </row>
    <row r="2132" spans="97:103" x14ac:dyDescent="0.25">
      <c r="CS2132" s="36" t="s">
        <v>424</v>
      </c>
      <c r="CT2132" s="36" t="s">
        <v>12</v>
      </c>
      <c r="CU2132" s="36" t="s">
        <v>587</v>
      </c>
      <c r="CV2132" s="36">
        <v>12</v>
      </c>
      <c r="CW2132" s="36">
        <v>36</v>
      </c>
      <c r="CX2132" s="36">
        <v>3</v>
      </c>
      <c r="CY2132" s="36" t="s">
        <v>425</v>
      </c>
    </row>
    <row r="2133" spans="97:103" x14ac:dyDescent="0.25">
      <c r="CS2133" s="36" t="s">
        <v>178</v>
      </c>
      <c r="CT2133" s="36" t="s">
        <v>8</v>
      </c>
      <c r="CU2133" s="36" t="s">
        <v>587</v>
      </c>
      <c r="CV2133" s="36">
        <v>943.66666999999995</v>
      </c>
      <c r="CW2133" s="36">
        <v>15564.26</v>
      </c>
      <c r="CX2133" s="36">
        <v>16.489999999999998</v>
      </c>
      <c r="CY2133" s="36" t="s">
        <v>179</v>
      </c>
    </row>
    <row r="2134" spans="97:103" x14ac:dyDescent="0.25">
      <c r="CS2134" s="36" t="s">
        <v>475</v>
      </c>
      <c r="CT2134" s="36" t="s">
        <v>8</v>
      </c>
      <c r="CU2134" s="36" t="s">
        <v>587</v>
      </c>
      <c r="CV2134" s="36">
        <v>-4.1599999999999998E-2</v>
      </c>
      <c r="CW2134" s="36">
        <v>-5.48</v>
      </c>
      <c r="CX2134" s="36">
        <v>131.72999999999999</v>
      </c>
      <c r="CY2134" s="36" t="s">
        <v>476</v>
      </c>
    </row>
    <row r="2135" spans="97:103" x14ac:dyDescent="0.25">
      <c r="CS2135" s="36" t="s">
        <v>182</v>
      </c>
      <c r="CT2135" s="36" t="s">
        <v>12</v>
      </c>
      <c r="CU2135" s="36" t="s">
        <v>587</v>
      </c>
      <c r="CV2135" s="36">
        <v>50</v>
      </c>
      <c r="CW2135" s="36">
        <v>424.27</v>
      </c>
      <c r="CX2135" s="36">
        <v>8.49</v>
      </c>
      <c r="CY2135" s="36" t="s">
        <v>183</v>
      </c>
    </row>
    <row r="2136" spans="97:103" x14ac:dyDescent="0.25">
      <c r="CS2136" s="36" t="s">
        <v>564</v>
      </c>
      <c r="CT2136" s="36" t="s">
        <v>8</v>
      </c>
      <c r="CU2136" s="36" t="s">
        <v>587</v>
      </c>
      <c r="CV2136" s="36">
        <v>88</v>
      </c>
      <c r="CW2136" s="36">
        <v>3955.14</v>
      </c>
      <c r="CX2136" s="36">
        <v>44.94</v>
      </c>
      <c r="CY2136" s="36" t="s">
        <v>565</v>
      </c>
    </row>
    <row r="2137" spans="97:103" x14ac:dyDescent="0.25">
      <c r="CS2137" s="36" t="s">
        <v>184</v>
      </c>
      <c r="CT2137" s="36" t="s">
        <v>8</v>
      </c>
      <c r="CU2137" s="36" t="s">
        <v>587</v>
      </c>
      <c r="CV2137" s="36">
        <v>2150.125</v>
      </c>
      <c r="CW2137" s="36">
        <v>36741.61</v>
      </c>
      <c r="CX2137" s="36">
        <v>17.09</v>
      </c>
      <c r="CY2137" s="36" t="s">
        <v>185</v>
      </c>
    </row>
    <row r="2138" spans="97:103" x14ac:dyDescent="0.25">
      <c r="CS2138" s="36" t="s">
        <v>477</v>
      </c>
      <c r="CT2138" s="36" t="s">
        <v>12</v>
      </c>
      <c r="CU2138" s="36" t="s">
        <v>587</v>
      </c>
      <c r="CV2138" s="36">
        <v>1</v>
      </c>
      <c r="CW2138" s="36">
        <v>2</v>
      </c>
      <c r="CX2138" s="36">
        <v>2</v>
      </c>
      <c r="CY2138" s="36" t="s">
        <v>478</v>
      </c>
    </row>
    <row r="2139" spans="97:103" x14ac:dyDescent="0.25">
      <c r="CS2139" s="36" t="s">
        <v>186</v>
      </c>
      <c r="CT2139" s="36" t="s">
        <v>8</v>
      </c>
      <c r="CU2139" s="36" t="s">
        <v>587</v>
      </c>
      <c r="CV2139" s="36">
        <v>444.666</v>
      </c>
      <c r="CW2139" s="36">
        <v>16378.04</v>
      </c>
      <c r="CX2139" s="36">
        <v>36.83</v>
      </c>
      <c r="CY2139" s="36" t="s">
        <v>187</v>
      </c>
    </row>
    <row r="2140" spans="97:103" x14ac:dyDescent="0.25">
      <c r="CS2140" s="36" t="s">
        <v>188</v>
      </c>
      <c r="CT2140" s="36" t="s">
        <v>12</v>
      </c>
      <c r="CU2140" s="36" t="s">
        <v>587</v>
      </c>
      <c r="CV2140" s="36">
        <v>34</v>
      </c>
      <c r="CW2140" s="36">
        <v>288.06</v>
      </c>
      <c r="CX2140" s="36">
        <v>8.4700000000000006</v>
      </c>
      <c r="CY2140" s="36" t="s">
        <v>189</v>
      </c>
    </row>
    <row r="2141" spans="97:103" x14ac:dyDescent="0.25">
      <c r="CS2141" s="36" t="s">
        <v>566</v>
      </c>
      <c r="CT2141" s="36" t="s">
        <v>8</v>
      </c>
      <c r="CU2141" s="36" t="s">
        <v>587</v>
      </c>
      <c r="CV2141" s="36">
        <v>50</v>
      </c>
      <c r="CW2141" s="36">
        <v>965.12</v>
      </c>
      <c r="CX2141" s="36">
        <v>19.3</v>
      </c>
      <c r="CY2141" s="36" t="s">
        <v>567</v>
      </c>
    </row>
    <row r="2142" spans="97:103" x14ac:dyDescent="0.25">
      <c r="CS2142" s="36" t="s">
        <v>190</v>
      </c>
      <c r="CT2142" s="36" t="s">
        <v>8</v>
      </c>
      <c r="CU2142" s="36" t="s">
        <v>587</v>
      </c>
      <c r="CV2142" s="36">
        <v>20.5</v>
      </c>
      <c r="CW2142" s="36">
        <v>836.6</v>
      </c>
      <c r="CX2142" s="36">
        <v>40.81</v>
      </c>
      <c r="CY2142" s="36" t="s">
        <v>191</v>
      </c>
    </row>
    <row r="2143" spans="97:103" x14ac:dyDescent="0.25">
      <c r="CS2143" s="36" t="s">
        <v>192</v>
      </c>
      <c r="CT2143" s="36" t="s">
        <v>12</v>
      </c>
      <c r="CU2143" s="36" t="s">
        <v>587</v>
      </c>
      <c r="CV2143" s="36">
        <v>53</v>
      </c>
      <c r="CW2143" s="36">
        <v>448.67</v>
      </c>
      <c r="CX2143" s="36">
        <v>8.4700000000000006</v>
      </c>
      <c r="CY2143" s="36" t="s">
        <v>193</v>
      </c>
    </row>
    <row r="2144" spans="97:103" x14ac:dyDescent="0.25">
      <c r="CS2144" s="36" t="s">
        <v>568</v>
      </c>
      <c r="CT2144" s="36" t="s">
        <v>8</v>
      </c>
      <c r="CU2144" s="36" t="s">
        <v>587</v>
      </c>
      <c r="CV2144" s="36">
        <v>37</v>
      </c>
      <c r="CW2144" s="36">
        <v>1644.9</v>
      </c>
      <c r="CX2144" s="36">
        <v>44.46</v>
      </c>
      <c r="CY2144" s="36" t="s">
        <v>569</v>
      </c>
    </row>
    <row r="2145" spans="97:103" x14ac:dyDescent="0.25">
      <c r="CS2145" s="36" t="s">
        <v>194</v>
      </c>
      <c r="CT2145" s="36" t="s">
        <v>8</v>
      </c>
      <c r="CU2145" s="36" t="s">
        <v>587</v>
      </c>
      <c r="CV2145" s="36">
        <v>2051.375</v>
      </c>
      <c r="CW2145" s="36">
        <v>34841.71</v>
      </c>
      <c r="CX2145" s="36">
        <v>16.98</v>
      </c>
      <c r="CY2145" s="36" t="s">
        <v>195</v>
      </c>
    </row>
    <row r="2146" spans="97:103" x14ac:dyDescent="0.25">
      <c r="CS2146" s="36" t="s">
        <v>196</v>
      </c>
      <c r="CT2146" s="36" t="s">
        <v>8</v>
      </c>
      <c r="CU2146" s="36" t="s">
        <v>587</v>
      </c>
      <c r="CV2146" s="36">
        <v>365.16667000000001</v>
      </c>
      <c r="CW2146" s="36">
        <v>13314.6</v>
      </c>
      <c r="CX2146" s="36">
        <v>36.46</v>
      </c>
      <c r="CY2146" s="36" t="s">
        <v>197</v>
      </c>
    </row>
    <row r="2147" spans="97:103" x14ac:dyDescent="0.25">
      <c r="CS2147" s="36" t="s">
        <v>481</v>
      </c>
      <c r="CT2147" s="36" t="s">
        <v>8</v>
      </c>
      <c r="CU2147" s="36" t="s">
        <v>587</v>
      </c>
      <c r="CV2147" s="36">
        <v>16</v>
      </c>
      <c r="CW2147" s="36">
        <v>153.6</v>
      </c>
      <c r="CX2147" s="36">
        <v>9.6</v>
      </c>
      <c r="CY2147" s="36" t="s">
        <v>482</v>
      </c>
    </row>
    <row r="2148" spans="97:103" x14ac:dyDescent="0.25">
      <c r="CS2148" s="36" t="s">
        <v>545</v>
      </c>
      <c r="CT2148" s="36" t="s">
        <v>8</v>
      </c>
      <c r="CU2148" s="36" t="s">
        <v>587</v>
      </c>
      <c r="CV2148" s="36">
        <v>4</v>
      </c>
      <c r="CW2148" s="36">
        <v>58.68</v>
      </c>
      <c r="CX2148" s="36">
        <v>14.67</v>
      </c>
      <c r="CY2148" s="36" t="s">
        <v>546</v>
      </c>
    </row>
    <row r="2149" spans="97:103" x14ac:dyDescent="0.25">
      <c r="CS2149" s="36" t="s">
        <v>547</v>
      </c>
      <c r="CT2149" s="36" t="s">
        <v>8</v>
      </c>
      <c r="CU2149" s="36" t="s">
        <v>587</v>
      </c>
      <c r="CV2149" s="36">
        <v>8</v>
      </c>
      <c r="CW2149" s="36">
        <v>150.80000000000001</v>
      </c>
      <c r="CX2149" s="36">
        <v>18.850000000000001</v>
      </c>
      <c r="CY2149" s="36" t="s">
        <v>548</v>
      </c>
    </row>
    <row r="2150" spans="97:103" x14ac:dyDescent="0.25">
      <c r="CS2150" s="36" t="s">
        <v>551</v>
      </c>
      <c r="CT2150" s="36" t="s">
        <v>8</v>
      </c>
      <c r="CU2150" s="36" t="s">
        <v>587</v>
      </c>
      <c r="CV2150" s="36">
        <v>11</v>
      </c>
      <c r="CW2150" s="36">
        <v>207.35</v>
      </c>
      <c r="CX2150" s="36">
        <v>18.850000000000001</v>
      </c>
      <c r="CY2150" s="36" t="s">
        <v>552</v>
      </c>
    </row>
    <row r="2151" spans="97:103" x14ac:dyDescent="0.25">
      <c r="CS2151" s="36" t="s">
        <v>428</v>
      </c>
      <c r="CT2151" s="36" t="s">
        <v>8</v>
      </c>
      <c r="CU2151" s="36" t="s">
        <v>587</v>
      </c>
      <c r="CV2151" s="36">
        <v>177.27780000000001</v>
      </c>
      <c r="CW2151" s="36">
        <v>6158</v>
      </c>
      <c r="CX2151" s="36">
        <v>34.74</v>
      </c>
      <c r="CY2151" s="36" t="s">
        <v>429</v>
      </c>
    </row>
    <row r="2152" spans="97:103" x14ac:dyDescent="0.25">
      <c r="CS2152" s="36" t="s">
        <v>553</v>
      </c>
      <c r="CT2152" s="36" t="s">
        <v>8</v>
      </c>
      <c r="CU2152" s="36" t="s">
        <v>587</v>
      </c>
      <c r="CV2152" s="36">
        <v>24</v>
      </c>
      <c r="CW2152" s="36">
        <v>452.4</v>
      </c>
      <c r="CX2152" s="36">
        <v>18.850000000000001</v>
      </c>
      <c r="CY2152" s="36" t="s">
        <v>554</v>
      </c>
    </row>
    <row r="2153" spans="97:103" x14ac:dyDescent="0.25">
      <c r="CS2153" s="36" t="s">
        <v>204</v>
      </c>
      <c r="CT2153" s="36" t="s">
        <v>8</v>
      </c>
      <c r="CU2153" s="36" t="s">
        <v>587</v>
      </c>
      <c r="CV2153" s="36">
        <v>1807.4</v>
      </c>
      <c r="CW2153" s="36">
        <v>37581.57</v>
      </c>
      <c r="CX2153" s="36">
        <v>20.79</v>
      </c>
      <c r="CY2153" s="36" t="s">
        <v>205</v>
      </c>
    </row>
    <row r="2154" spans="97:103" x14ac:dyDescent="0.25">
      <c r="CS2154" s="36" t="s">
        <v>206</v>
      </c>
      <c r="CT2154" s="36" t="s">
        <v>8</v>
      </c>
      <c r="CU2154" s="36" t="s">
        <v>587</v>
      </c>
      <c r="CV2154" s="36">
        <v>3944.5</v>
      </c>
      <c r="CW2154" s="36">
        <v>86328.58</v>
      </c>
      <c r="CX2154" s="36">
        <v>21.89</v>
      </c>
      <c r="CY2154" s="36" t="s">
        <v>207</v>
      </c>
    </row>
    <row r="2155" spans="97:103" x14ac:dyDescent="0.25">
      <c r="CS2155" s="36" t="s">
        <v>430</v>
      </c>
      <c r="CT2155" s="36" t="s">
        <v>8</v>
      </c>
      <c r="CU2155" s="36" t="s">
        <v>587</v>
      </c>
      <c r="CV2155" s="36">
        <v>192.6</v>
      </c>
      <c r="CW2155" s="36">
        <v>4666.78</v>
      </c>
      <c r="CX2155" s="36">
        <v>24.23</v>
      </c>
      <c r="CY2155" s="36" t="s">
        <v>431</v>
      </c>
    </row>
    <row r="2156" spans="97:103" x14ac:dyDescent="0.25">
      <c r="CS2156" s="36" t="s">
        <v>210</v>
      </c>
      <c r="CT2156" s="36" t="s">
        <v>8</v>
      </c>
      <c r="CU2156" s="36" t="s">
        <v>587</v>
      </c>
      <c r="CV2156" s="36">
        <v>151.9</v>
      </c>
      <c r="CW2156" s="36">
        <v>3514.49</v>
      </c>
      <c r="CX2156" s="36">
        <v>23.14</v>
      </c>
      <c r="CY2156" s="36" t="s">
        <v>211</v>
      </c>
    </row>
    <row r="2157" spans="97:103" x14ac:dyDescent="0.25">
      <c r="CS2157" s="36" t="s">
        <v>371</v>
      </c>
      <c r="CT2157" s="36" t="s">
        <v>8</v>
      </c>
      <c r="CU2157" s="36" t="s">
        <v>587</v>
      </c>
      <c r="CV2157" s="36">
        <v>356.25</v>
      </c>
      <c r="CW2157" s="36">
        <v>7812.13</v>
      </c>
      <c r="CX2157" s="36">
        <v>21.93</v>
      </c>
      <c r="CY2157" s="36" t="s">
        <v>372</v>
      </c>
    </row>
    <row r="2158" spans="97:103" x14ac:dyDescent="0.25">
      <c r="CS2158" s="36" t="s">
        <v>483</v>
      </c>
      <c r="CT2158" s="36" t="s">
        <v>8</v>
      </c>
      <c r="CU2158" s="36" t="s">
        <v>587</v>
      </c>
      <c r="CV2158" s="36">
        <v>45.5</v>
      </c>
      <c r="CW2158" s="36">
        <v>2560.19</v>
      </c>
      <c r="CX2158" s="36">
        <v>56.27</v>
      </c>
      <c r="CY2158" s="36" t="s">
        <v>484</v>
      </c>
    </row>
    <row r="2159" spans="97:103" x14ac:dyDescent="0.25">
      <c r="CS2159" s="36" t="s">
        <v>485</v>
      </c>
      <c r="CT2159" s="36" t="s">
        <v>8</v>
      </c>
      <c r="CU2159" s="36" t="s">
        <v>587</v>
      </c>
      <c r="CV2159" s="36">
        <v>87.631944000000004</v>
      </c>
      <c r="CW2159" s="36">
        <v>3279.82</v>
      </c>
      <c r="CX2159" s="36">
        <v>37.43</v>
      </c>
      <c r="CY2159" s="36" t="s">
        <v>486</v>
      </c>
    </row>
    <row r="2160" spans="97:103" x14ac:dyDescent="0.25">
      <c r="CS2160" s="36" t="s">
        <v>598</v>
      </c>
      <c r="CT2160" s="36" t="s">
        <v>8</v>
      </c>
      <c r="CU2160" s="36" t="s">
        <v>587</v>
      </c>
      <c r="CV2160" s="36">
        <v>58</v>
      </c>
      <c r="CW2160" s="36">
        <v>2428.52</v>
      </c>
      <c r="CX2160" s="36">
        <v>41.87</v>
      </c>
      <c r="CY2160" s="36" t="s">
        <v>599</v>
      </c>
    </row>
    <row r="2161" spans="97:103" x14ac:dyDescent="0.25">
      <c r="CS2161" s="36" t="s">
        <v>214</v>
      </c>
      <c r="CT2161" s="36" t="s">
        <v>8</v>
      </c>
      <c r="CU2161" s="36" t="s">
        <v>587</v>
      </c>
      <c r="CV2161" s="36">
        <v>2.5</v>
      </c>
      <c r="CW2161" s="36">
        <v>67.98</v>
      </c>
      <c r="CX2161" s="36">
        <v>27.19</v>
      </c>
      <c r="CY2161" s="36" t="s">
        <v>215</v>
      </c>
    </row>
    <row r="2162" spans="97:103" x14ac:dyDescent="0.25">
      <c r="CS2162" s="36" t="s">
        <v>511</v>
      </c>
      <c r="CT2162" s="36" t="s">
        <v>8</v>
      </c>
      <c r="CU2162" s="36" t="s">
        <v>587</v>
      </c>
      <c r="CV2162" s="36">
        <v>3</v>
      </c>
      <c r="CW2162" s="36">
        <v>115.71</v>
      </c>
      <c r="CX2162" s="36">
        <v>38.57</v>
      </c>
      <c r="CY2162" s="36" t="s">
        <v>512</v>
      </c>
    </row>
    <row r="2163" spans="97:103" x14ac:dyDescent="0.25">
      <c r="CS2163" s="36" t="s">
        <v>513</v>
      </c>
      <c r="CT2163" s="36" t="s">
        <v>8</v>
      </c>
      <c r="CU2163" s="36" t="s">
        <v>587</v>
      </c>
      <c r="CV2163" s="36">
        <v>36</v>
      </c>
      <c r="CW2163" s="36">
        <v>1944</v>
      </c>
      <c r="CX2163" s="36">
        <v>54</v>
      </c>
      <c r="CY2163" s="36" t="s">
        <v>514</v>
      </c>
    </row>
    <row r="2164" spans="97:103" x14ac:dyDescent="0.25">
      <c r="CS2164" s="36" t="s">
        <v>220</v>
      </c>
      <c r="CT2164" s="36" t="s">
        <v>8</v>
      </c>
      <c r="CU2164" s="36" t="s">
        <v>587</v>
      </c>
      <c r="CV2164" s="36">
        <v>44.5</v>
      </c>
      <c r="CW2164" s="36">
        <v>5603.64</v>
      </c>
      <c r="CX2164" s="36">
        <v>125.92</v>
      </c>
      <c r="CY2164" s="36" t="s">
        <v>221</v>
      </c>
    </row>
    <row r="2165" spans="97:103" x14ac:dyDescent="0.25">
      <c r="CS2165" s="36" t="s">
        <v>228</v>
      </c>
      <c r="CT2165" s="36" t="s">
        <v>8</v>
      </c>
      <c r="CU2165" s="36" t="s">
        <v>587</v>
      </c>
      <c r="CV2165" s="36">
        <v>-0.875</v>
      </c>
      <c r="CW2165" s="36">
        <v>-33.9</v>
      </c>
      <c r="CX2165" s="36">
        <v>38.74</v>
      </c>
      <c r="CY2165" s="36" t="s">
        <v>229</v>
      </c>
    </row>
    <row r="2166" spans="97:103" x14ac:dyDescent="0.25">
      <c r="CS2166" s="36" t="s">
        <v>230</v>
      </c>
      <c r="CT2166" s="36" t="s">
        <v>8</v>
      </c>
      <c r="CU2166" s="36" t="s">
        <v>587</v>
      </c>
      <c r="CV2166" s="36">
        <v>206.95833999999999</v>
      </c>
      <c r="CW2166" s="36">
        <v>12990.61</v>
      </c>
      <c r="CX2166" s="36">
        <v>62.77</v>
      </c>
      <c r="CY2166" s="36" t="s">
        <v>231</v>
      </c>
    </row>
    <row r="2167" spans="97:103" x14ac:dyDescent="0.25">
      <c r="CS2167" s="36" t="s">
        <v>375</v>
      </c>
      <c r="CT2167" s="36" t="s">
        <v>12</v>
      </c>
      <c r="CU2167" s="36" t="s">
        <v>587</v>
      </c>
      <c r="CV2167" s="36">
        <v>90</v>
      </c>
      <c r="CW2167" s="36">
        <v>273.24</v>
      </c>
      <c r="CX2167" s="36">
        <v>3.04</v>
      </c>
      <c r="CY2167" s="36" t="s">
        <v>376</v>
      </c>
    </row>
    <row r="2168" spans="97:103" x14ac:dyDescent="0.25">
      <c r="CS2168" s="36" t="s">
        <v>557</v>
      </c>
      <c r="CT2168" s="36" t="s">
        <v>8</v>
      </c>
      <c r="CU2168" s="36" t="s">
        <v>587</v>
      </c>
      <c r="CV2168" s="36">
        <v>479.16673400000002</v>
      </c>
      <c r="CW2168" s="36">
        <v>21932.52</v>
      </c>
      <c r="CX2168" s="36">
        <v>45.77</v>
      </c>
      <c r="CY2168" s="36" t="s">
        <v>558</v>
      </c>
    </row>
    <row r="2169" spans="97:103" x14ac:dyDescent="0.25">
      <c r="CS2169" s="36" t="s">
        <v>581</v>
      </c>
      <c r="CT2169" s="36" t="s">
        <v>8</v>
      </c>
      <c r="CU2169" s="36" t="s">
        <v>587</v>
      </c>
      <c r="CV2169" s="36">
        <v>8.9999660000000006</v>
      </c>
      <c r="CW2169" s="36">
        <v>261.39999999999998</v>
      </c>
      <c r="CX2169" s="36">
        <v>29.04</v>
      </c>
      <c r="CY2169" s="36" t="s">
        <v>582</v>
      </c>
    </row>
    <row r="2170" spans="97:103" x14ac:dyDescent="0.25">
      <c r="CS2170" s="36" t="s">
        <v>583</v>
      </c>
      <c r="CT2170" s="36" t="s">
        <v>8</v>
      </c>
      <c r="CU2170" s="36" t="s">
        <v>587</v>
      </c>
      <c r="CV2170" s="36">
        <v>7.9999659999999997</v>
      </c>
      <c r="CW2170" s="36">
        <v>232</v>
      </c>
      <c r="CX2170" s="36">
        <v>29</v>
      </c>
      <c r="CY2170" s="36" t="s">
        <v>584</v>
      </c>
    </row>
    <row r="2171" spans="97:103" x14ac:dyDescent="0.25">
      <c r="CS2171" s="36" t="s">
        <v>585</v>
      </c>
      <c r="CT2171" s="36" t="s">
        <v>8</v>
      </c>
      <c r="CU2171" s="36" t="s">
        <v>587</v>
      </c>
      <c r="CV2171" s="36">
        <v>8.9999629999999993</v>
      </c>
      <c r="CW2171" s="36">
        <v>264</v>
      </c>
      <c r="CX2171" s="36">
        <v>29.33</v>
      </c>
      <c r="CY2171" s="36" t="s">
        <v>586</v>
      </c>
    </row>
    <row r="2172" spans="97:103" x14ac:dyDescent="0.25">
      <c r="CS2172" s="36" t="s">
        <v>236</v>
      </c>
      <c r="CT2172" s="36" t="s">
        <v>8</v>
      </c>
      <c r="CU2172" s="36" t="s">
        <v>587</v>
      </c>
      <c r="CV2172" s="36">
        <v>103.4375</v>
      </c>
      <c r="CW2172" s="36">
        <v>15329.9</v>
      </c>
      <c r="CX2172" s="36">
        <v>148.19999999999999</v>
      </c>
      <c r="CY2172" s="36" t="s">
        <v>237</v>
      </c>
    </row>
    <row r="2173" spans="97:103" x14ac:dyDescent="0.25">
      <c r="CS2173" s="36" t="s">
        <v>238</v>
      </c>
      <c r="CT2173" s="36" t="s">
        <v>12</v>
      </c>
      <c r="CU2173" s="36" t="s">
        <v>587</v>
      </c>
      <c r="CV2173" s="36">
        <v>340.8</v>
      </c>
      <c r="CW2173" s="36">
        <v>3416.96</v>
      </c>
      <c r="CX2173" s="36">
        <v>10.029999999999999</v>
      </c>
      <c r="CY2173" s="36" t="s">
        <v>239</v>
      </c>
    </row>
    <row r="2174" spans="97:103" x14ac:dyDescent="0.25">
      <c r="CS2174" s="36" t="s">
        <v>240</v>
      </c>
      <c r="CT2174" s="36" t="s">
        <v>8</v>
      </c>
      <c r="CU2174" s="36" t="s">
        <v>587</v>
      </c>
      <c r="CV2174" s="36">
        <v>542.55312500000002</v>
      </c>
      <c r="CW2174" s="36">
        <v>75492.91</v>
      </c>
      <c r="CX2174" s="36">
        <v>139.13999999999999</v>
      </c>
      <c r="CY2174" s="36" t="s">
        <v>241</v>
      </c>
    </row>
    <row r="2175" spans="97:103" x14ac:dyDescent="0.25">
      <c r="CS2175" s="36" t="s">
        <v>242</v>
      </c>
      <c r="CT2175" s="36" t="s">
        <v>12</v>
      </c>
      <c r="CU2175" s="36" t="s">
        <v>587</v>
      </c>
      <c r="CV2175" s="36">
        <v>717.45</v>
      </c>
      <c r="CW2175" s="36">
        <v>7082.72</v>
      </c>
      <c r="CX2175" s="36">
        <v>9.8699999999999992</v>
      </c>
      <c r="CY2175" s="36" t="s">
        <v>243</v>
      </c>
    </row>
    <row r="2176" spans="97:103" x14ac:dyDescent="0.25">
      <c r="CS2176" s="36" t="s">
        <v>244</v>
      </c>
      <c r="CT2176" s="36" t="s">
        <v>12</v>
      </c>
      <c r="CU2176" s="36" t="s">
        <v>587</v>
      </c>
      <c r="CV2176" s="36">
        <v>67</v>
      </c>
      <c r="CW2176" s="36">
        <v>491.06</v>
      </c>
      <c r="CX2176" s="36">
        <v>7.33</v>
      </c>
      <c r="CY2176" s="36" t="s">
        <v>245</v>
      </c>
    </row>
    <row r="2177" spans="97:103" x14ac:dyDescent="0.25">
      <c r="CS2177" s="36" t="s">
        <v>246</v>
      </c>
      <c r="CT2177" s="36" t="s">
        <v>8</v>
      </c>
      <c r="CU2177" s="36" t="s">
        <v>587</v>
      </c>
      <c r="CV2177" s="36">
        <v>32.625</v>
      </c>
      <c r="CW2177" s="36">
        <v>3437.68</v>
      </c>
      <c r="CX2177" s="36">
        <v>105.37</v>
      </c>
      <c r="CY2177" s="36" t="s">
        <v>247</v>
      </c>
    </row>
    <row r="2178" spans="97:103" x14ac:dyDescent="0.25">
      <c r="CS2178" s="36" t="s">
        <v>248</v>
      </c>
      <c r="CT2178" s="36" t="s">
        <v>12</v>
      </c>
      <c r="CU2178" s="36" t="s">
        <v>587</v>
      </c>
      <c r="CV2178" s="36">
        <v>46</v>
      </c>
      <c r="CW2178" s="36">
        <v>352.61</v>
      </c>
      <c r="CX2178" s="36">
        <v>7.67</v>
      </c>
      <c r="CY2178" s="36" t="s">
        <v>249</v>
      </c>
    </row>
    <row r="2179" spans="97:103" x14ac:dyDescent="0.25">
      <c r="CS2179" s="36" t="s">
        <v>250</v>
      </c>
      <c r="CT2179" s="36" t="s">
        <v>8</v>
      </c>
      <c r="CU2179" s="36" t="s">
        <v>587</v>
      </c>
      <c r="CV2179" s="36">
        <v>23.75</v>
      </c>
      <c r="CW2179" s="36">
        <v>2601.7199999999998</v>
      </c>
      <c r="CX2179" s="36">
        <v>109.55</v>
      </c>
      <c r="CY2179" s="36" t="s">
        <v>251</v>
      </c>
    </row>
    <row r="2180" spans="97:103" x14ac:dyDescent="0.25">
      <c r="CS2180" s="36" t="s">
        <v>377</v>
      </c>
      <c r="CT2180" s="36" t="s">
        <v>12</v>
      </c>
      <c r="CU2180" s="36" t="s">
        <v>587</v>
      </c>
      <c r="CV2180" s="36">
        <v>68</v>
      </c>
      <c r="CW2180" s="36">
        <v>468.96</v>
      </c>
      <c r="CX2180" s="36">
        <v>6.9</v>
      </c>
      <c r="CY2180" s="36" t="s">
        <v>378</v>
      </c>
    </row>
    <row r="2181" spans="97:103" x14ac:dyDescent="0.25">
      <c r="CS2181" s="36" t="s">
        <v>379</v>
      </c>
      <c r="CT2181" s="36" t="s">
        <v>8</v>
      </c>
      <c r="CU2181" s="36" t="s">
        <v>587</v>
      </c>
      <c r="CV2181" s="36">
        <v>78</v>
      </c>
      <c r="CW2181" s="36">
        <v>7065.7</v>
      </c>
      <c r="CX2181" s="36">
        <v>90.59</v>
      </c>
      <c r="CY2181" s="36" t="s">
        <v>380</v>
      </c>
    </row>
    <row r="2182" spans="97:103" x14ac:dyDescent="0.25">
      <c r="CS2182" s="36" t="s">
        <v>252</v>
      </c>
      <c r="CT2182" s="36" t="s">
        <v>8</v>
      </c>
      <c r="CU2182" s="36" t="s">
        <v>587</v>
      </c>
      <c r="CV2182" s="36">
        <v>142.25</v>
      </c>
      <c r="CW2182" s="36">
        <v>12289.36</v>
      </c>
      <c r="CX2182" s="36">
        <v>86.39</v>
      </c>
      <c r="CY2182" s="36" t="s">
        <v>253</v>
      </c>
    </row>
    <row r="2183" spans="97:103" x14ac:dyDescent="0.25">
      <c r="CS2183" s="36" t="s">
        <v>254</v>
      </c>
      <c r="CT2183" s="36" t="s">
        <v>12</v>
      </c>
      <c r="CU2183" s="36" t="s">
        <v>587</v>
      </c>
      <c r="CV2183" s="36">
        <v>248.8</v>
      </c>
      <c r="CW2183" s="36">
        <v>1635.12</v>
      </c>
      <c r="CX2183" s="36">
        <v>6.57</v>
      </c>
      <c r="CY2183" s="36" t="s">
        <v>255</v>
      </c>
    </row>
    <row r="2184" spans="97:103" x14ac:dyDescent="0.25">
      <c r="CS2184" s="36" t="s">
        <v>256</v>
      </c>
      <c r="CT2184" s="36" t="s">
        <v>8</v>
      </c>
      <c r="CU2184" s="36" t="s">
        <v>587</v>
      </c>
      <c r="CV2184" s="36">
        <v>135.70832999999999</v>
      </c>
      <c r="CW2184" s="36">
        <v>14363.23</v>
      </c>
      <c r="CX2184" s="36">
        <v>105.84</v>
      </c>
      <c r="CY2184" s="36" t="s">
        <v>257</v>
      </c>
    </row>
    <row r="2185" spans="97:103" x14ac:dyDescent="0.25">
      <c r="CS2185" s="36" t="s">
        <v>258</v>
      </c>
      <c r="CT2185" s="36" t="s">
        <v>12</v>
      </c>
      <c r="CU2185" s="36" t="s">
        <v>587</v>
      </c>
      <c r="CV2185" s="36">
        <v>668.83339999999998</v>
      </c>
      <c r="CW2185" s="36">
        <v>3275.66</v>
      </c>
      <c r="CX2185" s="36">
        <v>4.9000000000000004</v>
      </c>
      <c r="CY2185" s="36" t="s">
        <v>259</v>
      </c>
    </row>
    <row r="2186" spans="97:103" x14ac:dyDescent="0.25">
      <c r="CS2186" s="36" t="s">
        <v>383</v>
      </c>
      <c r="CT2186" s="36" t="s">
        <v>8</v>
      </c>
      <c r="CU2186" s="36" t="s">
        <v>587</v>
      </c>
      <c r="CV2186" s="36">
        <v>32.083333000000003</v>
      </c>
      <c r="CW2186" s="36">
        <v>1758.24</v>
      </c>
      <c r="CX2186" s="36">
        <v>54.8</v>
      </c>
      <c r="CY2186" s="36" t="s">
        <v>384</v>
      </c>
    </row>
    <row r="2187" spans="97:103" x14ac:dyDescent="0.25">
      <c r="CS2187" s="36" t="s">
        <v>385</v>
      </c>
      <c r="CT2187" s="36" t="s">
        <v>12</v>
      </c>
      <c r="CU2187" s="36" t="s">
        <v>587</v>
      </c>
      <c r="CV2187" s="36">
        <v>24</v>
      </c>
      <c r="CW2187" s="36">
        <v>54.96</v>
      </c>
      <c r="CX2187" s="36">
        <v>2.29</v>
      </c>
      <c r="CY2187" s="36" t="s">
        <v>386</v>
      </c>
    </row>
    <row r="2188" spans="97:103" x14ac:dyDescent="0.25">
      <c r="CS2188" s="36" t="s">
        <v>264</v>
      </c>
      <c r="CT2188" s="36" t="s">
        <v>8</v>
      </c>
      <c r="CU2188" s="36" t="s">
        <v>587</v>
      </c>
      <c r="CV2188" s="36">
        <v>23.5</v>
      </c>
      <c r="CW2188" s="36">
        <v>1553.34</v>
      </c>
      <c r="CX2188" s="36">
        <v>66.099999999999994</v>
      </c>
      <c r="CY2188" s="36" t="s">
        <v>265</v>
      </c>
    </row>
    <row r="2189" spans="97:103" x14ac:dyDescent="0.25">
      <c r="CS2189" s="36" t="s">
        <v>266</v>
      </c>
      <c r="CT2189" s="36" t="s">
        <v>8</v>
      </c>
      <c r="CU2189" s="36" t="s">
        <v>587</v>
      </c>
      <c r="CV2189" s="36">
        <v>64.75</v>
      </c>
      <c r="CW2189" s="36">
        <v>2874.46</v>
      </c>
      <c r="CX2189" s="36">
        <v>44.39</v>
      </c>
      <c r="CY2189" s="36" t="s">
        <v>267</v>
      </c>
    </row>
    <row r="2190" spans="97:103" x14ac:dyDescent="0.25">
      <c r="CS2190" s="36" t="s">
        <v>387</v>
      </c>
      <c r="CT2190" s="36" t="s">
        <v>12</v>
      </c>
      <c r="CU2190" s="36" t="s">
        <v>587</v>
      </c>
      <c r="CV2190" s="36">
        <v>12</v>
      </c>
      <c r="CW2190" s="36">
        <v>25.08</v>
      </c>
      <c r="CX2190" s="36">
        <v>2.09</v>
      </c>
      <c r="CY2190" s="36" t="s">
        <v>388</v>
      </c>
    </row>
    <row r="2191" spans="97:103" x14ac:dyDescent="0.25">
      <c r="CS2191" s="36" t="s">
        <v>268</v>
      </c>
      <c r="CT2191" s="36" t="s">
        <v>8</v>
      </c>
      <c r="CU2191" s="36" t="s">
        <v>587</v>
      </c>
      <c r="CV2191" s="36">
        <v>7.2</v>
      </c>
      <c r="CW2191" s="36">
        <v>750.39</v>
      </c>
      <c r="CX2191" s="36">
        <v>104.22</v>
      </c>
      <c r="CY2191" s="36" t="s">
        <v>269</v>
      </c>
    </row>
    <row r="2192" spans="97:103" x14ac:dyDescent="0.25">
      <c r="CS2192" s="36" t="s">
        <v>389</v>
      </c>
      <c r="CT2192" s="36" t="s">
        <v>117</v>
      </c>
      <c r="CU2192" s="36" t="s">
        <v>587</v>
      </c>
      <c r="CV2192" s="36">
        <v>86.75</v>
      </c>
      <c r="CW2192" s="36">
        <v>142.4</v>
      </c>
      <c r="CX2192" s="36">
        <v>1.64</v>
      </c>
      <c r="CY2192" s="36" t="s">
        <v>390</v>
      </c>
    </row>
    <row r="2193" spans="97:103" x14ac:dyDescent="0.25">
      <c r="CS2193" s="36" t="s">
        <v>270</v>
      </c>
      <c r="CT2193" s="36" t="s">
        <v>8</v>
      </c>
      <c r="CU2193" s="36" t="s">
        <v>587</v>
      </c>
      <c r="CV2193" s="36">
        <v>6.083367</v>
      </c>
      <c r="CW2193" s="36">
        <v>556.58000000000004</v>
      </c>
      <c r="CX2193" s="36">
        <v>91.49</v>
      </c>
      <c r="CY2193" s="36" t="s">
        <v>271</v>
      </c>
    </row>
    <row r="2194" spans="97:103" x14ac:dyDescent="0.25">
      <c r="CS2194" s="36" t="s">
        <v>391</v>
      </c>
      <c r="CT2194" s="36" t="s">
        <v>12</v>
      </c>
      <c r="CU2194" s="36" t="s">
        <v>587</v>
      </c>
      <c r="CV2194" s="36">
        <v>4</v>
      </c>
      <c r="CW2194" s="36">
        <v>32</v>
      </c>
      <c r="CX2194" s="36">
        <v>8</v>
      </c>
      <c r="CY2194" s="36" t="s">
        <v>392</v>
      </c>
    </row>
    <row r="2195" spans="97:103" x14ac:dyDescent="0.25">
      <c r="CS2195" s="36" t="s">
        <v>272</v>
      </c>
      <c r="CT2195" s="36" t="s">
        <v>8</v>
      </c>
      <c r="CU2195" s="36" t="s">
        <v>587</v>
      </c>
      <c r="CV2195" s="36">
        <v>697.43338000000006</v>
      </c>
      <c r="CW2195" s="36">
        <v>59517.440000000002</v>
      </c>
      <c r="CX2195" s="36">
        <v>85.34</v>
      </c>
      <c r="CY2195" s="36" t="s">
        <v>273</v>
      </c>
    </row>
    <row r="2196" spans="97:103" x14ac:dyDescent="0.25">
      <c r="CS2196" s="36" t="s">
        <v>274</v>
      </c>
      <c r="CT2196" s="36" t="s">
        <v>117</v>
      </c>
      <c r="CU2196" s="36" t="s">
        <v>587</v>
      </c>
      <c r="CV2196" s="36">
        <v>3729</v>
      </c>
      <c r="CW2196" s="36">
        <v>5522.03</v>
      </c>
      <c r="CX2196" s="36">
        <v>1.48</v>
      </c>
      <c r="CY2196" s="36" t="s">
        <v>275</v>
      </c>
    </row>
    <row r="2197" spans="97:103" x14ac:dyDescent="0.25">
      <c r="CS2197" s="36" t="s">
        <v>276</v>
      </c>
      <c r="CT2197" s="36" t="s">
        <v>8</v>
      </c>
      <c r="CU2197" s="36" t="s">
        <v>587</v>
      </c>
      <c r="CV2197" s="36">
        <v>301.28242</v>
      </c>
      <c r="CW2197" s="36">
        <v>22569.19</v>
      </c>
      <c r="CX2197" s="36">
        <v>74.91</v>
      </c>
      <c r="CY2197" s="36" t="s">
        <v>277</v>
      </c>
    </row>
    <row r="2198" spans="97:103" x14ac:dyDescent="0.25">
      <c r="CS2198" s="36" t="s">
        <v>278</v>
      </c>
      <c r="CT2198" s="36" t="s">
        <v>12</v>
      </c>
      <c r="CU2198" s="36" t="s">
        <v>587</v>
      </c>
      <c r="CV2198" s="36">
        <v>124.6112</v>
      </c>
      <c r="CW2198" s="36">
        <v>826.73</v>
      </c>
      <c r="CX2198" s="36">
        <v>6.63</v>
      </c>
      <c r="CY2198" s="36" t="s">
        <v>279</v>
      </c>
    </row>
    <row r="2199" spans="97:103" x14ac:dyDescent="0.25">
      <c r="CS2199" s="36" t="s">
        <v>559</v>
      </c>
      <c r="CT2199" s="36" t="s">
        <v>8</v>
      </c>
      <c r="CU2199" s="36" t="s">
        <v>587</v>
      </c>
      <c r="CV2199" s="36">
        <v>39.208329999999997</v>
      </c>
      <c r="CW2199" s="36">
        <v>796.13</v>
      </c>
      <c r="CX2199" s="36">
        <v>20.309999999999999</v>
      </c>
      <c r="CY2199" s="36" t="s">
        <v>560</v>
      </c>
    </row>
    <row r="2200" spans="97:103" x14ac:dyDescent="0.25">
      <c r="CS2200" s="36" t="s">
        <v>436</v>
      </c>
      <c r="CT2200" s="36" t="s">
        <v>8</v>
      </c>
      <c r="CU2200" s="36" t="s">
        <v>587</v>
      </c>
      <c r="CV2200" s="36">
        <v>306.83333299999998</v>
      </c>
      <c r="CW2200" s="36">
        <v>17225.37</v>
      </c>
      <c r="CX2200" s="36">
        <v>56.14</v>
      </c>
      <c r="CY2200" s="36" t="s">
        <v>437</v>
      </c>
    </row>
    <row r="2201" spans="97:103" x14ac:dyDescent="0.25">
      <c r="CS2201" s="36" t="s">
        <v>280</v>
      </c>
      <c r="CT2201" s="36" t="s">
        <v>8</v>
      </c>
      <c r="CU2201" s="36" t="s">
        <v>587</v>
      </c>
      <c r="CV2201" s="36">
        <v>507.5</v>
      </c>
      <c r="CW2201" s="36">
        <v>14035.92</v>
      </c>
      <c r="CX2201" s="36">
        <v>27.66</v>
      </c>
      <c r="CY2201" s="36" t="s">
        <v>281</v>
      </c>
    </row>
    <row r="2202" spans="97:103" x14ac:dyDescent="0.25">
      <c r="CS2202" s="36" t="s">
        <v>282</v>
      </c>
      <c r="CT2202" s="36" t="s">
        <v>8</v>
      </c>
      <c r="CU2202" s="36" t="s">
        <v>587</v>
      </c>
      <c r="CV2202" s="36">
        <v>61.5</v>
      </c>
      <c r="CW2202" s="36">
        <v>1042.51</v>
      </c>
      <c r="CX2202" s="36">
        <v>16.95</v>
      </c>
      <c r="CY2202" s="36" t="s">
        <v>283</v>
      </c>
    </row>
    <row r="2203" spans="97:103" x14ac:dyDescent="0.25">
      <c r="CS2203" s="36" t="s">
        <v>284</v>
      </c>
      <c r="CT2203" s="36" t="s">
        <v>8</v>
      </c>
      <c r="CU2203" s="36" t="s">
        <v>587</v>
      </c>
      <c r="CV2203" s="36">
        <v>364</v>
      </c>
      <c r="CW2203" s="36">
        <v>10001</v>
      </c>
      <c r="CX2203" s="36">
        <v>27.48</v>
      </c>
      <c r="CY2203" s="36" t="s">
        <v>285</v>
      </c>
    </row>
    <row r="2204" spans="97:103" x14ac:dyDescent="0.25">
      <c r="CS2204" s="36" t="s">
        <v>286</v>
      </c>
      <c r="CT2204" s="36" t="s">
        <v>8</v>
      </c>
      <c r="CU2204" s="36" t="s">
        <v>587</v>
      </c>
      <c r="CV2204" s="36">
        <v>63.5</v>
      </c>
      <c r="CW2204" s="36">
        <v>1083.08</v>
      </c>
      <c r="CX2204" s="36">
        <v>17.059999999999999</v>
      </c>
      <c r="CY2204" s="36" t="s">
        <v>287</v>
      </c>
    </row>
    <row r="2205" spans="97:103" x14ac:dyDescent="0.25">
      <c r="CS2205" s="36" t="s">
        <v>288</v>
      </c>
      <c r="CT2205" s="36" t="s">
        <v>8</v>
      </c>
      <c r="CU2205" s="36" t="s">
        <v>587</v>
      </c>
      <c r="CV2205" s="36">
        <v>61</v>
      </c>
      <c r="CW2205" s="36">
        <v>1692.5</v>
      </c>
      <c r="CX2205" s="36">
        <v>27.75</v>
      </c>
      <c r="CY2205" s="36" t="s">
        <v>289</v>
      </c>
    </row>
    <row r="2206" spans="97:103" x14ac:dyDescent="0.25">
      <c r="CS2206" s="36" t="s">
        <v>290</v>
      </c>
      <c r="CT2206" s="36" t="s">
        <v>8</v>
      </c>
      <c r="CU2206" s="36" t="s">
        <v>587</v>
      </c>
      <c r="CV2206" s="36">
        <v>191.5</v>
      </c>
      <c r="CW2206" s="36">
        <v>19361.82</v>
      </c>
      <c r="CX2206" s="36">
        <v>101.11</v>
      </c>
      <c r="CY2206" s="36" t="s">
        <v>291</v>
      </c>
    </row>
    <row r="2207" spans="97:103" x14ac:dyDescent="0.25">
      <c r="CS2207" s="36" t="s">
        <v>292</v>
      </c>
      <c r="CT2207" s="36" t="s">
        <v>12</v>
      </c>
      <c r="CU2207" s="36" t="s">
        <v>587</v>
      </c>
      <c r="CV2207" s="36">
        <v>1672</v>
      </c>
      <c r="CW2207" s="36">
        <v>3931.68</v>
      </c>
      <c r="CX2207" s="36">
        <v>2.35</v>
      </c>
      <c r="CY2207" s="36" t="s">
        <v>293</v>
      </c>
    </row>
    <row r="2208" spans="97:103" x14ac:dyDescent="0.25">
      <c r="CS2208" s="36" t="s">
        <v>294</v>
      </c>
      <c r="CT2208" s="36" t="s">
        <v>8</v>
      </c>
      <c r="CU2208" s="36" t="s">
        <v>587</v>
      </c>
      <c r="CV2208" s="36">
        <v>732.75</v>
      </c>
      <c r="CW2208" s="36">
        <v>92950.19</v>
      </c>
      <c r="CX2208" s="36">
        <v>126.85</v>
      </c>
      <c r="CY2208" s="36" t="s">
        <v>295</v>
      </c>
    </row>
    <row r="2209" spans="97:103" x14ac:dyDescent="0.25">
      <c r="CS2209" s="36" t="s">
        <v>296</v>
      </c>
      <c r="CT2209" s="36" t="s">
        <v>12</v>
      </c>
      <c r="CU2209" s="36" t="s">
        <v>587</v>
      </c>
      <c r="CV2209" s="36">
        <v>499</v>
      </c>
      <c r="CW2209" s="36">
        <v>3262.21</v>
      </c>
      <c r="CX2209" s="36">
        <v>6.54</v>
      </c>
      <c r="CY2209" s="36" t="s">
        <v>297</v>
      </c>
    </row>
    <row r="2210" spans="97:103" x14ac:dyDescent="0.25">
      <c r="CS2210" s="36" t="s">
        <v>600</v>
      </c>
      <c r="CT2210" s="36" t="s">
        <v>8</v>
      </c>
      <c r="CU2210" s="36" t="s">
        <v>587</v>
      </c>
      <c r="CV2210" s="36">
        <v>13.379566000000001</v>
      </c>
      <c r="CW2210" s="36">
        <v>570.63</v>
      </c>
      <c r="CX2210" s="36">
        <v>42.65</v>
      </c>
      <c r="CY2210" s="36" t="s">
        <v>601</v>
      </c>
    </row>
    <row r="2211" spans="97:103" x14ac:dyDescent="0.25">
      <c r="CS2211" s="36" t="s">
        <v>602</v>
      </c>
      <c r="CT2211" s="36" t="s">
        <v>8</v>
      </c>
      <c r="CU2211" s="36" t="s">
        <v>587</v>
      </c>
      <c r="CV2211" s="36">
        <v>9.6176670000000009</v>
      </c>
      <c r="CW2211" s="36">
        <v>412</v>
      </c>
      <c r="CX2211" s="36">
        <v>42.84</v>
      </c>
      <c r="CY2211" s="36" t="s">
        <v>603</v>
      </c>
    </row>
    <row r="2212" spans="97:103" x14ac:dyDescent="0.25">
      <c r="CS2212" s="36" t="s">
        <v>572</v>
      </c>
      <c r="CT2212" s="36" t="s">
        <v>8</v>
      </c>
      <c r="CU2212" s="36" t="s">
        <v>587</v>
      </c>
      <c r="CV2212" s="36">
        <v>1.4166669999999999</v>
      </c>
      <c r="CW2212" s="36">
        <v>140.28</v>
      </c>
      <c r="CX2212" s="36">
        <v>99.02</v>
      </c>
      <c r="CY2212" s="36" t="s">
        <v>573</v>
      </c>
    </row>
    <row r="2213" spans="97:103" x14ac:dyDescent="0.25">
      <c r="CS2213" s="36" t="s">
        <v>574</v>
      </c>
      <c r="CT2213" s="36" t="s">
        <v>12</v>
      </c>
      <c r="CU2213" s="36" t="s">
        <v>587</v>
      </c>
      <c r="CV2213" s="36">
        <v>14</v>
      </c>
      <c r="CW2213" s="36">
        <v>117.6</v>
      </c>
      <c r="CX2213" s="36">
        <v>8.4</v>
      </c>
      <c r="CY2213" s="36" t="s">
        <v>575</v>
      </c>
    </row>
    <row r="2214" spans="97:103" x14ac:dyDescent="0.25">
      <c r="CS2214" s="36" t="s">
        <v>315</v>
      </c>
      <c r="CT2214" s="36" t="s">
        <v>8</v>
      </c>
      <c r="CU2214" s="36" t="s">
        <v>587</v>
      </c>
      <c r="CV2214" s="36">
        <v>25.583266999999999</v>
      </c>
      <c r="CW2214" s="36">
        <v>2485.52</v>
      </c>
      <c r="CX2214" s="36">
        <v>97.15</v>
      </c>
      <c r="CY2214" s="36" t="s">
        <v>316</v>
      </c>
    </row>
    <row r="2215" spans="97:103" x14ac:dyDescent="0.25">
      <c r="CS2215" s="36" t="s">
        <v>438</v>
      </c>
      <c r="CT2215" s="36" t="s">
        <v>12</v>
      </c>
      <c r="CU2215" s="36" t="s">
        <v>587</v>
      </c>
      <c r="CV2215" s="36">
        <v>67</v>
      </c>
      <c r="CW2215" s="36">
        <v>562.79999999999995</v>
      </c>
      <c r="CX2215" s="36">
        <v>8.4</v>
      </c>
      <c r="CY2215" s="36" t="s">
        <v>439</v>
      </c>
    </row>
    <row r="2216" spans="97:103" x14ac:dyDescent="0.25">
      <c r="CS2216" s="36" t="s">
        <v>576</v>
      </c>
      <c r="CT2216" s="36" t="s">
        <v>8</v>
      </c>
      <c r="CU2216" s="36" t="s">
        <v>587</v>
      </c>
      <c r="CV2216" s="36">
        <v>7.3333339999999998</v>
      </c>
      <c r="CW2216" s="36">
        <v>712.48</v>
      </c>
      <c r="CX2216" s="36">
        <v>97.16</v>
      </c>
      <c r="CY2216" s="36" t="s">
        <v>577</v>
      </c>
    </row>
    <row r="2217" spans="97:103" x14ac:dyDescent="0.25">
      <c r="CS2217" s="36" t="s">
        <v>578</v>
      </c>
      <c r="CT2217" s="36" t="s">
        <v>12</v>
      </c>
      <c r="CU2217" s="36" t="s">
        <v>587</v>
      </c>
      <c r="CV2217" s="36">
        <v>14</v>
      </c>
      <c r="CW2217" s="36">
        <v>117.6</v>
      </c>
      <c r="CX2217" s="36">
        <v>8.4</v>
      </c>
      <c r="CY2217" s="36" t="s">
        <v>579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644E-232C-4812-ABE0-97222C9689EF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38.5</v>
      </c>
    </row>
    <row r="3" spans="1:5" x14ac:dyDescent="0.25">
      <c r="A3" s="3">
        <v>44593</v>
      </c>
      <c r="B3">
        <v>39.5</v>
      </c>
    </row>
    <row r="4" spans="1:5" x14ac:dyDescent="0.25">
      <c r="A4" s="3">
        <v>44621</v>
      </c>
      <c r="B4">
        <v>31.4375</v>
      </c>
    </row>
    <row r="5" spans="1:5" x14ac:dyDescent="0.25">
      <c r="A5" s="3">
        <v>44652</v>
      </c>
      <c r="B5">
        <v>44.5</v>
      </c>
    </row>
    <row r="6" spans="1:5" x14ac:dyDescent="0.25">
      <c r="A6" s="3">
        <v>44682</v>
      </c>
      <c r="B6">
        <v>28</v>
      </c>
    </row>
    <row r="7" spans="1:5" x14ac:dyDescent="0.25">
      <c r="A7" s="3">
        <v>44713</v>
      </c>
      <c r="B7">
        <v>37</v>
      </c>
    </row>
    <row r="8" spans="1:5" x14ac:dyDescent="0.25">
      <c r="A8" s="3">
        <v>44743</v>
      </c>
      <c r="B8">
        <v>37.8125</v>
      </c>
    </row>
    <row r="9" spans="1:5" x14ac:dyDescent="0.25">
      <c r="A9" s="3">
        <v>44774</v>
      </c>
      <c r="B9">
        <v>26</v>
      </c>
    </row>
    <row r="10" spans="1:5" x14ac:dyDescent="0.25">
      <c r="A10" s="3">
        <v>44805</v>
      </c>
      <c r="B10">
        <v>35</v>
      </c>
    </row>
    <row r="11" spans="1:5" x14ac:dyDescent="0.25">
      <c r="A11" s="3">
        <v>44835</v>
      </c>
      <c r="B11">
        <v>30.6875</v>
      </c>
    </row>
    <row r="12" spans="1:5" x14ac:dyDescent="0.25">
      <c r="A12" s="3">
        <v>44866</v>
      </c>
      <c r="B12">
        <v>32.625</v>
      </c>
      <c r="C12">
        <v>32.625</v>
      </c>
      <c r="D12" s="2">
        <v>32.625</v>
      </c>
      <c r="E12" s="2">
        <v>32.625</v>
      </c>
    </row>
    <row r="13" spans="1:5" x14ac:dyDescent="0.25">
      <c r="A13" s="3">
        <v>44896</v>
      </c>
      <c r="C13">
        <f t="shared" ref="C13:C25" si="0">_xlfn.FORECAST.ETS(A13,$B$2:$B$12,$A$2:$A$12,1,1)</f>
        <v>30.372645283567817</v>
      </c>
      <c r="D13" s="2">
        <f t="shared" ref="D13:D25" si="1">C13-_xlfn.FORECAST.ETS.CONFINT(A13,$B$2:$B$12,$A$2:$A$12,0.95,1,1)</f>
        <v>21.192967531766932</v>
      </c>
      <c r="E13" s="2">
        <f t="shared" ref="E13:E25" si="2">C13+_xlfn.FORECAST.ETS.CONFINT(A13,$B$2:$B$12,$A$2:$A$12,0.95,1,1)</f>
        <v>39.552323035368701</v>
      </c>
    </row>
    <row r="14" spans="1:5" x14ac:dyDescent="0.25">
      <c r="A14" s="3">
        <v>44927</v>
      </c>
      <c r="C14">
        <f t="shared" si="0"/>
        <v>29.633308328307884</v>
      </c>
      <c r="D14" s="2">
        <f t="shared" si="1"/>
        <v>20.45358926805006</v>
      </c>
      <c r="E14" s="2">
        <f t="shared" si="2"/>
        <v>38.813027388565708</v>
      </c>
    </row>
    <row r="15" spans="1:5" x14ac:dyDescent="0.25">
      <c r="A15" s="3">
        <v>44958</v>
      </c>
      <c r="C15">
        <f t="shared" si="0"/>
        <v>28.893971373047947</v>
      </c>
      <c r="D15" s="2">
        <f t="shared" si="1"/>
        <v>19.714178875992317</v>
      </c>
      <c r="E15" s="2">
        <f t="shared" si="2"/>
        <v>38.073763870103576</v>
      </c>
    </row>
    <row r="16" spans="1:5" x14ac:dyDescent="0.25">
      <c r="A16" s="3">
        <v>44986</v>
      </c>
      <c r="C16">
        <f t="shared" si="0"/>
        <v>28.154634417788014</v>
      </c>
      <c r="D16" s="2">
        <f t="shared" si="1"/>
        <v>18.974727176911912</v>
      </c>
      <c r="E16" s="2">
        <f t="shared" si="2"/>
        <v>37.334541658664115</v>
      </c>
    </row>
    <row r="17" spans="1:5" x14ac:dyDescent="0.25">
      <c r="A17" s="3">
        <v>45017</v>
      </c>
      <c r="C17">
        <f t="shared" si="0"/>
        <v>27.415297462528077</v>
      </c>
      <c r="D17" s="2">
        <f t="shared" si="1"/>
        <v>18.235224993070112</v>
      </c>
      <c r="E17" s="2">
        <f t="shared" si="2"/>
        <v>36.595369931986042</v>
      </c>
    </row>
    <row r="18" spans="1:5" x14ac:dyDescent="0.25">
      <c r="A18" s="3">
        <v>45047</v>
      </c>
      <c r="C18">
        <f t="shared" si="0"/>
        <v>26.675960507268144</v>
      </c>
      <c r="D18" s="2">
        <f t="shared" si="1"/>
        <v>17.495663148130056</v>
      </c>
      <c r="E18" s="2">
        <f t="shared" si="2"/>
        <v>35.856257866406231</v>
      </c>
    </row>
    <row r="19" spans="1:5" x14ac:dyDescent="0.25">
      <c r="A19" s="3">
        <v>45078</v>
      </c>
      <c r="C19">
        <f t="shared" si="0"/>
        <v>25.936623552008207</v>
      </c>
      <c r="D19" s="2">
        <f t="shared" si="1"/>
        <v>16.756032467707051</v>
      </c>
      <c r="E19" s="2">
        <f t="shared" si="2"/>
        <v>35.117214636309363</v>
      </c>
    </row>
    <row r="20" spans="1:5" x14ac:dyDescent="0.25">
      <c r="A20" s="3">
        <v>45108</v>
      </c>
      <c r="C20">
        <f t="shared" si="0"/>
        <v>25.197286596748274</v>
      </c>
      <c r="D20" s="2">
        <f t="shared" si="1"/>
        <v>16.016323780010389</v>
      </c>
      <c r="E20" s="2">
        <f t="shared" si="2"/>
        <v>34.378249413486159</v>
      </c>
    </row>
    <row r="21" spans="1:5" x14ac:dyDescent="0.25">
      <c r="A21" s="3">
        <v>45139</v>
      </c>
      <c r="C21">
        <f t="shared" si="0"/>
        <v>24.457949641488337</v>
      </c>
      <c r="D21" s="2">
        <f t="shared" si="1"/>
        <v>15.27652791657632</v>
      </c>
      <c r="E21" s="2">
        <f t="shared" si="2"/>
        <v>33.639371366400354</v>
      </c>
    </row>
    <row r="22" spans="1:5" x14ac:dyDescent="0.25">
      <c r="A22" s="3">
        <v>45170</v>
      </c>
      <c r="C22">
        <f t="shared" si="0"/>
        <v>23.718612686228404</v>
      </c>
      <c r="D22" s="2">
        <f t="shared" si="1"/>
        <v>14.536635713092105</v>
      </c>
      <c r="E22" s="2">
        <f t="shared" si="2"/>
        <v>32.900589659364705</v>
      </c>
    </row>
    <row r="23" spans="1:5" x14ac:dyDescent="0.25">
      <c r="A23" s="3">
        <v>45200</v>
      </c>
      <c r="C23">
        <f t="shared" si="0"/>
        <v>22.979275730968467</v>
      </c>
      <c r="D23" s="2">
        <f t="shared" si="1"/>
        <v>13.796638010310666</v>
      </c>
      <c r="E23" s="2">
        <f t="shared" si="2"/>
        <v>32.161913451626269</v>
      </c>
    </row>
    <row r="24" spans="1:5" x14ac:dyDescent="0.25">
      <c r="A24" s="3">
        <v>45231</v>
      </c>
      <c r="C24">
        <f t="shared" si="0"/>
        <v>22.239938775708531</v>
      </c>
      <c r="D24" s="2">
        <f t="shared" si="1"/>
        <v>13.056525655055596</v>
      </c>
      <c r="E24" s="2">
        <f t="shared" si="2"/>
        <v>31.423351896361467</v>
      </c>
    </row>
    <row r="25" spans="1:5" x14ac:dyDescent="0.25">
      <c r="A25" s="3">
        <v>45261</v>
      </c>
      <c r="C25">
        <f t="shared" si="0"/>
        <v>21.500601820448598</v>
      </c>
      <c r="D25" s="2">
        <f t="shared" si="1"/>
        <v>12.316289501315971</v>
      </c>
      <c r="E25" s="2">
        <f t="shared" si="2"/>
        <v>30.684914139581224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9922-B8EB-49CF-B3DD-F93D09844561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76.166601</v>
      </c>
    </row>
    <row r="3" spans="1:5" x14ac:dyDescent="0.25">
      <c r="A3" s="3">
        <v>44593</v>
      </c>
      <c r="B3">
        <v>80.5</v>
      </c>
    </row>
    <row r="4" spans="1:5" x14ac:dyDescent="0.25">
      <c r="A4" s="3">
        <v>44621</v>
      </c>
      <c r="B4">
        <v>94.916667000000004</v>
      </c>
    </row>
    <row r="5" spans="1:5" x14ac:dyDescent="0.25">
      <c r="A5" s="3">
        <v>44652</v>
      </c>
      <c r="B5">
        <v>88.75</v>
      </c>
    </row>
    <row r="6" spans="1:5" x14ac:dyDescent="0.25">
      <c r="A6" s="3">
        <v>44682</v>
      </c>
      <c r="B6">
        <v>118.625</v>
      </c>
    </row>
    <row r="7" spans="1:5" x14ac:dyDescent="0.25">
      <c r="A7" s="3">
        <v>44713</v>
      </c>
      <c r="B7">
        <v>108.121528</v>
      </c>
    </row>
    <row r="8" spans="1:5" x14ac:dyDescent="0.25">
      <c r="A8" s="3">
        <v>44743</v>
      </c>
      <c r="B8">
        <v>82.25</v>
      </c>
    </row>
    <row r="9" spans="1:5" x14ac:dyDescent="0.25">
      <c r="A9" s="3">
        <v>44774</v>
      </c>
      <c r="B9">
        <v>225.28823</v>
      </c>
    </row>
    <row r="10" spans="1:5" x14ac:dyDescent="0.25">
      <c r="A10" s="3">
        <v>44805</v>
      </c>
      <c r="B10">
        <v>161.08333999999999</v>
      </c>
    </row>
    <row r="11" spans="1:5" x14ac:dyDescent="0.25">
      <c r="A11" s="3">
        <v>44835</v>
      </c>
      <c r="B11">
        <v>180.243056</v>
      </c>
    </row>
    <row r="12" spans="1:5" x14ac:dyDescent="0.25">
      <c r="A12" s="3">
        <v>44866</v>
      </c>
      <c r="B12">
        <v>68.583340000000007</v>
      </c>
      <c r="C12">
        <v>68.583340000000007</v>
      </c>
      <c r="D12" s="2">
        <v>68.583340000000007</v>
      </c>
      <c r="E12" s="2">
        <v>68.583340000000007</v>
      </c>
    </row>
    <row r="13" spans="1:5" x14ac:dyDescent="0.25">
      <c r="A13" s="3">
        <v>44896</v>
      </c>
      <c r="C13">
        <f t="shared" ref="C13:C25" si="0">_xlfn.FORECAST.ETS(A13,$B$2:$B$12,$A$2:$A$12,1,1)</f>
        <v>156.17834030817269</v>
      </c>
      <c r="D13" s="2">
        <f t="shared" ref="D13:D25" si="1">C13-_xlfn.FORECAST.ETS.CONFINT(A13,$B$2:$B$12,$A$2:$A$12,0.95,1,1)</f>
        <v>72.376491665258399</v>
      </c>
      <c r="E13" s="2">
        <f t="shared" ref="E13:E25" si="2">C13+_xlfn.FORECAST.ETS.CONFINT(A13,$B$2:$B$12,$A$2:$A$12,0.95,1,1)</f>
        <v>239.98018895108697</v>
      </c>
    </row>
    <row r="14" spans="1:5" x14ac:dyDescent="0.25">
      <c r="A14" s="3">
        <v>44927</v>
      </c>
      <c r="C14">
        <f t="shared" si="0"/>
        <v>163.46479981025379</v>
      </c>
      <c r="D14" s="2">
        <f t="shared" si="1"/>
        <v>79.662574059869087</v>
      </c>
      <c r="E14" s="2">
        <f t="shared" si="2"/>
        <v>247.2670255606385</v>
      </c>
    </row>
    <row r="15" spans="1:5" x14ac:dyDescent="0.25">
      <c r="A15" s="3">
        <v>44958</v>
      </c>
      <c r="C15">
        <f t="shared" si="0"/>
        <v>170.75125931233504</v>
      </c>
      <c r="D15" s="2">
        <f t="shared" si="1"/>
        <v>86.948363152859642</v>
      </c>
      <c r="E15" s="2">
        <f t="shared" si="2"/>
        <v>254.55415547181042</v>
      </c>
    </row>
    <row r="16" spans="1:5" x14ac:dyDescent="0.25">
      <c r="A16" s="3">
        <v>44986</v>
      </c>
      <c r="C16">
        <f t="shared" si="0"/>
        <v>178.03771881441614</v>
      </c>
      <c r="D16" s="2">
        <f t="shared" si="1"/>
        <v>94.233775151473182</v>
      </c>
      <c r="E16" s="2">
        <f t="shared" si="2"/>
        <v>261.84166247735908</v>
      </c>
    </row>
    <row r="17" spans="1:5" x14ac:dyDescent="0.25">
      <c r="A17" s="3">
        <v>45017</v>
      </c>
      <c r="C17">
        <f t="shared" si="0"/>
        <v>185.32417831649738</v>
      </c>
      <c r="D17" s="2">
        <f t="shared" si="1"/>
        <v>101.51872627156291</v>
      </c>
      <c r="E17" s="2">
        <f t="shared" si="2"/>
        <v>269.12963036143185</v>
      </c>
    </row>
    <row r="18" spans="1:5" x14ac:dyDescent="0.25">
      <c r="A18" s="3">
        <v>45047</v>
      </c>
      <c r="C18">
        <f t="shared" si="0"/>
        <v>192.61063781857851</v>
      </c>
      <c r="D18" s="2">
        <f t="shared" si="1"/>
        <v>108.80313274177901</v>
      </c>
      <c r="E18" s="2">
        <f t="shared" si="2"/>
        <v>276.41814289537803</v>
      </c>
    </row>
    <row r="19" spans="1:5" x14ac:dyDescent="0.25">
      <c r="A19" s="3">
        <v>45078</v>
      </c>
      <c r="C19">
        <f t="shared" si="0"/>
        <v>199.89709732065975</v>
      </c>
      <c r="D19" s="2">
        <f t="shared" si="1"/>
        <v>116.08691080859383</v>
      </c>
      <c r="E19" s="2">
        <f t="shared" si="2"/>
        <v>283.70728383272569</v>
      </c>
    </row>
    <row r="20" spans="1:5" x14ac:dyDescent="0.25">
      <c r="A20" s="3">
        <v>45108</v>
      </c>
      <c r="C20">
        <f t="shared" si="0"/>
        <v>207.18355682274085</v>
      </c>
      <c r="D20" s="2">
        <f t="shared" si="1"/>
        <v>123.36997674215969</v>
      </c>
      <c r="E20" s="2">
        <f t="shared" si="2"/>
        <v>290.99713690332203</v>
      </c>
    </row>
    <row r="21" spans="1:5" x14ac:dyDescent="0.25">
      <c r="A21" s="3">
        <v>45139</v>
      </c>
      <c r="C21">
        <f t="shared" si="0"/>
        <v>214.47001632482207</v>
      </c>
      <c r="D21" s="2">
        <f t="shared" si="1"/>
        <v>130.65224684300165</v>
      </c>
      <c r="E21" s="2">
        <f t="shared" si="2"/>
        <v>298.28778580664249</v>
      </c>
    </row>
    <row r="22" spans="1:5" x14ac:dyDescent="0.25">
      <c r="A22" s="3">
        <v>45170</v>
      </c>
      <c r="C22">
        <f t="shared" si="0"/>
        <v>221.7564758269032</v>
      </c>
      <c r="D22" s="2">
        <f t="shared" si="1"/>
        <v>137.93363744953888</v>
      </c>
      <c r="E22" s="2">
        <f t="shared" si="2"/>
        <v>305.57931420426752</v>
      </c>
    </row>
    <row r="23" spans="1:5" x14ac:dyDescent="0.25">
      <c r="A23" s="3">
        <v>45200</v>
      </c>
      <c r="C23">
        <f t="shared" si="0"/>
        <v>229.04293532898444</v>
      </c>
      <c r="D23" s="2">
        <f t="shared" si="1"/>
        <v>145.21406494643594</v>
      </c>
      <c r="E23" s="2">
        <f t="shared" si="2"/>
        <v>312.87180571153294</v>
      </c>
    </row>
    <row r="24" spans="1:5" x14ac:dyDescent="0.25">
      <c r="A24" s="3">
        <v>45231</v>
      </c>
      <c r="C24">
        <f t="shared" si="0"/>
        <v>236.32939483106557</v>
      </c>
      <c r="D24" s="2">
        <f t="shared" si="1"/>
        <v>152.49344577377633</v>
      </c>
      <c r="E24" s="2">
        <f t="shared" si="2"/>
        <v>320.16534388835481</v>
      </c>
    </row>
    <row r="25" spans="1:5" x14ac:dyDescent="0.25">
      <c r="A25" s="3">
        <v>45261</v>
      </c>
      <c r="C25">
        <f t="shared" si="0"/>
        <v>243.61585433314679</v>
      </c>
      <c r="D25" s="2">
        <f t="shared" si="1"/>
        <v>159.77169643705813</v>
      </c>
      <c r="E25" s="2">
        <f t="shared" si="2"/>
        <v>327.46001222923542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7388-185E-4847-833A-7E06C630C360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62.05</v>
      </c>
    </row>
    <row r="3" spans="1:5" x14ac:dyDescent="0.25">
      <c r="A3" s="3">
        <v>44593</v>
      </c>
      <c r="B3">
        <v>71.0625</v>
      </c>
    </row>
    <row r="4" spans="1:5" x14ac:dyDescent="0.25">
      <c r="A4" s="3">
        <v>44621</v>
      </c>
      <c r="B4">
        <v>61.5</v>
      </c>
    </row>
    <row r="5" spans="1:5" x14ac:dyDescent="0.25">
      <c r="A5" s="3">
        <v>44652</v>
      </c>
      <c r="B5">
        <v>64.75</v>
      </c>
    </row>
    <row r="6" spans="1:5" x14ac:dyDescent="0.25">
      <c r="A6" s="3">
        <v>44682</v>
      </c>
      <c r="B6">
        <v>68</v>
      </c>
    </row>
    <row r="7" spans="1:5" x14ac:dyDescent="0.25">
      <c r="A7" s="3">
        <v>44713</v>
      </c>
      <c r="B7">
        <v>119.3125</v>
      </c>
    </row>
    <row r="8" spans="1:5" x14ac:dyDescent="0.25">
      <c r="A8" s="3">
        <v>44743</v>
      </c>
      <c r="B8">
        <v>57.875</v>
      </c>
    </row>
    <row r="9" spans="1:5" x14ac:dyDescent="0.25">
      <c r="A9" s="3">
        <v>44774</v>
      </c>
      <c r="B9">
        <v>95.3125</v>
      </c>
    </row>
    <row r="10" spans="1:5" x14ac:dyDescent="0.25">
      <c r="A10" s="3">
        <v>44805</v>
      </c>
      <c r="B10">
        <v>142.9375</v>
      </c>
    </row>
    <row r="11" spans="1:5" x14ac:dyDescent="0.25">
      <c r="A11" s="3">
        <v>44835</v>
      </c>
      <c r="B11">
        <v>198.08750000000001</v>
      </c>
    </row>
    <row r="12" spans="1:5" x14ac:dyDescent="0.25">
      <c r="A12" s="3">
        <v>44866</v>
      </c>
      <c r="B12">
        <v>130.125</v>
      </c>
      <c r="C12">
        <v>130.125</v>
      </c>
      <c r="D12" s="2">
        <v>130.125</v>
      </c>
      <c r="E12" s="2">
        <v>130.125</v>
      </c>
    </row>
    <row r="13" spans="1:5" x14ac:dyDescent="0.25">
      <c r="A13" s="3">
        <v>44896</v>
      </c>
      <c r="C13">
        <f t="shared" ref="C13:C25" si="0">_xlfn.FORECAST.ETS(A13,$B$2:$B$12,$A$2:$A$12,1,1)</f>
        <v>163.67473990392028</v>
      </c>
      <c r="D13" s="2">
        <f t="shared" ref="D13:D25" si="1">C13-_xlfn.FORECAST.ETS.CONFINT(A13,$B$2:$B$12,$A$2:$A$12,0.95,1,1)</f>
        <v>119.30530814892109</v>
      </c>
      <c r="E13" s="2">
        <f t="shared" ref="E13:E25" si="2">C13+_xlfn.FORECAST.ETS.CONFINT(A13,$B$2:$B$12,$A$2:$A$12,0.95,1,1)</f>
        <v>208.04417165891948</v>
      </c>
    </row>
    <row r="14" spans="1:5" x14ac:dyDescent="0.25">
      <c r="A14" s="3">
        <v>44927</v>
      </c>
      <c r="C14">
        <f t="shared" si="0"/>
        <v>169.04238037895243</v>
      </c>
      <c r="D14" s="2">
        <f t="shared" si="1"/>
        <v>119.39609894356863</v>
      </c>
      <c r="E14" s="2">
        <f t="shared" si="2"/>
        <v>218.68866181433623</v>
      </c>
    </row>
    <row r="15" spans="1:5" x14ac:dyDescent="0.25">
      <c r="A15" s="3">
        <v>44958</v>
      </c>
      <c r="C15">
        <f t="shared" si="0"/>
        <v>218.83422351969796</v>
      </c>
      <c r="D15" s="2">
        <f t="shared" si="1"/>
        <v>164.40226106961012</v>
      </c>
      <c r="E15" s="2">
        <f t="shared" si="2"/>
        <v>273.26618596978579</v>
      </c>
    </row>
    <row r="16" spans="1:5" x14ac:dyDescent="0.25">
      <c r="A16" s="3">
        <v>44986</v>
      </c>
      <c r="C16">
        <f t="shared" si="0"/>
        <v>181.36555854368751</v>
      </c>
      <c r="D16" s="2">
        <f t="shared" si="1"/>
        <v>122.51909527720235</v>
      </c>
      <c r="E16" s="2">
        <f t="shared" si="2"/>
        <v>240.21202181017267</v>
      </c>
    </row>
    <row r="17" spans="1:5" x14ac:dyDescent="0.25">
      <c r="A17" s="3">
        <v>45017</v>
      </c>
      <c r="C17">
        <f t="shared" si="0"/>
        <v>206.26011174293592</v>
      </c>
      <c r="D17" s="2">
        <f t="shared" si="1"/>
        <v>143.2763788616767</v>
      </c>
      <c r="E17" s="2">
        <f t="shared" si="2"/>
        <v>269.24384462419516</v>
      </c>
    </row>
    <row r="18" spans="1:5" x14ac:dyDescent="0.25">
      <c r="A18" s="3">
        <v>45047</v>
      </c>
      <c r="C18">
        <f t="shared" si="0"/>
        <v>211.62775221796809</v>
      </c>
      <c r="D18" s="2">
        <f t="shared" si="1"/>
        <v>144.7622530697389</v>
      </c>
      <c r="E18" s="2">
        <f t="shared" si="2"/>
        <v>278.49325136619728</v>
      </c>
    </row>
    <row r="19" spans="1:5" x14ac:dyDescent="0.25">
      <c r="A19" s="3">
        <v>45078</v>
      </c>
      <c r="C19">
        <f t="shared" si="0"/>
        <v>261.41959535871359</v>
      </c>
      <c r="D19" s="2">
        <f t="shared" si="1"/>
        <v>190.87150123913946</v>
      </c>
      <c r="E19" s="2">
        <f t="shared" si="2"/>
        <v>331.96768947828775</v>
      </c>
    </row>
    <row r="20" spans="1:5" x14ac:dyDescent="0.25">
      <c r="A20" s="3">
        <v>45108</v>
      </c>
      <c r="C20">
        <f t="shared" si="0"/>
        <v>223.95093038270315</v>
      </c>
      <c r="D20" s="2">
        <f t="shared" si="1"/>
        <v>149.88966947230466</v>
      </c>
      <c r="E20" s="2">
        <f t="shared" si="2"/>
        <v>298.01219129310164</v>
      </c>
    </row>
    <row r="21" spans="1:5" x14ac:dyDescent="0.25">
      <c r="A21" s="3">
        <v>45139</v>
      </c>
      <c r="C21">
        <f t="shared" si="0"/>
        <v>248.84548358195158</v>
      </c>
      <c r="D21" s="2">
        <f t="shared" si="1"/>
        <v>171.40443945421822</v>
      </c>
      <c r="E21" s="2">
        <f t="shared" si="2"/>
        <v>326.28652770968495</v>
      </c>
    </row>
    <row r="22" spans="1:5" x14ac:dyDescent="0.25">
      <c r="A22" s="3">
        <v>45170</v>
      </c>
      <c r="C22">
        <f t="shared" si="0"/>
        <v>254.21312405698376</v>
      </c>
      <c r="D22" s="2">
        <f t="shared" si="1"/>
        <v>173.53375703201903</v>
      </c>
      <c r="E22" s="2">
        <f t="shared" si="2"/>
        <v>334.89249108194849</v>
      </c>
    </row>
    <row r="23" spans="1:5" x14ac:dyDescent="0.25">
      <c r="A23" s="3">
        <v>45200</v>
      </c>
      <c r="C23">
        <f t="shared" si="0"/>
        <v>304.00496719772923</v>
      </c>
      <c r="D23" s="2">
        <f t="shared" si="1"/>
        <v>220.20034202969561</v>
      </c>
      <c r="E23" s="2">
        <f t="shared" si="2"/>
        <v>387.80959236576285</v>
      </c>
    </row>
    <row r="24" spans="1:5" x14ac:dyDescent="0.25">
      <c r="A24" s="3">
        <v>45231</v>
      </c>
      <c r="C24">
        <f t="shared" si="0"/>
        <v>266.53630222171881</v>
      </c>
      <c r="D24" s="2">
        <f t="shared" si="1"/>
        <v>179.707251432807</v>
      </c>
      <c r="E24" s="2">
        <f t="shared" si="2"/>
        <v>353.36535301063066</v>
      </c>
    </row>
    <row r="25" spans="1:5" x14ac:dyDescent="0.25">
      <c r="A25" s="3">
        <v>45261</v>
      </c>
      <c r="C25">
        <f t="shared" si="0"/>
        <v>291.43085542096725</v>
      </c>
      <c r="D25" s="2">
        <f t="shared" si="1"/>
        <v>201.65673562680036</v>
      </c>
      <c r="E25" s="2">
        <f t="shared" si="2"/>
        <v>381.20497521513414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CEA4-F9CC-4805-BB08-0EB89F186EF4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109.166601</v>
      </c>
    </row>
    <row r="3" spans="1:5" x14ac:dyDescent="0.25">
      <c r="A3" s="3">
        <v>44593</v>
      </c>
      <c r="B3">
        <v>32.874994000000001</v>
      </c>
    </row>
    <row r="4" spans="1:5" x14ac:dyDescent="0.25">
      <c r="A4" s="3">
        <v>44621</v>
      </c>
      <c r="B4">
        <v>14.458333</v>
      </c>
    </row>
    <row r="5" spans="1:5" x14ac:dyDescent="0.25">
      <c r="A5" s="3">
        <v>44652</v>
      </c>
      <c r="B5">
        <v>30</v>
      </c>
    </row>
    <row r="6" spans="1:5" x14ac:dyDescent="0.25">
      <c r="A6" s="3">
        <v>44682</v>
      </c>
      <c r="B6">
        <v>250.79173299999999</v>
      </c>
    </row>
    <row r="7" spans="1:5" x14ac:dyDescent="0.25">
      <c r="A7" s="3">
        <v>44713</v>
      </c>
      <c r="B7">
        <v>111.58333</v>
      </c>
    </row>
    <row r="8" spans="1:5" x14ac:dyDescent="0.25">
      <c r="A8" s="3">
        <v>44743</v>
      </c>
      <c r="B8">
        <v>167.583933</v>
      </c>
    </row>
    <row r="9" spans="1:5" x14ac:dyDescent="0.25">
      <c r="A9" s="3">
        <v>44774</v>
      </c>
      <c r="B9">
        <v>152.5</v>
      </c>
    </row>
    <row r="10" spans="1:5" x14ac:dyDescent="0.25">
      <c r="A10" s="3">
        <v>44805</v>
      </c>
      <c r="B10">
        <v>160.00000700000001</v>
      </c>
    </row>
    <row r="11" spans="1:5" x14ac:dyDescent="0.25">
      <c r="A11" s="3">
        <v>44835</v>
      </c>
      <c r="B11">
        <v>178.788195</v>
      </c>
    </row>
    <row r="12" spans="1:5" x14ac:dyDescent="0.25">
      <c r="A12" s="3">
        <v>44866</v>
      </c>
      <c r="B12">
        <v>151.41673299999999</v>
      </c>
      <c r="C12">
        <v>151.41673299999999</v>
      </c>
      <c r="D12" s="2">
        <v>151.41673299999999</v>
      </c>
      <c r="E12" s="2">
        <v>151.41673299999999</v>
      </c>
    </row>
    <row r="13" spans="1:5" x14ac:dyDescent="0.25">
      <c r="A13" s="3">
        <v>44896</v>
      </c>
      <c r="C13">
        <f t="shared" ref="C13:C25" si="0">_xlfn.FORECAST.ETS(A13,$B$2:$B$12,$A$2:$A$12,1,1)</f>
        <v>208.63467012179581</v>
      </c>
      <c r="D13" s="2">
        <f t="shared" ref="D13:D25" si="1">C13-_xlfn.FORECAST.ETS.CONFINT(A13,$B$2:$B$12,$A$2:$A$12,0.95,1,1)</f>
        <v>76.552974645336519</v>
      </c>
      <c r="E13" s="2">
        <f t="shared" ref="E13:E25" si="2">C13+_xlfn.FORECAST.ETS.CONFINT(A13,$B$2:$B$12,$A$2:$A$12,0.95,1,1)</f>
        <v>340.71636559825509</v>
      </c>
    </row>
    <row r="14" spans="1:5" x14ac:dyDescent="0.25">
      <c r="A14" s="3">
        <v>44927</v>
      </c>
      <c r="C14">
        <f t="shared" si="0"/>
        <v>221.00172516396125</v>
      </c>
      <c r="D14" s="2">
        <f t="shared" si="1"/>
        <v>87.85911760538437</v>
      </c>
      <c r="E14" s="2">
        <f t="shared" si="2"/>
        <v>354.14433272253814</v>
      </c>
    </row>
    <row r="15" spans="1:5" x14ac:dyDescent="0.25">
      <c r="A15" s="3">
        <v>44958</v>
      </c>
      <c r="C15">
        <f t="shared" si="0"/>
        <v>233.36878020612656</v>
      </c>
      <c r="D15" s="2">
        <f t="shared" si="1"/>
        <v>99.157073427247951</v>
      </c>
      <c r="E15" s="2">
        <f t="shared" si="2"/>
        <v>367.58048698500517</v>
      </c>
    </row>
    <row r="16" spans="1:5" x14ac:dyDescent="0.25">
      <c r="A16" s="3">
        <v>44986</v>
      </c>
      <c r="C16">
        <f t="shared" si="0"/>
        <v>245.73583524829198</v>
      </c>
      <c r="D16" s="2">
        <f t="shared" si="1"/>
        <v>110.4469072530857</v>
      </c>
      <c r="E16" s="2">
        <f t="shared" si="2"/>
        <v>381.02476324349823</v>
      </c>
    </row>
    <row r="17" spans="1:5" x14ac:dyDescent="0.25">
      <c r="A17" s="3">
        <v>45017</v>
      </c>
      <c r="C17">
        <f t="shared" si="0"/>
        <v>258.10289029045737</v>
      </c>
      <c r="D17" s="2">
        <f t="shared" si="1"/>
        <v>121.72868362576938</v>
      </c>
      <c r="E17" s="2">
        <f t="shared" si="2"/>
        <v>394.47709695514538</v>
      </c>
    </row>
    <row r="18" spans="1:5" x14ac:dyDescent="0.25">
      <c r="A18" s="3">
        <v>45047</v>
      </c>
      <c r="C18">
        <f t="shared" si="0"/>
        <v>270.46994533262273</v>
      </c>
      <c r="D18" s="2">
        <f t="shared" si="1"/>
        <v>133.00246647438144</v>
      </c>
      <c r="E18" s="2">
        <f t="shared" si="2"/>
        <v>407.93742419086402</v>
      </c>
    </row>
    <row r="19" spans="1:5" x14ac:dyDescent="0.25">
      <c r="A19" s="3">
        <v>45078</v>
      </c>
      <c r="C19">
        <f t="shared" si="0"/>
        <v>282.83700037478809</v>
      </c>
      <c r="D19" s="2">
        <f t="shared" si="1"/>
        <v>144.26831910122391</v>
      </c>
      <c r="E19" s="2">
        <f t="shared" si="2"/>
        <v>421.40568164835224</v>
      </c>
    </row>
    <row r="20" spans="1:5" x14ac:dyDescent="0.25">
      <c r="A20" s="3">
        <v>45108</v>
      </c>
      <c r="C20">
        <f t="shared" si="0"/>
        <v>295.20405541695345</v>
      </c>
      <c r="D20" s="2">
        <f t="shared" si="1"/>
        <v>155.5263041702627</v>
      </c>
      <c r="E20" s="2">
        <f t="shared" si="2"/>
        <v>434.88180666364417</v>
      </c>
    </row>
    <row r="21" spans="1:5" x14ac:dyDescent="0.25">
      <c r="A21" s="3">
        <v>45139</v>
      </c>
      <c r="C21">
        <f t="shared" si="0"/>
        <v>307.57111045911881</v>
      </c>
      <c r="D21" s="2">
        <f t="shared" si="1"/>
        <v>166.77648369693392</v>
      </c>
      <c r="E21" s="2">
        <f t="shared" si="2"/>
        <v>448.36573722130368</v>
      </c>
    </row>
    <row r="22" spans="1:5" x14ac:dyDescent="0.25">
      <c r="A22" s="3">
        <v>45170</v>
      </c>
      <c r="C22">
        <f t="shared" si="0"/>
        <v>319.93816550128417</v>
      </c>
      <c r="D22" s="2">
        <f t="shared" si="1"/>
        <v>178.01891903923877</v>
      </c>
      <c r="E22" s="2">
        <f t="shared" si="2"/>
        <v>461.85741196332958</v>
      </c>
    </row>
    <row r="23" spans="1:5" x14ac:dyDescent="0.25">
      <c r="A23" s="3">
        <v>45200</v>
      </c>
      <c r="C23">
        <f t="shared" si="0"/>
        <v>332.30522054344954</v>
      </c>
      <c r="D23" s="2">
        <f t="shared" si="1"/>
        <v>189.25367089005891</v>
      </c>
      <c r="E23" s="2">
        <f t="shared" si="2"/>
        <v>475.35677019684016</v>
      </c>
    </row>
    <row r="24" spans="1:5" x14ac:dyDescent="0.25">
      <c r="A24" s="3">
        <v>45231</v>
      </c>
      <c r="C24">
        <f t="shared" si="0"/>
        <v>344.6722755856149</v>
      </c>
      <c r="D24" s="2">
        <f t="shared" si="1"/>
        <v>200.48079927062392</v>
      </c>
      <c r="E24" s="2">
        <f t="shared" si="2"/>
        <v>488.86375190060585</v>
      </c>
    </row>
    <row r="25" spans="1:5" x14ac:dyDescent="0.25">
      <c r="A25" s="3">
        <v>45261</v>
      </c>
      <c r="C25">
        <f t="shared" si="0"/>
        <v>357.03933062778032</v>
      </c>
      <c r="D25" s="2">
        <f t="shared" si="1"/>
        <v>211.70036352506656</v>
      </c>
      <c r="E25" s="2">
        <f t="shared" si="2"/>
        <v>502.37829773049407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16D4-BB60-427F-93AB-26817EEBF003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13</v>
      </c>
    </row>
    <row r="3" spans="1:5" x14ac:dyDescent="0.25">
      <c r="A3" s="3">
        <v>44593</v>
      </c>
      <c r="B3">
        <v>11.75</v>
      </c>
    </row>
    <row r="4" spans="1:5" x14ac:dyDescent="0.25">
      <c r="A4" s="3">
        <v>44621</v>
      </c>
      <c r="B4">
        <v>15.5</v>
      </c>
    </row>
    <row r="5" spans="1:5" x14ac:dyDescent="0.25">
      <c r="A5" s="3">
        <v>44652</v>
      </c>
      <c r="B5">
        <v>13.5</v>
      </c>
    </row>
    <row r="6" spans="1:5" x14ac:dyDescent="0.25">
      <c r="A6" s="3">
        <v>44682</v>
      </c>
      <c r="B6">
        <v>12.75</v>
      </c>
    </row>
    <row r="7" spans="1:5" x14ac:dyDescent="0.25">
      <c r="A7" s="3">
        <v>44713</v>
      </c>
      <c r="B7">
        <v>12.75</v>
      </c>
    </row>
    <row r="8" spans="1:5" x14ac:dyDescent="0.25">
      <c r="A8" s="3">
        <v>44743</v>
      </c>
      <c r="B8">
        <v>11.416667</v>
      </c>
    </row>
    <row r="9" spans="1:5" x14ac:dyDescent="0.25">
      <c r="A9" s="3">
        <v>44774</v>
      </c>
      <c r="B9">
        <v>7.7999989999999997</v>
      </c>
    </row>
    <row r="10" spans="1:5" x14ac:dyDescent="0.25">
      <c r="A10" s="3">
        <v>44805</v>
      </c>
      <c r="B10">
        <v>16.875</v>
      </c>
    </row>
    <row r="11" spans="1:5" x14ac:dyDescent="0.25">
      <c r="A11" s="3">
        <v>44835</v>
      </c>
      <c r="B11">
        <v>12.808337</v>
      </c>
    </row>
    <row r="12" spans="1:5" x14ac:dyDescent="0.25">
      <c r="A12" s="3">
        <v>44866</v>
      </c>
      <c r="B12">
        <v>3.06677</v>
      </c>
      <c r="C12">
        <v>3.06677</v>
      </c>
      <c r="D12" s="2">
        <v>3.06677</v>
      </c>
      <c r="E12" s="2">
        <v>3.06677</v>
      </c>
    </row>
    <row r="13" spans="1:5" x14ac:dyDescent="0.25">
      <c r="A13" s="3">
        <v>44896</v>
      </c>
      <c r="C13">
        <f t="shared" ref="C13:C25" si="0">_xlfn.FORECAST.ETS(A13,$B$2:$B$12,$A$2:$A$12,1,1)</f>
        <v>7.1183923171369825</v>
      </c>
      <c r="D13" s="2">
        <f t="shared" ref="D13:D25" si="1">C13-_xlfn.FORECAST.ETS.CONFINT(A13,$B$2:$B$12,$A$2:$A$12,0.95,1,1)</f>
        <v>-0.6402997883969137</v>
      </c>
      <c r="E13" s="2">
        <f t="shared" ref="E13:E25" si="2">C13+_xlfn.FORECAST.ETS.CONFINT(A13,$B$2:$B$12,$A$2:$A$12,0.95,1,1)</f>
        <v>14.87708442267088</v>
      </c>
    </row>
    <row r="14" spans="1:5" x14ac:dyDescent="0.25">
      <c r="A14" s="3">
        <v>44927</v>
      </c>
      <c r="C14">
        <f t="shared" si="0"/>
        <v>6.6260917595747424</v>
      </c>
      <c r="D14" s="2">
        <f t="shared" si="1"/>
        <v>-2.0518622899742729</v>
      </c>
      <c r="E14" s="2">
        <f t="shared" si="2"/>
        <v>15.304045809123757</v>
      </c>
    </row>
    <row r="15" spans="1:5" x14ac:dyDescent="0.25">
      <c r="A15" s="3">
        <v>44958</v>
      </c>
      <c r="C15">
        <f t="shared" si="0"/>
        <v>6.1337912020124987</v>
      </c>
      <c r="D15" s="2">
        <f t="shared" si="1"/>
        <v>-3.3781406563847414</v>
      </c>
      <c r="E15" s="2">
        <f t="shared" si="2"/>
        <v>15.64572306040974</v>
      </c>
    </row>
    <row r="16" spans="1:5" x14ac:dyDescent="0.25">
      <c r="A16" s="3">
        <v>44986</v>
      </c>
      <c r="C16">
        <f t="shared" si="0"/>
        <v>5.6414906444502586</v>
      </c>
      <c r="D16" s="2">
        <f t="shared" si="1"/>
        <v>-4.6399152497455818</v>
      </c>
      <c r="E16" s="2">
        <f t="shared" si="2"/>
        <v>15.9228965386461</v>
      </c>
    </row>
    <row r="17" spans="1:5" x14ac:dyDescent="0.25">
      <c r="A17" s="3">
        <v>45017</v>
      </c>
      <c r="C17">
        <f t="shared" si="0"/>
        <v>5.1491900868880149</v>
      </c>
      <c r="D17" s="2">
        <f t="shared" si="1"/>
        <v>-5.8507365186820612</v>
      </c>
      <c r="E17" s="2">
        <f t="shared" si="2"/>
        <v>16.14911669245809</v>
      </c>
    </row>
    <row r="18" spans="1:5" x14ac:dyDescent="0.25">
      <c r="A18" s="3">
        <v>45047</v>
      </c>
      <c r="C18">
        <f t="shared" si="0"/>
        <v>4.6568895293257748</v>
      </c>
      <c r="D18" s="2">
        <f t="shared" si="1"/>
        <v>-7.0200194184038844</v>
      </c>
      <c r="E18" s="2">
        <f t="shared" si="2"/>
        <v>16.333798477055435</v>
      </c>
    </row>
    <row r="19" spans="1:5" x14ac:dyDescent="0.25">
      <c r="A19" s="3">
        <v>45078</v>
      </c>
      <c r="C19">
        <f t="shared" si="0"/>
        <v>4.1645889717635312</v>
      </c>
      <c r="D19" s="2">
        <f t="shared" si="1"/>
        <v>-8.1546187662662639</v>
      </c>
      <c r="E19" s="2">
        <f t="shared" si="2"/>
        <v>16.483796709793324</v>
      </c>
    </row>
    <row r="20" spans="1:5" x14ac:dyDescent="0.25">
      <c r="A20" s="3">
        <v>45108</v>
      </c>
      <c r="C20">
        <f t="shared" si="0"/>
        <v>3.6722884142012902</v>
      </c>
      <c r="D20" s="2">
        <f t="shared" si="1"/>
        <v>-9.2597081787470401</v>
      </c>
      <c r="E20" s="2">
        <f t="shared" si="2"/>
        <v>16.60428500714962</v>
      </c>
    </row>
    <row r="21" spans="1:5" x14ac:dyDescent="0.25">
      <c r="A21" s="3">
        <v>45139</v>
      </c>
      <c r="C21">
        <f t="shared" si="0"/>
        <v>3.1799878566390469</v>
      </c>
      <c r="D21" s="2">
        <f t="shared" si="1"/>
        <v>-10.339305495088238</v>
      </c>
      <c r="E21" s="2">
        <f t="shared" si="2"/>
        <v>16.699281208366333</v>
      </c>
    </row>
    <row r="22" spans="1:5" x14ac:dyDescent="0.25">
      <c r="A22" s="3">
        <v>45170</v>
      </c>
      <c r="C22">
        <f t="shared" si="0"/>
        <v>2.6876872990768059</v>
      </c>
      <c r="D22" s="2">
        <f t="shared" si="1"/>
        <v>-11.396604313831192</v>
      </c>
      <c r="E22" s="2">
        <f t="shared" si="2"/>
        <v>16.771978911984803</v>
      </c>
    </row>
    <row r="23" spans="1:5" x14ac:dyDescent="0.25">
      <c r="A23" s="3">
        <v>45200</v>
      </c>
      <c r="C23">
        <f t="shared" si="0"/>
        <v>2.1953867415145631</v>
      </c>
      <c r="D23" s="2">
        <f t="shared" si="1"/>
        <v>-12.434192500444269</v>
      </c>
      <c r="E23" s="2">
        <f t="shared" si="2"/>
        <v>16.824965983473394</v>
      </c>
    </row>
    <row r="24" spans="1:5" x14ac:dyDescent="0.25">
      <c r="A24" s="3">
        <v>45231</v>
      </c>
      <c r="C24">
        <f t="shared" si="0"/>
        <v>1.7030861839523221</v>
      </c>
      <c r="D24" s="2">
        <f t="shared" si="1"/>
        <v>-13.454201462675956</v>
      </c>
      <c r="E24" s="2">
        <f t="shared" si="2"/>
        <v>16.860373830580599</v>
      </c>
    </row>
    <row r="25" spans="1:5" x14ac:dyDescent="0.25">
      <c r="A25" s="3">
        <v>45261</v>
      </c>
      <c r="C25">
        <f t="shared" si="0"/>
        <v>1.2107856263900794</v>
      </c>
      <c r="D25" s="2">
        <f t="shared" si="1"/>
        <v>-14.458411246764257</v>
      </c>
      <c r="E25" s="2">
        <f t="shared" si="2"/>
        <v>16.879982499544415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108F-1E61-47A9-86AE-20BF354AFE32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18.25</v>
      </c>
    </row>
    <row r="3" spans="1:5" x14ac:dyDescent="0.25">
      <c r="A3" s="3">
        <v>44593</v>
      </c>
      <c r="B3">
        <v>22</v>
      </c>
    </row>
    <row r="4" spans="1:5" x14ac:dyDescent="0.25">
      <c r="A4" s="3">
        <v>44621</v>
      </c>
      <c r="B4">
        <v>15</v>
      </c>
    </row>
    <row r="5" spans="1:5" x14ac:dyDescent="0.25">
      <c r="A5" s="3">
        <v>44652</v>
      </c>
      <c r="B5">
        <v>18</v>
      </c>
    </row>
    <row r="6" spans="1:5" x14ac:dyDescent="0.25">
      <c r="A6" s="3">
        <v>44682</v>
      </c>
      <c r="B6">
        <v>10.75</v>
      </c>
    </row>
    <row r="7" spans="1:5" x14ac:dyDescent="0.25">
      <c r="A7" s="3">
        <v>44713</v>
      </c>
      <c r="B7">
        <v>9.75</v>
      </c>
    </row>
    <row r="8" spans="1:5" x14ac:dyDescent="0.25">
      <c r="A8" s="3">
        <v>44743</v>
      </c>
      <c r="B8">
        <v>8.4166670000000003</v>
      </c>
    </row>
    <row r="9" spans="1:5" x14ac:dyDescent="0.25">
      <c r="A9" s="3">
        <v>44774</v>
      </c>
      <c r="B9">
        <v>12.008333</v>
      </c>
    </row>
    <row r="10" spans="1:5" x14ac:dyDescent="0.25">
      <c r="A10" s="3">
        <v>44805</v>
      </c>
      <c r="B10">
        <v>14.700100000000001</v>
      </c>
    </row>
    <row r="11" spans="1:5" x14ac:dyDescent="0.25">
      <c r="A11" s="3">
        <v>44835</v>
      </c>
      <c r="B11">
        <v>14.1251</v>
      </c>
    </row>
    <row r="12" spans="1:5" x14ac:dyDescent="0.25">
      <c r="A12" s="3">
        <v>44866</v>
      </c>
      <c r="B12">
        <v>20.933433999999998</v>
      </c>
      <c r="C12">
        <v>20.933433999999998</v>
      </c>
      <c r="D12" s="2">
        <v>20.933433999999998</v>
      </c>
      <c r="E12" s="2">
        <v>20.933433999999998</v>
      </c>
    </row>
    <row r="13" spans="1:5" x14ac:dyDescent="0.25">
      <c r="A13" s="3">
        <v>44896</v>
      </c>
      <c r="C13">
        <f t="shared" ref="C13:C25" si="0">_xlfn.FORECAST.ETS(A13,$B$2:$B$12,$A$2:$A$12,1,1)</f>
        <v>13.697423716793178</v>
      </c>
      <c r="D13" s="2">
        <f t="shared" ref="D13:D25" si="1">C13-_xlfn.FORECAST.ETS.CONFINT(A13,$B$2:$B$12,$A$2:$A$12,0.95,1,1)</f>
        <v>4.8786073899417595</v>
      </c>
      <c r="E13" s="2">
        <f t="shared" ref="E13:E25" si="2">C13+_xlfn.FORECAST.ETS.CONFINT(A13,$B$2:$B$12,$A$2:$A$12,0.95,1,1)</f>
        <v>22.516240043644597</v>
      </c>
    </row>
    <row r="14" spans="1:5" x14ac:dyDescent="0.25">
      <c r="A14" s="3">
        <v>44927</v>
      </c>
      <c r="C14">
        <f t="shared" si="0"/>
        <v>13.383462715247507</v>
      </c>
      <c r="D14" s="2">
        <f t="shared" si="1"/>
        <v>4.5197801455357904</v>
      </c>
      <c r="E14" s="2">
        <f t="shared" si="2"/>
        <v>22.247145284959224</v>
      </c>
    </row>
    <row r="15" spans="1:5" x14ac:dyDescent="0.25">
      <c r="A15" s="3">
        <v>44958</v>
      </c>
      <c r="C15">
        <f t="shared" si="0"/>
        <v>13.069501713701838</v>
      </c>
      <c r="D15" s="2">
        <f t="shared" si="1"/>
        <v>4.1602927922920898</v>
      </c>
      <c r="E15" s="2">
        <f t="shared" si="2"/>
        <v>21.978710635111586</v>
      </c>
    </row>
    <row r="16" spans="1:5" x14ac:dyDescent="0.25">
      <c r="A16" s="3">
        <v>44986</v>
      </c>
      <c r="C16">
        <f t="shared" si="0"/>
        <v>12.755540712156167</v>
      </c>
      <c r="D16" s="2">
        <f t="shared" si="1"/>
        <v>3.8001467132339997</v>
      </c>
      <c r="E16" s="2">
        <f t="shared" si="2"/>
        <v>21.710934711078334</v>
      </c>
    </row>
    <row r="17" spans="1:5" x14ac:dyDescent="0.25">
      <c r="A17" s="3">
        <v>45017</v>
      </c>
      <c r="C17">
        <f t="shared" si="0"/>
        <v>12.441579710610498</v>
      </c>
      <c r="D17" s="2">
        <f t="shared" si="1"/>
        <v>3.4393434078095932</v>
      </c>
      <c r="E17" s="2">
        <f t="shared" si="2"/>
        <v>21.4438160134114</v>
      </c>
    </row>
    <row r="18" spans="1:5" x14ac:dyDescent="0.25">
      <c r="A18" s="3">
        <v>45047</v>
      </c>
      <c r="C18">
        <f t="shared" si="0"/>
        <v>12.127618709064826</v>
      </c>
      <c r="D18" s="2">
        <f t="shared" si="1"/>
        <v>3.0778844878307137</v>
      </c>
      <c r="E18" s="2">
        <f t="shared" si="2"/>
        <v>21.177352930298937</v>
      </c>
    </row>
    <row r="19" spans="1:5" x14ac:dyDescent="0.25">
      <c r="A19" s="3">
        <v>45078</v>
      </c>
      <c r="C19">
        <f t="shared" si="0"/>
        <v>11.813657707519157</v>
      </c>
      <c r="D19" s="2">
        <f t="shared" si="1"/>
        <v>2.7157716734175015</v>
      </c>
      <c r="E19" s="2">
        <f t="shared" si="2"/>
        <v>20.911543741620811</v>
      </c>
    </row>
    <row r="20" spans="1:5" x14ac:dyDescent="0.25">
      <c r="A20" s="3">
        <v>45108</v>
      </c>
      <c r="C20">
        <f t="shared" si="0"/>
        <v>11.499696705973486</v>
      </c>
      <c r="D20" s="2">
        <f t="shared" si="1"/>
        <v>2.3530067889549962</v>
      </c>
      <c r="E20" s="2">
        <f t="shared" si="2"/>
        <v>20.646386622991976</v>
      </c>
    </row>
    <row r="21" spans="1:5" x14ac:dyDescent="0.25">
      <c r="A21" s="3">
        <v>45139</v>
      </c>
      <c r="C21">
        <f t="shared" si="0"/>
        <v>11.185735704427817</v>
      </c>
      <c r="D21" s="2">
        <f t="shared" si="1"/>
        <v>1.9895917590681105</v>
      </c>
      <c r="E21" s="2">
        <f t="shared" si="2"/>
        <v>20.381879649787521</v>
      </c>
    </row>
    <row r="22" spans="1:5" x14ac:dyDescent="0.25">
      <c r="A22" s="3">
        <v>45170</v>
      </c>
      <c r="C22">
        <f t="shared" si="0"/>
        <v>10.871774702882146</v>
      </c>
      <c r="D22" s="2">
        <f t="shared" si="1"/>
        <v>1.6255286046209996</v>
      </c>
      <c r="E22" s="2">
        <f t="shared" si="2"/>
        <v>20.118020801143292</v>
      </c>
    </row>
    <row r="23" spans="1:5" x14ac:dyDescent="0.25">
      <c r="A23" s="3">
        <v>45200</v>
      </c>
      <c r="C23">
        <f t="shared" si="0"/>
        <v>10.557813701336476</v>
      </c>
      <c r="D23" s="2">
        <f t="shared" si="1"/>
        <v>1.2608194387464948</v>
      </c>
      <c r="E23" s="2">
        <f t="shared" si="2"/>
        <v>19.854807963926458</v>
      </c>
    </row>
    <row r="24" spans="1:5" x14ac:dyDescent="0.25">
      <c r="A24" s="3">
        <v>45231</v>
      </c>
      <c r="C24">
        <f t="shared" si="0"/>
        <v>10.243852699790807</v>
      </c>
      <c r="D24" s="2">
        <f t="shared" si="1"/>
        <v>0.89546646291101695</v>
      </c>
      <c r="E24" s="2">
        <f t="shared" si="2"/>
        <v>19.592238936670597</v>
      </c>
    </row>
    <row r="25" spans="1:5" x14ac:dyDescent="0.25">
      <c r="A25" s="3">
        <v>45261</v>
      </c>
      <c r="C25">
        <f t="shared" si="0"/>
        <v>9.929891698245136</v>
      </c>
      <c r="D25" s="2">
        <f t="shared" si="1"/>
        <v>0.52947196302003086</v>
      </c>
      <c r="E25" s="2">
        <f t="shared" si="2"/>
        <v>19.330311433470243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5A38D-46D9-480D-8E93-4DFA56ADD64F}">
  <dimension ref="A1:E33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110.375</v>
      </c>
    </row>
    <row r="3" spans="1:5" x14ac:dyDescent="0.25">
      <c r="A3" s="3">
        <v>44593</v>
      </c>
      <c r="B3">
        <v>151.75</v>
      </c>
    </row>
    <row r="4" spans="1:5" x14ac:dyDescent="0.25">
      <c r="A4" s="3">
        <v>44621</v>
      </c>
      <c r="B4">
        <v>153.0625</v>
      </c>
    </row>
    <row r="5" spans="1:5" x14ac:dyDescent="0.25">
      <c r="A5" s="3">
        <v>44652</v>
      </c>
      <c r="B5">
        <v>37.25</v>
      </c>
    </row>
    <row r="6" spans="1:5" x14ac:dyDescent="0.25">
      <c r="A6" s="3">
        <v>44682</v>
      </c>
      <c r="B6">
        <v>203</v>
      </c>
    </row>
    <row r="7" spans="1:5" x14ac:dyDescent="0.25">
      <c r="A7" s="3">
        <v>44713</v>
      </c>
      <c r="B7">
        <v>155.125</v>
      </c>
    </row>
    <row r="8" spans="1:5" x14ac:dyDescent="0.25">
      <c r="A8" s="3">
        <v>44743</v>
      </c>
      <c r="B8">
        <v>130.0625</v>
      </c>
    </row>
    <row r="9" spans="1:5" x14ac:dyDescent="0.25">
      <c r="A9" s="3">
        <v>44774</v>
      </c>
      <c r="B9">
        <v>229.625</v>
      </c>
    </row>
    <row r="10" spans="1:5" x14ac:dyDescent="0.25">
      <c r="A10" s="3">
        <v>44805</v>
      </c>
      <c r="B10">
        <v>136.3125</v>
      </c>
    </row>
    <row r="11" spans="1:5" x14ac:dyDescent="0.25">
      <c r="A11" s="3">
        <v>44835</v>
      </c>
      <c r="B11">
        <v>143.73750000000001</v>
      </c>
    </row>
    <row r="12" spans="1:5" x14ac:dyDescent="0.25">
      <c r="A12" s="3">
        <v>44866</v>
      </c>
      <c r="B12">
        <v>104.3125</v>
      </c>
      <c r="C12">
        <v>104.3125</v>
      </c>
      <c r="D12" s="2">
        <v>104.3125</v>
      </c>
      <c r="E12" s="2">
        <v>104.3125</v>
      </c>
    </row>
    <row r="13" spans="1:5" x14ac:dyDescent="0.25">
      <c r="A13" s="3">
        <v>44896</v>
      </c>
      <c r="C13">
        <f t="shared" ref="C13:C25" si="0">_xlfn.FORECAST.ETS(A13,$B$2:$B$12,$A$2:$A$12,0,1)</f>
        <v>145.60630880462682</v>
      </c>
      <c r="D13" s="2">
        <f t="shared" ref="D13:D25" si="1">C13-_xlfn.FORECAST.ETS.CONFINT(A13,$B$2:$B$12,$A$2:$A$12,0.95,0,1)</f>
        <v>43.766372493011943</v>
      </c>
      <c r="E13" s="2">
        <f t="shared" ref="E13:E25" si="2">C13+_xlfn.FORECAST.ETS.CONFINT(A13,$B$2:$B$12,$A$2:$A$12,0.95,0,1)</f>
        <v>247.4462451162417</v>
      </c>
    </row>
    <row r="14" spans="1:5" x14ac:dyDescent="0.25">
      <c r="A14" s="3">
        <v>44927</v>
      </c>
      <c r="C14">
        <f t="shared" si="0"/>
        <v>147.559376098744</v>
      </c>
      <c r="D14" s="2">
        <f t="shared" si="1"/>
        <v>45.201323166248613</v>
      </c>
      <c r="E14" s="2">
        <f t="shared" si="2"/>
        <v>249.91742903123938</v>
      </c>
    </row>
    <row r="15" spans="1:5" x14ac:dyDescent="0.25">
      <c r="A15" s="3">
        <v>44958</v>
      </c>
      <c r="C15">
        <f t="shared" si="0"/>
        <v>149.5124433928612</v>
      </c>
      <c r="D15" s="2">
        <f t="shared" si="1"/>
        <v>46.628650884260693</v>
      </c>
      <c r="E15" s="2">
        <f t="shared" si="2"/>
        <v>252.39623590146169</v>
      </c>
    </row>
    <row r="16" spans="1:5" x14ac:dyDescent="0.25">
      <c r="A16" s="3">
        <v>44986</v>
      </c>
      <c r="C16">
        <f t="shared" si="0"/>
        <v>151.46551068697838</v>
      </c>
      <c r="D16" s="2">
        <f t="shared" si="1"/>
        <v>48.048371618240239</v>
      </c>
      <c r="E16" s="2">
        <f t="shared" si="2"/>
        <v>254.8826497557165</v>
      </c>
    </row>
    <row r="17" spans="1:5" x14ac:dyDescent="0.25">
      <c r="A17" s="3">
        <v>45017</v>
      </c>
      <c r="C17">
        <f t="shared" si="0"/>
        <v>153.41857798109555</v>
      </c>
      <c r="D17" s="2">
        <f t="shared" si="1"/>
        <v>49.460502683855324</v>
      </c>
      <c r="E17" s="2">
        <f t="shared" si="2"/>
        <v>257.37665327833577</v>
      </c>
    </row>
    <row r="18" spans="1:5" x14ac:dyDescent="0.25">
      <c r="A18" s="3">
        <v>45047</v>
      </c>
      <c r="C18">
        <f t="shared" si="0"/>
        <v>155.37164527521273</v>
      </c>
      <c r="D18" s="2">
        <f t="shared" si="1"/>
        <v>50.865062694353938</v>
      </c>
      <c r="E18" s="2">
        <f t="shared" si="2"/>
        <v>259.87822785607153</v>
      </c>
    </row>
    <row r="19" spans="1:5" x14ac:dyDescent="0.25">
      <c r="A19" s="3">
        <v>45078</v>
      </c>
      <c r="C19">
        <f t="shared" si="0"/>
        <v>157.32471256932993</v>
      </c>
      <c r="D19" s="2">
        <f t="shared" si="1"/>
        <v>52.262071513731328</v>
      </c>
      <c r="E19" s="2">
        <f t="shared" si="2"/>
        <v>262.38735362492855</v>
      </c>
    </row>
    <row r="20" spans="1:5" x14ac:dyDescent="0.25">
      <c r="A20" s="3">
        <v>45108</v>
      </c>
      <c r="C20">
        <f t="shared" si="0"/>
        <v>159.27777986344711</v>
      </c>
      <c r="D20" s="2">
        <f t="shared" si="1"/>
        <v>53.651550210036717</v>
      </c>
      <c r="E20" s="2">
        <f t="shared" si="2"/>
        <v>264.90400951685751</v>
      </c>
    </row>
    <row r="21" spans="1:5" x14ac:dyDescent="0.25">
      <c r="A21" s="3">
        <v>45139</v>
      </c>
      <c r="C21">
        <f t="shared" si="0"/>
        <v>161.23084715756428</v>
      </c>
      <c r="D21" s="2">
        <f t="shared" si="1"/>
        <v>55.033521008892137</v>
      </c>
      <c r="E21" s="2">
        <f t="shared" si="2"/>
        <v>267.42817330623643</v>
      </c>
    </row>
    <row r="22" spans="1:5" x14ac:dyDescent="0.25">
      <c r="A22" s="3">
        <v>45170</v>
      </c>
      <c r="C22">
        <f t="shared" si="0"/>
        <v>163.18391445168146</v>
      </c>
      <c r="D22" s="2">
        <f t="shared" si="1"/>
        <v>56.408007247293042</v>
      </c>
      <c r="E22" s="2">
        <f t="shared" si="2"/>
        <v>269.95982165606989</v>
      </c>
    </row>
    <row r="23" spans="1:5" x14ac:dyDescent="0.25">
      <c r="A23" s="3">
        <v>45200</v>
      </c>
      <c r="C23">
        <f t="shared" si="0"/>
        <v>165.13698174579866</v>
      </c>
      <c r="D23" s="2">
        <f t="shared" si="1"/>
        <v>57.775033327756219</v>
      </c>
      <c r="E23" s="2">
        <f t="shared" si="2"/>
        <v>272.49893016384112</v>
      </c>
    </row>
    <row r="24" spans="1:5" x14ac:dyDescent="0.25">
      <c r="A24" s="3">
        <v>45231</v>
      </c>
      <c r="C24">
        <f t="shared" si="0"/>
        <v>167.09004903991584</v>
      </c>
      <c r="D24" s="2">
        <f t="shared" si="1"/>
        <v>59.134624672877095</v>
      </c>
      <c r="E24" s="2">
        <f t="shared" si="2"/>
        <v>275.04547340695456</v>
      </c>
    </row>
    <row r="25" spans="1:5" x14ac:dyDescent="0.25">
      <c r="A25" s="3">
        <v>45261</v>
      </c>
      <c r="C25">
        <f t="shared" si="0"/>
        <v>169.04311633403302</v>
      </c>
      <c r="D25" s="2">
        <f t="shared" si="1"/>
        <v>60.486807680355611</v>
      </c>
      <c r="E25" s="2">
        <f t="shared" si="2"/>
        <v>277.59942498771045</v>
      </c>
    </row>
    <row r="33" spans="4:4" x14ac:dyDescent="0.25">
      <c r="D33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F1792-C8E4-45A4-9E3E-A55E10AB8903}">
  <dimension ref="BG119:BM1520"/>
  <sheetViews>
    <sheetView workbookViewId="0">
      <selection activeCell="D21" sqref="D21"/>
    </sheetView>
  </sheetViews>
  <sheetFormatPr baseColWidth="10" defaultRowHeight="15" x14ac:dyDescent="0.25"/>
  <cols>
    <col min="59" max="59" width="58.85546875" bestFit="1" customWidth="1"/>
    <col min="61" max="61" width="11.7109375" bestFit="1" customWidth="1"/>
    <col min="62" max="62" width="15.5703125" customWidth="1"/>
    <col min="64" max="64" width="16.42578125" customWidth="1"/>
  </cols>
  <sheetData>
    <row r="119" spans="59:65" x14ac:dyDescent="0.25">
      <c r="BG119" s="36" t="s">
        <v>0</v>
      </c>
      <c r="BH119" s="36" t="s">
        <v>1</v>
      </c>
      <c r="BI119" s="36" t="s">
        <v>2</v>
      </c>
      <c r="BJ119" s="36" t="s">
        <v>3</v>
      </c>
      <c r="BK119" s="36" t="s">
        <v>4</v>
      </c>
      <c r="BL119" s="36" t="s">
        <v>5</v>
      </c>
      <c r="BM119" s="36" t="s">
        <v>6</v>
      </c>
    </row>
    <row r="120" spans="59:65" x14ac:dyDescent="0.25">
      <c r="BG120" s="36" t="s">
        <v>7</v>
      </c>
      <c r="BH120" s="36" t="s">
        <v>8</v>
      </c>
      <c r="BI120" s="36">
        <v>44562</v>
      </c>
      <c r="BJ120" s="36">
        <v>13</v>
      </c>
      <c r="BK120" s="36">
        <v>1670.51</v>
      </c>
      <c r="BL120" s="36">
        <v>128.5</v>
      </c>
      <c r="BM120" s="36" t="s">
        <v>10</v>
      </c>
    </row>
    <row r="121" spans="59:65" x14ac:dyDescent="0.25">
      <c r="BG121" s="36" t="s">
        <v>14</v>
      </c>
      <c r="BH121" s="36" t="s">
        <v>8</v>
      </c>
      <c r="BI121" s="36">
        <v>44562</v>
      </c>
      <c r="BJ121" s="36">
        <v>18.25</v>
      </c>
      <c r="BK121" s="36">
        <v>2007.8</v>
      </c>
      <c r="BL121" s="36">
        <v>110.02</v>
      </c>
      <c r="BM121" s="36" t="s">
        <v>15</v>
      </c>
    </row>
    <row r="122" spans="59:65" x14ac:dyDescent="0.25">
      <c r="BG122" s="36" t="s">
        <v>18</v>
      </c>
      <c r="BH122" s="36" t="s">
        <v>8</v>
      </c>
      <c r="BI122" s="36">
        <v>44562</v>
      </c>
      <c r="BJ122" s="36">
        <v>8.5</v>
      </c>
      <c r="BK122" s="36">
        <v>1068.5</v>
      </c>
      <c r="BL122" s="36">
        <v>125.71</v>
      </c>
      <c r="BM122" s="36" t="s">
        <v>19</v>
      </c>
    </row>
    <row r="123" spans="59:65" x14ac:dyDescent="0.25">
      <c r="BG123" s="36" t="s">
        <v>20</v>
      </c>
      <c r="BH123" s="36" t="s">
        <v>8</v>
      </c>
      <c r="BI123" s="36">
        <v>44562</v>
      </c>
      <c r="BJ123" s="36">
        <v>33</v>
      </c>
      <c r="BK123" s="36">
        <v>1609.54</v>
      </c>
      <c r="BL123" s="36">
        <v>48.77</v>
      </c>
      <c r="BM123" s="36" t="s">
        <v>21</v>
      </c>
    </row>
    <row r="124" spans="59:65" x14ac:dyDescent="0.25">
      <c r="BG124" s="36" t="s">
        <v>22</v>
      </c>
      <c r="BH124" s="36" t="s">
        <v>8</v>
      </c>
      <c r="BI124" s="36">
        <v>44562</v>
      </c>
      <c r="BJ124" s="36">
        <v>16.5</v>
      </c>
      <c r="BK124" s="36">
        <v>871.52</v>
      </c>
      <c r="BL124" s="36">
        <v>52.82</v>
      </c>
      <c r="BM124" s="36" t="s">
        <v>23</v>
      </c>
    </row>
    <row r="125" spans="59:65" x14ac:dyDescent="0.25">
      <c r="BG125" s="36" t="s">
        <v>24</v>
      </c>
      <c r="BH125" s="36" t="s">
        <v>8</v>
      </c>
      <c r="BI125" s="36">
        <v>44562</v>
      </c>
      <c r="BJ125" s="36">
        <v>0.25</v>
      </c>
      <c r="BK125" s="36">
        <v>5.4</v>
      </c>
      <c r="BL125" s="36">
        <v>21.6</v>
      </c>
      <c r="BM125" s="36" t="s">
        <v>25</v>
      </c>
    </row>
    <row r="126" spans="59:65" x14ac:dyDescent="0.25">
      <c r="BG126" s="36" t="s">
        <v>26</v>
      </c>
      <c r="BH126" s="36" t="s">
        <v>8</v>
      </c>
      <c r="BI126" s="36">
        <v>44562</v>
      </c>
      <c r="BJ126" s="36">
        <v>1.25</v>
      </c>
      <c r="BK126" s="36">
        <v>26.14</v>
      </c>
      <c r="BL126" s="36">
        <v>20.91</v>
      </c>
      <c r="BM126" s="36" t="s">
        <v>27</v>
      </c>
    </row>
    <row r="127" spans="59:65" x14ac:dyDescent="0.25">
      <c r="BG127" s="36" t="s">
        <v>28</v>
      </c>
      <c r="BH127" s="36" t="s">
        <v>8</v>
      </c>
      <c r="BI127" s="36">
        <v>44562</v>
      </c>
      <c r="BJ127" s="36">
        <v>12.888821999999999</v>
      </c>
      <c r="BK127" s="36">
        <v>375.82</v>
      </c>
      <c r="BL127" s="36">
        <v>29.16</v>
      </c>
      <c r="BM127" s="36" t="s">
        <v>29</v>
      </c>
    </row>
    <row r="128" spans="59:65" x14ac:dyDescent="0.25">
      <c r="BG128" s="36" t="s">
        <v>30</v>
      </c>
      <c r="BH128" s="36" t="s">
        <v>8</v>
      </c>
      <c r="BI128" s="36">
        <v>44562</v>
      </c>
      <c r="BJ128" s="36">
        <v>4.2777440000000002</v>
      </c>
      <c r="BK128" s="36">
        <v>125.99</v>
      </c>
      <c r="BL128" s="36">
        <v>29.45</v>
      </c>
      <c r="BM128" s="36" t="s">
        <v>31</v>
      </c>
    </row>
    <row r="129" spans="59:65" x14ac:dyDescent="0.25">
      <c r="BG129" s="36" t="s">
        <v>32</v>
      </c>
      <c r="BH129" s="36" t="s">
        <v>8</v>
      </c>
      <c r="BI129" s="36">
        <v>44562</v>
      </c>
      <c r="BJ129" s="36">
        <v>1</v>
      </c>
      <c r="BK129" s="36">
        <v>8.1300000000000008</v>
      </c>
      <c r="BL129" s="36">
        <v>8.1300000000000008</v>
      </c>
      <c r="BM129" s="36" t="s">
        <v>33</v>
      </c>
    </row>
    <row r="130" spans="59:65" x14ac:dyDescent="0.25">
      <c r="BG130" s="36" t="s">
        <v>34</v>
      </c>
      <c r="BH130" s="36" t="s">
        <v>8</v>
      </c>
      <c r="BI130" s="36">
        <v>44562</v>
      </c>
      <c r="BJ130" s="36">
        <v>4</v>
      </c>
      <c r="BK130" s="36">
        <v>218.4</v>
      </c>
      <c r="BL130" s="36">
        <v>54.6</v>
      </c>
      <c r="BM130" s="36" t="s">
        <v>35</v>
      </c>
    </row>
    <row r="131" spans="59:65" x14ac:dyDescent="0.25">
      <c r="BG131" s="36" t="s">
        <v>36</v>
      </c>
      <c r="BH131" s="36" t="s">
        <v>8</v>
      </c>
      <c r="BI131" s="36">
        <v>44562</v>
      </c>
      <c r="BJ131" s="36">
        <v>19.649999999999999</v>
      </c>
      <c r="BK131" s="36">
        <v>670.19</v>
      </c>
      <c r="BL131" s="36">
        <v>34.11</v>
      </c>
      <c r="BM131" s="36" t="s">
        <v>37</v>
      </c>
    </row>
    <row r="132" spans="59:65" x14ac:dyDescent="0.25">
      <c r="BG132" s="36" t="s">
        <v>38</v>
      </c>
      <c r="BH132" s="36" t="s">
        <v>8</v>
      </c>
      <c r="BI132" s="36">
        <v>44562</v>
      </c>
      <c r="BJ132" s="36">
        <v>57.625</v>
      </c>
      <c r="BK132" s="36">
        <v>1862.56</v>
      </c>
      <c r="BL132" s="36">
        <v>32.32</v>
      </c>
      <c r="BM132" s="36" t="s">
        <v>39</v>
      </c>
    </row>
    <row r="133" spans="59:65" x14ac:dyDescent="0.25">
      <c r="BG133" s="36" t="s">
        <v>40</v>
      </c>
      <c r="BH133" s="36" t="s">
        <v>8</v>
      </c>
      <c r="BI133" s="36">
        <v>44562</v>
      </c>
      <c r="BJ133" s="36">
        <v>0.73333400000000004</v>
      </c>
      <c r="BK133" s="36">
        <v>26.4</v>
      </c>
      <c r="BL133" s="36">
        <v>36</v>
      </c>
      <c r="BM133" s="36" t="s">
        <v>41</v>
      </c>
    </row>
    <row r="134" spans="59:65" x14ac:dyDescent="0.25">
      <c r="BG134" s="36" t="s">
        <v>42</v>
      </c>
      <c r="BH134" s="36" t="s">
        <v>8</v>
      </c>
      <c r="BI134" s="36">
        <v>44562</v>
      </c>
      <c r="BJ134" s="36">
        <v>4.0666669999999998</v>
      </c>
      <c r="BK134" s="36">
        <v>146.4</v>
      </c>
      <c r="BL134" s="36">
        <v>36</v>
      </c>
      <c r="BM134" s="36" t="s">
        <v>43</v>
      </c>
    </row>
    <row r="135" spans="59:65" x14ac:dyDescent="0.25">
      <c r="BG135" s="36" t="s">
        <v>44</v>
      </c>
      <c r="BH135" s="36" t="s">
        <v>8</v>
      </c>
      <c r="BI135" s="36">
        <v>44562</v>
      </c>
      <c r="BJ135" s="36">
        <v>1933.9333329999999</v>
      </c>
      <c r="BK135" s="36">
        <v>13201.81</v>
      </c>
      <c r="BL135" s="36">
        <v>6.83</v>
      </c>
      <c r="BM135" s="36" t="s">
        <v>45</v>
      </c>
    </row>
    <row r="136" spans="59:65" x14ac:dyDescent="0.25">
      <c r="BG136" s="36" t="s">
        <v>49</v>
      </c>
      <c r="BH136" s="36" t="s">
        <v>8</v>
      </c>
      <c r="BI136" s="36">
        <v>44562</v>
      </c>
      <c r="BJ136" s="36">
        <v>0.69553299999999996</v>
      </c>
      <c r="BK136" s="36">
        <v>29.91</v>
      </c>
      <c r="BL136" s="36">
        <v>43</v>
      </c>
      <c r="BM136" s="36" t="s">
        <v>50</v>
      </c>
    </row>
    <row r="137" spans="59:65" x14ac:dyDescent="0.25">
      <c r="BG137" s="36" t="s">
        <v>51</v>
      </c>
      <c r="BH137" s="36" t="s">
        <v>8</v>
      </c>
      <c r="BI137" s="36">
        <v>44562</v>
      </c>
      <c r="BJ137" s="36">
        <v>282.58326299999999</v>
      </c>
      <c r="BK137" s="36">
        <v>6871.26</v>
      </c>
      <c r="BL137" s="36">
        <v>24.32</v>
      </c>
      <c r="BM137" s="36" t="s">
        <v>52</v>
      </c>
    </row>
    <row r="138" spans="59:65" x14ac:dyDescent="0.25">
      <c r="BG138" s="36" t="s">
        <v>58</v>
      </c>
      <c r="BH138" s="36" t="s">
        <v>8</v>
      </c>
      <c r="BI138" s="36">
        <v>44562</v>
      </c>
      <c r="BJ138" s="36">
        <v>124.75</v>
      </c>
      <c r="BK138" s="36">
        <v>16812.28</v>
      </c>
      <c r="BL138" s="36">
        <v>134.77000000000001</v>
      </c>
      <c r="BM138" s="36" t="s">
        <v>59</v>
      </c>
    </row>
    <row r="139" spans="59:65" x14ac:dyDescent="0.25">
      <c r="BG139" s="36" t="s">
        <v>62</v>
      </c>
      <c r="BH139" s="36" t="s">
        <v>8</v>
      </c>
      <c r="BI139" s="36">
        <v>44562</v>
      </c>
      <c r="BJ139" s="36">
        <v>91.0625</v>
      </c>
      <c r="BK139" s="36">
        <v>5403.84</v>
      </c>
      <c r="BL139" s="36">
        <v>59.34</v>
      </c>
      <c r="BM139" s="36" t="s">
        <v>63</v>
      </c>
    </row>
    <row r="140" spans="59:65" x14ac:dyDescent="0.25">
      <c r="BG140" s="36" t="s">
        <v>66</v>
      </c>
      <c r="BH140" s="36" t="s">
        <v>8</v>
      </c>
      <c r="BI140" s="36">
        <v>44562</v>
      </c>
      <c r="BJ140" s="36">
        <v>239.75</v>
      </c>
      <c r="BK140" s="36">
        <v>19442.02</v>
      </c>
      <c r="BL140" s="36">
        <v>81.09</v>
      </c>
      <c r="BM140" s="36" t="s">
        <v>67</v>
      </c>
    </row>
    <row r="141" spans="59:65" x14ac:dyDescent="0.25">
      <c r="BG141" s="36" t="s">
        <v>70</v>
      </c>
      <c r="BH141" s="36" t="s">
        <v>8</v>
      </c>
      <c r="BI141" s="36">
        <v>44562</v>
      </c>
      <c r="BJ141" s="36">
        <v>79.319109999999995</v>
      </c>
      <c r="BK141" s="36">
        <v>3840.91</v>
      </c>
      <c r="BL141" s="36">
        <v>48.42</v>
      </c>
      <c r="BM141" s="36" t="s">
        <v>71</v>
      </c>
    </row>
    <row r="142" spans="59:65" x14ac:dyDescent="0.25">
      <c r="BG142" s="36" t="s">
        <v>74</v>
      </c>
      <c r="BH142" s="36" t="s">
        <v>8</v>
      </c>
      <c r="BI142" s="36">
        <v>44562</v>
      </c>
      <c r="BJ142" s="36">
        <v>39.5</v>
      </c>
      <c r="BK142" s="36">
        <v>1872</v>
      </c>
      <c r="BL142" s="36">
        <v>47.39</v>
      </c>
      <c r="BM142" s="36" t="s">
        <v>75</v>
      </c>
    </row>
    <row r="143" spans="59:65" x14ac:dyDescent="0.25">
      <c r="BG143" s="36" t="s">
        <v>78</v>
      </c>
      <c r="BH143" s="36" t="s">
        <v>8</v>
      </c>
      <c r="BI143" s="36">
        <v>44562</v>
      </c>
      <c r="BJ143" s="36">
        <v>16.5</v>
      </c>
      <c r="BK143" s="36">
        <v>783</v>
      </c>
      <c r="BL143" s="36">
        <v>47.45</v>
      </c>
      <c r="BM143" s="36" t="s">
        <v>79</v>
      </c>
    </row>
    <row r="144" spans="59:65" x14ac:dyDescent="0.25">
      <c r="BG144" s="36" t="s">
        <v>82</v>
      </c>
      <c r="BH144" s="36" t="s">
        <v>8</v>
      </c>
      <c r="BI144" s="36">
        <v>44562</v>
      </c>
      <c r="BJ144" s="36">
        <v>161.08327</v>
      </c>
      <c r="BK144" s="36">
        <v>9994.75</v>
      </c>
      <c r="BL144" s="36">
        <v>62.05</v>
      </c>
      <c r="BM144" s="36" t="s">
        <v>83</v>
      </c>
    </row>
    <row r="145" spans="59:65" x14ac:dyDescent="0.25">
      <c r="BG145" s="36" t="s">
        <v>84</v>
      </c>
      <c r="BH145" s="36" t="s">
        <v>8</v>
      </c>
      <c r="BI145" s="36">
        <v>44562</v>
      </c>
      <c r="BJ145" s="36">
        <v>314.45823100000001</v>
      </c>
      <c r="BK145" s="36">
        <v>20452.29</v>
      </c>
      <c r="BL145" s="36">
        <v>65.040000000000006</v>
      </c>
      <c r="BM145" s="36" t="s">
        <v>85</v>
      </c>
    </row>
    <row r="146" spans="59:65" x14ac:dyDescent="0.25">
      <c r="BG146" s="36" t="s">
        <v>86</v>
      </c>
      <c r="BH146" s="36" t="s">
        <v>8</v>
      </c>
      <c r="BI146" s="36">
        <v>44562</v>
      </c>
      <c r="BJ146" s="36">
        <v>1.5</v>
      </c>
      <c r="BK146" s="36">
        <v>49.08</v>
      </c>
      <c r="BL146" s="36">
        <v>32.72</v>
      </c>
      <c r="BM146" s="36" t="s">
        <v>87</v>
      </c>
    </row>
    <row r="147" spans="59:65" x14ac:dyDescent="0.25">
      <c r="BG147" s="36" t="s">
        <v>88</v>
      </c>
      <c r="BH147" s="36" t="s">
        <v>8</v>
      </c>
      <c r="BI147" s="36">
        <v>44562</v>
      </c>
      <c r="BJ147" s="36">
        <v>6</v>
      </c>
      <c r="BK147" s="36">
        <v>148.74</v>
      </c>
      <c r="BL147" s="36">
        <v>24.79</v>
      </c>
      <c r="BM147" s="36" t="s">
        <v>89</v>
      </c>
    </row>
    <row r="148" spans="59:65" x14ac:dyDescent="0.25">
      <c r="BG148" s="36" t="s">
        <v>90</v>
      </c>
      <c r="BH148" s="36" t="s">
        <v>8</v>
      </c>
      <c r="BI148" s="36">
        <v>44562</v>
      </c>
      <c r="BJ148" s="36">
        <v>4</v>
      </c>
      <c r="BK148" s="36">
        <v>101.1</v>
      </c>
      <c r="BL148" s="36">
        <v>25.28</v>
      </c>
      <c r="BM148" s="36" t="s">
        <v>91</v>
      </c>
    </row>
    <row r="149" spans="59:65" x14ac:dyDescent="0.25">
      <c r="BG149" s="36" t="s">
        <v>92</v>
      </c>
      <c r="BH149" s="36" t="s">
        <v>8</v>
      </c>
      <c r="BI149" s="36">
        <v>44562</v>
      </c>
      <c r="BJ149" s="36">
        <v>4</v>
      </c>
      <c r="BK149" s="36">
        <v>100.8</v>
      </c>
      <c r="BL149" s="36">
        <v>25.2</v>
      </c>
      <c r="BM149" s="36" t="s">
        <v>93</v>
      </c>
    </row>
    <row r="150" spans="59:65" x14ac:dyDescent="0.25">
      <c r="BG150" s="36" t="s">
        <v>94</v>
      </c>
      <c r="BH150" s="36" t="s">
        <v>8</v>
      </c>
      <c r="BI150" s="36">
        <v>44562</v>
      </c>
      <c r="BJ150" s="36">
        <v>23.833231999999999</v>
      </c>
      <c r="BK150" s="36">
        <v>837.84</v>
      </c>
      <c r="BL150" s="36">
        <v>35.15</v>
      </c>
      <c r="BM150" s="36" t="s">
        <v>95</v>
      </c>
    </row>
    <row r="151" spans="59:65" x14ac:dyDescent="0.25">
      <c r="BG151" s="36" t="s">
        <v>96</v>
      </c>
      <c r="BH151" s="36" t="s">
        <v>8</v>
      </c>
      <c r="BI151" s="36">
        <v>44562</v>
      </c>
      <c r="BJ151" s="36">
        <v>22.6875</v>
      </c>
      <c r="BK151" s="36">
        <v>1827.2</v>
      </c>
      <c r="BL151" s="36">
        <v>80.540000000000006</v>
      </c>
      <c r="BM151" s="36" t="s">
        <v>97</v>
      </c>
    </row>
    <row r="152" spans="59:65" x14ac:dyDescent="0.25">
      <c r="BG152" s="36" t="s">
        <v>98</v>
      </c>
      <c r="BH152" s="36" t="s">
        <v>8</v>
      </c>
      <c r="BI152" s="36">
        <v>44562</v>
      </c>
      <c r="BJ152" s="36">
        <v>40.46875</v>
      </c>
      <c r="BK152" s="36">
        <v>3213</v>
      </c>
      <c r="BL152" s="36">
        <v>79.39</v>
      </c>
      <c r="BM152" s="36" t="s">
        <v>99</v>
      </c>
    </row>
    <row r="153" spans="59:65" x14ac:dyDescent="0.25">
      <c r="BG153" s="36" t="s">
        <v>100</v>
      </c>
      <c r="BH153" s="36" t="s">
        <v>8</v>
      </c>
      <c r="BI153" s="36">
        <v>44562</v>
      </c>
      <c r="BJ153" s="36">
        <v>16.84375</v>
      </c>
      <c r="BK153" s="36">
        <v>1386.2</v>
      </c>
      <c r="BL153" s="36">
        <v>82.3</v>
      </c>
      <c r="BM153" s="36" t="s">
        <v>101</v>
      </c>
    </row>
    <row r="154" spans="59:65" x14ac:dyDescent="0.25">
      <c r="BG154" s="36" t="s">
        <v>102</v>
      </c>
      <c r="BH154" s="36" t="s">
        <v>8</v>
      </c>
      <c r="BI154" s="36">
        <v>44562</v>
      </c>
      <c r="BJ154" s="36">
        <v>4</v>
      </c>
      <c r="BK154" s="36">
        <v>345.2</v>
      </c>
      <c r="BL154" s="36">
        <v>86.3</v>
      </c>
      <c r="BM154" s="36" t="s">
        <v>103</v>
      </c>
    </row>
    <row r="155" spans="59:65" x14ac:dyDescent="0.25">
      <c r="BG155" s="36" t="s">
        <v>104</v>
      </c>
      <c r="BH155" s="36" t="s">
        <v>8</v>
      </c>
      <c r="BI155" s="36">
        <v>44562</v>
      </c>
      <c r="BJ155" s="36">
        <v>2.8137500000000002</v>
      </c>
      <c r="BK155" s="36">
        <v>250.52</v>
      </c>
      <c r="BL155" s="36">
        <v>89.03</v>
      </c>
      <c r="BM155" s="36" t="s">
        <v>105</v>
      </c>
    </row>
    <row r="156" spans="59:65" x14ac:dyDescent="0.25">
      <c r="BG156" s="36" t="s">
        <v>106</v>
      </c>
      <c r="BH156" s="36" t="s">
        <v>8</v>
      </c>
      <c r="BI156" s="36">
        <v>44562</v>
      </c>
      <c r="BJ156" s="36">
        <v>109</v>
      </c>
      <c r="BK156" s="36">
        <v>1641</v>
      </c>
      <c r="BL156" s="36">
        <v>15.06</v>
      </c>
      <c r="BM156" s="36" t="s">
        <v>107</v>
      </c>
    </row>
    <row r="157" spans="59:65" x14ac:dyDescent="0.25">
      <c r="BG157" s="36" t="s">
        <v>108</v>
      </c>
      <c r="BH157" s="36" t="s">
        <v>8</v>
      </c>
      <c r="BI157" s="36">
        <v>44562</v>
      </c>
      <c r="BJ157" s="36">
        <v>53</v>
      </c>
      <c r="BK157" s="36">
        <v>2612.16</v>
      </c>
      <c r="BL157" s="36">
        <v>49.29</v>
      </c>
      <c r="BM157" s="36" t="s">
        <v>109</v>
      </c>
    </row>
    <row r="158" spans="59:65" x14ac:dyDescent="0.25">
      <c r="BG158" s="36" t="s">
        <v>110</v>
      </c>
      <c r="BH158" s="36" t="s">
        <v>8</v>
      </c>
      <c r="BI158" s="36">
        <v>44562</v>
      </c>
      <c r="BJ158" s="36">
        <v>192.583327</v>
      </c>
      <c r="BK158" s="36">
        <v>9179.69</v>
      </c>
      <c r="BL158" s="36">
        <v>47.67</v>
      </c>
      <c r="BM158" s="36" t="s">
        <v>111</v>
      </c>
    </row>
    <row r="159" spans="59:65" x14ac:dyDescent="0.25">
      <c r="BG159" s="36" t="s">
        <v>112</v>
      </c>
      <c r="BH159" s="36" t="s">
        <v>8</v>
      </c>
      <c r="BI159" s="36">
        <v>44562</v>
      </c>
      <c r="BJ159" s="36">
        <v>9.25</v>
      </c>
      <c r="BK159" s="36">
        <v>290.74</v>
      </c>
      <c r="BL159" s="36">
        <v>31.43</v>
      </c>
      <c r="BM159" s="36" t="s">
        <v>113</v>
      </c>
    </row>
    <row r="160" spans="59:65" x14ac:dyDescent="0.25">
      <c r="BG160" s="36" t="s">
        <v>114</v>
      </c>
      <c r="BH160" s="36" t="s">
        <v>8</v>
      </c>
      <c r="BI160" s="36">
        <v>44562</v>
      </c>
      <c r="BJ160" s="36">
        <v>1096.4000000000001</v>
      </c>
      <c r="BK160" s="36">
        <v>82714.42</v>
      </c>
      <c r="BL160" s="36">
        <v>75.44</v>
      </c>
      <c r="BM160" s="36" t="s">
        <v>115</v>
      </c>
    </row>
    <row r="161" spans="59:65" x14ac:dyDescent="0.25">
      <c r="BG161" s="36" t="s">
        <v>119</v>
      </c>
      <c r="BH161" s="36" t="s">
        <v>8</v>
      </c>
      <c r="BI161" s="36">
        <v>44562</v>
      </c>
      <c r="BJ161" s="36">
        <v>690.08333000000005</v>
      </c>
      <c r="BK161" s="36">
        <v>42672.92</v>
      </c>
      <c r="BL161" s="36">
        <v>61.84</v>
      </c>
      <c r="BM161" s="36" t="s">
        <v>120</v>
      </c>
    </row>
    <row r="162" spans="59:65" x14ac:dyDescent="0.25">
      <c r="BG162" s="36" t="s">
        <v>123</v>
      </c>
      <c r="BH162" s="36" t="s">
        <v>8</v>
      </c>
      <c r="BI162" s="36">
        <v>44562</v>
      </c>
      <c r="BJ162" s="36">
        <v>7.8333339999999998</v>
      </c>
      <c r="BK162" s="36">
        <v>225.84</v>
      </c>
      <c r="BL162" s="36">
        <v>28.83</v>
      </c>
      <c r="BM162" s="36" t="s">
        <v>124</v>
      </c>
    </row>
    <row r="163" spans="59:65" x14ac:dyDescent="0.25">
      <c r="BG163" s="36" t="s">
        <v>125</v>
      </c>
      <c r="BH163" s="36" t="s">
        <v>8</v>
      </c>
      <c r="BI163" s="36">
        <v>44562</v>
      </c>
      <c r="BJ163" s="36">
        <v>8</v>
      </c>
      <c r="BK163" s="36">
        <v>759.42</v>
      </c>
      <c r="BL163" s="36">
        <v>94.93</v>
      </c>
      <c r="BM163" s="36" t="s">
        <v>126</v>
      </c>
    </row>
    <row r="164" spans="59:65" x14ac:dyDescent="0.25">
      <c r="BG164" s="36" t="s">
        <v>129</v>
      </c>
      <c r="BH164" s="36" t="s">
        <v>8</v>
      </c>
      <c r="BI164" s="36">
        <v>44562</v>
      </c>
      <c r="BJ164" s="36">
        <v>110.375</v>
      </c>
      <c r="BK164" s="36">
        <v>9292.19</v>
      </c>
      <c r="BL164" s="36">
        <v>84.19</v>
      </c>
      <c r="BM164" s="36" t="s">
        <v>130</v>
      </c>
    </row>
    <row r="165" spans="59:65" x14ac:dyDescent="0.25">
      <c r="BG165" s="36" t="s">
        <v>133</v>
      </c>
      <c r="BH165" s="36" t="s">
        <v>8</v>
      </c>
      <c r="BI165" s="36">
        <v>44562</v>
      </c>
      <c r="BJ165" s="36">
        <v>109.166601</v>
      </c>
      <c r="BK165" s="36">
        <v>10539.78</v>
      </c>
      <c r="BL165" s="36">
        <v>96.55</v>
      </c>
      <c r="BM165" s="36" t="s">
        <v>134</v>
      </c>
    </row>
    <row r="166" spans="59:65" x14ac:dyDescent="0.25">
      <c r="BG166" s="36" t="s">
        <v>137</v>
      </c>
      <c r="BH166" s="36" t="s">
        <v>8</v>
      </c>
      <c r="BI166" s="36">
        <v>44562</v>
      </c>
      <c r="BJ166" s="36">
        <v>68</v>
      </c>
      <c r="BK166" s="36">
        <v>771.45</v>
      </c>
      <c r="BL166" s="36">
        <v>11.34</v>
      </c>
      <c r="BM166" s="36" t="s">
        <v>138</v>
      </c>
    </row>
    <row r="167" spans="59:65" x14ac:dyDescent="0.25">
      <c r="BG167" s="36" t="s">
        <v>139</v>
      </c>
      <c r="BH167" s="36" t="s">
        <v>8</v>
      </c>
      <c r="BI167" s="36">
        <v>44562</v>
      </c>
      <c r="BJ167" s="36">
        <v>1</v>
      </c>
      <c r="BK167" s="36">
        <v>11.95</v>
      </c>
      <c r="BL167" s="36">
        <v>11.95</v>
      </c>
      <c r="BM167" s="36" t="s">
        <v>140</v>
      </c>
    </row>
    <row r="168" spans="59:65" x14ac:dyDescent="0.25">
      <c r="BG168" s="36" t="s">
        <v>141</v>
      </c>
      <c r="BH168" s="36" t="s">
        <v>8</v>
      </c>
      <c r="BI168" s="36">
        <v>44562</v>
      </c>
      <c r="BJ168" s="36">
        <v>123</v>
      </c>
      <c r="BK168" s="36">
        <v>1365.92</v>
      </c>
      <c r="BL168" s="36">
        <v>11.11</v>
      </c>
      <c r="BM168" s="36" t="s">
        <v>142</v>
      </c>
    </row>
    <row r="169" spans="59:65" x14ac:dyDescent="0.25">
      <c r="BG169" s="36" t="s">
        <v>143</v>
      </c>
      <c r="BH169" s="36" t="s">
        <v>8</v>
      </c>
      <c r="BI169" s="36">
        <v>44562</v>
      </c>
      <c r="BJ169" s="36">
        <v>836.04165999999998</v>
      </c>
      <c r="BK169" s="36">
        <v>10835.62</v>
      </c>
      <c r="BL169" s="36">
        <v>12.96</v>
      </c>
      <c r="BM169" s="36" t="s">
        <v>144</v>
      </c>
    </row>
    <row r="170" spans="59:65" x14ac:dyDescent="0.25">
      <c r="BG170" s="36" t="s">
        <v>145</v>
      </c>
      <c r="BH170" s="36" t="s">
        <v>8</v>
      </c>
      <c r="BI170" s="36">
        <v>44562</v>
      </c>
      <c r="BJ170" s="36">
        <v>212</v>
      </c>
      <c r="BK170" s="36">
        <v>3204</v>
      </c>
      <c r="BL170" s="36">
        <v>15.11</v>
      </c>
      <c r="BM170" s="36" t="s">
        <v>146</v>
      </c>
    </row>
    <row r="171" spans="59:65" x14ac:dyDescent="0.25">
      <c r="BG171" s="36" t="s">
        <v>147</v>
      </c>
      <c r="BH171" s="36" t="s">
        <v>8</v>
      </c>
      <c r="BI171" s="36">
        <v>44562</v>
      </c>
      <c r="BJ171" s="36">
        <v>2.25</v>
      </c>
      <c r="BK171" s="36">
        <v>74.84</v>
      </c>
      <c r="BL171" s="36">
        <v>33.26</v>
      </c>
      <c r="BM171" s="36" t="s">
        <v>148</v>
      </c>
    </row>
    <row r="172" spans="59:65" x14ac:dyDescent="0.25">
      <c r="BG172" s="36" t="s">
        <v>149</v>
      </c>
      <c r="BH172" s="36" t="s">
        <v>8</v>
      </c>
      <c r="BI172" s="36">
        <v>44562</v>
      </c>
      <c r="BJ172" s="36">
        <v>62.05</v>
      </c>
      <c r="BK172" s="36">
        <v>4985.83</v>
      </c>
      <c r="BL172" s="36">
        <v>80.349999999999994</v>
      </c>
      <c r="BM172" s="36" t="s">
        <v>150</v>
      </c>
    </row>
    <row r="173" spans="59:65" x14ac:dyDescent="0.25">
      <c r="BG173" s="36" t="s">
        <v>153</v>
      </c>
      <c r="BH173" s="36" t="s">
        <v>8</v>
      </c>
      <c r="BI173" s="36">
        <v>44562</v>
      </c>
      <c r="BJ173" s="36">
        <v>76.166601</v>
      </c>
      <c r="BK173" s="36">
        <v>7272.9</v>
      </c>
      <c r="BL173" s="36">
        <v>95.49</v>
      </c>
      <c r="BM173" s="36" t="s">
        <v>154</v>
      </c>
    </row>
    <row r="174" spans="59:65" x14ac:dyDescent="0.25">
      <c r="BG174" s="36" t="s">
        <v>157</v>
      </c>
      <c r="BH174" s="36" t="s">
        <v>8</v>
      </c>
      <c r="BI174" s="36">
        <v>44562</v>
      </c>
      <c r="BJ174" s="36">
        <v>52.875006999999997</v>
      </c>
      <c r="BK174" s="36">
        <v>1606.08</v>
      </c>
      <c r="BL174" s="36">
        <v>30.38</v>
      </c>
      <c r="BM174" s="36" t="s">
        <v>158</v>
      </c>
    </row>
    <row r="175" spans="59:65" x14ac:dyDescent="0.25">
      <c r="BG175" s="36" t="s">
        <v>159</v>
      </c>
      <c r="BH175" s="36" t="s">
        <v>8</v>
      </c>
      <c r="BI175" s="36">
        <v>44562</v>
      </c>
      <c r="BJ175" s="36">
        <v>27.291633000000001</v>
      </c>
      <c r="BK175" s="36">
        <v>888.08</v>
      </c>
      <c r="BL175" s="36">
        <v>32.54</v>
      </c>
      <c r="BM175" s="36" t="s">
        <v>160</v>
      </c>
    </row>
    <row r="176" spans="59:65" x14ac:dyDescent="0.25">
      <c r="BG176" s="36" t="s">
        <v>161</v>
      </c>
      <c r="BH176" s="36" t="s">
        <v>8</v>
      </c>
      <c r="BI176" s="36">
        <v>44562</v>
      </c>
      <c r="BJ176" s="36">
        <v>38.666466</v>
      </c>
      <c r="BK176" s="36">
        <v>1265.2</v>
      </c>
      <c r="BL176" s="36">
        <v>32.72</v>
      </c>
      <c r="BM176" s="36" t="s">
        <v>162</v>
      </c>
    </row>
    <row r="177" spans="59:65" x14ac:dyDescent="0.25">
      <c r="BG177" s="36" t="s">
        <v>163</v>
      </c>
      <c r="BH177" s="36" t="s">
        <v>8</v>
      </c>
      <c r="BI177" s="36">
        <v>44562</v>
      </c>
      <c r="BJ177" s="36">
        <v>44.75</v>
      </c>
      <c r="BK177" s="36">
        <v>2163.06</v>
      </c>
      <c r="BL177" s="36">
        <v>48.34</v>
      </c>
      <c r="BM177" s="36" t="s">
        <v>164</v>
      </c>
    </row>
    <row r="178" spans="59:65" x14ac:dyDescent="0.25">
      <c r="BG178" s="36" t="s">
        <v>165</v>
      </c>
      <c r="BH178" s="36" t="s">
        <v>8</v>
      </c>
      <c r="BI178" s="36">
        <v>44562</v>
      </c>
      <c r="BJ178" s="36">
        <v>3</v>
      </c>
      <c r="BK178" s="36">
        <v>261</v>
      </c>
      <c r="BL178" s="36">
        <v>87</v>
      </c>
      <c r="BM178" s="36" t="s">
        <v>48</v>
      </c>
    </row>
    <row r="179" spans="59:65" x14ac:dyDescent="0.25">
      <c r="BG179" s="36" t="s">
        <v>166</v>
      </c>
      <c r="BH179" s="36" t="s">
        <v>8</v>
      </c>
      <c r="BI179" s="36">
        <v>44562</v>
      </c>
      <c r="BJ179" s="36">
        <v>6.25</v>
      </c>
      <c r="BK179" s="36">
        <v>104.93</v>
      </c>
      <c r="BL179" s="36">
        <v>16.79</v>
      </c>
      <c r="BM179" s="36" t="s">
        <v>167</v>
      </c>
    </row>
    <row r="180" spans="59:65" x14ac:dyDescent="0.25">
      <c r="BG180" s="36" t="s">
        <v>168</v>
      </c>
      <c r="BH180" s="36" t="s">
        <v>8</v>
      </c>
      <c r="BI180" s="36">
        <v>44562</v>
      </c>
      <c r="BJ180" s="36">
        <v>8.5555000000000003</v>
      </c>
      <c r="BK180" s="36">
        <v>215.18</v>
      </c>
      <c r="BL180" s="36">
        <v>25.15</v>
      </c>
      <c r="BM180" s="36" t="s">
        <v>169</v>
      </c>
    </row>
    <row r="181" spans="59:65" x14ac:dyDescent="0.25">
      <c r="BG181" s="36" t="s">
        <v>170</v>
      </c>
      <c r="BH181" s="36" t="s">
        <v>8</v>
      </c>
      <c r="BI181" s="36">
        <v>44562</v>
      </c>
      <c r="BJ181" s="36">
        <v>122.79165999999999</v>
      </c>
      <c r="BK181" s="36">
        <v>1560.69</v>
      </c>
      <c r="BL181" s="36">
        <v>12.71</v>
      </c>
      <c r="BM181" s="36" t="s">
        <v>171</v>
      </c>
    </row>
    <row r="182" spans="59:65" x14ac:dyDescent="0.25">
      <c r="BG182" s="36" t="s">
        <v>172</v>
      </c>
      <c r="BH182" s="36" t="s">
        <v>8</v>
      </c>
      <c r="BI182" s="36">
        <v>44562</v>
      </c>
      <c r="BJ182" s="36">
        <v>1252.1666</v>
      </c>
      <c r="BK182" s="36">
        <v>17334.12</v>
      </c>
      <c r="BL182" s="36">
        <v>13.84</v>
      </c>
      <c r="BM182" s="36" t="s">
        <v>173</v>
      </c>
    </row>
    <row r="183" spans="59:65" x14ac:dyDescent="0.25">
      <c r="BG183" s="36" t="s">
        <v>174</v>
      </c>
      <c r="BH183" s="36" t="s">
        <v>8</v>
      </c>
      <c r="BI183" s="36">
        <v>44562</v>
      </c>
      <c r="BJ183" s="36">
        <v>68</v>
      </c>
      <c r="BK183" s="36">
        <v>1394</v>
      </c>
      <c r="BL183" s="36">
        <v>20.5</v>
      </c>
      <c r="BM183" s="36" t="s">
        <v>175</v>
      </c>
    </row>
    <row r="184" spans="59:65" x14ac:dyDescent="0.25">
      <c r="BG184" s="36" t="s">
        <v>176</v>
      </c>
      <c r="BH184" s="36" t="s">
        <v>8</v>
      </c>
      <c r="BI184" s="36">
        <v>44562</v>
      </c>
      <c r="BJ184" s="36">
        <v>1505.9165029999999</v>
      </c>
      <c r="BK184" s="36">
        <v>39377.81</v>
      </c>
      <c r="BL184" s="36">
        <v>26.15</v>
      </c>
      <c r="BM184" s="36" t="s">
        <v>177</v>
      </c>
    </row>
    <row r="185" spans="59:65" x14ac:dyDescent="0.25">
      <c r="BG185" s="36" t="s">
        <v>178</v>
      </c>
      <c r="BH185" s="36" t="s">
        <v>8</v>
      </c>
      <c r="BI185" s="36">
        <v>44562</v>
      </c>
      <c r="BJ185" s="36">
        <v>182.83330000000001</v>
      </c>
      <c r="BK185" s="36">
        <v>4246</v>
      </c>
      <c r="BL185" s="36">
        <v>23.22</v>
      </c>
      <c r="BM185" s="36" t="s">
        <v>179</v>
      </c>
    </row>
    <row r="186" spans="59:65" x14ac:dyDescent="0.25">
      <c r="BG186" s="36" t="s">
        <v>180</v>
      </c>
      <c r="BH186" s="36" t="s">
        <v>8</v>
      </c>
      <c r="BI186" s="36">
        <v>44562</v>
      </c>
      <c r="BJ186" s="36">
        <v>2.25</v>
      </c>
      <c r="BK186" s="36">
        <v>73.62</v>
      </c>
      <c r="BL186" s="36">
        <v>32.72</v>
      </c>
      <c r="BM186" s="36" t="s">
        <v>181</v>
      </c>
    </row>
    <row r="187" spans="59:65" x14ac:dyDescent="0.25">
      <c r="BG187" s="36" t="s">
        <v>184</v>
      </c>
      <c r="BH187" s="36" t="s">
        <v>8</v>
      </c>
      <c r="BI187" s="36">
        <v>44562</v>
      </c>
      <c r="BJ187" s="36">
        <v>1790.75</v>
      </c>
      <c r="BK187" s="36">
        <v>27504.62</v>
      </c>
      <c r="BL187" s="36">
        <v>15.36</v>
      </c>
      <c r="BM187" s="36" t="s">
        <v>185</v>
      </c>
    </row>
    <row r="188" spans="59:65" x14ac:dyDescent="0.25">
      <c r="BG188" s="36" t="s">
        <v>186</v>
      </c>
      <c r="BH188" s="36" t="s">
        <v>8</v>
      </c>
      <c r="BI188" s="36">
        <v>44562</v>
      </c>
      <c r="BJ188" s="36">
        <v>66.583298999999997</v>
      </c>
      <c r="BK188" s="36">
        <v>2435.56</v>
      </c>
      <c r="BL188" s="36">
        <v>36.58</v>
      </c>
      <c r="BM188" s="36" t="s">
        <v>187</v>
      </c>
    </row>
    <row r="189" spans="59:65" x14ac:dyDescent="0.25">
      <c r="BG189" s="36" t="s">
        <v>190</v>
      </c>
      <c r="BH189" s="36" t="s">
        <v>8</v>
      </c>
      <c r="BI189" s="36">
        <v>44562</v>
      </c>
      <c r="BJ189" s="36">
        <v>34.833333000000003</v>
      </c>
      <c r="BK189" s="36">
        <v>1316.17</v>
      </c>
      <c r="BL189" s="36">
        <v>37.78</v>
      </c>
      <c r="BM189" s="36" t="s">
        <v>191</v>
      </c>
    </row>
    <row r="190" spans="59:65" x14ac:dyDescent="0.25">
      <c r="BG190" s="36" t="s">
        <v>194</v>
      </c>
      <c r="BH190" s="36" t="s">
        <v>8</v>
      </c>
      <c r="BI190" s="36">
        <v>44562</v>
      </c>
      <c r="BJ190" s="36">
        <v>1402</v>
      </c>
      <c r="BK190" s="36">
        <v>21959.34</v>
      </c>
      <c r="BL190" s="36">
        <v>15.66</v>
      </c>
      <c r="BM190" s="36" t="s">
        <v>195</v>
      </c>
    </row>
    <row r="191" spans="59:65" x14ac:dyDescent="0.25">
      <c r="BG191" s="36" t="s">
        <v>196</v>
      </c>
      <c r="BH191" s="36" t="s">
        <v>8</v>
      </c>
      <c r="BI191" s="36">
        <v>44562</v>
      </c>
      <c r="BJ191" s="36">
        <v>64.763856000000004</v>
      </c>
      <c r="BK191" s="36">
        <v>2415.1799999999998</v>
      </c>
      <c r="BL191" s="36">
        <v>37.29</v>
      </c>
      <c r="BM191" s="36" t="s">
        <v>197</v>
      </c>
    </row>
    <row r="192" spans="59:65" x14ac:dyDescent="0.25">
      <c r="BG192" s="36" t="s">
        <v>200</v>
      </c>
      <c r="BH192" s="36" t="s">
        <v>8</v>
      </c>
      <c r="BI192" s="36">
        <v>44562</v>
      </c>
      <c r="BJ192" s="36">
        <v>124.833333</v>
      </c>
      <c r="BK192" s="36">
        <v>4797.95</v>
      </c>
      <c r="BL192" s="36">
        <v>38.43</v>
      </c>
      <c r="BM192" s="36" t="s">
        <v>201</v>
      </c>
    </row>
    <row r="193" spans="59:65" x14ac:dyDescent="0.25">
      <c r="BG193" s="36" t="s">
        <v>202</v>
      </c>
      <c r="BH193" s="36" t="s">
        <v>8</v>
      </c>
      <c r="BI193" s="36">
        <v>44562</v>
      </c>
      <c r="BJ193" s="36">
        <v>147.33293399999999</v>
      </c>
      <c r="BK193" s="36">
        <v>4802.7</v>
      </c>
      <c r="BL193" s="36">
        <v>32.6</v>
      </c>
      <c r="BM193" s="36" t="s">
        <v>203</v>
      </c>
    </row>
    <row r="194" spans="59:65" x14ac:dyDescent="0.25">
      <c r="BG194" s="36" t="s">
        <v>204</v>
      </c>
      <c r="BH194" s="36" t="s">
        <v>8</v>
      </c>
      <c r="BI194" s="36">
        <v>44562</v>
      </c>
      <c r="BJ194" s="36">
        <v>141</v>
      </c>
      <c r="BK194" s="36">
        <v>3167.75</v>
      </c>
      <c r="BL194" s="36">
        <v>22.47</v>
      </c>
      <c r="BM194" s="36" t="s">
        <v>205</v>
      </c>
    </row>
    <row r="195" spans="59:65" x14ac:dyDescent="0.25">
      <c r="BG195" s="36" t="s">
        <v>206</v>
      </c>
      <c r="BH195" s="36" t="s">
        <v>8</v>
      </c>
      <c r="BI195" s="36">
        <v>44562</v>
      </c>
      <c r="BJ195" s="36">
        <v>162.25</v>
      </c>
      <c r="BK195" s="36">
        <v>3472.15</v>
      </c>
      <c r="BL195" s="36">
        <v>21.4</v>
      </c>
      <c r="BM195" s="36" t="s">
        <v>207</v>
      </c>
    </row>
    <row r="196" spans="59:65" x14ac:dyDescent="0.25">
      <c r="BG196" s="36" t="s">
        <v>208</v>
      </c>
      <c r="BH196" s="36" t="s">
        <v>8</v>
      </c>
      <c r="BI196" s="36">
        <v>44562</v>
      </c>
      <c r="BJ196" s="36">
        <v>11</v>
      </c>
      <c r="BK196" s="36">
        <v>225.5</v>
      </c>
      <c r="BL196" s="36">
        <v>20.5</v>
      </c>
      <c r="BM196" s="36" t="s">
        <v>209</v>
      </c>
    </row>
    <row r="197" spans="59:65" x14ac:dyDescent="0.25">
      <c r="BG197" s="36" t="s">
        <v>210</v>
      </c>
      <c r="BH197" s="36" t="s">
        <v>8</v>
      </c>
      <c r="BI197" s="36">
        <v>44562</v>
      </c>
      <c r="BJ197" s="36">
        <v>8.1</v>
      </c>
      <c r="BK197" s="36">
        <v>181.44</v>
      </c>
      <c r="BL197" s="36">
        <v>22.4</v>
      </c>
      <c r="BM197" s="36" t="s">
        <v>211</v>
      </c>
    </row>
    <row r="198" spans="59:65" x14ac:dyDescent="0.25">
      <c r="BG198" s="36" t="s">
        <v>212</v>
      </c>
      <c r="BH198" s="36" t="s">
        <v>8</v>
      </c>
      <c r="BI198" s="36">
        <v>44562</v>
      </c>
      <c r="BJ198" s="36">
        <v>9</v>
      </c>
      <c r="BK198" s="36">
        <v>300.72000000000003</v>
      </c>
      <c r="BL198" s="36">
        <v>33.409999999999997</v>
      </c>
      <c r="BM198" s="36" t="s">
        <v>213</v>
      </c>
    </row>
    <row r="199" spans="59:65" x14ac:dyDescent="0.25">
      <c r="BG199" s="36" t="s">
        <v>214</v>
      </c>
      <c r="BH199" s="36" t="s">
        <v>8</v>
      </c>
      <c r="BI199" s="36">
        <v>44562</v>
      </c>
      <c r="BJ199" s="36">
        <v>8.75</v>
      </c>
      <c r="BK199" s="36">
        <v>225.83</v>
      </c>
      <c r="BL199" s="36">
        <v>25.81</v>
      </c>
      <c r="BM199" s="36" t="s">
        <v>215</v>
      </c>
    </row>
    <row r="200" spans="59:65" x14ac:dyDescent="0.25">
      <c r="BG200" s="36" t="s">
        <v>216</v>
      </c>
      <c r="BH200" s="36" t="s">
        <v>8</v>
      </c>
      <c r="BI200" s="36">
        <v>44562</v>
      </c>
      <c r="BJ200" s="36">
        <v>13</v>
      </c>
      <c r="BK200" s="36">
        <v>1383</v>
      </c>
      <c r="BL200" s="36">
        <v>106.38</v>
      </c>
      <c r="BM200" s="36" t="s">
        <v>217</v>
      </c>
    </row>
    <row r="201" spans="59:65" x14ac:dyDescent="0.25">
      <c r="BG201" s="36" t="s">
        <v>218</v>
      </c>
      <c r="BH201" s="36" t="s">
        <v>8</v>
      </c>
      <c r="BI201" s="36">
        <v>44562</v>
      </c>
      <c r="BJ201" s="36">
        <v>21</v>
      </c>
      <c r="BK201" s="36">
        <v>1491</v>
      </c>
      <c r="BL201" s="36">
        <v>71</v>
      </c>
      <c r="BM201" s="36" t="s">
        <v>219</v>
      </c>
    </row>
    <row r="202" spans="59:65" x14ac:dyDescent="0.25">
      <c r="BG202" s="36" t="s">
        <v>220</v>
      </c>
      <c r="BH202" s="36" t="s">
        <v>8</v>
      </c>
      <c r="BI202" s="36">
        <v>44562</v>
      </c>
      <c r="BJ202" s="36">
        <v>6.75</v>
      </c>
      <c r="BK202" s="36">
        <v>604.79999999999995</v>
      </c>
      <c r="BL202" s="36">
        <v>89.6</v>
      </c>
      <c r="BM202" s="36" t="s">
        <v>221</v>
      </c>
    </row>
    <row r="203" spans="59:65" x14ac:dyDescent="0.25">
      <c r="BG203" s="36" t="s">
        <v>222</v>
      </c>
      <c r="BH203" s="36" t="s">
        <v>8</v>
      </c>
      <c r="BI203" s="36">
        <v>44562</v>
      </c>
      <c r="BJ203" s="36">
        <v>1</v>
      </c>
      <c r="BK203" s="36">
        <v>18</v>
      </c>
      <c r="BL203" s="36">
        <v>18</v>
      </c>
      <c r="BM203" s="36" t="s">
        <v>223</v>
      </c>
    </row>
    <row r="204" spans="59:65" x14ac:dyDescent="0.25">
      <c r="BG204" s="36" t="s">
        <v>224</v>
      </c>
      <c r="BH204" s="36" t="s">
        <v>8</v>
      </c>
      <c r="BI204" s="36">
        <v>44562</v>
      </c>
      <c r="BJ204" s="36">
        <v>160</v>
      </c>
      <c r="BK204" s="36">
        <v>2562.41</v>
      </c>
      <c r="BL204" s="36">
        <v>16.02</v>
      </c>
      <c r="BM204" s="36" t="s">
        <v>225</v>
      </c>
    </row>
    <row r="205" spans="59:65" x14ac:dyDescent="0.25">
      <c r="BG205" s="36" t="s">
        <v>226</v>
      </c>
      <c r="BH205" s="36" t="s">
        <v>8</v>
      </c>
      <c r="BI205" s="36">
        <v>44562</v>
      </c>
      <c r="BJ205" s="36">
        <v>3</v>
      </c>
      <c r="BK205" s="36">
        <v>87.84</v>
      </c>
      <c r="BL205" s="36">
        <v>29.28</v>
      </c>
      <c r="BM205" s="36" t="s">
        <v>227</v>
      </c>
    </row>
    <row r="206" spans="59:65" x14ac:dyDescent="0.25">
      <c r="BG206" s="36" t="s">
        <v>228</v>
      </c>
      <c r="BH206" s="36" t="s">
        <v>8</v>
      </c>
      <c r="BI206" s="36">
        <v>44562</v>
      </c>
      <c r="BJ206" s="36">
        <v>1</v>
      </c>
      <c r="BK206" s="36">
        <v>38.74</v>
      </c>
      <c r="BL206" s="36">
        <v>38.74</v>
      </c>
      <c r="BM206" s="36" t="s">
        <v>229</v>
      </c>
    </row>
    <row r="207" spans="59:65" x14ac:dyDescent="0.25">
      <c r="BG207" s="36" t="s">
        <v>230</v>
      </c>
      <c r="BH207" s="36" t="s">
        <v>8</v>
      </c>
      <c r="BI207" s="36">
        <v>44562</v>
      </c>
      <c r="BJ207" s="36">
        <v>15.749928000000001</v>
      </c>
      <c r="BK207" s="36">
        <v>987.07</v>
      </c>
      <c r="BL207" s="36">
        <v>62.67</v>
      </c>
      <c r="BM207" s="36" t="s">
        <v>231</v>
      </c>
    </row>
    <row r="208" spans="59:65" x14ac:dyDescent="0.25">
      <c r="BG208" s="36" t="s">
        <v>234</v>
      </c>
      <c r="BH208" s="36" t="s">
        <v>8</v>
      </c>
      <c r="BI208" s="36">
        <v>44562</v>
      </c>
      <c r="BJ208" s="36">
        <v>39.166656000000003</v>
      </c>
      <c r="BK208" s="36">
        <v>3927.25</v>
      </c>
      <c r="BL208" s="36">
        <v>100.27</v>
      </c>
      <c r="BM208" s="36" t="s">
        <v>235</v>
      </c>
    </row>
    <row r="209" spans="59:65" x14ac:dyDescent="0.25">
      <c r="BG209" s="36" t="s">
        <v>236</v>
      </c>
      <c r="BH209" s="36" t="s">
        <v>8</v>
      </c>
      <c r="BI209" s="36">
        <v>44562</v>
      </c>
      <c r="BJ209" s="36">
        <v>71.206249999999997</v>
      </c>
      <c r="BK209" s="36">
        <v>9314.43</v>
      </c>
      <c r="BL209" s="36">
        <v>130.81</v>
      </c>
      <c r="BM209" s="36" t="s">
        <v>237</v>
      </c>
    </row>
    <row r="210" spans="59:65" x14ac:dyDescent="0.25">
      <c r="BG210" s="36" t="s">
        <v>240</v>
      </c>
      <c r="BH210" s="36" t="s">
        <v>8</v>
      </c>
      <c r="BI210" s="36">
        <v>44562</v>
      </c>
      <c r="BJ210" s="36">
        <v>356.5625</v>
      </c>
      <c r="BK210" s="36">
        <v>47079.53</v>
      </c>
      <c r="BL210" s="36">
        <v>132.04</v>
      </c>
      <c r="BM210" s="36" t="s">
        <v>241</v>
      </c>
    </row>
    <row r="211" spans="59:65" x14ac:dyDescent="0.25">
      <c r="BG211" s="36" t="s">
        <v>246</v>
      </c>
      <c r="BH211" s="36" t="s">
        <v>8</v>
      </c>
      <c r="BI211" s="36">
        <v>44562</v>
      </c>
      <c r="BJ211" s="36">
        <v>38.5</v>
      </c>
      <c r="BK211" s="36">
        <v>3547.15</v>
      </c>
      <c r="BL211" s="36">
        <v>92.13</v>
      </c>
      <c r="BM211" s="36" t="s">
        <v>247</v>
      </c>
    </row>
    <row r="212" spans="59:65" x14ac:dyDescent="0.25">
      <c r="BG212" s="36" t="s">
        <v>250</v>
      </c>
      <c r="BH212" s="36" t="s">
        <v>8</v>
      </c>
      <c r="BI212" s="36">
        <v>44562</v>
      </c>
      <c r="BJ212" s="36">
        <v>34.75</v>
      </c>
      <c r="BK212" s="36">
        <v>3456.29</v>
      </c>
      <c r="BL212" s="36">
        <v>99.46</v>
      </c>
      <c r="BM212" s="36" t="s">
        <v>251</v>
      </c>
    </row>
    <row r="213" spans="59:65" x14ac:dyDescent="0.25">
      <c r="BG213" s="36" t="s">
        <v>252</v>
      </c>
      <c r="BH213" s="36" t="s">
        <v>8</v>
      </c>
      <c r="BI213" s="36">
        <v>44562</v>
      </c>
      <c r="BJ213" s="36">
        <v>90.6875</v>
      </c>
      <c r="BK213" s="36">
        <v>7363.27</v>
      </c>
      <c r="BL213" s="36">
        <v>81.19</v>
      </c>
      <c r="BM213" s="36" t="s">
        <v>253</v>
      </c>
    </row>
    <row r="214" spans="59:65" x14ac:dyDescent="0.25">
      <c r="BG214" s="36" t="s">
        <v>256</v>
      </c>
      <c r="BH214" s="36" t="s">
        <v>8</v>
      </c>
      <c r="BI214" s="36">
        <v>44562</v>
      </c>
      <c r="BJ214" s="36">
        <v>158.458327</v>
      </c>
      <c r="BK214" s="36">
        <v>14128.89</v>
      </c>
      <c r="BL214" s="36">
        <v>89.16</v>
      </c>
      <c r="BM214" s="36" t="s">
        <v>257</v>
      </c>
    </row>
    <row r="215" spans="59:65" x14ac:dyDescent="0.25">
      <c r="BG215" s="36" t="s">
        <v>260</v>
      </c>
      <c r="BH215" s="36" t="s">
        <v>8</v>
      </c>
      <c r="BI215" s="36">
        <v>44562</v>
      </c>
      <c r="BJ215" s="36">
        <v>2.5</v>
      </c>
      <c r="BK215" s="36">
        <v>404.64</v>
      </c>
      <c r="BL215" s="36">
        <v>161.86000000000001</v>
      </c>
      <c r="BM215" s="36" t="s">
        <v>261</v>
      </c>
    </row>
    <row r="216" spans="59:65" x14ac:dyDescent="0.25">
      <c r="BG216" s="36" t="s">
        <v>262</v>
      </c>
      <c r="BH216" s="36" t="s">
        <v>8</v>
      </c>
      <c r="BI216" s="36">
        <v>44562</v>
      </c>
      <c r="BJ216" s="36">
        <v>2</v>
      </c>
      <c r="BK216" s="36">
        <v>23.52</v>
      </c>
      <c r="BL216" s="36">
        <v>11.76</v>
      </c>
      <c r="BM216" s="36" t="s">
        <v>263</v>
      </c>
    </row>
    <row r="217" spans="59:65" x14ac:dyDescent="0.25">
      <c r="BG217" s="36" t="s">
        <v>264</v>
      </c>
      <c r="BH217" s="36" t="s">
        <v>8</v>
      </c>
      <c r="BI217" s="36">
        <v>44562</v>
      </c>
      <c r="BJ217" s="36">
        <v>0.5</v>
      </c>
      <c r="BK217" s="36">
        <v>15.08</v>
      </c>
      <c r="BL217" s="36">
        <v>30.16</v>
      </c>
      <c r="BM217" s="36" t="s">
        <v>265</v>
      </c>
    </row>
    <row r="218" spans="59:65" x14ac:dyDescent="0.25">
      <c r="BG218" s="36" t="s">
        <v>266</v>
      </c>
      <c r="BH218" s="36" t="s">
        <v>8</v>
      </c>
      <c r="BI218" s="36">
        <v>44562</v>
      </c>
      <c r="BJ218" s="36">
        <v>0.22220000000000001</v>
      </c>
      <c r="BK218" s="36">
        <v>13.23</v>
      </c>
      <c r="BL218" s="36">
        <v>59.54</v>
      </c>
      <c r="BM218" s="36" t="s">
        <v>267</v>
      </c>
    </row>
    <row r="219" spans="59:65" x14ac:dyDescent="0.25">
      <c r="BG219" s="36" t="s">
        <v>268</v>
      </c>
      <c r="BH219" s="36" t="s">
        <v>8</v>
      </c>
      <c r="BI219" s="36">
        <v>44562</v>
      </c>
      <c r="BJ219" s="36">
        <v>42.383333</v>
      </c>
      <c r="BK219" s="36">
        <v>3887.11</v>
      </c>
      <c r="BL219" s="36">
        <v>91.71</v>
      </c>
      <c r="BM219" s="36" t="s">
        <v>269</v>
      </c>
    </row>
    <row r="220" spans="59:65" x14ac:dyDescent="0.25">
      <c r="BG220" s="36" t="s">
        <v>270</v>
      </c>
      <c r="BH220" s="36" t="s">
        <v>8</v>
      </c>
      <c r="BI220" s="36">
        <v>44562</v>
      </c>
      <c r="BJ220" s="36">
        <v>35.666597000000003</v>
      </c>
      <c r="BK220" s="36">
        <v>2841.38</v>
      </c>
      <c r="BL220" s="36">
        <v>79.67</v>
      </c>
      <c r="BM220" s="36" t="s">
        <v>271</v>
      </c>
    </row>
    <row r="221" spans="59:65" x14ac:dyDescent="0.25">
      <c r="BG221" s="36" t="s">
        <v>272</v>
      </c>
      <c r="BH221" s="36" t="s">
        <v>8</v>
      </c>
      <c r="BI221" s="36">
        <v>44562</v>
      </c>
      <c r="BJ221" s="36">
        <v>515.25</v>
      </c>
      <c r="BK221" s="36">
        <v>43205.29</v>
      </c>
      <c r="BL221" s="36">
        <v>83.85</v>
      </c>
      <c r="BM221" s="36" t="s">
        <v>273</v>
      </c>
    </row>
    <row r="222" spans="59:65" x14ac:dyDescent="0.25">
      <c r="BG222" s="36" t="s">
        <v>276</v>
      </c>
      <c r="BH222" s="36" t="s">
        <v>8</v>
      </c>
      <c r="BI222" s="36">
        <v>44562</v>
      </c>
      <c r="BJ222" s="36">
        <v>318.91666700000002</v>
      </c>
      <c r="BK222" s="36">
        <v>21198.15</v>
      </c>
      <c r="BL222" s="36">
        <v>66.47</v>
      </c>
      <c r="BM222" s="36" t="s">
        <v>277</v>
      </c>
    </row>
    <row r="223" spans="59:65" x14ac:dyDescent="0.25">
      <c r="BG223" s="36" t="s">
        <v>280</v>
      </c>
      <c r="BH223" s="36" t="s">
        <v>8</v>
      </c>
      <c r="BI223" s="36">
        <v>44562</v>
      </c>
      <c r="BJ223" s="36">
        <v>258.83333299999998</v>
      </c>
      <c r="BK223" s="36">
        <v>6593.1</v>
      </c>
      <c r="BL223" s="36">
        <v>25.47</v>
      </c>
      <c r="BM223" s="36" t="s">
        <v>281</v>
      </c>
    </row>
    <row r="224" spans="59:65" x14ac:dyDescent="0.25">
      <c r="BG224" s="36" t="s">
        <v>282</v>
      </c>
      <c r="BH224" s="36" t="s">
        <v>8</v>
      </c>
      <c r="BI224" s="36">
        <v>44562</v>
      </c>
      <c r="BJ224" s="36">
        <v>26</v>
      </c>
      <c r="BK224" s="36">
        <v>363.21</v>
      </c>
      <c r="BL224" s="36">
        <v>13.97</v>
      </c>
      <c r="BM224" s="36" t="s">
        <v>283</v>
      </c>
    </row>
    <row r="225" spans="59:65" x14ac:dyDescent="0.25">
      <c r="BG225" s="36" t="s">
        <v>284</v>
      </c>
      <c r="BH225" s="36" t="s">
        <v>8</v>
      </c>
      <c r="BI225" s="36">
        <v>44562</v>
      </c>
      <c r="BJ225" s="36">
        <v>273.66665999999998</v>
      </c>
      <c r="BK225" s="36">
        <v>6957.98</v>
      </c>
      <c r="BL225" s="36">
        <v>25.43</v>
      </c>
      <c r="BM225" s="36" t="s">
        <v>285</v>
      </c>
    </row>
    <row r="226" spans="59:65" x14ac:dyDescent="0.25">
      <c r="BG226" s="36" t="s">
        <v>286</v>
      </c>
      <c r="BH226" s="36" t="s">
        <v>8</v>
      </c>
      <c r="BI226" s="36">
        <v>44562</v>
      </c>
      <c r="BJ226" s="36">
        <v>7</v>
      </c>
      <c r="BK226" s="36">
        <v>76.5</v>
      </c>
      <c r="BL226" s="36">
        <v>10.93</v>
      </c>
      <c r="BM226" s="36" t="s">
        <v>287</v>
      </c>
    </row>
    <row r="227" spans="59:65" x14ac:dyDescent="0.25">
      <c r="BG227" s="36" t="s">
        <v>288</v>
      </c>
      <c r="BH227" s="36" t="s">
        <v>8</v>
      </c>
      <c r="BI227" s="36">
        <v>44562</v>
      </c>
      <c r="BJ227" s="36">
        <v>5</v>
      </c>
      <c r="BK227" s="36">
        <v>135</v>
      </c>
      <c r="BL227" s="36">
        <v>27</v>
      </c>
      <c r="BM227" s="36" t="s">
        <v>289</v>
      </c>
    </row>
    <row r="228" spans="59:65" x14ac:dyDescent="0.25">
      <c r="BG228" s="36" t="s">
        <v>290</v>
      </c>
      <c r="BH228" s="36" t="s">
        <v>8</v>
      </c>
      <c r="BI228" s="36">
        <v>44562</v>
      </c>
      <c r="BJ228" s="36">
        <v>85.75</v>
      </c>
      <c r="BK228" s="36">
        <v>8049.27</v>
      </c>
      <c r="BL228" s="36">
        <v>93.87</v>
      </c>
      <c r="BM228" s="36" t="s">
        <v>291</v>
      </c>
    </row>
    <row r="229" spans="59:65" x14ac:dyDescent="0.25">
      <c r="BG229" s="36" t="s">
        <v>294</v>
      </c>
      <c r="BH229" s="36" t="s">
        <v>8</v>
      </c>
      <c r="BI229" s="36">
        <v>44562</v>
      </c>
      <c r="BJ229" s="36">
        <v>90.791666000000006</v>
      </c>
      <c r="BK229" s="36">
        <v>10608.51</v>
      </c>
      <c r="BL229" s="36">
        <v>116.84</v>
      </c>
      <c r="BM229" s="36" t="s">
        <v>295</v>
      </c>
    </row>
    <row r="230" spans="59:65" x14ac:dyDescent="0.25">
      <c r="BG230" s="36" t="s">
        <v>298</v>
      </c>
      <c r="BH230" s="36" t="s">
        <v>8</v>
      </c>
      <c r="BI230" s="36">
        <v>44562</v>
      </c>
      <c r="BJ230" s="36">
        <v>60</v>
      </c>
      <c r="BK230" s="36">
        <v>327.18</v>
      </c>
      <c r="BL230" s="36">
        <v>5.45</v>
      </c>
      <c r="BM230" s="36" t="s">
        <v>299</v>
      </c>
    </row>
    <row r="231" spans="59:65" x14ac:dyDescent="0.25">
      <c r="BG231" s="36" t="s">
        <v>300</v>
      </c>
      <c r="BH231" s="36" t="s">
        <v>8</v>
      </c>
      <c r="BI231" s="36">
        <v>44562</v>
      </c>
      <c r="BJ231" s="36">
        <v>15</v>
      </c>
      <c r="BK231" s="36">
        <v>82.58</v>
      </c>
      <c r="BL231" s="36">
        <v>5.51</v>
      </c>
      <c r="BM231" s="36" t="s">
        <v>301</v>
      </c>
    </row>
    <row r="232" spans="59:65" x14ac:dyDescent="0.25">
      <c r="BG232" s="36" t="s">
        <v>302</v>
      </c>
      <c r="BH232" s="36" t="s">
        <v>8</v>
      </c>
      <c r="BI232" s="36">
        <v>44562</v>
      </c>
      <c r="BJ232" s="36">
        <v>52</v>
      </c>
      <c r="BK232" s="36">
        <v>264.83999999999997</v>
      </c>
      <c r="BL232" s="36">
        <v>5.09</v>
      </c>
      <c r="BM232" s="36" t="s">
        <v>303</v>
      </c>
    </row>
    <row r="233" spans="59:65" x14ac:dyDescent="0.25">
      <c r="BG233" s="36" t="s">
        <v>304</v>
      </c>
      <c r="BH233" s="36" t="s">
        <v>8</v>
      </c>
      <c r="BI233" s="36">
        <v>44562</v>
      </c>
      <c r="BJ233" s="36">
        <v>22</v>
      </c>
      <c r="BK233" s="36">
        <v>118.72</v>
      </c>
      <c r="BL233" s="36">
        <v>5.4</v>
      </c>
      <c r="BM233" s="36" t="s">
        <v>305</v>
      </c>
    </row>
    <row r="234" spans="59:65" x14ac:dyDescent="0.25">
      <c r="BG234" s="36" t="s">
        <v>306</v>
      </c>
      <c r="BH234" s="36" t="s">
        <v>8</v>
      </c>
      <c r="BI234" s="36">
        <v>44562</v>
      </c>
      <c r="BJ234" s="36">
        <v>54</v>
      </c>
      <c r="BK234" s="36">
        <v>292.97000000000003</v>
      </c>
      <c r="BL234" s="36">
        <v>5.43</v>
      </c>
      <c r="BM234" s="36" t="s">
        <v>307</v>
      </c>
    </row>
    <row r="235" spans="59:65" x14ac:dyDescent="0.25">
      <c r="BG235" s="36" t="s">
        <v>308</v>
      </c>
      <c r="BH235" s="36" t="s">
        <v>8</v>
      </c>
      <c r="BI235" s="36">
        <v>44562</v>
      </c>
      <c r="BJ235" s="36">
        <v>1</v>
      </c>
      <c r="BK235" s="36">
        <v>6.07</v>
      </c>
      <c r="BL235" s="36">
        <v>6.07</v>
      </c>
      <c r="BM235" s="36" t="s">
        <v>48</v>
      </c>
    </row>
    <row r="236" spans="59:65" x14ac:dyDescent="0.25">
      <c r="BG236" s="36" t="s">
        <v>309</v>
      </c>
      <c r="BH236" s="36" t="s">
        <v>8</v>
      </c>
      <c r="BI236" s="36">
        <v>44562</v>
      </c>
      <c r="BJ236" s="36">
        <v>11.416667</v>
      </c>
      <c r="BK236" s="36">
        <v>66.16</v>
      </c>
      <c r="BL236" s="36">
        <v>5.8</v>
      </c>
      <c r="BM236" s="36" t="s">
        <v>310</v>
      </c>
    </row>
    <row r="237" spans="59:65" x14ac:dyDescent="0.25">
      <c r="BG237" s="36" t="s">
        <v>311</v>
      </c>
      <c r="BH237" s="36" t="s">
        <v>8</v>
      </c>
      <c r="BI237" s="36">
        <v>44562</v>
      </c>
      <c r="BJ237" s="36">
        <v>13</v>
      </c>
      <c r="BK237" s="36">
        <v>71.260000000000005</v>
      </c>
      <c r="BL237" s="36">
        <v>5.48</v>
      </c>
      <c r="BM237" s="36" t="s">
        <v>312</v>
      </c>
    </row>
    <row r="238" spans="59:65" x14ac:dyDescent="0.25">
      <c r="BG238" s="36" t="s">
        <v>313</v>
      </c>
      <c r="BH238" s="36" t="s">
        <v>8</v>
      </c>
      <c r="BI238" s="36">
        <v>44562</v>
      </c>
      <c r="BJ238" s="36">
        <v>44</v>
      </c>
      <c r="BK238" s="36">
        <v>231.76</v>
      </c>
      <c r="BL238" s="36">
        <v>5.27</v>
      </c>
      <c r="BM238" s="36" t="s">
        <v>314</v>
      </c>
    </row>
    <row r="239" spans="59:65" x14ac:dyDescent="0.25">
      <c r="BG239" s="36" t="s">
        <v>315</v>
      </c>
      <c r="BH239" s="36" t="s">
        <v>8</v>
      </c>
      <c r="BI239" s="36">
        <v>44562</v>
      </c>
      <c r="BJ239" s="36">
        <v>4.4166660000000002</v>
      </c>
      <c r="BK239" s="36">
        <v>440.35</v>
      </c>
      <c r="BL239" s="36">
        <v>99.7</v>
      </c>
      <c r="BM239" s="36" t="s">
        <v>316</v>
      </c>
    </row>
    <row r="240" spans="59:65" x14ac:dyDescent="0.25">
      <c r="BG240" s="36" t="s">
        <v>317</v>
      </c>
      <c r="BH240" s="36" t="s">
        <v>8</v>
      </c>
      <c r="BI240" s="36">
        <v>44562</v>
      </c>
      <c r="BJ240" s="36">
        <v>1</v>
      </c>
      <c r="BK240" s="36">
        <v>66.02</v>
      </c>
      <c r="BL240" s="36">
        <v>66.02</v>
      </c>
      <c r="BM240" s="36" t="s">
        <v>318</v>
      </c>
    </row>
    <row r="241" spans="59:65" x14ac:dyDescent="0.25">
      <c r="BG241" s="36" t="s">
        <v>7</v>
      </c>
      <c r="BH241" s="36" t="s">
        <v>8</v>
      </c>
      <c r="BI241" s="36">
        <v>44593</v>
      </c>
      <c r="BJ241" s="36">
        <v>11.75</v>
      </c>
      <c r="BK241" s="36">
        <v>1479.48</v>
      </c>
      <c r="BL241" s="36">
        <v>125.91</v>
      </c>
      <c r="BM241" s="36" t="s">
        <v>10</v>
      </c>
    </row>
    <row r="242" spans="59:65" x14ac:dyDescent="0.25">
      <c r="BG242" s="36" t="s">
        <v>14</v>
      </c>
      <c r="BH242" s="36" t="s">
        <v>8</v>
      </c>
      <c r="BI242" s="36">
        <v>44593</v>
      </c>
      <c r="BJ242" s="36">
        <v>22</v>
      </c>
      <c r="BK242" s="36">
        <v>2501.16</v>
      </c>
      <c r="BL242" s="36">
        <v>113.69</v>
      </c>
      <c r="BM242" s="36" t="s">
        <v>15</v>
      </c>
    </row>
    <row r="243" spans="59:65" x14ac:dyDescent="0.25">
      <c r="BG243" s="36" t="s">
        <v>18</v>
      </c>
      <c r="BH243" s="36" t="s">
        <v>8</v>
      </c>
      <c r="BI243" s="36">
        <v>44593</v>
      </c>
      <c r="BJ243" s="36">
        <v>17.5</v>
      </c>
      <c r="BK243" s="36">
        <v>2262.66</v>
      </c>
      <c r="BL243" s="36">
        <v>129.29</v>
      </c>
      <c r="BM243" s="36" t="s">
        <v>19</v>
      </c>
    </row>
    <row r="244" spans="59:65" x14ac:dyDescent="0.25">
      <c r="BG244" s="36" t="s">
        <v>20</v>
      </c>
      <c r="BH244" s="36" t="s">
        <v>8</v>
      </c>
      <c r="BI244" s="36">
        <v>44593</v>
      </c>
      <c r="BJ244" s="36">
        <v>32.541665999999999</v>
      </c>
      <c r="BK244" s="36">
        <v>1607.51</v>
      </c>
      <c r="BL244" s="36">
        <v>49.4</v>
      </c>
      <c r="BM244" s="36" t="s">
        <v>21</v>
      </c>
    </row>
    <row r="245" spans="59:65" x14ac:dyDescent="0.25">
      <c r="BG245" s="36" t="s">
        <v>22</v>
      </c>
      <c r="BH245" s="36" t="s">
        <v>8</v>
      </c>
      <c r="BI245" s="36">
        <v>44593</v>
      </c>
      <c r="BJ245" s="36">
        <v>18</v>
      </c>
      <c r="BK245" s="36">
        <v>976.11</v>
      </c>
      <c r="BL245" s="36">
        <v>54.23</v>
      </c>
      <c r="BM245" s="36" t="s">
        <v>23</v>
      </c>
    </row>
    <row r="246" spans="59:65" x14ac:dyDescent="0.25">
      <c r="BG246" s="36" t="s">
        <v>24</v>
      </c>
      <c r="BH246" s="36" t="s">
        <v>8</v>
      </c>
      <c r="BI246" s="36">
        <v>44593</v>
      </c>
      <c r="BJ246" s="36">
        <v>1</v>
      </c>
      <c r="BK246" s="36">
        <v>21.6</v>
      </c>
      <c r="BL246" s="36">
        <v>21.6</v>
      </c>
      <c r="BM246" s="36" t="s">
        <v>25</v>
      </c>
    </row>
    <row r="247" spans="59:65" x14ac:dyDescent="0.25">
      <c r="BG247" s="36" t="s">
        <v>26</v>
      </c>
      <c r="BH247" s="36" t="s">
        <v>8</v>
      </c>
      <c r="BI247" s="36">
        <v>44593</v>
      </c>
      <c r="BJ247" s="36">
        <v>1</v>
      </c>
      <c r="BK247" s="36">
        <v>20.91</v>
      </c>
      <c r="BL247" s="36">
        <v>20.91</v>
      </c>
      <c r="BM247" s="36" t="s">
        <v>27</v>
      </c>
    </row>
    <row r="248" spans="59:65" x14ac:dyDescent="0.25">
      <c r="BG248" s="36" t="s">
        <v>320</v>
      </c>
      <c r="BH248" s="36" t="s">
        <v>8</v>
      </c>
      <c r="BI248" s="36">
        <v>44593</v>
      </c>
      <c r="BJ248" s="36">
        <v>54.332999999999998</v>
      </c>
      <c r="BK248" s="36">
        <v>1371.13</v>
      </c>
      <c r="BL248" s="36">
        <v>25.24</v>
      </c>
      <c r="BM248" s="36" t="s">
        <v>321</v>
      </c>
    </row>
    <row r="249" spans="59:65" x14ac:dyDescent="0.25">
      <c r="BG249" s="36" t="s">
        <v>28</v>
      </c>
      <c r="BH249" s="36" t="s">
        <v>8</v>
      </c>
      <c r="BI249" s="36">
        <v>44593</v>
      </c>
      <c r="BJ249" s="36">
        <v>14.944032999999999</v>
      </c>
      <c r="BK249" s="36">
        <v>429.6</v>
      </c>
      <c r="BL249" s="36">
        <v>28.75</v>
      </c>
      <c r="BM249" s="36" t="s">
        <v>29</v>
      </c>
    </row>
    <row r="250" spans="59:65" x14ac:dyDescent="0.25">
      <c r="BG250" s="36" t="s">
        <v>30</v>
      </c>
      <c r="BH250" s="36" t="s">
        <v>8</v>
      </c>
      <c r="BI250" s="36">
        <v>44593</v>
      </c>
      <c r="BJ250" s="36">
        <v>12.444034</v>
      </c>
      <c r="BK250" s="36">
        <v>384.53</v>
      </c>
      <c r="BL250" s="36">
        <v>30.9</v>
      </c>
      <c r="BM250" s="36" t="s">
        <v>31</v>
      </c>
    </row>
    <row r="251" spans="59:65" x14ac:dyDescent="0.25">
      <c r="BG251" s="36" t="s">
        <v>32</v>
      </c>
      <c r="BH251" s="36" t="s">
        <v>8</v>
      </c>
      <c r="BI251" s="36">
        <v>44593</v>
      </c>
      <c r="BJ251" s="36">
        <v>5.9166600000000003</v>
      </c>
      <c r="BK251" s="36">
        <v>48.11</v>
      </c>
      <c r="BL251" s="36">
        <v>8.1300000000000008</v>
      </c>
      <c r="BM251" s="36" t="s">
        <v>33</v>
      </c>
    </row>
    <row r="252" spans="59:65" x14ac:dyDescent="0.25">
      <c r="BG252" s="36" t="s">
        <v>34</v>
      </c>
      <c r="BH252" s="36" t="s">
        <v>8</v>
      </c>
      <c r="BI252" s="36">
        <v>44593</v>
      </c>
      <c r="BJ252" s="36">
        <v>2.3332999999999999</v>
      </c>
      <c r="BK252" s="36">
        <v>123.45</v>
      </c>
      <c r="BL252" s="36">
        <v>52.91</v>
      </c>
      <c r="BM252" s="36" t="s">
        <v>35</v>
      </c>
    </row>
    <row r="253" spans="59:65" x14ac:dyDescent="0.25">
      <c r="BG253" s="36" t="s">
        <v>36</v>
      </c>
      <c r="BH253" s="36" t="s">
        <v>8</v>
      </c>
      <c r="BI253" s="36">
        <v>44593</v>
      </c>
      <c r="BJ253" s="36">
        <v>28.15</v>
      </c>
      <c r="BK253" s="36">
        <v>983.92</v>
      </c>
      <c r="BL253" s="36">
        <v>34.950000000000003</v>
      </c>
      <c r="BM253" s="36" t="s">
        <v>37</v>
      </c>
    </row>
    <row r="254" spans="59:65" x14ac:dyDescent="0.25">
      <c r="BG254" s="36" t="s">
        <v>38</v>
      </c>
      <c r="BH254" s="36" t="s">
        <v>8</v>
      </c>
      <c r="BI254" s="36">
        <v>44593</v>
      </c>
      <c r="BJ254" s="36">
        <v>29.5625</v>
      </c>
      <c r="BK254" s="36">
        <v>952.27</v>
      </c>
      <c r="BL254" s="36">
        <v>32.21</v>
      </c>
      <c r="BM254" s="36" t="s">
        <v>39</v>
      </c>
    </row>
    <row r="255" spans="59:65" x14ac:dyDescent="0.25">
      <c r="BG255" s="36" t="s">
        <v>40</v>
      </c>
      <c r="BH255" s="36" t="s">
        <v>8</v>
      </c>
      <c r="BI255" s="36">
        <v>44593</v>
      </c>
      <c r="BJ255" s="36">
        <v>1</v>
      </c>
      <c r="BK255" s="36">
        <v>36</v>
      </c>
      <c r="BL255" s="36">
        <v>36</v>
      </c>
      <c r="BM255" s="36" t="s">
        <v>41</v>
      </c>
    </row>
    <row r="256" spans="59:65" x14ac:dyDescent="0.25">
      <c r="BG256" s="36" t="s">
        <v>44</v>
      </c>
      <c r="BH256" s="36" t="s">
        <v>8</v>
      </c>
      <c r="BI256" s="36">
        <v>44593</v>
      </c>
      <c r="BJ256" s="36">
        <v>8.40001</v>
      </c>
      <c r="BK256" s="36">
        <v>124.55</v>
      </c>
      <c r="BL256" s="36">
        <v>14.83</v>
      </c>
      <c r="BM256" s="36" t="s">
        <v>45</v>
      </c>
    </row>
    <row r="257" spans="59:65" x14ac:dyDescent="0.25">
      <c r="BG257" s="36" t="s">
        <v>51</v>
      </c>
      <c r="BH257" s="36" t="s">
        <v>8</v>
      </c>
      <c r="BI257" s="36">
        <v>44593</v>
      </c>
      <c r="BJ257" s="36">
        <v>124.16667</v>
      </c>
      <c r="BK257" s="36">
        <v>3100.43</v>
      </c>
      <c r="BL257" s="36">
        <v>24.97</v>
      </c>
      <c r="BM257" s="36" t="s">
        <v>52</v>
      </c>
    </row>
    <row r="258" spans="59:65" x14ac:dyDescent="0.25">
      <c r="BG258" s="36" t="s">
        <v>328</v>
      </c>
      <c r="BH258" s="36" t="s">
        <v>8</v>
      </c>
      <c r="BI258" s="36">
        <v>44593</v>
      </c>
      <c r="BJ258" s="36">
        <v>-0.25</v>
      </c>
      <c r="BK258" s="36">
        <v>-3.08</v>
      </c>
      <c r="BL258" s="36">
        <v>12.32</v>
      </c>
      <c r="BM258" s="36" t="s">
        <v>329</v>
      </c>
    </row>
    <row r="259" spans="59:65" x14ac:dyDescent="0.25">
      <c r="BG259" s="36" t="s">
        <v>58</v>
      </c>
      <c r="BH259" s="36" t="s">
        <v>8</v>
      </c>
      <c r="BI259" s="36">
        <v>44593</v>
      </c>
      <c r="BJ259" s="36">
        <v>140.08333300000001</v>
      </c>
      <c r="BK259" s="36">
        <v>19122.349999999999</v>
      </c>
      <c r="BL259" s="36">
        <v>136.51</v>
      </c>
      <c r="BM259" s="36" t="s">
        <v>59</v>
      </c>
    </row>
    <row r="260" spans="59:65" x14ac:dyDescent="0.25">
      <c r="BG260" s="36" t="s">
        <v>62</v>
      </c>
      <c r="BH260" s="36" t="s">
        <v>8</v>
      </c>
      <c r="BI260" s="36">
        <v>44593</v>
      </c>
      <c r="BJ260" s="36">
        <v>248.75</v>
      </c>
      <c r="BK260" s="36">
        <v>14179.56</v>
      </c>
      <c r="BL260" s="36">
        <v>57</v>
      </c>
      <c r="BM260" s="36" t="s">
        <v>63</v>
      </c>
    </row>
    <row r="261" spans="59:65" x14ac:dyDescent="0.25">
      <c r="BG261" s="36" t="s">
        <v>66</v>
      </c>
      <c r="BH261" s="36" t="s">
        <v>8</v>
      </c>
      <c r="BI261" s="36">
        <v>44593</v>
      </c>
      <c r="BJ261" s="36">
        <v>122.75</v>
      </c>
      <c r="BK261" s="36">
        <v>11707.5</v>
      </c>
      <c r="BL261" s="36">
        <v>95.38</v>
      </c>
      <c r="BM261" s="36" t="s">
        <v>67</v>
      </c>
    </row>
    <row r="262" spans="59:65" x14ac:dyDescent="0.25">
      <c r="BG262" s="36" t="s">
        <v>70</v>
      </c>
      <c r="BH262" s="36" t="s">
        <v>8</v>
      </c>
      <c r="BI262" s="36">
        <v>44593</v>
      </c>
      <c r="BJ262" s="36">
        <v>57.999999000000003</v>
      </c>
      <c r="BK262" s="36">
        <v>3545.56</v>
      </c>
      <c r="BL262" s="36">
        <v>61.13</v>
      </c>
      <c r="BM262" s="36" t="s">
        <v>71</v>
      </c>
    </row>
    <row r="263" spans="59:65" x14ac:dyDescent="0.25">
      <c r="BG263" s="36" t="s">
        <v>74</v>
      </c>
      <c r="BH263" s="36" t="s">
        <v>8</v>
      </c>
      <c r="BI263" s="36">
        <v>44593</v>
      </c>
      <c r="BJ263" s="36">
        <v>39</v>
      </c>
      <c r="BK263" s="36">
        <v>2037.6</v>
      </c>
      <c r="BL263" s="36">
        <v>52.25</v>
      </c>
      <c r="BM263" s="36" t="s">
        <v>75</v>
      </c>
    </row>
    <row r="264" spans="59:65" x14ac:dyDescent="0.25">
      <c r="BG264" s="36" t="s">
        <v>78</v>
      </c>
      <c r="BH264" s="36" t="s">
        <v>8</v>
      </c>
      <c r="BI264" s="36">
        <v>44593</v>
      </c>
      <c r="BJ264" s="36">
        <v>12.333333</v>
      </c>
      <c r="BK264" s="36">
        <v>702.6</v>
      </c>
      <c r="BL264" s="36">
        <v>56.97</v>
      </c>
      <c r="BM264" s="36" t="s">
        <v>79</v>
      </c>
    </row>
    <row r="265" spans="59:65" x14ac:dyDescent="0.25">
      <c r="BG265" s="36" t="s">
        <v>82</v>
      </c>
      <c r="BH265" s="36" t="s">
        <v>8</v>
      </c>
      <c r="BI265" s="36">
        <v>44593</v>
      </c>
      <c r="BJ265" s="36">
        <v>60.958333000000003</v>
      </c>
      <c r="BK265" s="36">
        <v>4075.76</v>
      </c>
      <c r="BL265" s="36">
        <v>66.86</v>
      </c>
      <c r="BM265" s="36" t="s">
        <v>83</v>
      </c>
    </row>
    <row r="266" spans="59:65" x14ac:dyDescent="0.25">
      <c r="BG266" s="36" t="s">
        <v>84</v>
      </c>
      <c r="BH266" s="36" t="s">
        <v>8</v>
      </c>
      <c r="BI266" s="36">
        <v>44593</v>
      </c>
      <c r="BJ266" s="36">
        <v>564.21150399999999</v>
      </c>
      <c r="BK266" s="36">
        <v>35647.699999999997</v>
      </c>
      <c r="BL266" s="36">
        <v>63.18</v>
      </c>
      <c r="BM266" s="36" t="s">
        <v>85</v>
      </c>
    </row>
    <row r="267" spans="59:65" x14ac:dyDescent="0.25">
      <c r="BG267" s="36" t="s">
        <v>332</v>
      </c>
      <c r="BH267" s="36" t="s">
        <v>8</v>
      </c>
      <c r="BI267" s="36">
        <v>44593</v>
      </c>
      <c r="BJ267" s="36">
        <v>177</v>
      </c>
      <c r="BK267" s="36">
        <v>0</v>
      </c>
      <c r="BL267" s="36">
        <v>0</v>
      </c>
      <c r="BM267" s="36" t="s">
        <v>48</v>
      </c>
    </row>
    <row r="268" spans="59:65" x14ac:dyDescent="0.25">
      <c r="BG268" s="36" t="s">
        <v>86</v>
      </c>
      <c r="BH268" s="36" t="s">
        <v>8</v>
      </c>
      <c r="BI268" s="36">
        <v>44593</v>
      </c>
      <c r="BJ268" s="36">
        <v>10.583333</v>
      </c>
      <c r="BK268" s="36">
        <v>335.77</v>
      </c>
      <c r="BL268" s="36">
        <v>31.73</v>
      </c>
      <c r="BM268" s="36" t="s">
        <v>87</v>
      </c>
    </row>
    <row r="269" spans="59:65" x14ac:dyDescent="0.25">
      <c r="BG269" s="36" t="s">
        <v>88</v>
      </c>
      <c r="BH269" s="36" t="s">
        <v>8</v>
      </c>
      <c r="BI269" s="36">
        <v>44593</v>
      </c>
      <c r="BJ269" s="36">
        <v>3.8332999999999999</v>
      </c>
      <c r="BK269" s="36">
        <v>89.67</v>
      </c>
      <c r="BL269" s="36">
        <v>23.39</v>
      </c>
      <c r="BM269" s="36" t="s">
        <v>89</v>
      </c>
    </row>
    <row r="270" spans="59:65" x14ac:dyDescent="0.25">
      <c r="BG270" s="36" t="s">
        <v>90</v>
      </c>
      <c r="BH270" s="36" t="s">
        <v>8</v>
      </c>
      <c r="BI270" s="36">
        <v>44593</v>
      </c>
      <c r="BJ270" s="36">
        <v>1.5</v>
      </c>
      <c r="BK270" s="36">
        <v>37.799999999999997</v>
      </c>
      <c r="BL270" s="36">
        <v>25.2</v>
      </c>
      <c r="BM270" s="36" t="s">
        <v>91</v>
      </c>
    </row>
    <row r="271" spans="59:65" x14ac:dyDescent="0.25">
      <c r="BG271" s="36" t="s">
        <v>92</v>
      </c>
      <c r="BH271" s="36" t="s">
        <v>8</v>
      </c>
      <c r="BI271" s="36">
        <v>44593</v>
      </c>
      <c r="BJ271" s="36">
        <v>3</v>
      </c>
      <c r="BK271" s="36">
        <v>75.599999999999994</v>
      </c>
      <c r="BL271" s="36">
        <v>25.2</v>
      </c>
      <c r="BM271" s="36" t="s">
        <v>93</v>
      </c>
    </row>
    <row r="272" spans="59:65" x14ac:dyDescent="0.25">
      <c r="BG272" s="36" t="s">
        <v>94</v>
      </c>
      <c r="BH272" s="36" t="s">
        <v>8</v>
      </c>
      <c r="BI272" s="36">
        <v>44593</v>
      </c>
      <c r="BJ272" s="36">
        <v>1</v>
      </c>
      <c r="BK272" s="36">
        <v>36</v>
      </c>
      <c r="BL272" s="36">
        <v>36</v>
      </c>
      <c r="BM272" s="36" t="s">
        <v>95</v>
      </c>
    </row>
    <row r="273" spans="59:65" x14ac:dyDescent="0.25">
      <c r="BG273" s="36" t="s">
        <v>335</v>
      </c>
      <c r="BH273" s="36" t="s">
        <v>8</v>
      </c>
      <c r="BI273" s="36">
        <v>44593</v>
      </c>
      <c r="BJ273" s="36">
        <v>-0.75</v>
      </c>
      <c r="BK273" s="36">
        <v>-27</v>
      </c>
      <c r="BL273" s="36">
        <v>36</v>
      </c>
      <c r="BM273" s="36" t="s">
        <v>336</v>
      </c>
    </row>
    <row r="274" spans="59:65" x14ac:dyDescent="0.25">
      <c r="BG274" s="36" t="s">
        <v>96</v>
      </c>
      <c r="BH274" s="36" t="s">
        <v>8</v>
      </c>
      <c r="BI274" s="36">
        <v>44593</v>
      </c>
      <c r="BJ274" s="36">
        <v>4.75</v>
      </c>
      <c r="BK274" s="36">
        <v>421.71</v>
      </c>
      <c r="BL274" s="36">
        <v>88.78</v>
      </c>
      <c r="BM274" s="36" t="s">
        <v>97</v>
      </c>
    </row>
    <row r="275" spans="59:65" x14ac:dyDescent="0.25">
      <c r="BG275" s="36" t="s">
        <v>98</v>
      </c>
      <c r="BH275" s="36" t="s">
        <v>8</v>
      </c>
      <c r="BI275" s="36">
        <v>44593</v>
      </c>
      <c r="BJ275" s="36">
        <v>5.25</v>
      </c>
      <c r="BK275" s="36">
        <v>476.35</v>
      </c>
      <c r="BL275" s="36">
        <v>90.73</v>
      </c>
      <c r="BM275" s="36" t="s">
        <v>99</v>
      </c>
    </row>
    <row r="276" spans="59:65" x14ac:dyDescent="0.25">
      <c r="BG276" s="36" t="s">
        <v>100</v>
      </c>
      <c r="BH276" s="36" t="s">
        <v>8</v>
      </c>
      <c r="BI276" s="36">
        <v>44593</v>
      </c>
      <c r="BJ276" s="36">
        <v>4.375</v>
      </c>
      <c r="BK276" s="36">
        <v>404.11</v>
      </c>
      <c r="BL276" s="36">
        <v>92.37</v>
      </c>
      <c r="BM276" s="36" t="s">
        <v>101</v>
      </c>
    </row>
    <row r="277" spans="59:65" x14ac:dyDescent="0.25">
      <c r="BG277" s="36" t="s">
        <v>102</v>
      </c>
      <c r="BH277" s="36" t="s">
        <v>8</v>
      </c>
      <c r="BI277" s="36">
        <v>44593</v>
      </c>
      <c r="BJ277" s="36">
        <v>3.8125</v>
      </c>
      <c r="BK277" s="36">
        <v>349.36</v>
      </c>
      <c r="BL277" s="36">
        <v>91.64</v>
      </c>
      <c r="BM277" s="36" t="s">
        <v>103</v>
      </c>
    </row>
    <row r="278" spans="59:65" x14ac:dyDescent="0.25">
      <c r="BG278" s="36" t="s">
        <v>104</v>
      </c>
      <c r="BH278" s="36" t="s">
        <v>8</v>
      </c>
      <c r="BI278" s="36">
        <v>44593</v>
      </c>
      <c r="BJ278" s="36">
        <v>4.09375</v>
      </c>
      <c r="BK278" s="36">
        <v>395.89</v>
      </c>
      <c r="BL278" s="36">
        <v>96.71</v>
      </c>
      <c r="BM278" s="36" t="s">
        <v>105</v>
      </c>
    </row>
    <row r="279" spans="59:65" x14ac:dyDescent="0.25">
      <c r="BG279" s="36" t="s">
        <v>106</v>
      </c>
      <c r="BH279" s="36" t="s">
        <v>8</v>
      </c>
      <c r="BI279" s="36">
        <v>44593</v>
      </c>
      <c r="BJ279" s="36">
        <v>41</v>
      </c>
      <c r="BK279" s="36">
        <v>697</v>
      </c>
      <c r="BL279" s="36">
        <v>17</v>
      </c>
      <c r="BM279" s="36" t="s">
        <v>107</v>
      </c>
    </row>
    <row r="280" spans="59:65" x14ac:dyDescent="0.25">
      <c r="BG280" s="36" t="s">
        <v>108</v>
      </c>
      <c r="BH280" s="36" t="s">
        <v>8</v>
      </c>
      <c r="BI280" s="36">
        <v>44593</v>
      </c>
      <c r="BJ280" s="36">
        <v>43.66666</v>
      </c>
      <c r="BK280" s="36">
        <v>2157.9299999999998</v>
      </c>
      <c r="BL280" s="36">
        <v>49.42</v>
      </c>
      <c r="BM280" s="36" t="s">
        <v>109</v>
      </c>
    </row>
    <row r="281" spans="59:65" x14ac:dyDescent="0.25">
      <c r="BG281" s="36" t="s">
        <v>110</v>
      </c>
      <c r="BH281" s="36" t="s">
        <v>8</v>
      </c>
      <c r="BI281" s="36">
        <v>44593</v>
      </c>
      <c r="BJ281" s="36">
        <v>172.583327</v>
      </c>
      <c r="BK281" s="36">
        <v>8492.49</v>
      </c>
      <c r="BL281" s="36">
        <v>49.21</v>
      </c>
      <c r="BM281" s="36" t="s">
        <v>111</v>
      </c>
    </row>
    <row r="282" spans="59:65" x14ac:dyDescent="0.25">
      <c r="BG282" s="36" t="s">
        <v>112</v>
      </c>
      <c r="BH282" s="36" t="s">
        <v>8</v>
      </c>
      <c r="BI282" s="36">
        <v>44593</v>
      </c>
      <c r="BJ282" s="36">
        <v>10.479163</v>
      </c>
      <c r="BK282" s="36">
        <v>318.19</v>
      </c>
      <c r="BL282" s="36">
        <v>30.36</v>
      </c>
      <c r="BM282" s="36" t="s">
        <v>113</v>
      </c>
    </row>
    <row r="283" spans="59:65" x14ac:dyDescent="0.25">
      <c r="BG283" s="36" t="s">
        <v>114</v>
      </c>
      <c r="BH283" s="36" t="s">
        <v>8</v>
      </c>
      <c r="BI283" s="36">
        <v>44593</v>
      </c>
      <c r="BJ283" s="36">
        <v>805.96667000000002</v>
      </c>
      <c r="BK283" s="36">
        <v>59716.93</v>
      </c>
      <c r="BL283" s="36">
        <v>74.09</v>
      </c>
      <c r="BM283" s="36" t="s">
        <v>115</v>
      </c>
    </row>
    <row r="284" spans="59:65" x14ac:dyDescent="0.25">
      <c r="BG284" s="36" t="s">
        <v>119</v>
      </c>
      <c r="BH284" s="36" t="s">
        <v>8</v>
      </c>
      <c r="BI284" s="36">
        <v>44593</v>
      </c>
      <c r="BJ284" s="36">
        <v>692.41665999999998</v>
      </c>
      <c r="BK284" s="36">
        <v>44311.27</v>
      </c>
      <c r="BL284" s="36">
        <v>64</v>
      </c>
      <c r="BM284" s="36" t="s">
        <v>120</v>
      </c>
    </row>
    <row r="285" spans="59:65" x14ac:dyDescent="0.25">
      <c r="BG285" s="36" t="s">
        <v>123</v>
      </c>
      <c r="BH285" s="36" t="s">
        <v>8</v>
      </c>
      <c r="BI285" s="36">
        <v>44593</v>
      </c>
      <c r="BJ285" s="36">
        <v>11</v>
      </c>
      <c r="BK285" s="36">
        <v>315.04000000000002</v>
      </c>
      <c r="BL285" s="36">
        <v>28.64</v>
      </c>
      <c r="BM285" s="36" t="s">
        <v>124</v>
      </c>
    </row>
    <row r="286" spans="59:65" x14ac:dyDescent="0.25">
      <c r="BG286" s="36" t="s">
        <v>125</v>
      </c>
      <c r="BH286" s="36" t="s">
        <v>8</v>
      </c>
      <c r="BI286" s="36">
        <v>44593</v>
      </c>
      <c r="BJ286" s="36">
        <v>-5.9236000000000004</v>
      </c>
      <c r="BK286" s="36">
        <v>-330.36</v>
      </c>
      <c r="BL286" s="36">
        <v>55.77</v>
      </c>
      <c r="BM286" s="36" t="s">
        <v>126</v>
      </c>
    </row>
    <row r="287" spans="59:65" x14ac:dyDescent="0.25">
      <c r="BG287" s="36" t="s">
        <v>129</v>
      </c>
      <c r="BH287" s="36" t="s">
        <v>8</v>
      </c>
      <c r="BI287" s="36">
        <v>44593</v>
      </c>
      <c r="BJ287" s="36">
        <v>151.75</v>
      </c>
      <c r="BK287" s="36">
        <v>13059.69</v>
      </c>
      <c r="BL287" s="36">
        <v>86.06</v>
      </c>
      <c r="BM287" s="36" t="s">
        <v>130</v>
      </c>
    </row>
    <row r="288" spans="59:65" x14ac:dyDescent="0.25">
      <c r="BG288" s="36" t="s">
        <v>133</v>
      </c>
      <c r="BH288" s="36" t="s">
        <v>8</v>
      </c>
      <c r="BI288" s="36">
        <v>44593</v>
      </c>
      <c r="BJ288" s="36">
        <v>32.874994000000001</v>
      </c>
      <c r="BK288" s="36">
        <v>3437.17</v>
      </c>
      <c r="BL288" s="36">
        <v>104.55</v>
      </c>
      <c r="BM288" s="36" t="s">
        <v>134</v>
      </c>
    </row>
    <row r="289" spans="59:65" x14ac:dyDescent="0.25">
      <c r="BG289" s="36" t="s">
        <v>137</v>
      </c>
      <c r="BH289" s="36" t="s">
        <v>8</v>
      </c>
      <c r="BI289" s="36">
        <v>44593</v>
      </c>
      <c r="BJ289" s="36">
        <v>15</v>
      </c>
      <c r="BK289" s="36">
        <v>174.75</v>
      </c>
      <c r="BL289" s="36">
        <v>11.65</v>
      </c>
      <c r="BM289" s="36" t="s">
        <v>138</v>
      </c>
    </row>
    <row r="290" spans="59:65" x14ac:dyDescent="0.25">
      <c r="BG290" s="36" t="s">
        <v>139</v>
      </c>
      <c r="BH290" s="36" t="s">
        <v>8</v>
      </c>
      <c r="BI290" s="36">
        <v>44593</v>
      </c>
      <c r="BJ290" s="36">
        <v>2</v>
      </c>
      <c r="BK290" s="36">
        <v>23.9</v>
      </c>
      <c r="BL290" s="36">
        <v>11.95</v>
      </c>
      <c r="BM290" s="36" t="s">
        <v>140</v>
      </c>
    </row>
    <row r="291" spans="59:65" x14ac:dyDescent="0.25">
      <c r="BG291" s="36" t="s">
        <v>141</v>
      </c>
      <c r="BH291" s="36" t="s">
        <v>8</v>
      </c>
      <c r="BI291" s="36">
        <v>44593</v>
      </c>
      <c r="BJ291" s="36">
        <v>98</v>
      </c>
      <c r="BK291" s="36">
        <v>1101.9100000000001</v>
      </c>
      <c r="BL291" s="36">
        <v>11.24</v>
      </c>
      <c r="BM291" s="36" t="s">
        <v>142</v>
      </c>
    </row>
    <row r="292" spans="59:65" x14ac:dyDescent="0.25">
      <c r="BG292" s="36" t="s">
        <v>143</v>
      </c>
      <c r="BH292" s="36" t="s">
        <v>8</v>
      </c>
      <c r="BI292" s="36">
        <v>44593</v>
      </c>
      <c r="BJ292" s="36">
        <v>1044</v>
      </c>
      <c r="BK292" s="36">
        <v>13626.84</v>
      </c>
      <c r="BL292" s="36">
        <v>13.05</v>
      </c>
      <c r="BM292" s="36" t="s">
        <v>144</v>
      </c>
    </row>
    <row r="293" spans="59:65" x14ac:dyDescent="0.25">
      <c r="BG293" s="36" t="s">
        <v>145</v>
      </c>
      <c r="BH293" s="36" t="s">
        <v>8</v>
      </c>
      <c r="BI293" s="36">
        <v>44593</v>
      </c>
      <c r="BJ293" s="36">
        <v>89</v>
      </c>
      <c r="BK293" s="36">
        <v>1379.65</v>
      </c>
      <c r="BL293" s="36">
        <v>15.5</v>
      </c>
      <c r="BM293" s="36" t="s">
        <v>146</v>
      </c>
    </row>
    <row r="294" spans="59:65" x14ac:dyDescent="0.25">
      <c r="BG294" s="36" t="s">
        <v>147</v>
      </c>
      <c r="BH294" s="36" t="s">
        <v>8</v>
      </c>
      <c r="BI294" s="36">
        <v>44593</v>
      </c>
      <c r="BJ294" s="36">
        <v>44.041666999999997</v>
      </c>
      <c r="BK294" s="36">
        <v>730.73</v>
      </c>
      <c r="BL294" s="36">
        <v>16.59</v>
      </c>
      <c r="BM294" s="36" t="s">
        <v>148</v>
      </c>
    </row>
    <row r="295" spans="59:65" x14ac:dyDescent="0.25">
      <c r="BG295" s="36" t="s">
        <v>351</v>
      </c>
      <c r="BH295" s="36" t="s">
        <v>8</v>
      </c>
      <c r="BI295" s="36">
        <v>44593</v>
      </c>
      <c r="BJ295" s="36">
        <v>101</v>
      </c>
      <c r="BK295" s="36">
        <v>3197.36</v>
      </c>
      <c r="BL295" s="36">
        <v>31.66</v>
      </c>
      <c r="BM295" s="36" t="s">
        <v>352</v>
      </c>
    </row>
    <row r="296" spans="59:65" x14ac:dyDescent="0.25">
      <c r="BG296" s="36" t="s">
        <v>353</v>
      </c>
      <c r="BH296" s="36" t="s">
        <v>8</v>
      </c>
      <c r="BI296" s="36">
        <v>44593</v>
      </c>
      <c r="BJ296" s="36">
        <v>91</v>
      </c>
      <c r="BK296" s="36">
        <v>2905.4</v>
      </c>
      <c r="BL296" s="36">
        <v>31.93</v>
      </c>
      <c r="BM296" s="36" t="s">
        <v>354</v>
      </c>
    </row>
    <row r="297" spans="59:65" x14ac:dyDescent="0.25">
      <c r="BG297" s="36" t="s">
        <v>355</v>
      </c>
      <c r="BH297" s="36" t="s">
        <v>8</v>
      </c>
      <c r="BI297" s="36">
        <v>44593</v>
      </c>
      <c r="BJ297" s="36">
        <v>3</v>
      </c>
      <c r="BK297" s="36">
        <v>226.44</v>
      </c>
      <c r="BL297" s="36">
        <v>75.48</v>
      </c>
      <c r="BM297" s="36" t="s">
        <v>356</v>
      </c>
    </row>
    <row r="298" spans="59:65" x14ac:dyDescent="0.25">
      <c r="BG298" s="36" t="s">
        <v>357</v>
      </c>
      <c r="BH298" s="36" t="s">
        <v>8</v>
      </c>
      <c r="BI298" s="36">
        <v>44593</v>
      </c>
      <c r="BJ298" s="36">
        <v>24.5</v>
      </c>
      <c r="BK298" s="36">
        <v>1522.12</v>
      </c>
      <c r="BL298" s="36">
        <v>62.13</v>
      </c>
      <c r="BM298" s="36" t="s">
        <v>358</v>
      </c>
    </row>
    <row r="299" spans="59:65" x14ac:dyDescent="0.25">
      <c r="BG299" s="36" t="s">
        <v>359</v>
      </c>
      <c r="BH299" s="36" t="s">
        <v>8</v>
      </c>
      <c r="BI299" s="36">
        <v>44593</v>
      </c>
      <c r="BJ299" s="36">
        <v>191.25</v>
      </c>
      <c r="BK299" s="36">
        <v>11690.68</v>
      </c>
      <c r="BL299" s="36">
        <v>61.13</v>
      </c>
      <c r="BM299" s="36" t="s">
        <v>360</v>
      </c>
    </row>
    <row r="300" spans="59:65" x14ac:dyDescent="0.25">
      <c r="BG300" s="36" t="s">
        <v>361</v>
      </c>
      <c r="BH300" s="36" t="s">
        <v>8</v>
      </c>
      <c r="BI300" s="36">
        <v>44593</v>
      </c>
      <c r="BJ300" s="36">
        <v>122</v>
      </c>
      <c r="BK300" s="36">
        <v>3853.56</v>
      </c>
      <c r="BL300" s="36">
        <v>31.59</v>
      </c>
      <c r="BM300" s="36" t="s">
        <v>362</v>
      </c>
    </row>
    <row r="301" spans="59:65" x14ac:dyDescent="0.25">
      <c r="BG301" s="36" t="s">
        <v>363</v>
      </c>
      <c r="BH301" s="36" t="s">
        <v>8</v>
      </c>
      <c r="BI301" s="36">
        <v>44593</v>
      </c>
      <c r="BJ301" s="36">
        <v>107</v>
      </c>
      <c r="BK301" s="36">
        <v>3386.36</v>
      </c>
      <c r="BL301" s="36">
        <v>31.65</v>
      </c>
      <c r="BM301" s="36" t="s">
        <v>364</v>
      </c>
    </row>
    <row r="302" spans="59:65" x14ac:dyDescent="0.25">
      <c r="BG302" s="36" t="s">
        <v>149</v>
      </c>
      <c r="BH302" s="36" t="s">
        <v>8</v>
      </c>
      <c r="BI302" s="36">
        <v>44593</v>
      </c>
      <c r="BJ302" s="36">
        <v>71.0625</v>
      </c>
      <c r="BK302" s="36">
        <v>6031.62</v>
      </c>
      <c r="BL302" s="36">
        <v>84.88</v>
      </c>
      <c r="BM302" s="36" t="s">
        <v>150</v>
      </c>
    </row>
    <row r="303" spans="59:65" x14ac:dyDescent="0.25">
      <c r="BG303" s="36" t="s">
        <v>153</v>
      </c>
      <c r="BH303" s="36" t="s">
        <v>8</v>
      </c>
      <c r="BI303" s="36">
        <v>44593</v>
      </c>
      <c r="BJ303" s="36">
        <v>80.5</v>
      </c>
      <c r="BK303" s="36">
        <v>7621.38</v>
      </c>
      <c r="BL303" s="36">
        <v>94.68</v>
      </c>
      <c r="BM303" s="36" t="s">
        <v>154</v>
      </c>
    </row>
    <row r="304" spans="59:65" x14ac:dyDescent="0.25">
      <c r="BG304" s="36" t="s">
        <v>157</v>
      </c>
      <c r="BH304" s="36" t="s">
        <v>8</v>
      </c>
      <c r="BI304" s="36">
        <v>44593</v>
      </c>
      <c r="BJ304" s="36">
        <v>11.291657000000001</v>
      </c>
      <c r="BK304" s="36">
        <v>352.84</v>
      </c>
      <c r="BL304" s="36">
        <v>31.25</v>
      </c>
      <c r="BM304" s="36" t="s">
        <v>158</v>
      </c>
    </row>
    <row r="305" spans="59:65" x14ac:dyDescent="0.25">
      <c r="BG305" s="36" t="s">
        <v>159</v>
      </c>
      <c r="BH305" s="36" t="s">
        <v>8</v>
      </c>
      <c r="BI305" s="36">
        <v>44593</v>
      </c>
      <c r="BJ305" s="36">
        <v>3.1249899999999999</v>
      </c>
      <c r="BK305" s="36">
        <v>98.54</v>
      </c>
      <c r="BL305" s="36">
        <v>31.53</v>
      </c>
      <c r="BM305" s="36" t="s">
        <v>160</v>
      </c>
    </row>
    <row r="306" spans="59:65" x14ac:dyDescent="0.25">
      <c r="BG306" s="36" t="s">
        <v>161</v>
      </c>
      <c r="BH306" s="36" t="s">
        <v>8</v>
      </c>
      <c r="BI306" s="36">
        <v>44593</v>
      </c>
      <c r="BJ306" s="36">
        <v>9.7916659999999993</v>
      </c>
      <c r="BK306" s="36">
        <v>323.54000000000002</v>
      </c>
      <c r="BL306" s="36">
        <v>33.04</v>
      </c>
      <c r="BM306" s="36" t="s">
        <v>162</v>
      </c>
    </row>
    <row r="307" spans="59:65" x14ac:dyDescent="0.25">
      <c r="BG307" s="36" t="s">
        <v>163</v>
      </c>
      <c r="BH307" s="36" t="s">
        <v>8</v>
      </c>
      <c r="BI307" s="36">
        <v>44593</v>
      </c>
      <c r="BJ307" s="36">
        <v>24.916667</v>
      </c>
      <c r="BK307" s="36">
        <v>1197.9100000000001</v>
      </c>
      <c r="BL307" s="36">
        <v>48.08</v>
      </c>
      <c r="BM307" s="36" t="s">
        <v>164</v>
      </c>
    </row>
    <row r="308" spans="59:65" x14ac:dyDescent="0.25">
      <c r="BG308" s="36" t="s">
        <v>166</v>
      </c>
      <c r="BH308" s="36" t="s">
        <v>8</v>
      </c>
      <c r="BI308" s="36">
        <v>44593</v>
      </c>
      <c r="BJ308" s="36">
        <v>27</v>
      </c>
      <c r="BK308" s="36">
        <v>592.55999999999995</v>
      </c>
      <c r="BL308" s="36">
        <v>21.95</v>
      </c>
      <c r="BM308" s="36" t="s">
        <v>167</v>
      </c>
    </row>
    <row r="309" spans="59:65" x14ac:dyDescent="0.25">
      <c r="BG309" s="36" t="s">
        <v>168</v>
      </c>
      <c r="BH309" s="36" t="s">
        <v>8</v>
      </c>
      <c r="BI309" s="36">
        <v>44593</v>
      </c>
      <c r="BJ309" s="36">
        <v>13.499599999999999</v>
      </c>
      <c r="BK309" s="36">
        <v>347.83</v>
      </c>
      <c r="BL309" s="36">
        <v>25.77</v>
      </c>
      <c r="BM309" s="36" t="s">
        <v>169</v>
      </c>
    </row>
    <row r="310" spans="59:65" x14ac:dyDescent="0.25">
      <c r="BG310" s="36" t="s">
        <v>365</v>
      </c>
      <c r="BH310" s="36" t="s">
        <v>8</v>
      </c>
      <c r="BI310" s="36">
        <v>44593</v>
      </c>
      <c r="BJ310" s="36">
        <v>2</v>
      </c>
      <c r="BK310" s="36">
        <v>39.5</v>
      </c>
      <c r="BL310" s="36">
        <v>19.75</v>
      </c>
      <c r="BM310" s="36" t="s">
        <v>366</v>
      </c>
    </row>
    <row r="311" spans="59:65" x14ac:dyDescent="0.25">
      <c r="BG311" s="36" t="s">
        <v>170</v>
      </c>
      <c r="BH311" s="36" t="s">
        <v>8</v>
      </c>
      <c r="BI311" s="36">
        <v>44593</v>
      </c>
      <c r="BJ311" s="36">
        <v>174.04166000000001</v>
      </c>
      <c r="BK311" s="36">
        <v>2277.7800000000002</v>
      </c>
      <c r="BL311" s="36">
        <v>13.09</v>
      </c>
      <c r="BM311" s="36" t="s">
        <v>171</v>
      </c>
    </row>
    <row r="312" spans="59:65" x14ac:dyDescent="0.25">
      <c r="BG312" s="36" t="s">
        <v>172</v>
      </c>
      <c r="BH312" s="36" t="s">
        <v>8</v>
      </c>
      <c r="BI312" s="36">
        <v>44593</v>
      </c>
      <c r="BJ312" s="36">
        <v>173.04166000000001</v>
      </c>
      <c r="BK312" s="36">
        <v>2280.08</v>
      </c>
      <c r="BL312" s="36">
        <v>13.18</v>
      </c>
      <c r="BM312" s="36" t="s">
        <v>173</v>
      </c>
    </row>
    <row r="313" spans="59:65" x14ac:dyDescent="0.25">
      <c r="BG313" s="36" t="s">
        <v>367</v>
      </c>
      <c r="BH313" s="36" t="s">
        <v>8</v>
      </c>
      <c r="BI313" s="36">
        <v>44593</v>
      </c>
      <c r="BJ313" s="36">
        <v>112</v>
      </c>
      <c r="BK313" s="36">
        <v>2186.9</v>
      </c>
      <c r="BL313" s="36">
        <v>19.53</v>
      </c>
      <c r="BM313" s="36" t="s">
        <v>368</v>
      </c>
    </row>
    <row r="314" spans="59:65" x14ac:dyDescent="0.25">
      <c r="BG314" s="36" t="s">
        <v>174</v>
      </c>
      <c r="BH314" s="36" t="s">
        <v>8</v>
      </c>
      <c r="BI314" s="36">
        <v>44593</v>
      </c>
      <c r="BJ314" s="36">
        <v>87</v>
      </c>
      <c r="BK314" s="36">
        <v>1783.5</v>
      </c>
      <c r="BL314" s="36">
        <v>20.5</v>
      </c>
      <c r="BM314" s="36" t="s">
        <v>175</v>
      </c>
    </row>
    <row r="315" spans="59:65" x14ac:dyDescent="0.25">
      <c r="BG315" s="36" t="s">
        <v>176</v>
      </c>
      <c r="BH315" s="36" t="s">
        <v>8</v>
      </c>
      <c r="BI315" s="36">
        <v>44593</v>
      </c>
      <c r="BJ315" s="36">
        <v>163.08333300000001</v>
      </c>
      <c r="BK315" s="36">
        <v>4490.07</v>
      </c>
      <c r="BL315" s="36">
        <v>27.53</v>
      </c>
      <c r="BM315" s="36" t="s">
        <v>177</v>
      </c>
    </row>
    <row r="316" spans="59:65" x14ac:dyDescent="0.25">
      <c r="BG316" s="36" t="s">
        <v>178</v>
      </c>
      <c r="BH316" s="36" t="s">
        <v>8</v>
      </c>
      <c r="BI316" s="36">
        <v>44593</v>
      </c>
      <c r="BJ316" s="36">
        <v>12</v>
      </c>
      <c r="BK316" s="36">
        <v>280.8</v>
      </c>
      <c r="BL316" s="36">
        <v>23.4</v>
      </c>
      <c r="BM316" s="36" t="s">
        <v>179</v>
      </c>
    </row>
    <row r="317" spans="59:65" x14ac:dyDescent="0.25">
      <c r="BG317" s="36" t="s">
        <v>180</v>
      </c>
      <c r="BH317" s="36" t="s">
        <v>8</v>
      </c>
      <c r="BI317" s="36">
        <v>44593</v>
      </c>
      <c r="BJ317" s="36">
        <v>6.5</v>
      </c>
      <c r="BK317" s="36">
        <v>212.26</v>
      </c>
      <c r="BL317" s="36">
        <v>32.659999999999997</v>
      </c>
      <c r="BM317" s="36" t="s">
        <v>181</v>
      </c>
    </row>
    <row r="318" spans="59:65" x14ac:dyDescent="0.25">
      <c r="BG318" s="36" t="s">
        <v>184</v>
      </c>
      <c r="BH318" s="36" t="s">
        <v>8</v>
      </c>
      <c r="BI318" s="36">
        <v>44593</v>
      </c>
      <c r="BJ318" s="36">
        <v>1232</v>
      </c>
      <c r="BK318" s="36">
        <v>19478.2</v>
      </c>
      <c r="BL318" s="36">
        <v>15.81</v>
      </c>
      <c r="BM318" s="36" t="s">
        <v>185</v>
      </c>
    </row>
    <row r="319" spans="59:65" x14ac:dyDescent="0.25">
      <c r="BG319" s="36" t="s">
        <v>186</v>
      </c>
      <c r="BH319" s="36" t="s">
        <v>8</v>
      </c>
      <c r="BI319" s="36">
        <v>44593</v>
      </c>
      <c r="BJ319" s="36">
        <v>163.33329900000001</v>
      </c>
      <c r="BK319" s="36">
        <v>4650.4399999999996</v>
      </c>
      <c r="BL319" s="36">
        <v>28.47</v>
      </c>
      <c r="BM319" s="36" t="s">
        <v>187</v>
      </c>
    </row>
    <row r="320" spans="59:65" x14ac:dyDescent="0.25">
      <c r="BG320" s="36" t="s">
        <v>190</v>
      </c>
      <c r="BH320" s="36" t="s">
        <v>8</v>
      </c>
      <c r="BI320" s="36">
        <v>44593</v>
      </c>
      <c r="BJ320" s="36">
        <v>20.333303000000001</v>
      </c>
      <c r="BK320" s="36">
        <v>817.83</v>
      </c>
      <c r="BL320" s="36">
        <v>40.22</v>
      </c>
      <c r="BM320" s="36" t="s">
        <v>191</v>
      </c>
    </row>
    <row r="321" spans="59:65" x14ac:dyDescent="0.25">
      <c r="BG321" s="36" t="s">
        <v>194</v>
      </c>
      <c r="BH321" s="36" t="s">
        <v>8</v>
      </c>
      <c r="BI321" s="36">
        <v>44593</v>
      </c>
      <c r="BJ321" s="36">
        <v>425</v>
      </c>
      <c r="BK321" s="36">
        <v>6911.14</v>
      </c>
      <c r="BL321" s="36">
        <v>16.260000000000002</v>
      </c>
      <c r="BM321" s="36" t="s">
        <v>195</v>
      </c>
    </row>
    <row r="322" spans="59:65" x14ac:dyDescent="0.25">
      <c r="BG322" s="36" t="s">
        <v>196</v>
      </c>
      <c r="BH322" s="36" t="s">
        <v>8</v>
      </c>
      <c r="BI322" s="36">
        <v>44593</v>
      </c>
      <c r="BJ322" s="36">
        <v>109.833303</v>
      </c>
      <c r="BK322" s="36">
        <v>3482.44</v>
      </c>
      <c r="BL322" s="36">
        <v>31.71</v>
      </c>
      <c r="BM322" s="36" t="s">
        <v>197</v>
      </c>
    </row>
    <row r="323" spans="59:65" x14ac:dyDescent="0.25">
      <c r="BG323" s="36" t="s">
        <v>200</v>
      </c>
      <c r="BH323" s="36" t="s">
        <v>8</v>
      </c>
      <c r="BI323" s="36">
        <v>44593</v>
      </c>
      <c r="BJ323" s="36">
        <v>53.583333000000003</v>
      </c>
      <c r="BK323" s="36">
        <v>2337.98</v>
      </c>
      <c r="BL323" s="36">
        <v>43.63</v>
      </c>
      <c r="BM323" s="36" t="s">
        <v>201</v>
      </c>
    </row>
    <row r="324" spans="59:65" x14ac:dyDescent="0.25">
      <c r="BG324" s="36" t="s">
        <v>202</v>
      </c>
      <c r="BH324" s="36" t="s">
        <v>8</v>
      </c>
      <c r="BI324" s="36">
        <v>44593</v>
      </c>
      <c r="BJ324" s="36">
        <v>54.666559999999997</v>
      </c>
      <c r="BK324" s="36">
        <v>2039.01</v>
      </c>
      <c r="BL324" s="36">
        <v>37.299999999999997</v>
      </c>
      <c r="BM324" s="36" t="s">
        <v>203</v>
      </c>
    </row>
    <row r="325" spans="59:65" x14ac:dyDescent="0.25">
      <c r="BG325" s="36" t="s">
        <v>204</v>
      </c>
      <c r="BH325" s="36" t="s">
        <v>8</v>
      </c>
      <c r="BI325" s="36">
        <v>44593</v>
      </c>
      <c r="BJ325" s="36">
        <v>311.10000000000002</v>
      </c>
      <c r="BK325" s="36">
        <v>7006.04</v>
      </c>
      <c r="BL325" s="36">
        <v>22.52</v>
      </c>
      <c r="BM325" s="36" t="s">
        <v>205</v>
      </c>
    </row>
    <row r="326" spans="59:65" x14ac:dyDescent="0.25">
      <c r="BG326" s="36" t="s">
        <v>206</v>
      </c>
      <c r="BH326" s="36" t="s">
        <v>8</v>
      </c>
      <c r="BI326" s="36">
        <v>44593</v>
      </c>
      <c r="BJ326" s="36">
        <v>239</v>
      </c>
      <c r="BK326" s="36">
        <v>5114.6000000000004</v>
      </c>
      <c r="BL326" s="36">
        <v>21.4</v>
      </c>
      <c r="BM326" s="36" t="s">
        <v>207</v>
      </c>
    </row>
    <row r="327" spans="59:65" x14ac:dyDescent="0.25">
      <c r="BG327" s="36" t="s">
        <v>208</v>
      </c>
      <c r="BH327" s="36" t="s">
        <v>8</v>
      </c>
      <c r="BI327" s="36">
        <v>44593</v>
      </c>
      <c r="BJ327" s="36">
        <v>25</v>
      </c>
      <c r="BK327" s="36">
        <v>512.5</v>
      </c>
      <c r="BL327" s="36">
        <v>20.5</v>
      </c>
      <c r="BM327" s="36" t="s">
        <v>209</v>
      </c>
    </row>
    <row r="328" spans="59:65" x14ac:dyDescent="0.25">
      <c r="BG328" s="36" t="s">
        <v>210</v>
      </c>
      <c r="BH328" s="36" t="s">
        <v>8</v>
      </c>
      <c r="BI328" s="36">
        <v>44593</v>
      </c>
      <c r="BJ328" s="36">
        <v>27</v>
      </c>
      <c r="BK328" s="36">
        <v>604.79999999999995</v>
      </c>
      <c r="BL328" s="36">
        <v>22.4</v>
      </c>
      <c r="BM328" s="36" t="s">
        <v>211</v>
      </c>
    </row>
    <row r="329" spans="59:65" x14ac:dyDescent="0.25">
      <c r="BG329" s="36" t="s">
        <v>371</v>
      </c>
      <c r="BH329" s="36" t="s">
        <v>8</v>
      </c>
      <c r="BI329" s="36">
        <v>44593</v>
      </c>
      <c r="BJ329" s="36">
        <v>10</v>
      </c>
      <c r="BK329" s="36">
        <v>214</v>
      </c>
      <c r="BL329" s="36">
        <v>21.4</v>
      </c>
      <c r="BM329" s="36" t="s">
        <v>372</v>
      </c>
    </row>
    <row r="330" spans="59:65" x14ac:dyDescent="0.25">
      <c r="BG330" s="36" t="s">
        <v>212</v>
      </c>
      <c r="BH330" s="36" t="s">
        <v>8</v>
      </c>
      <c r="BI330" s="36">
        <v>44593</v>
      </c>
      <c r="BJ330" s="36">
        <v>4</v>
      </c>
      <c r="BK330" s="36">
        <v>145.03</v>
      </c>
      <c r="BL330" s="36">
        <v>36.26</v>
      </c>
      <c r="BM330" s="36" t="s">
        <v>213</v>
      </c>
    </row>
    <row r="331" spans="59:65" x14ac:dyDescent="0.25">
      <c r="BG331" s="36" t="s">
        <v>214</v>
      </c>
      <c r="BH331" s="36" t="s">
        <v>8</v>
      </c>
      <c r="BI331" s="36">
        <v>44593</v>
      </c>
      <c r="BJ331" s="36">
        <v>7.6249900000000004</v>
      </c>
      <c r="BK331" s="36">
        <v>201.48</v>
      </c>
      <c r="BL331" s="36">
        <v>26.42</v>
      </c>
      <c r="BM331" s="36" t="s">
        <v>215</v>
      </c>
    </row>
    <row r="332" spans="59:65" x14ac:dyDescent="0.25">
      <c r="BG332" s="36" t="s">
        <v>216</v>
      </c>
      <c r="BH332" s="36" t="s">
        <v>8</v>
      </c>
      <c r="BI332" s="36">
        <v>44593</v>
      </c>
      <c r="BJ332" s="36">
        <v>35.958323</v>
      </c>
      <c r="BK332" s="36">
        <v>3731.42</v>
      </c>
      <c r="BL332" s="36">
        <v>103.77</v>
      </c>
      <c r="BM332" s="36" t="s">
        <v>217</v>
      </c>
    </row>
    <row r="333" spans="59:65" x14ac:dyDescent="0.25">
      <c r="BG333" s="36" t="s">
        <v>218</v>
      </c>
      <c r="BH333" s="36" t="s">
        <v>8</v>
      </c>
      <c r="BI333" s="36">
        <v>44593</v>
      </c>
      <c r="BJ333" s="36">
        <v>2</v>
      </c>
      <c r="BK333" s="36">
        <v>144</v>
      </c>
      <c r="BL333" s="36">
        <v>72</v>
      </c>
      <c r="BM333" s="36" t="s">
        <v>219</v>
      </c>
    </row>
    <row r="334" spans="59:65" x14ac:dyDescent="0.25">
      <c r="BG334" s="36" t="s">
        <v>220</v>
      </c>
      <c r="BH334" s="36" t="s">
        <v>8</v>
      </c>
      <c r="BI334" s="36">
        <v>44593</v>
      </c>
      <c r="BJ334" s="36">
        <v>26.5</v>
      </c>
      <c r="BK334" s="36">
        <v>2544.8000000000002</v>
      </c>
      <c r="BL334" s="36">
        <v>96.03</v>
      </c>
      <c r="BM334" s="36" t="s">
        <v>221</v>
      </c>
    </row>
    <row r="335" spans="59:65" x14ac:dyDescent="0.25">
      <c r="BG335" s="36" t="s">
        <v>373</v>
      </c>
      <c r="BH335" s="36" t="s">
        <v>8</v>
      </c>
      <c r="BI335" s="36">
        <v>44593</v>
      </c>
      <c r="BJ335" s="36">
        <v>3</v>
      </c>
      <c r="BK335" s="36">
        <v>58</v>
      </c>
      <c r="BL335" s="36">
        <v>19.329999999999998</v>
      </c>
      <c r="BM335" s="36" t="s">
        <v>374</v>
      </c>
    </row>
    <row r="336" spans="59:65" x14ac:dyDescent="0.25">
      <c r="BG336" s="36" t="s">
        <v>222</v>
      </c>
      <c r="BH336" s="36" t="s">
        <v>8</v>
      </c>
      <c r="BI336" s="36">
        <v>44593</v>
      </c>
      <c r="BJ336" s="36">
        <v>3</v>
      </c>
      <c r="BK336" s="36">
        <v>58</v>
      </c>
      <c r="BL336" s="36">
        <v>19.329999999999998</v>
      </c>
      <c r="BM336" s="36" t="s">
        <v>223</v>
      </c>
    </row>
    <row r="337" spans="59:65" x14ac:dyDescent="0.25">
      <c r="BG337" s="36" t="s">
        <v>224</v>
      </c>
      <c r="BH337" s="36" t="s">
        <v>8</v>
      </c>
      <c r="BI337" s="36">
        <v>44593</v>
      </c>
      <c r="BJ337" s="36">
        <v>102</v>
      </c>
      <c r="BK337" s="36">
        <v>1630.98</v>
      </c>
      <c r="BL337" s="36">
        <v>15.99</v>
      </c>
      <c r="BM337" s="36" t="s">
        <v>225</v>
      </c>
    </row>
    <row r="338" spans="59:65" x14ac:dyDescent="0.25">
      <c r="BG338" s="36" t="s">
        <v>226</v>
      </c>
      <c r="BH338" s="36" t="s">
        <v>8</v>
      </c>
      <c r="BI338" s="36">
        <v>44593</v>
      </c>
      <c r="BJ338" s="36">
        <v>2.5</v>
      </c>
      <c r="BK338" s="36">
        <v>73.2</v>
      </c>
      <c r="BL338" s="36">
        <v>29.28</v>
      </c>
      <c r="BM338" s="36" t="s">
        <v>227</v>
      </c>
    </row>
    <row r="339" spans="59:65" x14ac:dyDescent="0.25">
      <c r="BG339" s="36" t="s">
        <v>230</v>
      </c>
      <c r="BH339" s="36" t="s">
        <v>8</v>
      </c>
      <c r="BI339" s="36">
        <v>44593</v>
      </c>
      <c r="BJ339" s="36">
        <v>47.958219999999997</v>
      </c>
      <c r="BK339" s="36">
        <v>2901.03</v>
      </c>
      <c r="BL339" s="36">
        <v>60.49</v>
      </c>
      <c r="BM339" s="36" t="s">
        <v>231</v>
      </c>
    </row>
    <row r="340" spans="59:65" x14ac:dyDescent="0.25">
      <c r="BG340" s="36" t="s">
        <v>234</v>
      </c>
      <c r="BH340" s="36" t="s">
        <v>8</v>
      </c>
      <c r="BI340" s="36">
        <v>44593</v>
      </c>
      <c r="BJ340" s="36">
        <v>3.75</v>
      </c>
      <c r="BK340" s="36">
        <v>396</v>
      </c>
      <c r="BL340" s="36">
        <v>105.6</v>
      </c>
      <c r="BM340" s="36" t="s">
        <v>235</v>
      </c>
    </row>
    <row r="341" spans="59:65" x14ac:dyDescent="0.25">
      <c r="BG341" s="36" t="s">
        <v>236</v>
      </c>
      <c r="BH341" s="36" t="s">
        <v>8</v>
      </c>
      <c r="BI341" s="36">
        <v>44593</v>
      </c>
      <c r="BJ341" s="36">
        <v>60.875</v>
      </c>
      <c r="BK341" s="36">
        <v>7551.82</v>
      </c>
      <c r="BL341" s="36">
        <v>124.05</v>
      </c>
      <c r="BM341" s="36" t="s">
        <v>237</v>
      </c>
    </row>
    <row r="342" spans="59:65" x14ac:dyDescent="0.25">
      <c r="BG342" s="36" t="s">
        <v>240</v>
      </c>
      <c r="BH342" s="36" t="s">
        <v>8</v>
      </c>
      <c r="BI342" s="36">
        <v>44593</v>
      </c>
      <c r="BJ342" s="36">
        <v>491</v>
      </c>
      <c r="BK342" s="36">
        <v>64239.97</v>
      </c>
      <c r="BL342" s="36">
        <v>130.83000000000001</v>
      </c>
      <c r="BM342" s="36" t="s">
        <v>241</v>
      </c>
    </row>
    <row r="343" spans="59:65" x14ac:dyDescent="0.25">
      <c r="BG343" s="36" t="s">
        <v>246</v>
      </c>
      <c r="BH343" s="36" t="s">
        <v>8</v>
      </c>
      <c r="BI343" s="36">
        <v>44593</v>
      </c>
      <c r="BJ343" s="36">
        <v>39.5</v>
      </c>
      <c r="BK343" s="36">
        <v>3836.38</v>
      </c>
      <c r="BL343" s="36">
        <v>97.12</v>
      </c>
      <c r="BM343" s="36" t="s">
        <v>247</v>
      </c>
    </row>
    <row r="344" spans="59:65" x14ac:dyDescent="0.25">
      <c r="BG344" s="36" t="s">
        <v>250</v>
      </c>
      <c r="BH344" s="36" t="s">
        <v>8</v>
      </c>
      <c r="BI344" s="36">
        <v>44593</v>
      </c>
      <c r="BJ344" s="36">
        <v>20.4375</v>
      </c>
      <c r="BK344" s="36">
        <v>2124.48</v>
      </c>
      <c r="BL344" s="36">
        <v>103.95</v>
      </c>
      <c r="BM344" s="36" t="s">
        <v>251</v>
      </c>
    </row>
    <row r="345" spans="59:65" x14ac:dyDescent="0.25">
      <c r="BG345" s="36" t="s">
        <v>379</v>
      </c>
      <c r="BH345" s="36" t="s">
        <v>8</v>
      </c>
      <c r="BI345" s="36">
        <v>44593</v>
      </c>
      <c r="BJ345" s="36">
        <v>113.25</v>
      </c>
      <c r="BK345" s="36">
        <v>10215.790000000001</v>
      </c>
      <c r="BL345" s="36">
        <v>90.21</v>
      </c>
      <c r="BM345" s="36" t="s">
        <v>380</v>
      </c>
    </row>
    <row r="346" spans="59:65" x14ac:dyDescent="0.25">
      <c r="BG346" s="36" t="s">
        <v>252</v>
      </c>
      <c r="BH346" s="36" t="s">
        <v>8</v>
      </c>
      <c r="BI346" s="36">
        <v>44593</v>
      </c>
      <c r="BJ346" s="36">
        <v>89.5</v>
      </c>
      <c r="BK346" s="36">
        <v>7612.06</v>
      </c>
      <c r="BL346" s="36">
        <v>85.05</v>
      </c>
      <c r="BM346" s="36" t="s">
        <v>253</v>
      </c>
    </row>
    <row r="347" spans="59:65" x14ac:dyDescent="0.25">
      <c r="BG347" s="36" t="s">
        <v>256</v>
      </c>
      <c r="BH347" s="36" t="s">
        <v>8</v>
      </c>
      <c r="BI347" s="36">
        <v>44593</v>
      </c>
      <c r="BJ347" s="36">
        <v>138.5</v>
      </c>
      <c r="BK347" s="36">
        <v>12762.68</v>
      </c>
      <c r="BL347" s="36">
        <v>92.15</v>
      </c>
      <c r="BM347" s="36" t="s">
        <v>257</v>
      </c>
    </row>
    <row r="348" spans="59:65" x14ac:dyDescent="0.25">
      <c r="BG348" s="36" t="s">
        <v>260</v>
      </c>
      <c r="BH348" s="36" t="s">
        <v>8</v>
      </c>
      <c r="BI348" s="36">
        <v>44593</v>
      </c>
      <c r="BJ348" s="36">
        <v>1.7916669999999999</v>
      </c>
      <c r="BK348" s="36">
        <v>297.49</v>
      </c>
      <c r="BL348" s="36">
        <v>166.04</v>
      </c>
      <c r="BM348" s="36" t="s">
        <v>261</v>
      </c>
    </row>
    <row r="349" spans="59:65" x14ac:dyDescent="0.25">
      <c r="BG349" s="36" t="s">
        <v>262</v>
      </c>
      <c r="BH349" s="36" t="s">
        <v>8</v>
      </c>
      <c r="BI349" s="36">
        <v>44593</v>
      </c>
      <c r="BJ349" s="36">
        <v>12</v>
      </c>
      <c r="BK349" s="36">
        <v>133.22999999999999</v>
      </c>
      <c r="BL349" s="36">
        <v>11.1</v>
      </c>
      <c r="BM349" s="36" t="s">
        <v>263</v>
      </c>
    </row>
    <row r="350" spans="59:65" x14ac:dyDescent="0.25">
      <c r="BG350" s="36" t="s">
        <v>381</v>
      </c>
      <c r="BH350" s="36" t="s">
        <v>8</v>
      </c>
      <c r="BI350" s="36">
        <v>44593</v>
      </c>
      <c r="BJ350" s="36">
        <v>23.25</v>
      </c>
      <c r="BK350" s="36">
        <v>574.45000000000005</v>
      </c>
      <c r="BL350" s="36">
        <v>24.71</v>
      </c>
      <c r="BM350" s="36" t="s">
        <v>382</v>
      </c>
    </row>
    <row r="351" spans="59:65" x14ac:dyDescent="0.25">
      <c r="BG351" s="36" t="s">
        <v>383</v>
      </c>
      <c r="BH351" s="36" t="s">
        <v>8</v>
      </c>
      <c r="BI351" s="36">
        <v>44593</v>
      </c>
      <c r="BJ351" s="36">
        <v>40.625</v>
      </c>
      <c r="BK351" s="36">
        <v>1845.36</v>
      </c>
      <c r="BL351" s="36">
        <v>45.42</v>
      </c>
      <c r="BM351" s="36" t="s">
        <v>384</v>
      </c>
    </row>
    <row r="352" spans="59:65" x14ac:dyDescent="0.25">
      <c r="BG352" s="36" t="s">
        <v>266</v>
      </c>
      <c r="BH352" s="36" t="s">
        <v>8</v>
      </c>
      <c r="BI352" s="36">
        <v>44593</v>
      </c>
      <c r="BJ352" s="36">
        <v>41.888778000000002</v>
      </c>
      <c r="BK352" s="36">
        <v>2314.86</v>
      </c>
      <c r="BL352" s="36">
        <v>55.26</v>
      </c>
      <c r="BM352" s="36" t="s">
        <v>267</v>
      </c>
    </row>
    <row r="353" spans="59:65" x14ac:dyDescent="0.25">
      <c r="BG353" s="36" t="s">
        <v>268</v>
      </c>
      <c r="BH353" s="36" t="s">
        <v>8</v>
      </c>
      <c r="BI353" s="36">
        <v>44593</v>
      </c>
      <c r="BJ353" s="36">
        <v>19.75</v>
      </c>
      <c r="BK353" s="36">
        <v>1835.79</v>
      </c>
      <c r="BL353" s="36">
        <v>92.95</v>
      </c>
      <c r="BM353" s="36" t="s">
        <v>269</v>
      </c>
    </row>
    <row r="354" spans="59:65" x14ac:dyDescent="0.25">
      <c r="BG354" s="36" t="s">
        <v>270</v>
      </c>
      <c r="BH354" s="36" t="s">
        <v>8</v>
      </c>
      <c r="BI354" s="36">
        <v>44593</v>
      </c>
      <c r="BJ354" s="36">
        <v>16.249927</v>
      </c>
      <c r="BK354" s="36">
        <v>1327.23</v>
      </c>
      <c r="BL354" s="36">
        <v>81.680000000000007</v>
      </c>
      <c r="BM354" s="36" t="s">
        <v>271</v>
      </c>
    </row>
    <row r="355" spans="59:65" x14ac:dyDescent="0.25">
      <c r="BG355" s="36" t="s">
        <v>272</v>
      </c>
      <c r="BH355" s="36" t="s">
        <v>8</v>
      </c>
      <c r="BI355" s="36">
        <v>44593</v>
      </c>
      <c r="BJ355" s="36">
        <v>509.28334000000001</v>
      </c>
      <c r="BK355" s="36">
        <v>41827.9</v>
      </c>
      <c r="BL355" s="36">
        <v>82.13</v>
      </c>
      <c r="BM355" s="36" t="s">
        <v>273</v>
      </c>
    </row>
    <row r="356" spans="59:65" x14ac:dyDescent="0.25">
      <c r="BG356" s="36" t="s">
        <v>276</v>
      </c>
      <c r="BH356" s="36" t="s">
        <v>8</v>
      </c>
      <c r="BI356" s="36">
        <v>44593</v>
      </c>
      <c r="BJ356" s="36">
        <v>180.49999299999999</v>
      </c>
      <c r="BK356" s="36">
        <v>12964.66</v>
      </c>
      <c r="BL356" s="36">
        <v>71.83</v>
      </c>
      <c r="BM356" s="36" t="s">
        <v>277</v>
      </c>
    </row>
    <row r="357" spans="59:65" x14ac:dyDescent="0.25">
      <c r="BG357" s="36" t="s">
        <v>280</v>
      </c>
      <c r="BH357" s="36" t="s">
        <v>8</v>
      </c>
      <c r="BI357" s="36">
        <v>44593</v>
      </c>
      <c r="BJ357" s="36">
        <v>253.08332999999999</v>
      </c>
      <c r="BK357" s="36">
        <v>6410.1</v>
      </c>
      <c r="BL357" s="36">
        <v>25.33</v>
      </c>
      <c r="BM357" s="36" t="s">
        <v>281</v>
      </c>
    </row>
    <row r="358" spans="59:65" x14ac:dyDescent="0.25">
      <c r="BG358" s="36" t="s">
        <v>282</v>
      </c>
      <c r="BH358" s="36" t="s">
        <v>8</v>
      </c>
      <c r="BI358" s="36">
        <v>44593</v>
      </c>
      <c r="BJ358" s="36">
        <v>6</v>
      </c>
      <c r="BK358" s="36">
        <v>34.79</v>
      </c>
      <c r="BL358" s="36">
        <v>5.8</v>
      </c>
      <c r="BM358" s="36" t="s">
        <v>283</v>
      </c>
    </row>
    <row r="359" spans="59:65" x14ac:dyDescent="0.25">
      <c r="BG359" s="36" t="s">
        <v>284</v>
      </c>
      <c r="BH359" s="36" t="s">
        <v>8</v>
      </c>
      <c r="BI359" s="36">
        <v>44593</v>
      </c>
      <c r="BJ359" s="36">
        <v>285</v>
      </c>
      <c r="BK359" s="36">
        <v>7379.47</v>
      </c>
      <c r="BL359" s="36">
        <v>25.89</v>
      </c>
      <c r="BM359" s="36" t="s">
        <v>285</v>
      </c>
    </row>
    <row r="360" spans="59:65" x14ac:dyDescent="0.25">
      <c r="BG360" s="36" t="s">
        <v>286</v>
      </c>
      <c r="BH360" s="36" t="s">
        <v>8</v>
      </c>
      <c r="BI360" s="36">
        <v>44593</v>
      </c>
      <c r="BJ360" s="36">
        <v>21.5715</v>
      </c>
      <c r="BK360" s="36">
        <v>306.29000000000002</v>
      </c>
      <c r="BL360" s="36">
        <v>14.2</v>
      </c>
      <c r="BM360" s="36" t="s">
        <v>287</v>
      </c>
    </row>
    <row r="361" spans="59:65" x14ac:dyDescent="0.25">
      <c r="BG361" s="36" t="s">
        <v>290</v>
      </c>
      <c r="BH361" s="36" t="s">
        <v>8</v>
      </c>
      <c r="BI361" s="36">
        <v>44593</v>
      </c>
      <c r="BJ361" s="36">
        <v>374.625</v>
      </c>
      <c r="BK361" s="36">
        <v>33538.199999999997</v>
      </c>
      <c r="BL361" s="36">
        <v>89.52</v>
      </c>
      <c r="BM361" s="36" t="s">
        <v>291</v>
      </c>
    </row>
    <row r="362" spans="59:65" x14ac:dyDescent="0.25">
      <c r="BG362" s="36" t="s">
        <v>294</v>
      </c>
      <c r="BH362" s="36" t="s">
        <v>8</v>
      </c>
      <c r="BI362" s="36">
        <v>44593</v>
      </c>
      <c r="BJ362" s="36">
        <v>608</v>
      </c>
      <c r="BK362" s="36">
        <v>68843.929999999993</v>
      </c>
      <c r="BL362" s="36">
        <v>113.23</v>
      </c>
      <c r="BM362" s="36" t="s">
        <v>295</v>
      </c>
    </row>
    <row r="363" spans="59:65" x14ac:dyDescent="0.25">
      <c r="BG363" s="36" t="s">
        <v>393</v>
      </c>
      <c r="BH363" s="36" t="s">
        <v>8</v>
      </c>
      <c r="BI363" s="36">
        <v>44593</v>
      </c>
      <c r="BJ363" s="36">
        <v>2</v>
      </c>
      <c r="BK363" s="36">
        <v>43</v>
      </c>
      <c r="BL363" s="36">
        <v>21.5</v>
      </c>
      <c r="BM363" s="36" t="s">
        <v>394</v>
      </c>
    </row>
    <row r="364" spans="59:65" x14ac:dyDescent="0.25">
      <c r="BG364" s="36" t="s">
        <v>298</v>
      </c>
      <c r="BH364" s="36" t="s">
        <v>8</v>
      </c>
      <c r="BI364" s="36">
        <v>44593</v>
      </c>
      <c r="BJ364" s="36">
        <v>157.08330000000001</v>
      </c>
      <c r="BK364" s="36">
        <v>866.85</v>
      </c>
      <c r="BL364" s="36">
        <v>5.52</v>
      </c>
      <c r="BM364" s="36" t="s">
        <v>299</v>
      </c>
    </row>
    <row r="365" spans="59:65" x14ac:dyDescent="0.25">
      <c r="BG365" s="36" t="s">
        <v>300</v>
      </c>
      <c r="BH365" s="36" t="s">
        <v>8</v>
      </c>
      <c r="BI365" s="36">
        <v>44593</v>
      </c>
      <c r="BJ365" s="36">
        <v>20</v>
      </c>
      <c r="BK365" s="36">
        <v>110.57</v>
      </c>
      <c r="BL365" s="36">
        <v>5.53</v>
      </c>
      <c r="BM365" s="36" t="s">
        <v>301</v>
      </c>
    </row>
    <row r="366" spans="59:65" x14ac:dyDescent="0.25">
      <c r="BG366" s="36" t="s">
        <v>302</v>
      </c>
      <c r="BH366" s="36" t="s">
        <v>8</v>
      </c>
      <c r="BI366" s="36">
        <v>44593</v>
      </c>
      <c r="BJ366" s="36">
        <v>57</v>
      </c>
      <c r="BK366" s="36">
        <v>299.61</v>
      </c>
      <c r="BL366" s="36">
        <v>5.26</v>
      </c>
      <c r="BM366" s="36" t="s">
        <v>303</v>
      </c>
    </row>
    <row r="367" spans="59:65" x14ac:dyDescent="0.25">
      <c r="BG367" s="36" t="s">
        <v>304</v>
      </c>
      <c r="BH367" s="36" t="s">
        <v>8</v>
      </c>
      <c r="BI367" s="36">
        <v>44593</v>
      </c>
      <c r="BJ367" s="36">
        <v>13</v>
      </c>
      <c r="BK367" s="36">
        <v>75.459999999999994</v>
      </c>
      <c r="BL367" s="36">
        <v>5.8</v>
      </c>
      <c r="BM367" s="36" t="s">
        <v>305</v>
      </c>
    </row>
    <row r="368" spans="59:65" x14ac:dyDescent="0.25">
      <c r="BG368" s="36" t="s">
        <v>306</v>
      </c>
      <c r="BH368" s="36" t="s">
        <v>8</v>
      </c>
      <c r="BI368" s="36">
        <v>44593</v>
      </c>
      <c r="BJ368" s="36">
        <v>67</v>
      </c>
      <c r="BK368" s="36">
        <v>364.5</v>
      </c>
      <c r="BL368" s="36">
        <v>5.44</v>
      </c>
      <c r="BM368" s="36" t="s">
        <v>307</v>
      </c>
    </row>
    <row r="369" spans="59:65" x14ac:dyDescent="0.25">
      <c r="BG369" s="36" t="s">
        <v>309</v>
      </c>
      <c r="BH369" s="36" t="s">
        <v>8</v>
      </c>
      <c r="BI369" s="36">
        <v>44593</v>
      </c>
      <c r="BJ369" s="36">
        <v>0.58333999999999997</v>
      </c>
      <c r="BK369" s="36">
        <v>3.54</v>
      </c>
      <c r="BL369" s="36">
        <v>6.07</v>
      </c>
      <c r="BM369" s="36" t="s">
        <v>310</v>
      </c>
    </row>
    <row r="370" spans="59:65" x14ac:dyDescent="0.25">
      <c r="BG370" s="36" t="s">
        <v>311</v>
      </c>
      <c r="BH370" s="36" t="s">
        <v>8</v>
      </c>
      <c r="BI370" s="36">
        <v>44593</v>
      </c>
      <c r="BJ370" s="36">
        <v>34</v>
      </c>
      <c r="BK370" s="36">
        <v>191.46</v>
      </c>
      <c r="BL370" s="36">
        <v>5.63</v>
      </c>
      <c r="BM370" s="36" t="s">
        <v>312</v>
      </c>
    </row>
    <row r="371" spans="59:65" x14ac:dyDescent="0.25">
      <c r="BG371" s="36" t="s">
        <v>313</v>
      </c>
      <c r="BH371" s="36" t="s">
        <v>8</v>
      </c>
      <c r="BI371" s="36">
        <v>44593</v>
      </c>
      <c r="BJ371" s="36">
        <v>13</v>
      </c>
      <c r="BK371" s="36">
        <v>70.5</v>
      </c>
      <c r="BL371" s="36">
        <v>5.42</v>
      </c>
      <c r="BM371" s="36" t="s">
        <v>314</v>
      </c>
    </row>
    <row r="372" spans="59:65" x14ac:dyDescent="0.25">
      <c r="BG372" s="36" t="s">
        <v>315</v>
      </c>
      <c r="BH372" s="36" t="s">
        <v>8</v>
      </c>
      <c r="BI372" s="36">
        <v>44593</v>
      </c>
      <c r="BJ372" s="36">
        <v>18.083299</v>
      </c>
      <c r="BK372" s="36">
        <v>1761.15</v>
      </c>
      <c r="BL372" s="36">
        <v>97.39</v>
      </c>
      <c r="BM372" s="36" t="s">
        <v>316</v>
      </c>
    </row>
    <row r="373" spans="59:65" x14ac:dyDescent="0.25">
      <c r="BG373" s="36" t="s">
        <v>395</v>
      </c>
      <c r="BH373" s="36" t="s">
        <v>8</v>
      </c>
      <c r="BI373" s="36">
        <v>44593</v>
      </c>
      <c r="BJ373" s="36">
        <v>1</v>
      </c>
      <c r="BK373" s="36">
        <v>58</v>
      </c>
      <c r="BL373" s="36">
        <v>58</v>
      </c>
      <c r="BM373" s="36" t="s">
        <v>396</v>
      </c>
    </row>
    <row r="374" spans="59:65" x14ac:dyDescent="0.25">
      <c r="BG374" s="36" t="s">
        <v>7</v>
      </c>
      <c r="BH374" s="36" t="s">
        <v>8</v>
      </c>
      <c r="BI374" s="36">
        <v>44621</v>
      </c>
      <c r="BJ374" s="36">
        <v>15.5</v>
      </c>
      <c r="BK374" s="36">
        <v>2020.4</v>
      </c>
      <c r="BL374" s="36">
        <v>130.35</v>
      </c>
      <c r="BM374" s="36" t="s">
        <v>10</v>
      </c>
    </row>
    <row r="375" spans="59:65" x14ac:dyDescent="0.25">
      <c r="BG375" s="36" t="s">
        <v>14</v>
      </c>
      <c r="BH375" s="36" t="s">
        <v>8</v>
      </c>
      <c r="BI375" s="36">
        <v>44621</v>
      </c>
      <c r="BJ375" s="36">
        <v>15</v>
      </c>
      <c r="BK375" s="36">
        <v>1920</v>
      </c>
      <c r="BL375" s="36">
        <v>128</v>
      </c>
      <c r="BM375" s="36" t="s">
        <v>15</v>
      </c>
    </row>
    <row r="376" spans="59:65" x14ac:dyDescent="0.25">
      <c r="BG376" s="36" t="s">
        <v>18</v>
      </c>
      <c r="BH376" s="36" t="s">
        <v>8</v>
      </c>
      <c r="BI376" s="36">
        <v>44621</v>
      </c>
      <c r="BJ376" s="36">
        <v>3</v>
      </c>
      <c r="BK376" s="36">
        <v>383.44</v>
      </c>
      <c r="BL376" s="36">
        <v>127.81</v>
      </c>
      <c r="BM376" s="36" t="s">
        <v>19</v>
      </c>
    </row>
    <row r="377" spans="59:65" x14ac:dyDescent="0.25">
      <c r="BG377" s="36" t="s">
        <v>20</v>
      </c>
      <c r="BH377" s="36" t="s">
        <v>8</v>
      </c>
      <c r="BI377" s="36">
        <v>44621</v>
      </c>
      <c r="BJ377" s="36">
        <v>1.4166669999999999</v>
      </c>
      <c r="BK377" s="36">
        <v>74.12</v>
      </c>
      <c r="BL377" s="36">
        <v>52.32</v>
      </c>
      <c r="BM377" s="36" t="s">
        <v>21</v>
      </c>
    </row>
    <row r="378" spans="59:65" x14ac:dyDescent="0.25">
      <c r="BG378" s="36" t="s">
        <v>22</v>
      </c>
      <c r="BH378" s="36" t="s">
        <v>8</v>
      </c>
      <c r="BI378" s="36">
        <v>44621</v>
      </c>
      <c r="BJ378" s="36">
        <v>20.266663999999999</v>
      </c>
      <c r="BK378" s="36">
        <v>1088.76</v>
      </c>
      <c r="BL378" s="36">
        <v>53.72</v>
      </c>
      <c r="BM378" s="36" t="s">
        <v>23</v>
      </c>
    </row>
    <row r="379" spans="59:65" x14ac:dyDescent="0.25">
      <c r="BG379" s="36" t="s">
        <v>24</v>
      </c>
      <c r="BH379" s="36" t="s">
        <v>8</v>
      </c>
      <c r="BI379" s="36">
        <v>44621</v>
      </c>
      <c r="BJ379" s="36">
        <v>12</v>
      </c>
      <c r="BK379" s="36">
        <v>43.2</v>
      </c>
      <c r="BL379" s="36">
        <v>3.6</v>
      </c>
      <c r="BM379" s="36" t="s">
        <v>25</v>
      </c>
    </row>
    <row r="380" spans="59:65" x14ac:dyDescent="0.25">
      <c r="BG380" s="36" t="s">
        <v>26</v>
      </c>
      <c r="BH380" s="36" t="s">
        <v>8</v>
      </c>
      <c r="BI380" s="36">
        <v>44621</v>
      </c>
      <c r="BJ380" s="36">
        <v>13.416667</v>
      </c>
      <c r="BK380" s="36">
        <v>71.44</v>
      </c>
      <c r="BL380" s="36">
        <v>5.32</v>
      </c>
      <c r="BM380" s="36" t="s">
        <v>27</v>
      </c>
    </row>
    <row r="381" spans="59:65" x14ac:dyDescent="0.25">
      <c r="BG381" s="36" t="s">
        <v>320</v>
      </c>
      <c r="BH381" s="36" t="s">
        <v>8</v>
      </c>
      <c r="BI381" s="36">
        <v>44621</v>
      </c>
      <c r="BJ381" s="36">
        <v>71.499962999999994</v>
      </c>
      <c r="BK381" s="36">
        <v>1642.56</v>
      </c>
      <c r="BL381" s="36">
        <v>22.97</v>
      </c>
      <c r="BM381" s="36" t="s">
        <v>321</v>
      </c>
    </row>
    <row r="382" spans="59:65" x14ac:dyDescent="0.25">
      <c r="BG382" s="36" t="s">
        <v>28</v>
      </c>
      <c r="BH382" s="36" t="s">
        <v>8</v>
      </c>
      <c r="BI382" s="36">
        <v>44621</v>
      </c>
      <c r="BJ382" s="36">
        <v>8.1666299999999996</v>
      </c>
      <c r="BK382" s="36">
        <v>236.54</v>
      </c>
      <c r="BL382" s="36">
        <v>28.96</v>
      </c>
      <c r="BM382" s="36" t="s">
        <v>29</v>
      </c>
    </row>
    <row r="383" spans="59:65" x14ac:dyDescent="0.25">
      <c r="BG383" s="36" t="s">
        <v>30</v>
      </c>
      <c r="BH383" s="36" t="s">
        <v>8</v>
      </c>
      <c r="BI383" s="36">
        <v>44621</v>
      </c>
      <c r="BJ383" s="36">
        <v>12.333263000000001</v>
      </c>
      <c r="BK383" s="36">
        <v>360.7</v>
      </c>
      <c r="BL383" s="36">
        <v>29.25</v>
      </c>
      <c r="BM383" s="36" t="s">
        <v>31</v>
      </c>
    </row>
    <row r="384" spans="59:65" x14ac:dyDescent="0.25">
      <c r="BG384" s="36" t="s">
        <v>32</v>
      </c>
      <c r="BH384" s="36" t="s">
        <v>8</v>
      </c>
      <c r="BI384" s="36">
        <v>44621</v>
      </c>
      <c r="BJ384" s="36">
        <v>3.5</v>
      </c>
      <c r="BK384" s="36">
        <v>28.46</v>
      </c>
      <c r="BL384" s="36">
        <v>8.1300000000000008</v>
      </c>
      <c r="BM384" s="36" t="s">
        <v>33</v>
      </c>
    </row>
    <row r="385" spans="59:65" x14ac:dyDescent="0.25">
      <c r="BG385" s="36" t="s">
        <v>36</v>
      </c>
      <c r="BH385" s="36" t="s">
        <v>8</v>
      </c>
      <c r="BI385" s="36">
        <v>44621</v>
      </c>
      <c r="BJ385" s="36">
        <v>45.15</v>
      </c>
      <c r="BK385" s="36">
        <v>1605.97</v>
      </c>
      <c r="BL385" s="36">
        <v>35.57</v>
      </c>
      <c r="BM385" s="36" t="s">
        <v>37</v>
      </c>
    </row>
    <row r="386" spans="59:65" x14ac:dyDescent="0.25">
      <c r="BG386" s="36" t="s">
        <v>38</v>
      </c>
      <c r="BH386" s="36" t="s">
        <v>8</v>
      </c>
      <c r="BI386" s="36">
        <v>44621</v>
      </c>
      <c r="BJ386" s="36">
        <v>6.375</v>
      </c>
      <c r="BK386" s="36">
        <v>210.25</v>
      </c>
      <c r="BL386" s="36">
        <v>32.979999999999997</v>
      </c>
      <c r="BM386" s="36" t="s">
        <v>39</v>
      </c>
    </row>
    <row r="387" spans="59:65" x14ac:dyDescent="0.25">
      <c r="BG387" s="36" t="s">
        <v>44</v>
      </c>
      <c r="BH387" s="36" t="s">
        <v>8</v>
      </c>
      <c r="BI387" s="36">
        <v>44621</v>
      </c>
      <c r="BJ387" s="36">
        <v>-16.266632999999999</v>
      </c>
      <c r="BK387" s="36">
        <v>-340.65</v>
      </c>
      <c r="BL387" s="36">
        <v>20.94</v>
      </c>
      <c r="BM387" s="36" t="s">
        <v>45</v>
      </c>
    </row>
    <row r="388" spans="59:65" x14ac:dyDescent="0.25">
      <c r="BG388" s="36" t="s">
        <v>51</v>
      </c>
      <c r="BH388" s="36" t="s">
        <v>8</v>
      </c>
      <c r="BI388" s="36">
        <v>44621</v>
      </c>
      <c r="BJ388" s="36">
        <v>2.7493300000000001</v>
      </c>
      <c r="BK388" s="36">
        <v>81.42</v>
      </c>
      <c r="BL388" s="36">
        <v>29.61</v>
      </c>
      <c r="BM388" s="36" t="s">
        <v>52</v>
      </c>
    </row>
    <row r="389" spans="59:65" x14ac:dyDescent="0.25">
      <c r="BG389" s="36" t="s">
        <v>58</v>
      </c>
      <c r="BH389" s="36" t="s">
        <v>8</v>
      </c>
      <c r="BI389" s="36">
        <v>44621</v>
      </c>
      <c r="BJ389" s="36">
        <v>147.08333300000001</v>
      </c>
      <c r="BK389" s="36">
        <v>20288</v>
      </c>
      <c r="BL389" s="36">
        <v>137.94</v>
      </c>
      <c r="BM389" s="36" t="s">
        <v>59</v>
      </c>
    </row>
    <row r="390" spans="59:65" x14ac:dyDescent="0.25">
      <c r="BG390" s="36" t="s">
        <v>62</v>
      </c>
      <c r="BH390" s="36" t="s">
        <v>8</v>
      </c>
      <c r="BI390" s="36">
        <v>44621</v>
      </c>
      <c r="BJ390" s="36">
        <v>156.25</v>
      </c>
      <c r="BK390" s="36">
        <v>10357.36</v>
      </c>
      <c r="BL390" s="36">
        <v>66.290000000000006</v>
      </c>
      <c r="BM390" s="36" t="s">
        <v>63</v>
      </c>
    </row>
    <row r="391" spans="59:65" x14ac:dyDescent="0.25">
      <c r="BG391" s="36" t="s">
        <v>66</v>
      </c>
      <c r="BH391" s="36" t="s">
        <v>8</v>
      </c>
      <c r="BI391" s="36">
        <v>44621</v>
      </c>
      <c r="BJ391" s="36">
        <v>156</v>
      </c>
      <c r="BK391" s="36">
        <v>15709.45</v>
      </c>
      <c r="BL391" s="36">
        <v>100.7</v>
      </c>
      <c r="BM391" s="36" t="s">
        <v>67</v>
      </c>
    </row>
    <row r="392" spans="59:65" x14ac:dyDescent="0.25">
      <c r="BG392" s="36" t="s">
        <v>70</v>
      </c>
      <c r="BH392" s="36" t="s">
        <v>8</v>
      </c>
      <c r="BI392" s="36">
        <v>44621</v>
      </c>
      <c r="BJ392" s="36">
        <v>69.833299999999994</v>
      </c>
      <c r="BK392" s="36">
        <v>4643.43</v>
      </c>
      <c r="BL392" s="36">
        <v>66.489999999999995</v>
      </c>
      <c r="BM392" s="36" t="s">
        <v>71</v>
      </c>
    </row>
    <row r="393" spans="59:65" x14ac:dyDescent="0.25">
      <c r="BG393" s="36" t="s">
        <v>74</v>
      </c>
      <c r="BH393" s="36" t="s">
        <v>8</v>
      </c>
      <c r="BI393" s="36">
        <v>44621</v>
      </c>
      <c r="BJ393" s="36">
        <v>5.8333300000000001</v>
      </c>
      <c r="BK393" s="36">
        <v>416.16</v>
      </c>
      <c r="BL393" s="36">
        <v>71.34</v>
      </c>
      <c r="BM393" s="36" t="s">
        <v>75</v>
      </c>
    </row>
    <row r="394" spans="59:65" x14ac:dyDescent="0.25">
      <c r="BG394" s="36" t="s">
        <v>78</v>
      </c>
      <c r="BH394" s="36" t="s">
        <v>8</v>
      </c>
      <c r="BI394" s="36">
        <v>44621</v>
      </c>
      <c r="BJ394" s="36">
        <v>7.3333300000000001</v>
      </c>
      <c r="BK394" s="36">
        <v>515.52</v>
      </c>
      <c r="BL394" s="36">
        <v>70.3</v>
      </c>
      <c r="BM394" s="36" t="s">
        <v>79</v>
      </c>
    </row>
    <row r="395" spans="59:65" x14ac:dyDescent="0.25">
      <c r="BG395" s="36" t="s">
        <v>82</v>
      </c>
      <c r="BH395" s="36" t="s">
        <v>8</v>
      </c>
      <c r="BI395" s="36">
        <v>44621</v>
      </c>
      <c r="BJ395" s="36">
        <v>161.41667000000001</v>
      </c>
      <c r="BK395" s="36">
        <v>10870.6</v>
      </c>
      <c r="BL395" s="36">
        <v>67.34</v>
      </c>
      <c r="BM395" s="36" t="s">
        <v>83</v>
      </c>
    </row>
    <row r="396" spans="59:65" x14ac:dyDescent="0.25">
      <c r="BG396" s="36" t="s">
        <v>84</v>
      </c>
      <c r="BH396" s="36" t="s">
        <v>8</v>
      </c>
      <c r="BI396" s="36">
        <v>44621</v>
      </c>
      <c r="BJ396" s="36">
        <v>345.97912600000001</v>
      </c>
      <c r="BK396" s="36">
        <v>24414.92</v>
      </c>
      <c r="BL396" s="36">
        <v>70.569999999999993</v>
      </c>
      <c r="BM396" s="36" t="s">
        <v>85</v>
      </c>
    </row>
    <row r="397" spans="59:65" x14ac:dyDescent="0.25">
      <c r="BG397" s="36" t="s">
        <v>86</v>
      </c>
      <c r="BH397" s="36" t="s">
        <v>8</v>
      </c>
      <c r="BI397" s="36">
        <v>44621</v>
      </c>
      <c r="BJ397" s="36">
        <v>14.666665999999999</v>
      </c>
      <c r="BK397" s="36">
        <v>424.86</v>
      </c>
      <c r="BL397" s="36">
        <v>28.97</v>
      </c>
      <c r="BM397" s="36" t="s">
        <v>87</v>
      </c>
    </row>
    <row r="398" spans="59:65" x14ac:dyDescent="0.25">
      <c r="BG398" s="36" t="s">
        <v>88</v>
      </c>
      <c r="BH398" s="36" t="s">
        <v>8</v>
      </c>
      <c r="BI398" s="36">
        <v>44621</v>
      </c>
      <c r="BJ398" s="36">
        <v>6.25</v>
      </c>
      <c r="BK398" s="36">
        <v>144.81</v>
      </c>
      <c r="BL398" s="36">
        <v>23.17</v>
      </c>
      <c r="BM398" s="36" t="s">
        <v>89</v>
      </c>
    </row>
    <row r="399" spans="59:65" x14ac:dyDescent="0.25">
      <c r="BG399" s="36" t="s">
        <v>90</v>
      </c>
      <c r="BH399" s="36" t="s">
        <v>8</v>
      </c>
      <c r="BI399" s="36">
        <v>44621</v>
      </c>
      <c r="BJ399" s="36">
        <v>9.5</v>
      </c>
      <c r="BK399" s="36">
        <v>209.79</v>
      </c>
      <c r="BL399" s="36">
        <v>22.08</v>
      </c>
      <c r="BM399" s="36" t="s">
        <v>91</v>
      </c>
    </row>
    <row r="400" spans="59:65" x14ac:dyDescent="0.25">
      <c r="BG400" s="36" t="s">
        <v>92</v>
      </c>
      <c r="BH400" s="36" t="s">
        <v>8</v>
      </c>
      <c r="BI400" s="36">
        <v>44621</v>
      </c>
      <c r="BJ400" s="36">
        <v>12.5</v>
      </c>
      <c r="BK400" s="36">
        <v>281.16000000000003</v>
      </c>
      <c r="BL400" s="36">
        <v>22.49</v>
      </c>
      <c r="BM400" s="36" t="s">
        <v>93</v>
      </c>
    </row>
    <row r="401" spans="59:65" x14ac:dyDescent="0.25">
      <c r="BG401" s="36" t="s">
        <v>96</v>
      </c>
      <c r="BH401" s="36" t="s">
        <v>8</v>
      </c>
      <c r="BI401" s="36">
        <v>44621</v>
      </c>
      <c r="BJ401" s="36">
        <v>7.0625</v>
      </c>
      <c r="BK401" s="36">
        <v>611.09</v>
      </c>
      <c r="BL401" s="36">
        <v>86.53</v>
      </c>
      <c r="BM401" s="36" t="s">
        <v>97</v>
      </c>
    </row>
    <row r="402" spans="59:65" x14ac:dyDescent="0.25">
      <c r="BG402" s="36" t="s">
        <v>98</v>
      </c>
      <c r="BH402" s="36" t="s">
        <v>8</v>
      </c>
      <c r="BI402" s="36">
        <v>44621</v>
      </c>
      <c r="BJ402" s="36">
        <v>10.3125</v>
      </c>
      <c r="BK402" s="36">
        <v>868.3</v>
      </c>
      <c r="BL402" s="36">
        <v>84.2</v>
      </c>
      <c r="BM402" s="36" t="s">
        <v>99</v>
      </c>
    </row>
    <row r="403" spans="59:65" x14ac:dyDescent="0.25">
      <c r="BG403" s="36" t="s">
        <v>100</v>
      </c>
      <c r="BH403" s="36" t="s">
        <v>8</v>
      </c>
      <c r="BI403" s="36">
        <v>44621</v>
      </c>
      <c r="BJ403" s="36">
        <v>8</v>
      </c>
      <c r="BK403" s="36">
        <v>703.91</v>
      </c>
      <c r="BL403" s="36">
        <v>87.99</v>
      </c>
      <c r="BM403" s="36" t="s">
        <v>101</v>
      </c>
    </row>
    <row r="404" spans="59:65" x14ac:dyDescent="0.25">
      <c r="BG404" s="36" t="s">
        <v>102</v>
      </c>
      <c r="BH404" s="36" t="s">
        <v>8</v>
      </c>
      <c r="BI404" s="36">
        <v>44621</v>
      </c>
      <c r="BJ404" s="36">
        <v>2.75</v>
      </c>
      <c r="BK404" s="36">
        <v>262.86</v>
      </c>
      <c r="BL404" s="36">
        <v>95.59</v>
      </c>
      <c r="BM404" s="36" t="s">
        <v>103</v>
      </c>
    </row>
    <row r="405" spans="59:65" x14ac:dyDescent="0.25">
      <c r="BG405" s="36" t="s">
        <v>104</v>
      </c>
      <c r="BH405" s="36" t="s">
        <v>8</v>
      </c>
      <c r="BI405" s="36">
        <v>44621</v>
      </c>
      <c r="BJ405" s="36">
        <v>3.9375</v>
      </c>
      <c r="BK405" s="36">
        <v>361.42</v>
      </c>
      <c r="BL405" s="36">
        <v>91.79</v>
      </c>
      <c r="BM405" s="36" t="s">
        <v>105</v>
      </c>
    </row>
    <row r="406" spans="59:65" x14ac:dyDescent="0.25">
      <c r="BG406" s="36" t="s">
        <v>402</v>
      </c>
      <c r="BH406" s="36" t="s">
        <v>8</v>
      </c>
      <c r="BI406" s="36">
        <v>44621</v>
      </c>
      <c r="BJ406" s="36">
        <v>31</v>
      </c>
      <c r="BK406" s="36">
        <v>450</v>
      </c>
      <c r="BL406" s="36">
        <v>14.52</v>
      </c>
      <c r="BM406" s="36" t="s">
        <v>403</v>
      </c>
    </row>
    <row r="407" spans="59:65" x14ac:dyDescent="0.25">
      <c r="BG407" s="36" t="s">
        <v>404</v>
      </c>
      <c r="BH407" s="36" t="s">
        <v>8</v>
      </c>
      <c r="BI407" s="36">
        <v>44621</v>
      </c>
      <c r="BJ407" s="36">
        <v>3</v>
      </c>
      <c r="BK407" s="36">
        <v>157.5</v>
      </c>
      <c r="BL407" s="36">
        <v>52.5</v>
      </c>
      <c r="BM407" s="36" t="s">
        <v>405</v>
      </c>
    </row>
    <row r="408" spans="59:65" x14ac:dyDescent="0.25">
      <c r="BG408" s="36" t="s">
        <v>106</v>
      </c>
      <c r="BH408" s="36" t="s">
        <v>8</v>
      </c>
      <c r="BI408" s="36">
        <v>44621</v>
      </c>
      <c r="BJ408" s="36">
        <v>42</v>
      </c>
      <c r="BK408" s="36">
        <v>714</v>
      </c>
      <c r="BL408" s="36">
        <v>17</v>
      </c>
      <c r="BM408" s="36" t="s">
        <v>107</v>
      </c>
    </row>
    <row r="409" spans="59:65" x14ac:dyDescent="0.25">
      <c r="BG409" s="36" t="s">
        <v>108</v>
      </c>
      <c r="BH409" s="36" t="s">
        <v>8</v>
      </c>
      <c r="BI409" s="36">
        <v>44621</v>
      </c>
      <c r="BJ409" s="36">
        <v>36.416674</v>
      </c>
      <c r="BK409" s="36">
        <v>1909.36</v>
      </c>
      <c r="BL409" s="36">
        <v>52.43</v>
      </c>
      <c r="BM409" s="36" t="s">
        <v>109</v>
      </c>
    </row>
    <row r="410" spans="59:65" x14ac:dyDescent="0.25">
      <c r="BG410" s="36" t="s">
        <v>110</v>
      </c>
      <c r="BH410" s="36" t="s">
        <v>8</v>
      </c>
      <c r="BI410" s="36">
        <v>44621</v>
      </c>
      <c r="BJ410" s="36">
        <v>31.916665999999999</v>
      </c>
      <c r="BK410" s="36">
        <v>1711.24</v>
      </c>
      <c r="BL410" s="36">
        <v>53.62</v>
      </c>
      <c r="BM410" s="36" t="s">
        <v>111</v>
      </c>
    </row>
    <row r="411" spans="59:65" x14ac:dyDescent="0.25">
      <c r="BG411" s="36" t="s">
        <v>112</v>
      </c>
      <c r="BH411" s="36" t="s">
        <v>8</v>
      </c>
      <c r="BI411" s="36">
        <v>44621</v>
      </c>
      <c r="BJ411" s="36">
        <v>8.25</v>
      </c>
      <c r="BK411" s="36">
        <v>216.71</v>
      </c>
      <c r="BL411" s="36">
        <v>26.27</v>
      </c>
      <c r="BM411" s="36" t="s">
        <v>113</v>
      </c>
    </row>
    <row r="412" spans="59:65" x14ac:dyDescent="0.25">
      <c r="BG412" s="36" t="s">
        <v>114</v>
      </c>
      <c r="BH412" s="36" t="s">
        <v>8</v>
      </c>
      <c r="BI412" s="36">
        <v>44621</v>
      </c>
      <c r="BJ412" s="36">
        <v>785.18334000000004</v>
      </c>
      <c r="BK412" s="36">
        <v>60971.51</v>
      </c>
      <c r="BL412" s="36">
        <v>77.650000000000006</v>
      </c>
      <c r="BM412" s="36" t="s">
        <v>115</v>
      </c>
    </row>
    <row r="413" spans="59:65" x14ac:dyDescent="0.25">
      <c r="BG413" s="36" t="s">
        <v>119</v>
      </c>
      <c r="BH413" s="36" t="s">
        <v>8</v>
      </c>
      <c r="BI413" s="36">
        <v>44621</v>
      </c>
      <c r="BJ413" s="36">
        <v>397.83330000000001</v>
      </c>
      <c r="BK413" s="36">
        <v>27415.82</v>
      </c>
      <c r="BL413" s="36">
        <v>68.91</v>
      </c>
      <c r="BM413" s="36" t="s">
        <v>120</v>
      </c>
    </row>
    <row r="414" spans="59:65" x14ac:dyDescent="0.25">
      <c r="BG414" s="36" t="s">
        <v>123</v>
      </c>
      <c r="BH414" s="36" t="s">
        <v>8</v>
      </c>
      <c r="BI414" s="36">
        <v>44621</v>
      </c>
      <c r="BJ414" s="36">
        <v>19.25</v>
      </c>
      <c r="BK414" s="36">
        <v>555.21</v>
      </c>
      <c r="BL414" s="36">
        <v>28.84</v>
      </c>
      <c r="BM414" s="36" t="s">
        <v>124</v>
      </c>
    </row>
    <row r="415" spans="59:65" x14ac:dyDescent="0.25">
      <c r="BG415" s="36" t="s">
        <v>125</v>
      </c>
      <c r="BH415" s="36" t="s">
        <v>8</v>
      </c>
      <c r="BI415" s="36">
        <v>44621</v>
      </c>
      <c r="BJ415" s="36">
        <v>1</v>
      </c>
      <c r="BK415" s="36">
        <v>55.19</v>
      </c>
      <c r="BL415" s="36">
        <v>55.19</v>
      </c>
      <c r="BM415" s="36" t="s">
        <v>126</v>
      </c>
    </row>
    <row r="416" spans="59:65" x14ac:dyDescent="0.25">
      <c r="BG416" s="36" t="s">
        <v>129</v>
      </c>
      <c r="BH416" s="36" t="s">
        <v>8</v>
      </c>
      <c r="BI416" s="36">
        <v>44621</v>
      </c>
      <c r="BJ416" s="36">
        <v>153.0625</v>
      </c>
      <c r="BK416" s="36">
        <v>12397.52</v>
      </c>
      <c r="BL416" s="36">
        <v>81</v>
      </c>
      <c r="BM416" s="36" t="s">
        <v>130</v>
      </c>
    </row>
    <row r="417" spans="59:65" x14ac:dyDescent="0.25">
      <c r="BG417" s="36" t="s">
        <v>133</v>
      </c>
      <c r="BH417" s="36" t="s">
        <v>8</v>
      </c>
      <c r="BI417" s="36">
        <v>44621</v>
      </c>
      <c r="BJ417" s="36">
        <v>14.458333</v>
      </c>
      <c r="BK417" s="36">
        <v>1549</v>
      </c>
      <c r="BL417" s="36">
        <v>107.14</v>
      </c>
      <c r="BM417" s="36" t="s">
        <v>134</v>
      </c>
    </row>
    <row r="418" spans="59:65" x14ac:dyDescent="0.25">
      <c r="BG418" s="36" t="s">
        <v>137</v>
      </c>
      <c r="BH418" s="36" t="s">
        <v>8</v>
      </c>
      <c r="BI418" s="36">
        <v>44621</v>
      </c>
      <c r="BJ418" s="36">
        <v>20</v>
      </c>
      <c r="BK418" s="36">
        <v>209.75</v>
      </c>
      <c r="BL418" s="36">
        <v>10.49</v>
      </c>
      <c r="BM418" s="36" t="s">
        <v>138</v>
      </c>
    </row>
    <row r="419" spans="59:65" x14ac:dyDescent="0.25">
      <c r="BG419" s="36" t="s">
        <v>139</v>
      </c>
      <c r="BH419" s="36" t="s">
        <v>8</v>
      </c>
      <c r="BI419" s="36">
        <v>44621</v>
      </c>
      <c r="BJ419" s="36">
        <v>6</v>
      </c>
      <c r="BK419" s="36">
        <v>61.95</v>
      </c>
      <c r="BL419" s="36">
        <v>10.33</v>
      </c>
      <c r="BM419" s="36" t="s">
        <v>140</v>
      </c>
    </row>
    <row r="420" spans="59:65" x14ac:dyDescent="0.25">
      <c r="BG420" s="36" t="s">
        <v>141</v>
      </c>
      <c r="BH420" s="36" t="s">
        <v>8</v>
      </c>
      <c r="BI420" s="36">
        <v>44621</v>
      </c>
      <c r="BJ420" s="36">
        <v>145</v>
      </c>
      <c r="BK420" s="36">
        <v>1775.15</v>
      </c>
      <c r="BL420" s="36">
        <v>12.24</v>
      </c>
      <c r="BM420" s="36" t="s">
        <v>142</v>
      </c>
    </row>
    <row r="421" spans="59:65" x14ac:dyDescent="0.25">
      <c r="BG421" s="36" t="s">
        <v>406</v>
      </c>
      <c r="BH421" s="36" t="s">
        <v>8</v>
      </c>
      <c r="BI421" s="36">
        <v>44621</v>
      </c>
      <c r="BJ421" s="36">
        <v>91</v>
      </c>
      <c r="BK421" s="36">
        <v>1409.48</v>
      </c>
      <c r="BL421" s="36">
        <v>15.49</v>
      </c>
      <c r="BM421" s="36" t="s">
        <v>407</v>
      </c>
    </row>
    <row r="422" spans="59:65" x14ac:dyDescent="0.25">
      <c r="BG422" s="36" t="s">
        <v>143</v>
      </c>
      <c r="BH422" s="36" t="s">
        <v>8</v>
      </c>
      <c r="BI422" s="36">
        <v>44621</v>
      </c>
      <c r="BJ422" s="36">
        <v>791</v>
      </c>
      <c r="BK422" s="36">
        <v>11412.27</v>
      </c>
      <c r="BL422" s="36">
        <v>14.43</v>
      </c>
      <c r="BM422" s="36" t="s">
        <v>144</v>
      </c>
    </row>
    <row r="423" spans="59:65" x14ac:dyDescent="0.25">
      <c r="BG423" s="36" t="s">
        <v>145</v>
      </c>
      <c r="BH423" s="36" t="s">
        <v>8</v>
      </c>
      <c r="BI423" s="36">
        <v>44621</v>
      </c>
      <c r="BJ423" s="36">
        <v>257</v>
      </c>
      <c r="BK423" s="36">
        <v>3886.67</v>
      </c>
      <c r="BL423" s="36">
        <v>15.12</v>
      </c>
      <c r="BM423" s="36" t="s">
        <v>146</v>
      </c>
    </row>
    <row r="424" spans="59:65" x14ac:dyDescent="0.25">
      <c r="BG424" s="36" t="s">
        <v>147</v>
      </c>
      <c r="BH424" s="36" t="s">
        <v>8</v>
      </c>
      <c r="BI424" s="36">
        <v>44621</v>
      </c>
      <c r="BJ424" s="36">
        <v>14.083333</v>
      </c>
      <c r="BK424" s="36">
        <v>368.49</v>
      </c>
      <c r="BL424" s="36">
        <v>26.16</v>
      </c>
      <c r="BM424" s="36" t="s">
        <v>148</v>
      </c>
    </row>
    <row r="425" spans="59:65" x14ac:dyDescent="0.25">
      <c r="BG425" s="36" t="s">
        <v>351</v>
      </c>
      <c r="BH425" s="36" t="s">
        <v>8</v>
      </c>
      <c r="BI425" s="36">
        <v>44621</v>
      </c>
      <c r="BJ425" s="36">
        <v>11.5</v>
      </c>
      <c r="BK425" s="36">
        <v>381.84</v>
      </c>
      <c r="BL425" s="36">
        <v>33.200000000000003</v>
      </c>
      <c r="BM425" s="36" t="s">
        <v>352</v>
      </c>
    </row>
    <row r="426" spans="59:65" x14ac:dyDescent="0.25">
      <c r="BG426" s="36" t="s">
        <v>353</v>
      </c>
      <c r="BH426" s="36" t="s">
        <v>8</v>
      </c>
      <c r="BI426" s="36">
        <v>44621</v>
      </c>
      <c r="BJ426" s="36">
        <v>100.75</v>
      </c>
      <c r="BK426" s="36">
        <v>3223.9</v>
      </c>
      <c r="BL426" s="36">
        <v>32</v>
      </c>
      <c r="BM426" s="36" t="s">
        <v>354</v>
      </c>
    </row>
    <row r="427" spans="59:65" x14ac:dyDescent="0.25">
      <c r="BG427" s="36" t="s">
        <v>355</v>
      </c>
      <c r="BH427" s="36" t="s">
        <v>8</v>
      </c>
      <c r="BI427" s="36">
        <v>44621</v>
      </c>
      <c r="BJ427" s="36">
        <v>1</v>
      </c>
      <c r="BK427" s="36">
        <v>75.48</v>
      </c>
      <c r="BL427" s="36">
        <v>75.48</v>
      </c>
      <c r="BM427" s="36" t="s">
        <v>356</v>
      </c>
    </row>
    <row r="428" spans="59:65" x14ac:dyDescent="0.25">
      <c r="BG428" s="36" t="s">
        <v>357</v>
      </c>
      <c r="BH428" s="36" t="s">
        <v>8</v>
      </c>
      <c r="BI428" s="36">
        <v>44621</v>
      </c>
      <c r="BJ428" s="36">
        <v>4.5</v>
      </c>
      <c r="BK428" s="36">
        <v>298.62</v>
      </c>
      <c r="BL428" s="36">
        <v>66.36</v>
      </c>
      <c r="BM428" s="36" t="s">
        <v>358</v>
      </c>
    </row>
    <row r="429" spans="59:65" x14ac:dyDescent="0.25">
      <c r="BG429" s="36" t="s">
        <v>359</v>
      </c>
      <c r="BH429" s="36" t="s">
        <v>8</v>
      </c>
      <c r="BI429" s="36">
        <v>44621</v>
      </c>
      <c r="BJ429" s="36">
        <v>163.04163299999999</v>
      </c>
      <c r="BK429" s="36">
        <v>10228.620000000001</v>
      </c>
      <c r="BL429" s="36">
        <v>62.74</v>
      </c>
      <c r="BM429" s="36" t="s">
        <v>360</v>
      </c>
    </row>
    <row r="430" spans="59:65" x14ac:dyDescent="0.25">
      <c r="BG430" s="36" t="s">
        <v>361</v>
      </c>
      <c r="BH430" s="36" t="s">
        <v>8</v>
      </c>
      <c r="BI430" s="36">
        <v>44621</v>
      </c>
      <c r="BJ430" s="36">
        <v>5</v>
      </c>
      <c r="BK430" s="36">
        <v>168</v>
      </c>
      <c r="BL430" s="36">
        <v>33.6</v>
      </c>
      <c r="BM430" s="36" t="s">
        <v>362</v>
      </c>
    </row>
    <row r="431" spans="59:65" x14ac:dyDescent="0.25">
      <c r="BG431" s="36" t="s">
        <v>363</v>
      </c>
      <c r="BH431" s="36" t="s">
        <v>8</v>
      </c>
      <c r="BI431" s="36">
        <v>44621</v>
      </c>
      <c r="BJ431" s="36">
        <v>13.5</v>
      </c>
      <c r="BK431" s="36">
        <v>444.84</v>
      </c>
      <c r="BL431" s="36">
        <v>32.950000000000003</v>
      </c>
      <c r="BM431" s="36" t="s">
        <v>364</v>
      </c>
    </row>
    <row r="432" spans="59:65" x14ac:dyDescent="0.25">
      <c r="BG432" s="36" t="s">
        <v>149</v>
      </c>
      <c r="BH432" s="36" t="s">
        <v>8</v>
      </c>
      <c r="BI432" s="36">
        <v>44621</v>
      </c>
      <c r="BJ432" s="36">
        <v>61.5</v>
      </c>
      <c r="BK432" s="36">
        <v>5227.08</v>
      </c>
      <c r="BL432" s="36">
        <v>84.99</v>
      </c>
      <c r="BM432" s="36" t="s">
        <v>150</v>
      </c>
    </row>
    <row r="433" spans="59:65" x14ac:dyDescent="0.25">
      <c r="BG433" s="36" t="s">
        <v>153</v>
      </c>
      <c r="BH433" s="36" t="s">
        <v>8</v>
      </c>
      <c r="BI433" s="36">
        <v>44621</v>
      </c>
      <c r="BJ433" s="36">
        <v>94.916667000000004</v>
      </c>
      <c r="BK433" s="36">
        <v>8497.8799999999992</v>
      </c>
      <c r="BL433" s="36">
        <v>89.53</v>
      </c>
      <c r="BM433" s="36" t="s">
        <v>154</v>
      </c>
    </row>
    <row r="434" spans="59:65" x14ac:dyDescent="0.25">
      <c r="BG434" s="36" t="s">
        <v>408</v>
      </c>
      <c r="BH434" s="36" t="s">
        <v>8</v>
      </c>
      <c r="BI434" s="36">
        <v>44621</v>
      </c>
      <c r="BJ434" s="36">
        <v>6.0833329999999997</v>
      </c>
      <c r="BK434" s="36">
        <v>92.5</v>
      </c>
      <c r="BL434" s="36">
        <v>15.21</v>
      </c>
      <c r="BM434" s="36" t="s">
        <v>409</v>
      </c>
    </row>
    <row r="435" spans="59:65" x14ac:dyDescent="0.25">
      <c r="BG435" s="36" t="s">
        <v>157</v>
      </c>
      <c r="BH435" s="36" t="s">
        <v>8</v>
      </c>
      <c r="BI435" s="36">
        <v>44621</v>
      </c>
      <c r="BJ435" s="36">
        <v>9</v>
      </c>
      <c r="BK435" s="36">
        <v>279</v>
      </c>
      <c r="BL435" s="36">
        <v>31</v>
      </c>
      <c r="BM435" s="36" t="s">
        <v>158</v>
      </c>
    </row>
    <row r="436" spans="59:65" x14ac:dyDescent="0.25">
      <c r="BG436" s="36" t="s">
        <v>159</v>
      </c>
      <c r="BH436" s="36" t="s">
        <v>8</v>
      </c>
      <c r="BI436" s="36">
        <v>44621</v>
      </c>
      <c r="BJ436" s="36">
        <v>4.5</v>
      </c>
      <c r="BK436" s="36">
        <v>146.5</v>
      </c>
      <c r="BL436" s="36">
        <v>32.56</v>
      </c>
      <c r="BM436" s="36" t="s">
        <v>160</v>
      </c>
    </row>
    <row r="437" spans="59:65" x14ac:dyDescent="0.25">
      <c r="BG437" s="36" t="s">
        <v>161</v>
      </c>
      <c r="BH437" s="36" t="s">
        <v>8</v>
      </c>
      <c r="BI437" s="36">
        <v>44621</v>
      </c>
      <c r="BJ437" s="36">
        <v>4.0416670000000003</v>
      </c>
      <c r="BK437" s="36">
        <v>129.38999999999999</v>
      </c>
      <c r="BL437" s="36">
        <v>32.01</v>
      </c>
      <c r="BM437" s="36" t="s">
        <v>162</v>
      </c>
    </row>
    <row r="438" spans="59:65" x14ac:dyDescent="0.25">
      <c r="BG438" s="36" t="s">
        <v>163</v>
      </c>
      <c r="BH438" s="36" t="s">
        <v>8</v>
      </c>
      <c r="BI438" s="36">
        <v>44621</v>
      </c>
      <c r="BJ438" s="36">
        <v>1.2083330000000001</v>
      </c>
      <c r="BK438" s="36">
        <v>63.63</v>
      </c>
      <c r="BL438" s="36">
        <v>52.66</v>
      </c>
      <c r="BM438" s="36" t="s">
        <v>164</v>
      </c>
    </row>
    <row r="439" spans="59:65" x14ac:dyDescent="0.25">
      <c r="BG439" s="36" t="s">
        <v>414</v>
      </c>
      <c r="BH439" s="36" t="s">
        <v>8</v>
      </c>
      <c r="BI439" s="36">
        <v>44621</v>
      </c>
      <c r="BJ439" s="36">
        <v>6</v>
      </c>
      <c r="BK439" s="36">
        <v>73.540000000000006</v>
      </c>
      <c r="BL439" s="36">
        <v>12.26</v>
      </c>
      <c r="BM439" s="36" t="s">
        <v>415</v>
      </c>
    </row>
    <row r="440" spans="59:65" x14ac:dyDescent="0.25">
      <c r="BG440" s="36" t="s">
        <v>416</v>
      </c>
      <c r="BH440" s="36" t="s">
        <v>8</v>
      </c>
      <c r="BI440" s="36">
        <v>44621</v>
      </c>
      <c r="BJ440" s="36">
        <v>8</v>
      </c>
      <c r="BK440" s="36">
        <v>72.52</v>
      </c>
      <c r="BL440" s="36">
        <v>9.07</v>
      </c>
      <c r="BM440" s="36" t="s">
        <v>417</v>
      </c>
    </row>
    <row r="441" spans="59:65" x14ac:dyDescent="0.25">
      <c r="BG441" s="36" t="s">
        <v>418</v>
      </c>
      <c r="BH441" s="36" t="s">
        <v>8</v>
      </c>
      <c r="BI441" s="36">
        <v>44621</v>
      </c>
      <c r="BJ441" s="36">
        <v>8</v>
      </c>
      <c r="BK441" s="36">
        <v>63.26</v>
      </c>
      <c r="BL441" s="36">
        <v>7.91</v>
      </c>
      <c r="BM441" s="36" t="s">
        <v>419</v>
      </c>
    </row>
    <row r="442" spans="59:65" x14ac:dyDescent="0.25">
      <c r="BG442" s="36" t="s">
        <v>420</v>
      </c>
      <c r="BH442" s="36" t="s">
        <v>8</v>
      </c>
      <c r="BI442" s="36">
        <v>44621</v>
      </c>
      <c r="BJ442" s="36">
        <v>2</v>
      </c>
      <c r="BK442" s="36">
        <v>64.8</v>
      </c>
      <c r="BL442" s="36">
        <v>32.4</v>
      </c>
      <c r="BM442" s="36" t="s">
        <v>421</v>
      </c>
    </row>
    <row r="443" spans="59:65" x14ac:dyDescent="0.25">
      <c r="BG443" s="36" t="s">
        <v>166</v>
      </c>
      <c r="BH443" s="36" t="s">
        <v>8</v>
      </c>
      <c r="BI443" s="36">
        <v>44621</v>
      </c>
      <c r="BJ443" s="36">
        <v>19</v>
      </c>
      <c r="BK443" s="36">
        <v>271.58999999999997</v>
      </c>
      <c r="BL443" s="36">
        <v>14.29</v>
      </c>
      <c r="BM443" s="36" t="s">
        <v>167</v>
      </c>
    </row>
    <row r="444" spans="59:65" x14ac:dyDescent="0.25">
      <c r="BG444" s="36" t="s">
        <v>168</v>
      </c>
      <c r="BH444" s="36" t="s">
        <v>8</v>
      </c>
      <c r="BI444" s="36">
        <v>44621</v>
      </c>
      <c r="BJ444" s="36">
        <v>6.3333000000000004</v>
      </c>
      <c r="BK444" s="36">
        <v>159.83000000000001</v>
      </c>
      <c r="BL444" s="36">
        <v>25.24</v>
      </c>
      <c r="BM444" s="36" t="s">
        <v>169</v>
      </c>
    </row>
    <row r="445" spans="59:65" x14ac:dyDescent="0.25">
      <c r="BG445" s="36" t="s">
        <v>365</v>
      </c>
      <c r="BH445" s="36" t="s">
        <v>8</v>
      </c>
      <c r="BI445" s="36">
        <v>44621</v>
      </c>
      <c r="BJ445" s="36">
        <v>1</v>
      </c>
      <c r="BK445" s="36">
        <v>0</v>
      </c>
      <c r="BL445" s="36">
        <v>0</v>
      </c>
      <c r="BM445" s="36" t="s">
        <v>366</v>
      </c>
    </row>
    <row r="446" spans="59:65" x14ac:dyDescent="0.25">
      <c r="BG446" s="36" t="s">
        <v>170</v>
      </c>
      <c r="BH446" s="36" t="s">
        <v>8</v>
      </c>
      <c r="BI446" s="36">
        <v>44621</v>
      </c>
      <c r="BJ446" s="36">
        <v>130</v>
      </c>
      <c r="BK446" s="36">
        <v>1803</v>
      </c>
      <c r="BL446" s="36">
        <v>13.87</v>
      </c>
      <c r="BM446" s="36" t="s">
        <v>171</v>
      </c>
    </row>
    <row r="447" spans="59:65" x14ac:dyDescent="0.25">
      <c r="BG447" s="36" t="s">
        <v>172</v>
      </c>
      <c r="BH447" s="36" t="s">
        <v>8</v>
      </c>
      <c r="BI447" s="36">
        <v>44621</v>
      </c>
      <c r="BJ447" s="36">
        <v>3208.083333</v>
      </c>
      <c r="BK447" s="36">
        <v>39148.550000000003</v>
      </c>
      <c r="BL447" s="36">
        <v>12.2</v>
      </c>
      <c r="BM447" s="36" t="s">
        <v>173</v>
      </c>
    </row>
    <row r="448" spans="59:65" x14ac:dyDescent="0.25">
      <c r="BG448" s="36" t="s">
        <v>367</v>
      </c>
      <c r="BH448" s="36" t="s">
        <v>8</v>
      </c>
      <c r="BI448" s="36">
        <v>44621</v>
      </c>
      <c r="BJ448" s="36">
        <v>1265.75</v>
      </c>
      <c r="BK448" s="36">
        <v>22682.82</v>
      </c>
      <c r="BL448" s="36">
        <v>17.920000000000002</v>
      </c>
      <c r="BM448" s="36" t="s">
        <v>368</v>
      </c>
    </row>
    <row r="449" spans="59:65" x14ac:dyDescent="0.25">
      <c r="BG449" s="36" t="s">
        <v>174</v>
      </c>
      <c r="BH449" s="36" t="s">
        <v>8</v>
      </c>
      <c r="BI449" s="36">
        <v>44621</v>
      </c>
      <c r="BJ449" s="36">
        <v>53</v>
      </c>
      <c r="BK449" s="36">
        <v>1085.3800000000001</v>
      </c>
      <c r="BL449" s="36">
        <v>20.48</v>
      </c>
      <c r="BM449" s="36" t="s">
        <v>175</v>
      </c>
    </row>
    <row r="450" spans="59:65" x14ac:dyDescent="0.25">
      <c r="BG450" s="36" t="s">
        <v>176</v>
      </c>
      <c r="BH450" s="36" t="s">
        <v>8</v>
      </c>
      <c r="BI450" s="36">
        <v>44621</v>
      </c>
      <c r="BJ450" s="36">
        <v>3110.5833729999999</v>
      </c>
      <c r="BK450" s="36">
        <v>83631.02</v>
      </c>
      <c r="BL450" s="36">
        <v>26.89</v>
      </c>
      <c r="BM450" s="36" t="s">
        <v>177</v>
      </c>
    </row>
    <row r="451" spans="59:65" x14ac:dyDescent="0.25">
      <c r="BG451" s="36" t="s">
        <v>178</v>
      </c>
      <c r="BH451" s="36" t="s">
        <v>8</v>
      </c>
      <c r="BI451" s="36">
        <v>44621</v>
      </c>
      <c r="BJ451" s="36">
        <v>1110</v>
      </c>
      <c r="BK451" s="36">
        <v>26072.02</v>
      </c>
      <c r="BL451" s="36">
        <v>23.49</v>
      </c>
      <c r="BM451" s="36" t="s">
        <v>179</v>
      </c>
    </row>
    <row r="452" spans="59:65" x14ac:dyDescent="0.25">
      <c r="BG452" s="36" t="s">
        <v>180</v>
      </c>
      <c r="BH452" s="36" t="s">
        <v>8</v>
      </c>
      <c r="BI452" s="36">
        <v>44621</v>
      </c>
      <c r="BJ452" s="36">
        <v>18.333333</v>
      </c>
      <c r="BK452" s="36">
        <v>516.88</v>
      </c>
      <c r="BL452" s="36">
        <v>28.19</v>
      </c>
      <c r="BM452" s="36" t="s">
        <v>181</v>
      </c>
    </row>
    <row r="453" spans="59:65" x14ac:dyDescent="0.25">
      <c r="BG453" s="36" t="s">
        <v>184</v>
      </c>
      <c r="BH453" s="36" t="s">
        <v>8</v>
      </c>
      <c r="BI453" s="36">
        <v>44621</v>
      </c>
      <c r="BJ453" s="36">
        <v>1053.125</v>
      </c>
      <c r="BK453" s="36">
        <v>16314.62</v>
      </c>
      <c r="BL453" s="36">
        <v>15.49</v>
      </c>
      <c r="BM453" s="36" t="s">
        <v>185</v>
      </c>
    </row>
    <row r="454" spans="59:65" x14ac:dyDescent="0.25">
      <c r="BG454" s="36" t="s">
        <v>186</v>
      </c>
      <c r="BH454" s="36" t="s">
        <v>8</v>
      </c>
      <c r="BI454" s="36">
        <v>44621</v>
      </c>
      <c r="BJ454" s="36">
        <v>895.33330000000001</v>
      </c>
      <c r="BK454" s="36">
        <v>26834.48</v>
      </c>
      <c r="BL454" s="36">
        <v>29.97</v>
      </c>
      <c r="BM454" s="36" t="s">
        <v>187</v>
      </c>
    </row>
    <row r="455" spans="59:65" x14ac:dyDescent="0.25">
      <c r="BG455" s="36" t="s">
        <v>190</v>
      </c>
      <c r="BH455" s="36" t="s">
        <v>8</v>
      </c>
      <c r="BI455" s="36">
        <v>44621</v>
      </c>
      <c r="BJ455" s="36">
        <v>858.99990000000003</v>
      </c>
      <c r="BK455" s="36">
        <v>25262.14</v>
      </c>
      <c r="BL455" s="36">
        <v>29.41</v>
      </c>
      <c r="BM455" s="36" t="s">
        <v>191</v>
      </c>
    </row>
    <row r="456" spans="59:65" x14ac:dyDescent="0.25">
      <c r="BG456" s="36" t="s">
        <v>194</v>
      </c>
      <c r="BH456" s="36" t="s">
        <v>8</v>
      </c>
      <c r="BI456" s="36">
        <v>44621</v>
      </c>
      <c r="BJ456" s="36">
        <v>8.375</v>
      </c>
      <c r="BK456" s="36">
        <v>136.85</v>
      </c>
      <c r="BL456" s="36">
        <v>16.34</v>
      </c>
      <c r="BM456" s="36" t="s">
        <v>195</v>
      </c>
    </row>
    <row r="457" spans="59:65" x14ac:dyDescent="0.25">
      <c r="BG457" s="36" t="s">
        <v>196</v>
      </c>
      <c r="BH457" s="36" t="s">
        <v>8</v>
      </c>
      <c r="BI457" s="36">
        <v>44621</v>
      </c>
      <c r="BJ457" s="36">
        <v>1027.1666</v>
      </c>
      <c r="BK457" s="36">
        <v>30157.27</v>
      </c>
      <c r="BL457" s="36">
        <v>29.36</v>
      </c>
      <c r="BM457" s="36" t="s">
        <v>197</v>
      </c>
    </row>
    <row r="458" spans="59:65" x14ac:dyDescent="0.25">
      <c r="BG458" s="36" t="s">
        <v>200</v>
      </c>
      <c r="BH458" s="36" t="s">
        <v>8</v>
      </c>
      <c r="BI458" s="36">
        <v>44621</v>
      </c>
      <c r="BJ458" s="36">
        <v>33.083300000000001</v>
      </c>
      <c r="BK458" s="36">
        <v>1480.25</v>
      </c>
      <c r="BL458" s="36">
        <v>44.74</v>
      </c>
      <c r="BM458" s="36" t="s">
        <v>201</v>
      </c>
    </row>
    <row r="459" spans="59:65" x14ac:dyDescent="0.25">
      <c r="BG459" s="36" t="s">
        <v>202</v>
      </c>
      <c r="BH459" s="36" t="s">
        <v>8</v>
      </c>
      <c r="BI459" s="36">
        <v>44621</v>
      </c>
      <c r="BJ459" s="36">
        <v>8.0416670000000003</v>
      </c>
      <c r="BK459" s="36">
        <v>306.63</v>
      </c>
      <c r="BL459" s="36">
        <v>38.130000000000003</v>
      </c>
      <c r="BM459" s="36" t="s">
        <v>203</v>
      </c>
    </row>
    <row r="460" spans="59:65" x14ac:dyDescent="0.25">
      <c r="BG460" s="36" t="s">
        <v>428</v>
      </c>
      <c r="BH460" s="36" t="s">
        <v>8</v>
      </c>
      <c r="BI460" s="36">
        <v>44621</v>
      </c>
      <c r="BJ460" s="36">
        <v>672.61111100000005</v>
      </c>
      <c r="BK460" s="36">
        <v>18725.439999999999</v>
      </c>
      <c r="BL460" s="36">
        <v>27.84</v>
      </c>
      <c r="BM460" s="36" t="s">
        <v>429</v>
      </c>
    </row>
    <row r="461" spans="59:65" x14ac:dyDescent="0.25">
      <c r="BG461" s="36" t="s">
        <v>204</v>
      </c>
      <c r="BH461" s="36" t="s">
        <v>8</v>
      </c>
      <c r="BI461" s="36">
        <v>44621</v>
      </c>
      <c r="BJ461" s="36">
        <v>1379.6</v>
      </c>
      <c r="BK461" s="36">
        <v>28558.48</v>
      </c>
      <c r="BL461" s="36">
        <v>20.7</v>
      </c>
      <c r="BM461" s="36" t="s">
        <v>205</v>
      </c>
    </row>
    <row r="462" spans="59:65" x14ac:dyDescent="0.25">
      <c r="BG462" s="36" t="s">
        <v>206</v>
      </c>
      <c r="BH462" s="36" t="s">
        <v>8</v>
      </c>
      <c r="BI462" s="36">
        <v>44621</v>
      </c>
      <c r="BJ462" s="36">
        <v>2490</v>
      </c>
      <c r="BK462" s="36">
        <v>42634.84</v>
      </c>
      <c r="BL462" s="36">
        <v>17.12</v>
      </c>
      <c r="BM462" s="36" t="s">
        <v>207</v>
      </c>
    </row>
    <row r="463" spans="59:65" x14ac:dyDescent="0.25">
      <c r="BG463" s="36" t="s">
        <v>208</v>
      </c>
      <c r="BH463" s="36" t="s">
        <v>8</v>
      </c>
      <c r="BI463" s="36">
        <v>44621</v>
      </c>
      <c r="BJ463" s="36">
        <v>12</v>
      </c>
      <c r="BK463" s="36">
        <v>246</v>
      </c>
      <c r="BL463" s="36">
        <v>20.5</v>
      </c>
      <c r="BM463" s="36" t="s">
        <v>209</v>
      </c>
    </row>
    <row r="464" spans="59:65" x14ac:dyDescent="0.25">
      <c r="BG464" s="36" t="s">
        <v>430</v>
      </c>
      <c r="BH464" s="36" t="s">
        <v>8</v>
      </c>
      <c r="BI464" s="36">
        <v>44621</v>
      </c>
      <c r="BJ464" s="36">
        <v>312</v>
      </c>
      <c r="BK464" s="36">
        <v>6422.61</v>
      </c>
      <c r="BL464" s="36">
        <v>20.59</v>
      </c>
      <c r="BM464" s="36" t="s">
        <v>431</v>
      </c>
    </row>
    <row r="465" spans="59:65" x14ac:dyDescent="0.25">
      <c r="BG465" s="36" t="s">
        <v>210</v>
      </c>
      <c r="BH465" s="36" t="s">
        <v>8</v>
      </c>
      <c r="BI465" s="36">
        <v>44621</v>
      </c>
      <c r="BJ465" s="36">
        <v>501</v>
      </c>
      <c r="BK465" s="36">
        <v>10188.58</v>
      </c>
      <c r="BL465" s="36">
        <v>20.34</v>
      </c>
      <c r="BM465" s="36" t="s">
        <v>211</v>
      </c>
    </row>
    <row r="466" spans="59:65" x14ac:dyDescent="0.25">
      <c r="BG466" s="36" t="s">
        <v>371</v>
      </c>
      <c r="BH466" s="36" t="s">
        <v>8</v>
      </c>
      <c r="BI466" s="36">
        <v>44621</v>
      </c>
      <c r="BJ466" s="36">
        <v>369</v>
      </c>
      <c r="BK466" s="36">
        <v>6488.1</v>
      </c>
      <c r="BL466" s="36">
        <v>17.579999999999998</v>
      </c>
      <c r="BM466" s="36" t="s">
        <v>372</v>
      </c>
    </row>
    <row r="467" spans="59:65" x14ac:dyDescent="0.25">
      <c r="BG467" s="36" t="s">
        <v>212</v>
      </c>
      <c r="BH467" s="36" t="s">
        <v>8</v>
      </c>
      <c r="BI467" s="36">
        <v>44621</v>
      </c>
      <c r="BJ467" s="36">
        <v>4.5</v>
      </c>
      <c r="BK467" s="36">
        <v>155.75</v>
      </c>
      <c r="BL467" s="36">
        <v>34.61</v>
      </c>
      <c r="BM467" s="36" t="s">
        <v>213</v>
      </c>
    </row>
    <row r="468" spans="59:65" x14ac:dyDescent="0.25">
      <c r="BG468" s="36" t="s">
        <v>214</v>
      </c>
      <c r="BH468" s="36" t="s">
        <v>8</v>
      </c>
      <c r="BI468" s="36">
        <v>44621</v>
      </c>
      <c r="BJ468" s="36">
        <v>4.375</v>
      </c>
      <c r="BK468" s="36">
        <v>119.45</v>
      </c>
      <c r="BL468" s="36">
        <v>27.3</v>
      </c>
      <c r="BM468" s="36" t="s">
        <v>215</v>
      </c>
    </row>
    <row r="469" spans="59:65" x14ac:dyDescent="0.25">
      <c r="BG469" s="36" t="s">
        <v>216</v>
      </c>
      <c r="BH469" s="36" t="s">
        <v>8</v>
      </c>
      <c r="BI469" s="36">
        <v>44621</v>
      </c>
      <c r="BJ469" s="36">
        <v>5.75</v>
      </c>
      <c r="BK469" s="36">
        <v>620.58000000000004</v>
      </c>
      <c r="BL469" s="36">
        <v>107.93</v>
      </c>
      <c r="BM469" s="36" t="s">
        <v>217</v>
      </c>
    </row>
    <row r="470" spans="59:65" x14ac:dyDescent="0.25">
      <c r="BG470" s="36" t="s">
        <v>218</v>
      </c>
      <c r="BH470" s="36" t="s">
        <v>8</v>
      </c>
      <c r="BI470" s="36">
        <v>44621</v>
      </c>
      <c r="BJ470" s="36">
        <v>2</v>
      </c>
      <c r="BK470" s="36">
        <v>144</v>
      </c>
      <c r="BL470" s="36">
        <v>72</v>
      </c>
      <c r="BM470" s="36" t="s">
        <v>219</v>
      </c>
    </row>
    <row r="471" spans="59:65" x14ac:dyDescent="0.25">
      <c r="BG471" s="36" t="s">
        <v>220</v>
      </c>
      <c r="BH471" s="36" t="s">
        <v>8</v>
      </c>
      <c r="BI471" s="36">
        <v>44621</v>
      </c>
      <c r="BJ471" s="36">
        <v>19</v>
      </c>
      <c r="BK471" s="36">
        <v>1872.31</v>
      </c>
      <c r="BL471" s="36">
        <v>98.54</v>
      </c>
      <c r="BM471" s="36" t="s">
        <v>221</v>
      </c>
    </row>
    <row r="472" spans="59:65" x14ac:dyDescent="0.25">
      <c r="BG472" s="36" t="s">
        <v>432</v>
      </c>
      <c r="BH472" s="36" t="s">
        <v>8</v>
      </c>
      <c r="BI472" s="36">
        <v>44621</v>
      </c>
      <c r="BJ472" s="36">
        <v>51.00067</v>
      </c>
      <c r="BK472" s="36">
        <v>2370.96</v>
      </c>
      <c r="BL472" s="36">
        <v>46.49</v>
      </c>
      <c r="BM472" s="36" t="s">
        <v>433</v>
      </c>
    </row>
    <row r="473" spans="59:65" x14ac:dyDescent="0.25">
      <c r="BG473" s="36" t="s">
        <v>373</v>
      </c>
      <c r="BH473" s="36" t="s">
        <v>8</v>
      </c>
      <c r="BI473" s="36">
        <v>44621</v>
      </c>
      <c r="BJ473" s="36">
        <v>4.8666669999999996</v>
      </c>
      <c r="BK473" s="36">
        <v>82.18</v>
      </c>
      <c r="BL473" s="36">
        <v>16.89</v>
      </c>
      <c r="BM473" s="36" t="s">
        <v>374</v>
      </c>
    </row>
    <row r="474" spans="59:65" x14ac:dyDescent="0.25">
      <c r="BG474" s="36" t="s">
        <v>222</v>
      </c>
      <c r="BH474" s="36" t="s">
        <v>8</v>
      </c>
      <c r="BI474" s="36">
        <v>44621</v>
      </c>
      <c r="BJ474" s="36">
        <v>3.9333330000000002</v>
      </c>
      <c r="BK474" s="36">
        <v>61.37</v>
      </c>
      <c r="BL474" s="36">
        <v>15.6</v>
      </c>
      <c r="BM474" s="36" t="s">
        <v>223</v>
      </c>
    </row>
    <row r="475" spans="59:65" x14ac:dyDescent="0.25">
      <c r="BG475" s="36" t="s">
        <v>224</v>
      </c>
      <c r="BH475" s="36" t="s">
        <v>8</v>
      </c>
      <c r="BI475" s="36">
        <v>44621</v>
      </c>
      <c r="BJ475" s="36">
        <v>15</v>
      </c>
      <c r="BK475" s="36">
        <v>239.85</v>
      </c>
      <c r="BL475" s="36">
        <v>15.99</v>
      </c>
      <c r="BM475" s="36" t="s">
        <v>225</v>
      </c>
    </row>
    <row r="476" spans="59:65" x14ac:dyDescent="0.25">
      <c r="BG476" s="36" t="s">
        <v>226</v>
      </c>
      <c r="BH476" s="36" t="s">
        <v>8</v>
      </c>
      <c r="BI476" s="36">
        <v>44621</v>
      </c>
      <c r="BJ476" s="36">
        <v>19.083333</v>
      </c>
      <c r="BK476" s="36">
        <v>265.95999999999998</v>
      </c>
      <c r="BL476" s="36">
        <v>13.94</v>
      </c>
      <c r="BM476" s="36" t="s">
        <v>227</v>
      </c>
    </row>
    <row r="477" spans="59:65" x14ac:dyDescent="0.25">
      <c r="BG477" s="36" t="s">
        <v>228</v>
      </c>
      <c r="BH477" s="36" t="s">
        <v>8</v>
      </c>
      <c r="BI477" s="36">
        <v>44621</v>
      </c>
      <c r="BJ477" s="36">
        <v>11</v>
      </c>
      <c r="BK477" s="36">
        <v>38.74</v>
      </c>
      <c r="BL477" s="36">
        <v>3.52</v>
      </c>
      <c r="BM477" s="36" t="s">
        <v>229</v>
      </c>
    </row>
    <row r="478" spans="59:65" x14ac:dyDescent="0.25">
      <c r="BG478" s="36" t="s">
        <v>230</v>
      </c>
      <c r="BH478" s="36" t="s">
        <v>8</v>
      </c>
      <c r="BI478" s="36">
        <v>44621</v>
      </c>
      <c r="BJ478" s="36">
        <v>30.458293999999999</v>
      </c>
      <c r="BK478" s="36">
        <v>2018.37</v>
      </c>
      <c r="BL478" s="36">
        <v>66.27</v>
      </c>
      <c r="BM478" s="36" t="s">
        <v>231</v>
      </c>
    </row>
    <row r="479" spans="59:65" x14ac:dyDescent="0.25">
      <c r="BG479" s="36" t="s">
        <v>236</v>
      </c>
      <c r="BH479" s="36" t="s">
        <v>8</v>
      </c>
      <c r="BI479" s="36">
        <v>44621</v>
      </c>
      <c r="BJ479" s="36">
        <v>32.9375</v>
      </c>
      <c r="BK479" s="36">
        <v>4973.18</v>
      </c>
      <c r="BL479" s="36">
        <v>150.99</v>
      </c>
      <c r="BM479" s="36" t="s">
        <v>237</v>
      </c>
    </row>
    <row r="480" spans="59:65" x14ac:dyDescent="0.25">
      <c r="BG480" s="36" t="s">
        <v>240</v>
      </c>
      <c r="BH480" s="36" t="s">
        <v>8</v>
      </c>
      <c r="BI480" s="36">
        <v>44621</v>
      </c>
      <c r="BJ480" s="36">
        <v>376.375</v>
      </c>
      <c r="BK480" s="36">
        <v>50485.99</v>
      </c>
      <c r="BL480" s="36">
        <v>134.13999999999999</v>
      </c>
      <c r="BM480" s="36" t="s">
        <v>241</v>
      </c>
    </row>
    <row r="481" spans="59:65" x14ac:dyDescent="0.25">
      <c r="BG481" s="36" t="s">
        <v>246</v>
      </c>
      <c r="BH481" s="36" t="s">
        <v>8</v>
      </c>
      <c r="BI481" s="36">
        <v>44621</v>
      </c>
      <c r="BJ481" s="36">
        <v>31.4375</v>
      </c>
      <c r="BK481" s="36">
        <v>3061.62</v>
      </c>
      <c r="BL481" s="36">
        <v>97.39</v>
      </c>
      <c r="BM481" s="36" t="s">
        <v>247</v>
      </c>
    </row>
    <row r="482" spans="59:65" x14ac:dyDescent="0.25">
      <c r="BG482" s="36" t="s">
        <v>250</v>
      </c>
      <c r="BH482" s="36" t="s">
        <v>8</v>
      </c>
      <c r="BI482" s="36">
        <v>44621</v>
      </c>
      <c r="BJ482" s="36">
        <v>22.9375</v>
      </c>
      <c r="BK482" s="36">
        <v>2433.88</v>
      </c>
      <c r="BL482" s="36">
        <v>106.11</v>
      </c>
      <c r="BM482" s="36" t="s">
        <v>251</v>
      </c>
    </row>
    <row r="483" spans="59:65" x14ac:dyDescent="0.25">
      <c r="BG483" s="36" t="s">
        <v>379</v>
      </c>
      <c r="BH483" s="36" t="s">
        <v>8</v>
      </c>
      <c r="BI483" s="36">
        <v>44621</v>
      </c>
      <c r="BJ483" s="36">
        <v>58.0625</v>
      </c>
      <c r="BK483" s="36">
        <v>5266.63</v>
      </c>
      <c r="BL483" s="36">
        <v>90.71</v>
      </c>
      <c r="BM483" s="36" t="s">
        <v>380</v>
      </c>
    </row>
    <row r="484" spans="59:65" x14ac:dyDescent="0.25">
      <c r="BG484" s="36" t="s">
        <v>252</v>
      </c>
      <c r="BH484" s="36" t="s">
        <v>8</v>
      </c>
      <c r="BI484" s="36">
        <v>44621</v>
      </c>
      <c r="BJ484" s="36">
        <v>113.4375</v>
      </c>
      <c r="BK484" s="36">
        <v>9771.16</v>
      </c>
      <c r="BL484" s="36">
        <v>86.14</v>
      </c>
      <c r="BM484" s="36" t="s">
        <v>253</v>
      </c>
    </row>
    <row r="485" spans="59:65" x14ac:dyDescent="0.25">
      <c r="BG485" s="36" t="s">
        <v>256</v>
      </c>
      <c r="BH485" s="36" t="s">
        <v>8</v>
      </c>
      <c r="BI485" s="36">
        <v>44621</v>
      </c>
      <c r="BJ485" s="36">
        <v>163.875</v>
      </c>
      <c r="BK485" s="36">
        <v>14937.32</v>
      </c>
      <c r="BL485" s="36">
        <v>91.15</v>
      </c>
      <c r="BM485" s="36" t="s">
        <v>257</v>
      </c>
    </row>
    <row r="486" spans="59:65" x14ac:dyDescent="0.25">
      <c r="BG486" s="36" t="s">
        <v>260</v>
      </c>
      <c r="BH486" s="36" t="s">
        <v>8</v>
      </c>
      <c r="BI486" s="36">
        <v>44621</v>
      </c>
      <c r="BJ486" s="36">
        <v>2.7500010000000001</v>
      </c>
      <c r="BK486" s="36">
        <v>431.77</v>
      </c>
      <c r="BL486" s="36">
        <v>157.01</v>
      </c>
      <c r="BM486" s="36" t="s">
        <v>261</v>
      </c>
    </row>
    <row r="487" spans="59:65" x14ac:dyDescent="0.25">
      <c r="BG487" s="36" t="s">
        <v>262</v>
      </c>
      <c r="BH487" s="36" t="s">
        <v>8</v>
      </c>
      <c r="BI487" s="36">
        <v>44621</v>
      </c>
      <c r="BJ487" s="36">
        <v>5</v>
      </c>
      <c r="BK487" s="36">
        <v>11.76</v>
      </c>
      <c r="BL487" s="36">
        <v>2.35</v>
      </c>
      <c r="BM487" s="36" t="s">
        <v>263</v>
      </c>
    </row>
    <row r="488" spans="59:65" x14ac:dyDescent="0.25">
      <c r="BG488" s="36" t="s">
        <v>381</v>
      </c>
      <c r="BH488" s="36" t="s">
        <v>8</v>
      </c>
      <c r="BI488" s="36">
        <v>44621</v>
      </c>
      <c r="BJ488" s="36">
        <v>7</v>
      </c>
      <c r="BK488" s="36">
        <v>173.3</v>
      </c>
      <c r="BL488" s="36">
        <v>24.76</v>
      </c>
      <c r="BM488" s="36" t="s">
        <v>382</v>
      </c>
    </row>
    <row r="489" spans="59:65" x14ac:dyDescent="0.25">
      <c r="BG489" s="36" t="s">
        <v>383</v>
      </c>
      <c r="BH489" s="36" t="s">
        <v>8</v>
      </c>
      <c r="BI489" s="36">
        <v>44621</v>
      </c>
      <c r="BJ489" s="36">
        <v>10</v>
      </c>
      <c r="BK489" s="36">
        <v>471.16</v>
      </c>
      <c r="BL489" s="36">
        <v>47.12</v>
      </c>
      <c r="BM489" s="36" t="s">
        <v>384</v>
      </c>
    </row>
    <row r="490" spans="59:65" x14ac:dyDescent="0.25">
      <c r="BG490" s="36" t="s">
        <v>266</v>
      </c>
      <c r="BH490" s="36" t="s">
        <v>8</v>
      </c>
      <c r="BI490" s="36">
        <v>44621</v>
      </c>
      <c r="BJ490" s="36">
        <v>25.694438999999999</v>
      </c>
      <c r="BK490" s="36">
        <v>1342.03</v>
      </c>
      <c r="BL490" s="36">
        <v>52.23</v>
      </c>
      <c r="BM490" s="36" t="s">
        <v>267</v>
      </c>
    </row>
    <row r="491" spans="59:65" x14ac:dyDescent="0.25">
      <c r="BG491" s="36" t="s">
        <v>268</v>
      </c>
      <c r="BH491" s="36" t="s">
        <v>8</v>
      </c>
      <c r="BI491" s="36">
        <v>44621</v>
      </c>
      <c r="BJ491" s="36">
        <v>11.5</v>
      </c>
      <c r="BK491" s="36">
        <v>1088.8499999999999</v>
      </c>
      <c r="BL491" s="36">
        <v>94.68</v>
      </c>
      <c r="BM491" s="36" t="s">
        <v>269</v>
      </c>
    </row>
    <row r="492" spans="59:65" x14ac:dyDescent="0.25">
      <c r="BG492" s="36" t="s">
        <v>270</v>
      </c>
      <c r="BH492" s="36" t="s">
        <v>8</v>
      </c>
      <c r="BI492" s="36">
        <v>44621</v>
      </c>
      <c r="BJ492" s="36">
        <v>39.25</v>
      </c>
      <c r="BK492" s="36">
        <v>2821</v>
      </c>
      <c r="BL492" s="36">
        <v>71.87</v>
      </c>
      <c r="BM492" s="36" t="s">
        <v>271</v>
      </c>
    </row>
    <row r="493" spans="59:65" x14ac:dyDescent="0.25">
      <c r="BG493" s="36" t="s">
        <v>272</v>
      </c>
      <c r="BH493" s="36" t="s">
        <v>8</v>
      </c>
      <c r="BI493" s="36">
        <v>44621</v>
      </c>
      <c r="BJ493" s="36">
        <v>471.31668300000001</v>
      </c>
      <c r="BK493" s="36">
        <v>39535.82</v>
      </c>
      <c r="BL493" s="36">
        <v>83.88</v>
      </c>
      <c r="BM493" s="36" t="s">
        <v>273</v>
      </c>
    </row>
    <row r="494" spans="59:65" x14ac:dyDescent="0.25">
      <c r="BG494" s="36" t="s">
        <v>276</v>
      </c>
      <c r="BH494" s="36" t="s">
        <v>8</v>
      </c>
      <c r="BI494" s="36">
        <v>44621</v>
      </c>
      <c r="BJ494" s="36">
        <v>235.61111199999999</v>
      </c>
      <c r="BK494" s="36">
        <v>17466.71</v>
      </c>
      <c r="BL494" s="36">
        <v>74.13</v>
      </c>
      <c r="BM494" s="36" t="s">
        <v>277</v>
      </c>
    </row>
    <row r="495" spans="59:65" x14ac:dyDescent="0.25">
      <c r="BG495" s="36" t="s">
        <v>436</v>
      </c>
      <c r="BH495" s="36" t="s">
        <v>8</v>
      </c>
      <c r="BI495" s="36">
        <v>44621</v>
      </c>
      <c r="BJ495" s="36">
        <v>1020</v>
      </c>
      <c r="BK495" s="36">
        <v>50353.75</v>
      </c>
      <c r="BL495" s="36">
        <v>49.37</v>
      </c>
      <c r="BM495" s="36" t="s">
        <v>437</v>
      </c>
    </row>
    <row r="496" spans="59:65" x14ac:dyDescent="0.25">
      <c r="BG496" s="36" t="s">
        <v>280</v>
      </c>
      <c r="BH496" s="36" t="s">
        <v>8</v>
      </c>
      <c r="BI496" s="36">
        <v>44621</v>
      </c>
      <c r="BJ496" s="36">
        <v>82</v>
      </c>
      <c r="BK496" s="36">
        <v>2242</v>
      </c>
      <c r="BL496" s="36">
        <v>27.34</v>
      </c>
      <c r="BM496" s="36" t="s">
        <v>281</v>
      </c>
    </row>
    <row r="497" spans="59:65" x14ac:dyDescent="0.25">
      <c r="BG497" s="36" t="s">
        <v>282</v>
      </c>
      <c r="BH497" s="36" t="s">
        <v>8</v>
      </c>
      <c r="BI497" s="36">
        <v>44621</v>
      </c>
      <c r="BJ497" s="36">
        <v>1</v>
      </c>
      <c r="BK497" s="36">
        <v>16</v>
      </c>
      <c r="BL497" s="36">
        <v>16</v>
      </c>
      <c r="BM497" s="36" t="s">
        <v>283</v>
      </c>
    </row>
    <row r="498" spans="59:65" x14ac:dyDescent="0.25">
      <c r="BG498" s="36" t="s">
        <v>284</v>
      </c>
      <c r="BH498" s="36" t="s">
        <v>8</v>
      </c>
      <c r="BI498" s="36">
        <v>44621</v>
      </c>
      <c r="BJ498" s="36">
        <v>132.25</v>
      </c>
      <c r="BK498" s="36">
        <v>3483.25</v>
      </c>
      <c r="BL498" s="36">
        <v>26.34</v>
      </c>
      <c r="BM498" s="36" t="s">
        <v>285</v>
      </c>
    </row>
    <row r="499" spans="59:65" x14ac:dyDescent="0.25">
      <c r="BG499" s="36" t="s">
        <v>286</v>
      </c>
      <c r="BH499" s="36" t="s">
        <v>8</v>
      </c>
      <c r="BI499" s="36">
        <v>44621</v>
      </c>
      <c r="BJ499" s="36">
        <v>16</v>
      </c>
      <c r="BK499" s="36">
        <v>255</v>
      </c>
      <c r="BL499" s="36">
        <v>15.94</v>
      </c>
      <c r="BM499" s="36" t="s">
        <v>287</v>
      </c>
    </row>
    <row r="500" spans="59:65" x14ac:dyDescent="0.25">
      <c r="BG500" s="36" t="s">
        <v>290</v>
      </c>
      <c r="BH500" s="36" t="s">
        <v>8</v>
      </c>
      <c r="BI500" s="36">
        <v>44621</v>
      </c>
      <c r="BJ500" s="36">
        <v>193.75</v>
      </c>
      <c r="BK500" s="36">
        <v>17945.099999999999</v>
      </c>
      <c r="BL500" s="36">
        <v>92.62</v>
      </c>
      <c r="BM500" s="36" t="s">
        <v>291</v>
      </c>
    </row>
    <row r="501" spans="59:65" x14ac:dyDescent="0.25">
      <c r="BG501" s="36" t="s">
        <v>294</v>
      </c>
      <c r="BH501" s="36" t="s">
        <v>8</v>
      </c>
      <c r="BI501" s="36">
        <v>44621</v>
      </c>
      <c r="BJ501" s="36">
        <v>296.875</v>
      </c>
      <c r="BK501" s="36">
        <v>35335.1</v>
      </c>
      <c r="BL501" s="36">
        <v>119.02</v>
      </c>
      <c r="BM501" s="36" t="s">
        <v>295</v>
      </c>
    </row>
    <row r="502" spans="59:65" x14ac:dyDescent="0.25">
      <c r="BG502" s="36" t="s">
        <v>393</v>
      </c>
      <c r="BH502" s="36" t="s">
        <v>8</v>
      </c>
      <c r="BI502" s="36">
        <v>44621</v>
      </c>
      <c r="BJ502" s="36">
        <v>4</v>
      </c>
      <c r="BK502" s="36">
        <v>75.599999999999994</v>
      </c>
      <c r="BL502" s="36">
        <v>18.899999999999999</v>
      </c>
      <c r="BM502" s="36" t="s">
        <v>394</v>
      </c>
    </row>
    <row r="503" spans="59:65" x14ac:dyDescent="0.25">
      <c r="BG503" s="36" t="s">
        <v>298</v>
      </c>
      <c r="BH503" s="36" t="s">
        <v>8</v>
      </c>
      <c r="BI503" s="36">
        <v>44621</v>
      </c>
      <c r="BJ503" s="36">
        <v>115</v>
      </c>
      <c r="BK503" s="36">
        <v>622.70000000000005</v>
      </c>
      <c r="BL503" s="36">
        <v>5.41</v>
      </c>
      <c r="BM503" s="36" t="s">
        <v>299</v>
      </c>
    </row>
    <row r="504" spans="59:65" x14ac:dyDescent="0.25">
      <c r="BG504" s="36" t="s">
        <v>300</v>
      </c>
      <c r="BH504" s="36" t="s">
        <v>8</v>
      </c>
      <c r="BI504" s="36">
        <v>44621</v>
      </c>
      <c r="BJ504" s="36">
        <v>29</v>
      </c>
      <c r="BK504" s="36">
        <v>138.19</v>
      </c>
      <c r="BL504" s="36">
        <v>4.7699999999999996</v>
      </c>
      <c r="BM504" s="36" t="s">
        <v>301</v>
      </c>
    </row>
    <row r="505" spans="59:65" x14ac:dyDescent="0.25">
      <c r="BG505" s="36" t="s">
        <v>302</v>
      </c>
      <c r="BH505" s="36" t="s">
        <v>8</v>
      </c>
      <c r="BI505" s="36">
        <v>44621</v>
      </c>
      <c r="BJ505" s="36">
        <v>54</v>
      </c>
      <c r="BK505" s="36">
        <v>288.63</v>
      </c>
      <c r="BL505" s="36">
        <v>5.35</v>
      </c>
      <c r="BM505" s="36" t="s">
        <v>303</v>
      </c>
    </row>
    <row r="506" spans="59:65" x14ac:dyDescent="0.25">
      <c r="BG506" s="36" t="s">
        <v>304</v>
      </c>
      <c r="BH506" s="36" t="s">
        <v>8</v>
      </c>
      <c r="BI506" s="36">
        <v>44621</v>
      </c>
      <c r="BJ506" s="36">
        <v>1</v>
      </c>
      <c r="BK506" s="36">
        <v>6.03</v>
      </c>
      <c r="BL506" s="36">
        <v>6.03</v>
      </c>
      <c r="BM506" s="36" t="s">
        <v>305</v>
      </c>
    </row>
    <row r="507" spans="59:65" x14ac:dyDescent="0.25">
      <c r="BG507" s="36" t="s">
        <v>306</v>
      </c>
      <c r="BH507" s="36" t="s">
        <v>8</v>
      </c>
      <c r="BI507" s="36">
        <v>44621</v>
      </c>
      <c r="BJ507" s="36">
        <v>53</v>
      </c>
      <c r="BK507" s="36">
        <v>301.83999999999997</v>
      </c>
      <c r="BL507" s="36">
        <v>5.7</v>
      </c>
      <c r="BM507" s="36" t="s">
        <v>307</v>
      </c>
    </row>
    <row r="508" spans="59:65" x14ac:dyDescent="0.25">
      <c r="BG508" s="36" t="s">
        <v>308</v>
      </c>
      <c r="BH508" s="36" t="s">
        <v>8</v>
      </c>
      <c r="BI508" s="36">
        <v>44621</v>
      </c>
      <c r="BJ508" s="36">
        <v>-0.5</v>
      </c>
      <c r="BK508" s="36">
        <v>-3.04</v>
      </c>
      <c r="BL508" s="36">
        <v>6.08</v>
      </c>
      <c r="BM508" s="36" t="s">
        <v>48</v>
      </c>
    </row>
    <row r="509" spans="59:65" x14ac:dyDescent="0.25">
      <c r="BG509" s="36" t="s">
        <v>311</v>
      </c>
      <c r="BH509" s="36" t="s">
        <v>8</v>
      </c>
      <c r="BI509" s="36">
        <v>44621</v>
      </c>
      <c r="BJ509" s="36">
        <v>8.75</v>
      </c>
      <c r="BK509" s="36">
        <v>51.5</v>
      </c>
      <c r="BL509" s="36">
        <v>5.89</v>
      </c>
      <c r="BM509" s="36" t="s">
        <v>312</v>
      </c>
    </row>
    <row r="510" spans="59:65" x14ac:dyDescent="0.25">
      <c r="BG510" s="36" t="s">
        <v>315</v>
      </c>
      <c r="BH510" s="36" t="s">
        <v>8</v>
      </c>
      <c r="BI510" s="36">
        <v>44621</v>
      </c>
      <c r="BJ510" s="36">
        <v>29.333354</v>
      </c>
      <c r="BK510" s="36">
        <v>2830.42</v>
      </c>
      <c r="BL510" s="36">
        <v>96.49</v>
      </c>
      <c r="BM510" s="36" t="s">
        <v>316</v>
      </c>
    </row>
    <row r="511" spans="59:65" x14ac:dyDescent="0.25">
      <c r="BG511" s="36" t="s">
        <v>7</v>
      </c>
      <c r="BH511" s="36" t="s">
        <v>8</v>
      </c>
      <c r="BI511" s="36">
        <v>44652</v>
      </c>
      <c r="BJ511" s="36">
        <v>13.5</v>
      </c>
      <c r="BK511" s="36">
        <v>1675.2</v>
      </c>
      <c r="BL511" s="36">
        <v>124.09</v>
      </c>
      <c r="BM511" s="36" t="s">
        <v>10</v>
      </c>
    </row>
    <row r="512" spans="59:65" x14ac:dyDescent="0.25">
      <c r="BG512" s="36" t="s">
        <v>14</v>
      </c>
      <c r="BH512" s="36" t="s">
        <v>8</v>
      </c>
      <c r="BI512" s="36">
        <v>44652</v>
      </c>
      <c r="BJ512" s="36">
        <v>18</v>
      </c>
      <c r="BK512" s="36">
        <v>2275.1999999999998</v>
      </c>
      <c r="BL512" s="36">
        <v>126.4</v>
      </c>
      <c r="BM512" s="36" t="s">
        <v>15</v>
      </c>
    </row>
    <row r="513" spans="59:65" x14ac:dyDescent="0.25">
      <c r="BG513" s="36" t="s">
        <v>18</v>
      </c>
      <c r="BH513" s="36" t="s">
        <v>8</v>
      </c>
      <c r="BI513" s="36">
        <v>44652</v>
      </c>
      <c r="BJ513" s="36">
        <v>0.5</v>
      </c>
      <c r="BK513" s="36">
        <v>66.75</v>
      </c>
      <c r="BL513" s="36">
        <v>133.5</v>
      </c>
      <c r="BM513" s="36" t="s">
        <v>19</v>
      </c>
    </row>
    <row r="514" spans="59:65" x14ac:dyDescent="0.25">
      <c r="BG514" s="36" t="s">
        <v>441</v>
      </c>
      <c r="BH514" s="36" t="s">
        <v>8</v>
      </c>
      <c r="BI514" s="36">
        <v>44652</v>
      </c>
      <c r="BJ514" s="36">
        <v>124.75</v>
      </c>
      <c r="BK514" s="36">
        <v>5362.8</v>
      </c>
      <c r="BL514" s="36">
        <v>42.99</v>
      </c>
      <c r="BM514" s="36" t="s">
        <v>442</v>
      </c>
    </row>
    <row r="515" spans="59:65" x14ac:dyDescent="0.25">
      <c r="BG515" s="36" t="s">
        <v>443</v>
      </c>
      <c r="BH515" s="36" t="s">
        <v>8</v>
      </c>
      <c r="BI515" s="36">
        <v>44652</v>
      </c>
      <c r="BJ515" s="36">
        <v>15</v>
      </c>
      <c r="BK515" s="36">
        <v>292.17</v>
      </c>
      <c r="BL515" s="36">
        <v>19.48</v>
      </c>
      <c r="BM515" s="36" t="s">
        <v>444</v>
      </c>
    </row>
    <row r="516" spans="59:65" x14ac:dyDescent="0.25">
      <c r="BG516" s="36" t="s">
        <v>445</v>
      </c>
      <c r="BH516" s="36" t="s">
        <v>8</v>
      </c>
      <c r="BI516" s="36">
        <v>44652</v>
      </c>
      <c r="BJ516" s="36">
        <v>15</v>
      </c>
      <c r="BK516" s="36">
        <v>186</v>
      </c>
      <c r="BL516" s="36">
        <v>12.4</v>
      </c>
      <c r="BM516" s="36" t="s">
        <v>446</v>
      </c>
    </row>
    <row r="517" spans="59:65" x14ac:dyDescent="0.25">
      <c r="BG517" s="36" t="s">
        <v>20</v>
      </c>
      <c r="BH517" s="36" t="s">
        <v>8</v>
      </c>
      <c r="BI517" s="36">
        <v>44652</v>
      </c>
      <c r="BJ517" s="36">
        <v>42.791666999999997</v>
      </c>
      <c r="BK517" s="36">
        <v>2047.41</v>
      </c>
      <c r="BL517" s="36">
        <v>47.85</v>
      </c>
      <c r="BM517" s="36" t="s">
        <v>21</v>
      </c>
    </row>
    <row r="518" spans="59:65" x14ac:dyDescent="0.25">
      <c r="BG518" s="36" t="s">
        <v>22</v>
      </c>
      <c r="BH518" s="36" t="s">
        <v>8</v>
      </c>
      <c r="BI518" s="36">
        <v>44652</v>
      </c>
      <c r="BJ518" s="36">
        <v>16.399999999999999</v>
      </c>
      <c r="BK518" s="36">
        <v>863.29</v>
      </c>
      <c r="BL518" s="36">
        <v>52.64</v>
      </c>
      <c r="BM518" s="36" t="s">
        <v>23</v>
      </c>
    </row>
    <row r="519" spans="59:65" x14ac:dyDescent="0.25">
      <c r="BG519" s="36" t="s">
        <v>24</v>
      </c>
      <c r="BH519" s="36" t="s">
        <v>8</v>
      </c>
      <c r="BI519" s="36">
        <v>44652</v>
      </c>
      <c r="BJ519" s="36">
        <v>3</v>
      </c>
      <c r="BK519" s="36">
        <v>64.8</v>
      </c>
      <c r="BL519" s="36">
        <v>21.6</v>
      </c>
      <c r="BM519" s="36" t="s">
        <v>25</v>
      </c>
    </row>
    <row r="520" spans="59:65" x14ac:dyDescent="0.25">
      <c r="BG520" s="36" t="s">
        <v>26</v>
      </c>
      <c r="BH520" s="36" t="s">
        <v>8</v>
      </c>
      <c r="BI520" s="36">
        <v>44652</v>
      </c>
      <c r="BJ520" s="36">
        <v>4</v>
      </c>
      <c r="BK520" s="36">
        <v>83.64</v>
      </c>
      <c r="BL520" s="36">
        <v>20.91</v>
      </c>
      <c r="BM520" s="36" t="s">
        <v>27</v>
      </c>
    </row>
    <row r="521" spans="59:65" x14ac:dyDescent="0.25">
      <c r="BG521" s="36" t="s">
        <v>320</v>
      </c>
      <c r="BH521" s="36" t="s">
        <v>8</v>
      </c>
      <c r="BI521" s="36">
        <v>44652</v>
      </c>
      <c r="BJ521" s="36">
        <v>51.165999999999997</v>
      </c>
      <c r="BK521" s="36">
        <v>1267.8599999999999</v>
      </c>
      <c r="BL521" s="36">
        <v>24.78</v>
      </c>
      <c r="BM521" s="36" t="s">
        <v>321</v>
      </c>
    </row>
    <row r="522" spans="59:65" x14ac:dyDescent="0.25">
      <c r="BG522" s="36" t="s">
        <v>28</v>
      </c>
      <c r="BH522" s="36" t="s">
        <v>8</v>
      </c>
      <c r="BI522" s="36">
        <v>44652</v>
      </c>
      <c r="BJ522" s="36">
        <v>14.833333</v>
      </c>
      <c r="BK522" s="36">
        <v>439.83</v>
      </c>
      <c r="BL522" s="36">
        <v>29.65</v>
      </c>
      <c r="BM522" s="36" t="s">
        <v>29</v>
      </c>
    </row>
    <row r="523" spans="59:65" x14ac:dyDescent="0.25">
      <c r="BG523" s="36" t="s">
        <v>30</v>
      </c>
      <c r="BH523" s="36" t="s">
        <v>8</v>
      </c>
      <c r="BI523" s="36">
        <v>44652</v>
      </c>
      <c r="BJ523" s="36">
        <v>10.666663</v>
      </c>
      <c r="BK523" s="36">
        <v>308.64999999999998</v>
      </c>
      <c r="BL523" s="36">
        <v>28.94</v>
      </c>
      <c r="BM523" s="36" t="s">
        <v>31</v>
      </c>
    </row>
    <row r="524" spans="59:65" x14ac:dyDescent="0.25">
      <c r="BG524" s="36" t="s">
        <v>32</v>
      </c>
      <c r="BH524" s="36" t="s">
        <v>8</v>
      </c>
      <c r="BI524" s="36">
        <v>44652</v>
      </c>
      <c r="BJ524" s="36">
        <v>6.5</v>
      </c>
      <c r="BK524" s="36">
        <v>51.31</v>
      </c>
      <c r="BL524" s="36">
        <v>7.89</v>
      </c>
      <c r="BM524" s="36" t="s">
        <v>33</v>
      </c>
    </row>
    <row r="525" spans="59:65" x14ac:dyDescent="0.25">
      <c r="BG525" s="36" t="s">
        <v>36</v>
      </c>
      <c r="BH525" s="36" t="s">
        <v>8</v>
      </c>
      <c r="BI525" s="36">
        <v>44652</v>
      </c>
      <c r="BJ525" s="36">
        <v>50.55</v>
      </c>
      <c r="BK525" s="36">
        <v>1719.62</v>
      </c>
      <c r="BL525" s="36">
        <v>34.020000000000003</v>
      </c>
      <c r="BM525" s="36" t="s">
        <v>37</v>
      </c>
    </row>
    <row r="526" spans="59:65" x14ac:dyDescent="0.25">
      <c r="BG526" s="36" t="s">
        <v>38</v>
      </c>
      <c r="BH526" s="36" t="s">
        <v>8</v>
      </c>
      <c r="BI526" s="36">
        <v>44652</v>
      </c>
      <c r="BJ526" s="36">
        <v>0.8125</v>
      </c>
      <c r="BK526" s="36">
        <v>28.3</v>
      </c>
      <c r="BL526" s="36">
        <v>34.83</v>
      </c>
      <c r="BM526" s="36" t="s">
        <v>39</v>
      </c>
    </row>
    <row r="527" spans="59:65" x14ac:dyDescent="0.25">
      <c r="BG527" s="36" t="s">
        <v>44</v>
      </c>
      <c r="BH527" s="36" t="s">
        <v>8</v>
      </c>
      <c r="BI527" s="36">
        <v>44652</v>
      </c>
      <c r="BJ527" s="36">
        <v>-4.1966000000000001</v>
      </c>
      <c r="BK527" s="36">
        <v>-100.8</v>
      </c>
      <c r="BL527" s="36">
        <v>24.02</v>
      </c>
      <c r="BM527" s="36" t="s">
        <v>45</v>
      </c>
    </row>
    <row r="528" spans="59:65" x14ac:dyDescent="0.25">
      <c r="BG528" s="36" t="s">
        <v>51</v>
      </c>
      <c r="BH528" s="36" t="s">
        <v>8</v>
      </c>
      <c r="BI528" s="36">
        <v>44652</v>
      </c>
      <c r="BJ528" s="36">
        <v>2.0833330000000001</v>
      </c>
      <c r="BK528" s="36">
        <v>55.21</v>
      </c>
      <c r="BL528" s="36">
        <v>26.5</v>
      </c>
      <c r="BM528" s="36" t="s">
        <v>52</v>
      </c>
    </row>
    <row r="529" spans="59:65" x14ac:dyDescent="0.25">
      <c r="BG529" s="36" t="s">
        <v>449</v>
      </c>
      <c r="BH529" s="36" t="s">
        <v>8</v>
      </c>
      <c r="BI529" s="36">
        <v>44652</v>
      </c>
      <c r="BJ529" s="36">
        <v>18.25</v>
      </c>
      <c r="BK529" s="36">
        <v>587.6</v>
      </c>
      <c r="BL529" s="36">
        <v>32.200000000000003</v>
      </c>
      <c r="BM529" s="36" t="s">
        <v>450</v>
      </c>
    </row>
    <row r="530" spans="59:65" x14ac:dyDescent="0.25">
      <c r="BG530" s="36" t="s">
        <v>58</v>
      </c>
      <c r="BH530" s="36" t="s">
        <v>8</v>
      </c>
      <c r="BI530" s="36">
        <v>44652</v>
      </c>
      <c r="BJ530" s="36">
        <v>162.15</v>
      </c>
      <c r="BK530" s="36">
        <v>21924.75</v>
      </c>
      <c r="BL530" s="36">
        <v>135.21</v>
      </c>
      <c r="BM530" s="36" t="s">
        <v>59</v>
      </c>
    </row>
    <row r="531" spans="59:65" x14ac:dyDescent="0.25">
      <c r="BG531" s="36" t="s">
        <v>62</v>
      </c>
      <c r="BH531" s="36" t="s">
        <v>8</v>
      </c>
      <c r="BI531" s="36">
        <v>44652</v>
      </c>
      <c r="BJ531" s="36">
        <v>252.9375</v>
      </c>
      <c r="BK531" s="36">
        <v>15339.46</v>
      </c>
      <c r="BL531" s="36">
        <v>60.65</v>
      </c>
      <c r="BM531" s="36" t="s">
        <v>63</v>
      </c>
    </row>
    <row r="532" spans="59:65" x14ac:dyDescent="0.25">
      <c r="BG532" s="36" t="s">
        <v>66</v>
      </c>
      <c r="BH532" s="36" t="s">
        <v>8</v>
      </c>
      <c r="BI532" s="36">
        <v>44652</v>
      </c>
      <c r="BJ532" s="36">
        <v>95.734375</v>
      </c>
      <c r="BK532" s="36">
        <v>10282.950000000001</v>
      </c>
      <c r="BL532" s="36">
        <v>107.41</v>
      </c>
      <c r="BM532" s="36" t="s">
        <v>67</v>
      </c>
    </row>
    <row r="533" spans="59:65" x14ac:dyDescent="0.25">
      <c r="BG533" s="36" t="s">
        <v>70</v>
      </c>
      <c r="BH533" s="36" t="s">
        <v>8</v>
      </c>
      <c r="BI533" s="36">
        <v>44652</v>
      </c>
      <c r="BJ533" s="36">
        <v>27.5</v>
      </c>
      <c r="BK533" s="36">
        <v>1769.51</v>
      </c>
      <c r="BL533" s="36">
        <v>64.349999999999994</v>
      </c>
      <c r="BM533" s="36" t="s">
        <v>71</v>
      </c>
    </row>
    <row r="534" spans="59:65" x14ac:dyDescent="0.25">
      <c r="BG534" s="36" t="s">
        <v>74</v>
      </c>
      <c r="BH534" s="36" t="s">
        <v>8</v>
      </c>
      <c r="BI534" s="36">
        <v>44652</v>
      </c>
      <c r="BJ534" s="36">
        <v>20.5</v>
      </c>
      <c r="BK534" s="36">
        <v>1344.6</v>
      </c>
      <c r="BL534" s="36">
        <v>65.59</v>
      </c>
      <c r="BM534" s="36" t="s">
        <v>75</v>
      </c>
    </row>
    <row r="535" spans="59:65" x14ac:dyDescent="0.25">
      <c r="BG535" s="36" t="s">
        <v>78</v>
      </c>
      <c r="BH535" s="36" t="s">
        <v>8</v>
      </c>
      <c r="BI535" s="36">
        <v>44652</v>
      </c>
      <c r="BJ535" s="36">
        <v>11.5</v>
      </c>
      <c r="BK535" s="36">
        <v>793.8</v>
      </c>
      <c r="BL535" s="36">
        <v>69.03</v>
      </c>
      <c r="BM535" s="36" t="s">
        <v>79</v>
      </c>
    </row>
    <row r="536" spans="59:65" x14ac:dyDescent="0.25">
      <c r="BG536" s="36" t="s">
        <v>453</v>
      </c>
      <c r="BH536" s="36" t="s">
        <v>8</v>
      </c>
      <c r="BI536" s="36">
        <v>44652</v>
      </c>
      <c r="BJ536" s="36">
        <v>15</v>
      </c>
      <c r="BK536" s="36">
        <v>292.17</v>
      </c>
      <c r="BL536" s="36">
        <v>19.48</v>
      </c>
      <c r="BM536" s="36" t="s">
        <v>454</v>
      </c>
    </row>
    <row r="537" spans="59:65" x14ac:dyDescent="0.25">
      <c r="BG537" s="36" t="s">
        <v>82</v>
      </c>
      <c r="BH537" s="36" t="s">
        <v>8</v>
      </c>
      <c r="BI537" s="36">
        <v>44652</v>
      </c>
      <c r="BJ537" s="36">
        <v>181.16666699999999</v>
      </c>
      <c r="BK537" s="36">
        <v>12422.97</v>
      </c>
      <c r="BL537" s="36">
        <v>68.569999999999993</v>
      </c>
      <c r="BM537" s="36" t="s">
        <v>83</v>
      </c>
    </row>
    <row r="538" spans="59:65" x14ac:dyDescent="0.25">
      <c r="BG538" s="36" t="s">
        <v>84</v>
      </c>
      <c r="BH538" s="36" t="s">
        <v>8</v>
      </c>
      <c r="BI538" s="36">
        <v>44652</v>
      </c>
      <c r="BJ538" s="36">
        <v>269.83325500000001</v>
      </c>
      <c r="BK538" s="36">
        <v>19067.060000000001</v>
      </c>
      <c r="BL538" s="36">
        <v>70.66</v>
      </c>
      <c r="BM538" s="36" t="s">
        <v>85</v>
      </c>
    </row>
    <row r="539" spans="59:65" x14ac:dyDescent="0.25">
      <c r="BG539" s="36" t="s">
        <v>88</v>
      </c>
      <c r="BH539" s="36" t="s">
        <v>8</v>
      </c>
      <c r="BI539" s="36">
        <v>44652</v>
      </c>
      <c r="BJ539" s="36">
        <v>6.6666670000000003</v>
      </c>
      <c r="BK539" s="36">
        <v>155.31</v>
      </c>
      <c r="BL539" s="36">
        <v>23.3</v>
      </c>
      <c r="BM539" s="36" t="s">
        <v>89</v>
      </c>
    </row>
    <row r="540" spans="59:65" x14ac:dyDescent="0.25">
      <c r="BG540" s="36" t="s">
        <v>90</v>
      </c>
      <c r="BH540" s="36" t="s">
        <v>8</v>
      </c>
      <c r="BI540" s="36">
        <v>44652</v>
      </c>
      <c r="BJ540" s="36">
        <v>15.916667</v>
      </c>
      <c r="BK540" s="36">
        <v>346.11</v>
      </c>
      <c r="BL540" s="36">
        <v>21.75</v>
      </c>
      <c r="BM540" s="36" t="s">
        <v>91</v>
      </c>
    </row>
    <row r="541" spans="59:65" x14ac:dyDescent="0.25">
      <c r="BG541" s="36" t="s">
        <v>92</v>
      </c>
      <c r="BH541" s="36" t="s">
        <v>8</v>
      </c>
      <c r="BI541" s="36">
        <v>44652</v>
      </c>
      <c r="BJ541" s="36">
        <v>19.416667</v>
      </c>
      <c r="BK541" s="36">
        <v>431.61</v>
      </c>
      <c r="BL541" s="36">
        <v>22.23</v>
      </c>
      <c r="BM541" s="36" t="s">
        <v>93</v>
      </c>
    </row>
    <row r="542" spans="59:65" x14ac:dyDescent="0.25">
      <c r="BG542" s="36" t="s">
        <v>96</v>
      </c>
      <c r="BH542" s="36" t="s">
        <v>8</v>
      </c>
      <c r="BI542" s="36">
        <v>44652</v>
      </c>
      <c r="BJ542" s="36">
        <v>14.75</v>
      </c>
      <c r="BK542" s="36">
        <v>1234.4000000000001</v>
      </c>
      <c r="BL542" s="36">
        <v>83.69</v>
      </c>
      <c r="BM542" s="36" t="s">
        <v>97</v>
      </c>
    </row>
    <row r="543" spans="59:65" x14ac:dyDescent="0.25">
      <c r="BG543" s="36" t="s">
        <v>98</v>
      </c>
      <c r="BH543" s="36" t="s">
        <v>8</v>
      </c>
      <c r="BI543" s="36">
        <v>44652</v>
      </c>
      <c r="BJ543" s="36">
        <v>31.3125</v>
      </c>
      <c r="BK543" s="36">
        <v>2640.09</v>
      </c>
      <c r="BL543" s="36">
        <v>84.31</v>
      </c>
      <c r="BM543" s="36" t="s">
        <v>99</v>
      </c>
    </row>
    <row r="544" spans="59:65" x14ac:dyDescent="0.25">
      <c r="BG544" s="36" t="s">
        <v>100</v>
      </c>
      <c r="BH544" s="36" t="s">
        <v>8</v>
      </c>
      <c r="BI544" s="36">
        <v>44652</v>
      </c>
      <c r="BJ544" s="36">
        <v>13.4375</v>
      </c>
      <c r="BK544" s="36">
        <v>1127.58</v>
      </c>
      <c r="BL544" s="36">
        <v>83.91</v>
      </c>
      <c r="BM544" s="36" t="s">
        <v>101</v>
      </c>
    </row>
    <row r="545" spans="59:65" x14ac:dyDescent="0.25">
      <c r="BG545" s="36" t="s">
        <v>102</v>
      </c>
      <c r="BH545" s="36" t="s">
        <v>8</v>
      </c>
      <c r="BI545" s="36">
        <v>44652</v>
      </c>
      <c r="BJ545" s="36">
        <v>28.4375</v>
      </c>
      <c r="BK545" s="36">
        <v>2332.7600000000002</v>
      </c>
      <c r="BL545" s="36">
        <v>82.03</v>
      </c>
      <c r="BM545" s="36" t="s">
        <v>103</v>
      </c>
    </row>
    <row r="546" spans="59:65" x14ac:dyDescent="0.25">
      <c r="BG546" s="36" t="s">
        <v>104</v>
      </c>
      <c r="BH546" s="36" t="s">
        <v>8</v>
      </c>
      <c r="BI546" s="36">
        <v>44652</v>
      </c>
      <c r="BJ546" s="36">
        <v>26.5625</v>
      </c>
      <c r="BK546" s="36">
        <v>2186.04</v>
      </c>
      <c r="BL546" s="36">
        <v>82.3</v>
      </c>
      <c r="BM546" s="36" t="s">
        <v>105</v>
      </c>
    </row>
    <row r="547" spans="59:65" x14ac:dyDescent="0.25">
      <c r="BG547" s="36" t="s">
        <v>402</v>
      </c>
      <c r="BH547" s="36" t="s">
        <v>8</v>
      </c>
      <c r="BI547" s="36">
        <v>44652</v>
      </c>
      <c r="BJ547" s="36">
        <v>19</v>
      </c>
      <c r="BK547" s="36">
        <v>351</v>
      </c>
      <c r="BL547" s="36">
        <v>18.47</v>
      </c>
      <c r="BM547" s="36" t="s">
        <v>403</v>
      </c>
    </row>
    <row r="548" spans="59:65" x14ac:dyDescent="0.25">
      <c r="BG548" s="36" t="s">
        <v>404</v>
      </c>
      <c r="BH548" s="36" t="s">
        <v>8</v>
      </c>
      <c r="BI548" s="36">
        <v>44652</v>
      </c>
      <c r="BJ548" s="36">
        <v>15</v>
      </c>
      <c r="BK548" s="36">
        <v>787.5</v>
      </c>
      <c r="BL548" s="36">
        <v>52.5</v>
      </c>
      <c r="BM548" s="36" t="s">
        <v>405</v>
      </c>
    </row>
    <row r="549" spans="59:65" x14ac:dyDescent="0.25">
      <c r="BG549" s="36" t="s">
        <v>455</v>
      </c>
      <c r="BH549" s="36" t="s">
        <v>8</v>
      </c>
      <c r="BI549" s="36">
        <v>44652</v>
      </c>
      <c r="BJ549" s="36">
        <v>15</v>
      </c>
      <c r="BK549" s="36">
        <v>186</v>
      </c>
      <c r="BL549" s="36">
        <v>12.4</v>
      </c>
      <c r="BM549" s="36" t="s">
        <v>456</v>
      </c>
    </row>
    <row r="550" spans="59:65" x14ac:dyDescent="0.25">
      <c r="BG550" s="36" t="s">
        <v>108</v>
      </c>
      <c r="BH550" s="36" t="s">
        <v>8</v>
      </c>
      <c r="BI550" s="36">
        <v>44652</v>
      </c>
      <c r="BJ550" s="36">
        <v>37.416670000000003</v>
      </c>
      <c r="BK550" s="36">
        <v>1901.89</v>
      </c>
      <c r="BL550" s="36">
        <v>50.83</v>
      </c>
      <c r="BM550" s="36" t="s">
        <v>109</v>
      </c>
    </row>
    <row r="551" spans="59:65" x14ac:dyDescent="0.25">
      <c r="BG551" s="36" t="s">
        <v>110</v>
      </c>
      <c r="BH551" s="36" t="s">
        <v>8</v>
      </c>
      <c r="BI551" s="36">
        <v>44652</v>
      </c>
      <c r="BJ551" s="36">
        <v>114.25</v>
      </c>
      <c r="BK551" s="36">
        <v>5650.38</v>
      </c>
      <c r="BL551" s="36">
        <v>49.46</v>
      </c>
      <c r="BM551" s="36" t="s">
        <v>111</v>
      </c>
    </row>
    <row r="552" spans="59:65" x14ac:dyDescent="0.25">
      <c r="BG552" s="36" t="s">
        <v>112</v>
      </c>
      <c r="BH552" s="36" t="s">
        <v>8</v>
      </c>
      <c r="BI552" s="36">
        <v>44652</v>
      </c>
      <c r="BJ552" s="36">
        <v>13.5</v>
      </c>
      <c r="BK552" s="36">
        <v>413.14</v>
      </c>
      <c r="BL552" s="36">
        <v>30.6</v>
      </c>
      <c r="BM552" s="36" t="s">
        <v>113</v>
      </c>
    </row>
    <row r="553" spans="59:65" x14ac:dyDescent="0.25">
      <c r="BG553" s="36" t="s">
        <v>457</v>
      </c>
      <c r="BH553" s="36" t="s">
        <v>8</v>
      </c>
      <c r="BI553" s="36">
        <v>44652</v>
      </c>
      <c r="BJ553" s="36">
        <v>41.833300000000001</v>
      </c>
      <c r="BK553" s="36">
        <v>2818.45</v>
      </c>
      <c r="BL553" s="36">
        <v>67.37</v>
      </c>
      <c r="BM553" s="36" t="s">
        <v>458</v>
      </c>
    </row>
    <row r="554" spans="59:65" x14ac:dyDescent="0.25">
      <c r="BG554" s="36" t="s">
        <v>114</v>
      </c>
      <c r="BH554" s="36" t="s">
        <v>8</v>
      </c>
      <c r="BI554" s="36">
        <v>44652</v>
      </c>
      <c r="BJ554" s="36">
        <v>718.81667000000004</v>
      </c>
      <c r="BK554" s="36">
        <v>56641.85</v>
      </c>
      <c r="BL554" s="36">
        <v>78.8</v>
      </c>
      <c r="BM554" s="36" t="s">
        <v>115</v>
      </c>
    </row>
    <row r="555" spans="59:65" x14ac:dyDescent="0.25">
      <c r="BG555" s="36" t="s">
        <v>119</v>
      </c>
      <c r="BH555" s="36" t="s">
        <v>8</v>
      </c>
      <c r="BI555" s="36">
        <v>44652</v>
      </c>
      <c r="BJ555" s="36">
        <v>467.58327000000003</v>
      </c>
      <c r="BK555" s="36">
        <v>31852.21</v>
      </c>
      <c r="BL555" s="36">
        <v>68.12</v>
      </c>
      <c r="BM555" s="36" t="s">
        <v>120</v>
      </c>
    </row>
    <row r="556" spans="59:65" x14ac:dyDescent="0.25">
      <c r="BG556" s="36" t="s">
        <v>123</v>
      </c>
      <c r="BH556" s="36" t="s">
        <v>8</v>
      </c>
      <c r="BI556" s="36">
        <v>44652</v>
      </c>
      <c r="BJ556" s="36">
        <v>21</v>
      </c>
      <c r="BK556" s="36">
        <v>604.29</v>
      </c>
      <c r="BL556" s="36">
        <v>28.78</v>
      </c>
      <c r="BM556" s="36" t="s">
        <v>124</v>
      </c>
    </row>
    <row r="557" spans="59:65" x14ac:dyDescent="0.25">
      <c r="BG557" s="36" t="s">
        <v>125</v>
      </c>
      <c r="BH557" s="36" t="s">
        <v>8</v>
      </c>
      <c r="BI557" s="36">
        <v>44652</v>
      </c>
      <c r="BJ557" s="36">
        <v>1</v>
      </c>
      <c r="BK557" s="36">
        <v>0</v>
      </c>
      <c r="BL557" s="36">
        <v>0</v>
      </c>
      <c r="BM557" s="36" t="s">
        <v>126</v>
      </c>
    </row>
    <row r="558" spans="59:65" x14ac:dyDescent="0.25">
      <c r="BG558" s="36" t="s">
        <v>129</v>
      </c>
      <c r="BH558" s="36" t="s">
        <v>8</v>
      </c>
      <c r="BI558" s="36">
        <v>44652</v>
      </c>
      <c r="BJ558" s="36">
        <v>37.25</v>
      </c>
      <c r="BK558" s="36">
        <v>3399.15</v>
      </c>
      <c r="BL558" s="36">
        <v>91.25</v>
      </c>
      <c r="BM558" s="36" t="s">
        <v>130</v>
      </c>
    </row>
    <row r="559" spans="59:65" x14ac:dyDescent="0.25">
      <c r="BG559" s="36" t="s">
        <v>133</v>
      </c>
      <c r="BH559" s="36" t="s">
        <v>8</v>
      </c>
      <c r="BI559" s="36">
        <v>44652</v>
      </c>
      <c r="BJ559" s="36">
        <v>30</v>
      </c>
      <c r="BK559" s="36">
        <v>2086.92</v>
      </c>
      <c r="BL559" s="36">
        <v>69.56</v>
      </c>
      <c r="BM559" s="36" t="s">
        <v>134</v>
      </c>
    </row>
    <row r="560" spans="59:65" x14ac:dyDescent="0.25">
      <c r="BG560" s="36" t="s">
        <v>139</v>
      </c>
      <c r="BH560" s="36" t="s">
        <v>8</v>
      </c>
      <c r="BI560" s="36">
        <v>44652</v>
      </c>
      <c r="BJ560" s="36">
        <v>1</v>
      </c>
      <c r="BK560" s="36">
        <v>10</v>
      </c>
      <c r="BL560" s="36">
        <v>10</v>
      </c>
      <c r="BM560" s="36" t="s">
        <v>140</v>
      </c>
    </row>
    <row r="561" spans="59:65" x14ac:dyDescent="0.25">
      <c r="BG561" s="36" t="s">
        <v>141</v>
      </c>
      <c r="BH561" s="36" t="s">
        <v>8</v>
      </c>
      <c r="BI561" s="36">
        <v>44652</v>
      </c>
      <c r="BJ561" s="36">
        <v>181</v>
      </c>
      <c r="BK561" s="36">
        <v>2351.19</v>
      </c>
      <c r="BL561" s="36">
        <v>12.99</v>
      </c>
      <c r="BM561" s="36" t="s">
        <v>142</v>
      </c>
    </row>
    <row r="562" spans="59:65" x14ac:dyDescent="0.25">
      <c r="BG562" s="36" t="s">
        <v>406</v>
      </c>
      <c r="BH562" s="36" t="s">
        <v>8</v>
      </c>
      <c r="BI562" s="36">
        <v>44652</v>
      </c>
      <c r="BJ562" s="36">
        <v>89</v>
      </c>
      <c r="BK562" s="36">
        <v>1297.53</v>
      </c>
      <c r="BL562" s="36">
        <v>14.58</v>
      </c>
      <c r="BM562" s="36" t="s">
        <v>407</v>
      </c>
    </row>
    <row r="563" spans="59:65" x14ac:dyDescent="0.25">
      <c r="BG563" s="36" t="s">
        <v>143</v>
      </c>
      <c r="BH563" s="36" t="s">
        <v>8</v>
      </c>
      <c r="BI563" s="36">
        <v>44652</v>
      </c>
      <c r="BJ563" s="36">
        <v>301</v>
      </c>
      <c r="BK563" s="36">
        <v>4423.8999999999996</v>
      </c>
      <c r="BL563" s="36">
        <v>14.7</v>
      </c>
      <c r="BM563" s="36" t="s">
        <v>144</v>
      </c>
    </row>
    <row r="564" spans="59:65" x14ac:dyDescent="0.25">
      <c r="BG564" s="36" t="s">
        <v>145</v>
      </c>
      <c r="BH564" s="36" t="s">
        <v>8</v>
      </c>
      <c r="BI564" s="36">
        <v>44652</v>
      </c>
      <c r="BJ564" s="36">
        <v>247</v>
      </c>
      <c r="BK564" s="36">
        <v>3803.01</v>
      </c>
      <c r="BL564" s="36">
        <v>15.4</v>
      </c>
      <c r="BM564" s="36" t="s">
        <v>146</v>
      </c>
    </row>
    <row r="565" spans="59:65" x14ac:dyDescent="0.25">
      <c r="BG565" s="36" t="s">
        <v>147</v>
      </c>
      <c r="BH565" s="36" t="s">
        <v>8</v>
      </c>
      <c r="BI565" s="36">
        <v>44652</v>
      </c>
      <c r="BJ565" s="36">
        <v>4.0416670000000003</v>
      </c>
      <c r="BK565" s="36">
        <v>101.03</v>
      </c>
      <c r="BL565" s="36">
        <v>25</v>
      </c>
      <c r="BM565" s="36" t="s">
        <v>148</v>
      </c>
    </row>
    <row r="566" spans="59:65" x14ac:dyDescent="0.25">
      <c r="BG566" s="36" t="s">
        <v>351</v>
      </c>
      <c r="BH566" s="36" t="s">
        <v>8</v>
      </c>
      <c r="BI566" s="36">
        <v>44652</v>
      </c>
      <c r="BJ566" s="36">
        <v>100</v>
      </c>
      <c r="BK566" s="36">
        <v>3006.44</v>
      </c>
      <c r="BL566" s="36">
        <v>30.06</v>
      </c>
      <c r="BM566" s="36" t="s">
        <v>352</v>
      </c>
    </row>
    <row r="567" spans="59:65" x14ac:dyDescent="0.25">
      <c r="BG567" s="36" t="s">
        <v>353</v>
      </c>
      <c r="BH567" s="36" t="s">
        <v>8</v>
      </c>
      <c r="BI567" s="36">
        <v>44652</v>
      </c>
      <c r="BJ567" s="36">
        <v>150.33333400000001</v>
      </c>
      <c r="BK567" s="36">
        <v>4583.79</v>
      </c>
      <c r="BL567" s="36">
        <v>30.49</v>
      </c>
      <c r="BM567" s="36" t="s">
        <v>354</v>
      </c>
    </row>
    <row r="568" spans="59:65" x14ac:dyDescent="0.25">
      <c r="BG568" s="36" t="s">
        <v>355</v>
      </c>
      <c r="BH568" s="36" t="s">
        <v>8</v>
      </c>
      <c r="BI568" s="36">
        <v>44652</v>
      </c>
      <c r="BJ568" s="36">
        <v>6</v>
      </c>
      <c r="BK568" s="36">
        <v>398.16</v>
      </c>
      <c r="BL568" s="36">
        <v>66.36</v>
      </c>
      <c r="BM568" s="36" t="s">
        <v>356</v>
      </c>
    </row>
    <row r="569" spans="59:65" x14ac:dyDescent="0.25">
      <c r="BG569" s="36" t="s">
        <v>357</v>
      </c>
      <c r="BH569" s="36" t="s">
        <v>8</v>
      </c>
      <c r="BI569" s="36">
        <v>44652</v>
      </c>
      <c r="BJ569" s="36">
        <v>10.666667</v>
      </c>
      <c r="BK569" s="36">
        <v>777.76</v>
      </c>
      <c r="BL569" s="36">
        <v>72.91</v>
      </c>
      <c r="BM569" s="36" t="s">
        <v>358</v>
      </c>
    </row>
    <row r="570" spans="59:65" x14ac:dyDescent="0.25">
      <c r="BG570" s="36" t="s">
        <v>359</v>
      </c>
      <c r="BH570" s="36" t="s">
        <v>8</v>
      </c>
      <c r="BI570" s="36">
        <v>44652</v>
      </c>
      <c r="BJ570" s="36">
        <v>285.5</v>
      </c>
      <c r="BK570" s="36">
        <v>17283.650000000001</v>
      </c>
      <c r="BL570" s="36">
        <v>60.54</v>
      </c>
      <c r="BM570" s="36" t="s">
        <v>360</v>
      </c>
    </row>
    <row r="571" spans="59:65" x14ac:dyDescent="0.25">
      <c r="BG571" s="36" t="s">
        <v>361</v>
      </c>
      <c r="BH571" s="36" t="s">
        <v>8</v>
      </c>
      <c r="BI571" s="36">
        <v>44652</v>
      </c>
      <c r="BJ571" s="36">
        <v>195.5</v>
      </c>
      <c r="BK571" s="36">
        <v>5872.62</v>
      </c>
      <c r="BL571" s="36">
        <v>30.04</v>
      </c>
      <c r="BM571" s="36" t="s">
        <v>362</v>
      </c>
    </row>
    <row r="572" spans="59:65" x14ac:dyDescent="0.25">
      <c r="BG572" s="36" t="s">
        <v>459</v>
      </c>
      <c r="BH572" s="36" t="s">
        <v>8</v>
      </c>
      <c r="BI572" s="36">
        <v>44652</v>
      </c>
      <c r="BJ572" s="36">
        <v>4</v>
      </c>
      <c r="BK572" s="36">
        <v>301.92</v>
      </c>
      <c r="BL572" s="36">
        <v>75.48</v>
      </c>
      <c r="BM572" s="36" t="s">
        <v>460</v>
      </c>
    </row>
    <row r="573" spans="59:65" x14ac:dyDescent="0.25">
      <c r="BG573" s="36" t="s">
        <v>363</v>
      </c>
      <c r="BH573" s="36" t="s">
        <v>8</v>
      </c>
      <c r="BI573" s="36">
        <v>44652</v>
      </c>
      <c r="BJ573" s="36">
        <v>146</v>
      </c>
      <c r="BK573" s="36">
        <v>4329.6099999999997</v>
      </c>
      <c r="BL573" s="36">
        <v>29.65</v>
      </c>
      <c r="BM573" s="36" t="s">
        <v>364</v>
      </c>
    </row>
    <row r="574" spans="59:65" x14ac:dyDescent="0.25">
      <c r="BG574" s="36" t="s">
        <v>149</v>
      </c>
      <c r="BH574" s="36" t="s">
        <v>8</v>
      </c>
      <c r="BI574" s="36">
        <v>44652</v>
      </c>
      <c r="BJ574" s="36">
        <v>64.75</v>
      </c>
      <c r="BK574" s="36">
        <v>5649.18</v>
      </c>
      <c r="BL574" s="36">
        <v>87.25</v>
      </c>
      <c r="BM574" s="36" t="s">
        <v>150</v>
      </c>
    </row>
    <row r="575" spans="59:65" x14ac:dyDescent="0.25">
      <c r="BG575" s="36" t="s">
        <v>153</v>
      </c>
      <c r="BH575" s="36" t="s">
        <v>8</v>
      </c>
      <c r="BI575" s="36">
        <v>44652</v>
      </c>
      <c r="BJ575" s="36">
        <v>88.75</v>
      </c>
      <c r="BK575" s="36">
        <v>7909.54</v>
      </c>
      <c r="BL575" s="36">
        <v>89.12</v>
      </c>
      <c r="BM575" s="36" t="s">
        <v>154</v>
      </c>
    </row>
    <row r="576" spans="59:65" x14ac:dyDescent="0.25">
      <c r="BG576" s="36" t="s">
        <v>461</v>
      </c>
      <c r="BH576" s="36" t="s">
        <v>8</v>
      </c>
      <c r="BI576" s="36">
        <v>44652</v>
      </c>
      <c r="BJ576" s="36">
        <v>14.25</v>
      </c>
      <c r="BK576" s="36">
        <v>1132.46</v>
      </c>
      <c r="BL576" s="36">
        <v>79.47</v>
      </c>
      <c r="BM576" s="36" t="s">
        <v>462</v>
      </c>
    </row>
    <row r="577" spans="59:65" x14ac:dyDescent="0.25">
      <c r="BG577" s="36" t="s">
        <v>463</v>
      </c>
      <c r="BH577" s="36" t="s">
        <v>8</v>
      </c>
      <c r="BI577" s="36">
        <v>44652</v>
      </c>
      <c r="BJ577" s="36">
        <v>20</v>
      </c>
      <c r="BK577" s="36">
        <v>2976</v>
      </c>
      <c r="BL577" s="36">
        <v>148.80000000000001</v>
      </c>
      <c r="BM577" s="36" t="s">
        <v>464</v>
      </c>
    </row>
    <row r="578" spans="59:65" x14ac:dyDescent="0.25">
      <c r="BG578" s="36" t="s">
        <v>465</v>
      </c>
      <c r="BH578" s="36" t="s">
        <v>8</v>
      </c>
      <c r="BI578" s="36">
        <v>44652</v>
      </c>
      <c r="BJ578" s="36">
        <v>27.260909999999999</v>
      </c>
      <c r="BK578" s="36">
        <v>4492.84</v>
      </c>
      <c r="BL578" s="36">
        <v>164.81</v>
      </c>
      <c r="BM578" s="36" t="s">
        <v>466</v>
      </c>
    </row>
    <row r="579" spans="59:65" x14ac:dyDescent="0.25">
      <c r="BG579" s="36" t="s">
        <v>467</v>
      </c>
      <c r="BH579" s="36" t="s">
        <v>8</v>
      </c>
      <c r="BI579" s="36">
        <v>44652</v>
      </c>
      <c r="BJ579" s="36">
        <v>38.646999999999998</v>
      </c>
      <c r="BK579" s="36">
        <v>2798.92</v>
      </c>
      <c r="BL579" s="36">
        <v>72.42</v>
      </c>
      <c r="BM579" s="36" t="s">
        <v>468</v>
      </c>
    </row>
    <row r="580" spans="59:65" x14ac:dyDescent="0.25">
      <c r="BG580" s="36" t="s">
        <v>157</v>
      </c>
      <c r="BH580" s="36" t="s">
        <v>8</v>
      </c>
      <c r="BI580" s="36">
        <v>44652</v>
      </c>
      <c r="BJ580" s="36">
        <v>3</v>
      </c>
      <c r="BK580" s="36">
        <v>92.53</v>
      </c>
      <c r="BL580" s="36">
        <v>30.84</v>
      </c>
      <c r="BM580" s="36" t="s">
        <v>158</v>
      </c>
    </row>
    <row r="581" spans="59:65" x14ac:dyDescent="0.25">
      <c r="BG581" s="36" t="s">
        <v>159</v>
      </c>
      <c r="BH581" s="36" t="s">
        <v>8</v>
      </c>
      <c r="BI581" s="36">
        <v>44652</v>
      </c>
      <c r="BJ581" s="36">
        <v>3</v>
      </c>
      <c r="BK581" s="36">
        <v>94.53</v>
      </c>
      <c r="BL581" s="36">
        <v>31.51</v>
      </c>
      <c r="BM581" s="36" t="s">
        <v>160</v>
      </c>
    </row>
    <row r="582" spans="59:65" x14ac:dyDescent="0.25">
      <c r="BG582" s="36" t="s">
        <v>161</v>
      </c>
      <c r="BH582" s="36" t="s">
        <v>8</v>
      </c>
      <c r="BI582" s="36">
        <v>44652</v>
      </c>
      <c r="BJ582" s="36">
        <v>2</v>
      </c>
      <c r="BK582" s="36">
        <v>66</v>
      </c>
      <c r="BL582" s="36">
        <v>33</v>
      </c>
      <c r="BM582" s="36" t="s">
        <v>162</v>
      </c>
    </row>
    <row r="583" spans="59:65" x14ac:dyDescent="0.25">
      <c r="BG583" s="36" t="s">
        <v>469</v>
      </c>
      <c r="BH583" s="36" t="s">
        <v>8</v>
      </c>
      <c r="BI583" s="36">
        <v>44652</v>
      </c>
      <c r="BJ583" s="36">
        <v>62</v>
      </c>
      <c r="BK583" s="36">
        <v>2112</v>
      </c>
      <c r="BL583" s="36">
        <v>34.06</v>
      </c>
      <c r="BM583" s="36" t="s">
        <v>470</v>
      </c>
    </row>
    <row r="584" spans="59:65" x14ac:dyDescent="0.25">
      <c r="BG584" s="36" t="s">
        <v>163</v>
      </c>
      <c r="BH584" s="36" t="s">
        <v>8</v>
      </c>
      <c r="BI584" s="36">
        <v>44652</v>
      </c>
      <c r="BJ584" s="36">
        <v>42.625</v>
      </c>
      <c r="BK584" s="36">
        <v>2097.2399999999998</v>
      </c>
      <c r="BL584" s="36">
        <v>49.2</v>
      </c>
      <c r="BM584" s="36" t="s">
        <v>164</v>
      </c>
    </row>
    <row r="585" spans="59:65" x14ac:dyDescent="0.25">
      <c r="BG585" s="36" t="s">
        <v>471</v>
      </c>
      <c r="BH585" s="36" t="s">
        <v>8</v>
      </c>
      <c r="BI585" s="36">
        <v>44652</v>
      </c>
      <c r="BJ585" s="36">
        <v>132.5</v>
      </c>
      <c r="BK585" s="36">
        <v>7705.7</v>
      </c>
      <c r="BL585" s="36">
        <v>58.16</v>
      </c>
      <c r="BM585" s="36" t="s">
        <v>472</v>
      </c>
    </row>
    <row r="586" spans="59:65" x14ac:dyDescent="0.25">
      <c r="BG586" s="36" t="s">
        <v>473</v>
      </c>
      <c r="BH586" s="36" t="s">
        <v>8</v>
      </c>
      <c r="BI586" s="36">
        <v>44652</v>
      </c>
      <c r="BJ586" s="36">
        <v>120.5</v>
      </c>
      <c r="BK586" s="36">
        <v>7087.3</v>
      </c>
      <c r="BL586" s="36">
        <v>58.82</v>
      </c>
      <c r="BM586" s="36" t="s">
        <v>474</v>
      </c>
    </row>
    <row r="587" spans="59:65" x14ac:dyDescent="0.25">
      <c r="BG587" s="36" t="s">
        <v>166</v>
      </c>
      <c r="BH587" s="36" t="s">
        <v>8</v>
      </c>
      <c r="BI587" s="36">
        <v>44652</v>
      </c>
      <c r="BJ587" s="36">
        <v>7</v>
      </c>
      <c r="BK587" s="36">
        <v>98.76</v>
      </c>
      <c r="BL587" s="36">
        <v>14.11</v>
      </c>
      <c r="BM587" s="36" t="s">
        <v>167</v>
      </c>
    </row>
    <row r="588" spans="59:65" x14ac:dyDescent="0.25">
      <c r="BG588" s="36" t="s">
        <v>168</v>
      </c>
      <c r="BH588" s="36" t="s">
        <v>8</v>
      </c>
      <c r="BI588" s="36">
        <v>44652</v>
      </c>
      <c r="BJ588" s="36">
        <v>10.833333</v>
      </c>
      <c r="BK588" s="36">
        <v>280.58</v>
      </c>
      <c r="BL588" s="36">
        <v>25.9</v>
      </c>
      <c r="BM588" s="36" t="s">
        <v>169</v>
      </c>
    </row>
    <row r="589" spans="59:65" x14ac:dyDescent="0.25">
      <c r="BG589" s="36" t="s">
        <v>365</v>
      </c>
      <c r="BH589" s="36" t="s">
        <v>8</v>
      </c>
      <c r="BI589" s="36">
        <v>44652</v>
      </c>
      <c r="BJ589" s="36">
        <v>4</v>
      </c>
      <c r="BK589" s="36">
        <v>74</v>
      </c>
      <c r="BL589" s="36">
        <v>18.5</v>
      </c>
      <c r="BM589" s="36" t="s">
        <v>366</v>
      </c>
    </row>
    <row r="590" spans="59:65" x14ac:dyDescent="0.25">
      <c r="BG590" s="36" t="s">
        <v>170</v>
      </c>
      <c r="BH590" s="36" t="s">
        <v>8</v>
      </c>
      <c r="BI590" s="36">
        <v>44652</v>
      </c>
      <c r="BJ590" s="36">
        <v>119</v>
      </c>
      <c r="BK590" s="36">
        <v>1645.81</v>
      </c>
      <c r="BL590" s="36">
        <v>13.83</v>
      </c>
      <c r="BM590" s="36" t="s">
        <v>171</v>
      </c>
    </row>
    <row r="591" spans="59:65" x14ac:dyDescent="0.25">
      <c r="BG591" s="36" t="s">
        <v>172</v>
      </c>
      <c r="BH591" s="36" t="s">
        <v>8</v>
      </c>
      <c r="BI591" s="36">
        <v>44652</v>
      </c>
      <c r="BJ591" s="36">
        <v>3561.7917699999998</v>
      </c>
      <c r="BK591" s="36">
        <v>44627.68</v>
      </c>
      <c r="BL591" s="36">
        <v>12.53</v>
      </c>
      <c r="BM591" s="36" t="s">
        <v>173</v>
      </c>
    </row>
    <row r="592" spans="59:65" x14ac:dyDescent="0.25">
      <c r="BG592" s="36" t="s">
        <v>367</v>
      </c>
      <c r="BH592" s="36" t="s">
        <v>8</v>
      </c>
      <c r="BI592" s="36">
        <v>44652</v>
      </c>
      <c r="BJ592" s="36">
        <v>1016</v>
      </c>
      <c r="BK592" s="36">
        <v>19802.759999999998</v>
      </c>
      <c r="BL592" s="36">
        <v>19.489999999999998</v>
      </c>
      <c r="BM592" s="36" t="s">
        <v>368</v>
      </c>
    </row>
    <row r="593" spans="59:65" x14ac:dyDescent="0.25">
      <c r="BG593" s="36" t="s">
        <v>174</v>
      </c>
      <c r="BH593" s="36" t="s">
        <v>8</v>
      </c>
      <c r="BI593" s="36">
        <v>44652</v>
      </c>
      <c r="BJ593" s="36">
        <v>51</v>
      </c>
      <c r="BK593" s="36">
        <v>1049.58</v>
      </c>
      <c r="BL593" s="36">
        <v>20.58</v>
      </c>
      <c r="BM593" s="36" t="s">
        <v>175</v>
      </c>
    </row>
    <row r="594" spans="59:65" x14ac:dyDescent="0.25">
      <c r="BG594" s="36" t="s">
        <v>176</v>
      </c>
      <c r="BH594" s="36" t="s">
        <v>8</v>
      </c>
      <c r="BI594" s="36">
        <v>44652</v>
      </c>
      <c r="BJ594" s="36">
        <v>1986.083367</v>
      </c>
      <c r="BK594" s="36">
        <v>53082.14</v>
      </c>
      <c r="BL594" s="36">
        <v>26.73</v>
      </c>
      <c r="BM594" s="36" t="s">
        <v>177</v>
      </c>
    </row>
    <row r="595" spans="59:65" x14ac:dyDescent="0.25">
      <c r="BG595" s="36" t="s">
        <v>178</v>
      </c>
      <c r="BH595" s="36" t="s">
        <v>8</v>
      </c>
      <c r="BI595" s="36">
        <v>44652</v>
      </c>
      <c r="BJ595" s="36">
        <v>470.33330000000001</v>
      </c>
      <c r="BK595" s="36">
        <v>11331.84</v>
      </c>
      <c r="BL595" s="36">
        <v>24.09</v>
      </c>
      <c r="BM595" s="36" t="s">
        <v>179</v>
      </c>
    </row>
    <row r="596" spans="59:65" x14ac:dyDescent="0.25">
      <c r="BG596" s="36" t="s">
        <v>475</v>
      </c>
      <c r="BH596" s="36" t="s">
        <v>8</v>
      </c>
      <c r="BI596" s="36">
        <v>44652</v>
      </c>
      <c r="BJ596" s="36">
        <v>18.875</v>
      </c>
      <c r="BK596" s="36">
        <v>2399.8000000000002</v>
      </c>
      <c r="BL596" s="36">
        <v>127.14</v>
      </c>
      <c r="BM596" s="36" t="s">
        <v>476</v>
      </c>
    </row>
    <row r="597" spans="59:65" x14ac:dyDescent="0.25">
      <c r="BG597" s="36" t="s">
        <v>184</v>
      </c>
      <c r="BH597" s="36" t="s">
        <v>8</v>
      </c>
      <c r="BI597" s="36">
        <v>44652</v>
      </c>
      <c r="BJ597" s="36">
        <v>125.75</v>
      </c>
      <c r="BK597" s="36">
        <v>2092.9</v>
      </c>
      <c r="BL597" s="36">
        <v>16.64</v>
      </c>
      <c r="BM597" s="36" t="s">
        <v>185</v>
      </c>
    </row>
    <row r="598" spans="59:65" x14ac:dyDescent="0.25">
      <c r="BG598" s="36" t="s">
        <v>186</v>
      </c>
      <c r="BH598" s="36" t="s">
        <v>8</v>
      </c>
      <c r="BI598" s="36">
        <v>44652</v>
      </c>
      <c r="BJ598" s="36">
        <v>925.66666599999996</v>
      </c>
      <c r="BK598" s="36">
        <v>31620.66</v>
      </c>
      <c r="BL598" s="36">
        <v>34.159999999999997</v>
      </c>
      <c r="BM598" s="36" t="s">
        <v>187</v>
      </c>
    </row>
    <row r="599" spans="59:65" x14ac:dyDescent="0.25">
      <c r="BG599" s="36" t="s">
        <v>190</v>
      </c>
      <c r="BH599" s="36" t="s">
        <v>8</v>
      </c>
      <c r="BI599" s="36">
        <v>44652</v>
      </c>
      <c r="BJ599" s="36">
        <v>255.83333300000001</v>
      </c>
      <c r="BK599" s="36">
        <v>8759.69</v>
      </c>
      <c r="BL599" s="36">
        <v>34.24</v>
      </c>
      <c r="BM599" s="36" t="s">
        <v>191</v>
      </c>
    </row>
    <row r="600" spans="59:65" x14ac:dyDescent="0.25">
      <c r="BG600" s="36" t="s">
        <v>194</v>
      </c>
      <c r="BH600" s="36" t="s">
        <v>8</v>
      </c>
      <c r="BI600" s="36">
        <v>44652</v>
      </c>
      <c r="BJ600" s="36">
        <v>834.5</v>
      </c>
      <c r="BK600" s="36">
        <v>13506.67</v>
      </c>
      <c r="BL600" s="36">
        <v>16.190000000000001</v>
      </c>
      <c r="BM600" s="36" t="s">
        <v>195</v>
      </c>
    </row>
    <row r="601" spans="59:65" x14ac:dyDescent="0.25">
      <c r="BG601" s="36" t="s">
        <v>196</v>
      </c>
      <c r="BH601" s="36" t="s">
        <v>8</v>
      </c>
      <c r="BI601" s="36">
        <v>44652</v>
      </c>
      <c r="BJ601" s="36">
        <v>546.5</v>
      </c>
      <c r="BK601" s="36">
        <v>19293.5</v>
      </c>
      <c r="BL601" s="36">
        <v>35.299999999999997</v>
      </c>
      <c r="BM601" s="36" t="s">
        <v>197</v>
      </c>
    </row>
    <row r="602" spans="59:65" x14ac:dyDescent="0.25">
      <c r="BG602" s="36" t="s">
        <v>481</v>
      </c>
      <c r="BH602" s="36" t="s">
        <v>8</v>
      </c>
      <c r="BI602" s="36">
        <v>44652</v>
      </c>
      <c r="BJ602" s="36">
        <v>15</v>
      </c>
      <c r="BK602" s="36">
        <v>148.80000000000001</v>
      </c>
      <c r="BL602" s="36">
        <v>9.92</v>
      </c>
      <c r="BM602" s="36" t="s">
        <v>482</v>
      </c>
    </row>
    <row r="603" spans="59:65" x14ac:dyDescent="0.25">
      <c r="BG603" s="36" t="s">
        <v>200</v>
      </c>
      <c r="BH603" s="36" t="s">
        <v>8</v>
      </c>
      <c r="BI603" s="36">
        <v>44652</v>
      </c>
      <c r="BJ603" s="36">
        <v>1</v>
      </c>
      <c r="BK603" s="36">
        <v>48</v>
      </c>
      <c r="BL603" s="36">
        <v>48</v>
      </c>
      <c r="BM603" s="36" t="s">
        <v>201</v>
      </c>
    </row>
    <row r="604" spans="59:65" x14ac:dyDescent="0.25">
      <c r="BG604" s="36" t="s">
        <v>202</v>
      </c>
      <c r="BH604" s="36" t="s">
        <v>8</v>
      </c>
      <c r="BI604" s="36">
        <v>44652</v>
      </c>
      <c r="BJ604" s="36">
        <v>0.125</v>
      </c>
      <c r="BK604" s="36">
        <v>4.87</v>
      </c>
      <c r="BL604" s="36">
        <v>38.96</v>
      </c>
      <c r="BM604" s="36" t="s">
        <v>203</v>
      </c>
    </row>
    <row r="605" spans="59:65" x14ac:dyDescent="0.25">
      <c r="BG605" s="36" t="s">
        <v>428</v>
      </c>
      <c r="BH605" s="36" t="s">
        <v>8</v>
      </c>
      <c r="BI605" s="36">
        <v>44652</v>
      </c>
      <c r="BJ605" s="36">
        <v>707</v>
      </c>
      <c r="BK605" s="36">
        <v>20053.59</v>
      </c>
      <c r="BL605" s="36">
        <v>28.36</v>
      </c>
      <c r="BM605" s="36" t="s">
        <v>429</v>
      </c>
    </row>
    <row r="606" spans="59:65" x14ac:dyDescent="0.25">
      <c r="BG606" s="36" t="s">
        <v>204</v>
      </c>
      <c r="BH606" s="36" t="s">
        <v>8</v>
      </c>
      <c r="BI606" s="36">
        <v>44652</v>
      </c>
      <c r="BJ606" s="36">
        <v>3672</v>
      </c>
      <c r="BK606" s="36">
        <v>74004.240000000005</v>
      </c>
      <c r="BL606" s="36">
        <v>20.149999999999999</v>
      </c>
      <c r="BM606" s="36" t="s">
        <v>205</v>
      </c>
    </row>
    <row r="607" spans="59:65" x14ac:dyDescent="0.25">
      <c r="BG607" s="36" t="s">
        <v>206</v>
      </c>
      <c r="BH607" s="36" t="s">
        <v>8</v>
      </c>
      <c r="BI607" s="36">
        <v>44652</v>
      </c>
      <c r="BJ607" s="36">
        <v>1232.75</v>
      </c>
      <c r="BK607" s="36">
        <v>22167.02</v>
      </c>
      <c r="BL607" s="36">
        <v>17.98</v>
      </c>
      <c r="BM607" s="36" t="s">
        <v>207</v>
      </c>
    </row>
    <row r="608" spans="59:65" x14ac:dyDescent="0.25">
      <c r="BG608" s="36" t="s">
        <v>208</v>
      </c>
      <c r="BH608" s="36" t="s">
        <v>8</v>
      </c>
      <c r="BI608" s="36">
        <v>44652</v>
      </c>
      <c r="BJ608" s="36">
        <v>5</v>
      </c>
      <c r="BK608" s="36">
        <v>102.5</v>
      </c>
      <c r="BL608" s="36">
        <v>20.5</v>
      </c>
      <c r="BM608" s="36" t="s">
        <v>209</v>
      </c>
    </row>
    <row r="609" spans="59:65" x14ac:dyDescent="0.25">
      <c r="BG609" s="36" t="s">
        <v>430</v>
      </c>
      <c r="BH609" s="36" t="s">
        <v>8</v>
      </c>
      <c r="BI609" s="36">
        <v>44652</v>
      </c>
      <c r="BJ609" s="36">
        <v>338.9</v>
      </c>
      <c r="BK609" s="36">
        <v>6814.16</v>
      </c>
      <c r="BL609" s="36">
        <v>20.11</v>
      </c>
      <c r="BM609" s="36" t="s">
        <v>431</v>
      </c>
    </row>
    <row r="610" spans="59:65" x14ac:dyDescent="0.25">
      <c r="BG610" s="36" t="s">
        <v>210</v>
      </c>
      <c r="BH610" s="36" t="s">
        <v>8</v>
      </c>
      <c r="BI610" s="36">
        <v>44652</v>
      </c>
      <c r="BJ610" s="36">
        <v>298.8</v>
      </c>
      <c r="BK610" s="36">
        <v>6063.64</v>
      </c>
      <c r="BL610" s="36">
        <v>20.29</v>
      </c>
      <c r="BM610" s="36" t="s">
        <v>211</v>
      </c>
    </row>
    <row r="611" spans="59:65" x14ac:dyDescent="0.25">
      <c r="BG611" s="36" t="s">
        <v>371</v>
      </c>
      <c r="BH611" s="36" t="s">
        <v>8</v>
      </c>
      <c r="BI611" s="36">
        <v>44652</v>
      </c>
      <c r="BJ611" s="36">
        <v>257</v>
      </c>
      <c r="BK611" s="36">
        <v>4744.57</v>
      </c>
      <c r="BL611" s="36">
        <v>18.46</v>
      </c>
      <c r="BM611" s="36" t="s">
        <v>372</v>
      </c>
    </row>
    <row r="612" spans="59:65" x14ac:dyDescent="0.25">
      <c r="BG612" s="36" t="s">
        <v>212</v>
      </c>
      <c r="BH612" s="36" t="s">
        <v>8</v>
      </c>
      <c r="BI612" s="36">
        <v>44652</v>
      </c>
      <c r="BJ612" s="36">
        <v>4</v>
      </c>
      <c r="BK612" s="36">
        <v>138.44</v>
      </c>
      <c r="BL612" s="36">
        <v>34.61</v>
      </c>
      <c r="BM612" s="36" t="s">
        <v>213</v>
      </c>
    </row>
    <row r="613" spans="59:65" x14ac:dyDescent="0.25">
      <c r="BG613" s="36" t="s">
        <v>483</v>
      </c>
      <c r="BH613" s="36" t="s">
        <v>8</v>
      </c>
      <c r="BI613" s="36">
        <v>44652</v>
      </c>
      <c r="BJ613" s="36">
        <v>19.5</v>
      </c>
      <c r="BK613" s="36">
        <v>862.41</v>
      </c>
      <c r="BL613" s="36">
        <v>44.23</v>
      </c>
      <c r="BM613" s="36" t="s">
        <v>484</v>
      </c>
    </row>
    <row r="614" spans="59:65" x14ac:dyDescent="0.25">
      <c r="BG614" s="36" t="s">
        <v>485</v>
      </c>
      <c r="BH614" s="36" t="s">
        <v>8</v>
      </c>
      <c r="BI614" s="36">
        <v>44652</v>
      </c>
      <c r="BJ614" s="36">
        <v>40</v>
      </c>
      <c r="BK614" s="36">
        <v>1247.42</v>
      </c>
      <c r="BL614" s="36">
        <v>31.19</v>
      </c>
      <c r="BM614" s="36" t="s">
        <v>486</v>
      </c>
    </row>
    <row r="615" spans="59:65" x14ac:dyDescent="0.25">
      <c r="BG615" s="36" t="s">
        <v>214</v>
      </c>
      <c r="BH615" s="36" t="s">
        <v>8</v>
      </c>
      <c r="BI615" s="36">
        <v>44652</v>
      </c>
      <c r="BJ615" s="36">
        <v>4.7516670000000003</v>
      </c>
      <c r="BK615" s="36">
        <v>125.92</v>
      </c>
      <c r="BL615" s="36">
        <v>26.5</v>
      </c>
      <c r="BM615" s="36" t="s">
        <v>215</v>
      </c>
    </row>
    <row r="616" spans="59:65" x14ac:dyDescent="0.25">
      <c r="BG616" s="36" t="s">
        <v>216</v>
      </c>
      <c r="BH616" s="36" t="s">
        <v>8</v>
      </c>
      <c r="BI616" s="36">
        <v>44652</v>
      </c>
      <c r="BJ616" s="36">
        <v>0.125</v>
      </c>
      <c r="BK616" s="36">
        <v>13.5</v>
      </c>
      <c r="BL616" s="36">
        <v>108</v>
      </c>
      <c r="BM616" s="36" t="s">
        <v>217</v>
      </c>
    </row>
    <row r="617" spans="59:65" x14ac:dyDescent="0.25">
      <c r="BG617" s="36" t="s">
        <v>220</v>
      </c>
      <c r="BH617" s="36" t="s">
        <v>8</v>
      </c>
      <c r="BI617" s="36">
        <v>44652</v>
      </c>
      <c r="BJ617" s="36">
        <v>46</v>
      </c>
      <c r="BK617" s="36">
        <v>4765.25</v>
      </c>
      <c r="BL617" s="36">
        <v>103.59</v>
      </c>
      <c r="BM617" s="36" t="s">
        <v>221</v>
      </c>
    </row>
    <row r="618" spans="59:65" x14ac:dyDescent="0.25">
      <c r="BG618" s="36" t="s">
        <v>432</v>
      </c>
      <c r="BH618" s="36" t="s">
        <v>8</v>
      </c>
      <c r="BI618" s="36">
        <v>44652</v>
      </c>
      <c r="BJ618" s="36">
        <v>48</v>
      </c>
      <c r="BK618" s="36">
        <v>2146.16</v>
      </c>
      <c r="BL618" s="36">
        <v>44.71</v>
      </c>
      <c r="BM618" s="36" t="s">
        <v>433</v>
      </c>
    </row>
    <row r="619" spans="59:65" x14ac:dyDescent="0.25">
      <c r="BG619" s="36" t="s">
        <v>487</v>
      </c>
      <c r="BH619" s="36" t="s">
        <v>8</v>
      </c>
      <c r="BI619" s="36">
        <v>44652</v>
      </c>
      <c r="BJ619" s="36">
        <v>68</v>
      </c>
      <c r="BK619" s="36">
        <v>1241.5</v>
      </c>
      <c r="BL619" s="36">
        <v>18.260000000000002</v>
      </c>
      <c r="BM619" s="36" t="s">
        <v>488</v>
      </c>
    </row>
    <row r="620" spans="59:65" x14ac:dyDescent="0.25">
      <c r="BG620" s="36" t="s">
        <v>226</v>
      </c>
      <c r="BH620" s="36" t="s">
        <v>8</v>
      </c>
      <c r="BI620" s="36">
        <v>44652</v>
      </c>
      <c r="BJ620" s="36">
        <v>2</v>
      </c>
      <c r="BK620" s="36">
        <v>58.56</v>
      </c>
      <c r="BL620" s="36">
        <v>29.28</v>
      </c>
      <c r="BM620" s="36" t="s">
        <v>227</v>
      </c>
    </row>
    <row r="621" spans="59:65" x14ac:dyDescent="0.25">
      <c r="BG621" s="36" t="s">
        <v>228</v>
      </c>
      <c r="BH621" s="36" t="s">
        <v>8</v>
      </c>
      <c r="BI621" s="36">
        <v>44652</v>
      </c>
      <c r="BJ621" s="36">
        <v>1</v>
      </c>
      <c r="BK621" s="36">
        <v>38.74</v>
      </c>
      <c r="BL621" s="36">
        <v>38.74</v>
      </c>
      <c r="BM621" s="36" t="s">
        <v>229</v>
      </c>
    </row>
    <row r="622" spans="59:65" x14ac:dyDescent="0.25">
      <c r="BG622" s="36" t="s">
        <v>230</v>
      </c>
      <c r="BH622" s="36" t="s">
        <v>8</v>
      </c>
      <c r="BI622" s="36">
        <v>44652</v>
      </c>
      <c r="BJ622" s="36">
        <v>55.91666</v>
      </c>
      <c r="BK622" s="36">
        <v>3449</v>
      </c>
      <c r="BL622" s="36">
        <v>61.68</v>
      </c>
      <c r="BM622" s="36" t="s">
        <v>231</v>
      </c>
    </row>
    <row r="623" spans="59:65" x14ac:dyDescent="0.25">
      <c r="BG623" s="36" t="s">
        <v>236</v>
      </c>
      <c r="BH623" s="36" t="s">
        <v>8</v>
      </c>
      <c r="BI623" s="36">
        <v>44652</v>
      </c>
      <c r="BJ623" s="36">
        <v>53.3125</v>
      </c>
      <c r="BK623" s="36">
        <v>7433.55</v>
      </c>
      <c r="BL623" s="36">
        <v>139.43</v>
      </c>
      <c r="BM623" s="36" t="s">
        <v>237</v>
      </c>
    </row>
    <row r="624" spans="59:65" x14ac:dyDescent="0.25">
      <c r="BG624" s="36" t="s">
        <v>240</v>
      </c>
      <c r="BH624" s="36" t="s">
        <v>8</v>
      </c>
      <c r="BI624" s="36">
        <v>44652</v>
      </c>
      <c r="BJ624" s="36">
        <v>429.38749999999999</v>
      </c>
      <c r="BK624" s="36">
        <v>58579.86</v>
      </c>
      <c r="BL624" s="36">
        <v>136.43</v>
      </c>
      <c r="BM624" s="36" t="s">
        <v>241</v>
      </c>
    </row>
    <row r="625" spans="59:65" x14ac:dyDescent="0.25">
      <c r="BG625" s="36" t="s">
        <v>246</v>
      </c>
      <c r="BH625" s="36" t="s">
        <v>8</v>
      </c>
      <c r="BI625" s="36">
        <v>44652</v>
      </c>
      <c r="BJ625" s="36">
        <v>44.5</v>
      </c>
      <c r="BK625" s="36">
        <v>4371.49</v>
      </c>
      <c r="BL625" s="36">
        <v>98.24</v>
      </c>
      <c r="BM625" s="36" t="s">
        <v>247</v>
      </c>
    </row>
    <row r="626" spans="59:65" x14ac:dyDescent="0.25">
      <c r="BG626" s="36" t="s">
        <v>250</v>
      </c>
      <c r="BH626" s="36" t="s">
        <v>8</v>
      </c>
      <c r="BI626" s="36">
        <v>44652</v>
      </c>
      <c r="BJ626" s="36">
        <v>35.75</v>
      </c>
      <c r="BK626" s="36">
        <v>3778.32</v>
      </c>
      <c r="BL626" s="36">
        <v>105.69</v>
      </c>
      <c r="BM626" s="36" t="s">
        <v>251</v>
      </c>
    </row>
    <row r="627" spans="59:65" x14ac:dyDescent="0.25">
      <c r="BG627" s="36" t="s">
        <v>379</v>
      </c>
      <c r="BH627" s="36" t="s">
        <v>8</v>
      </c>
      <c r="BI627" s="36">
        <v>44652</v>
      </c>
      <c r="BJ627" s="36">
        <v>31.75</v>
      </c>
      <c r="BK627" s="36">
        <v>3066.75</v>
      </c>
      <c r="BL627" s="36">
        <v>96.59</v>
      </c>
      <c r="BM627" s="36" t="s">
        <v>380</v>
      </c>
    </row>
    <row r="628" spans="59:65" x14ac:dyDescent="0.25">
      <c r="BG628" s="36" t="s">
        <v>252</v>
      </c>
      <c r="BH628" s="36" t="s">
        <v>8</v>
      </c>
      <c r="BI628" s="36">
        <v>44652</v>
      </c>
      <c r="BJ628" s="36">
        <v>89.5625</v>
      </c>
      <c r="BK628" s="36">
        <v>7793.98</v>
      </c>
      <c r="BL628" s="36">
        <v>87.02</v>
      </c>
      <c r="BM628" s="36" t="s">
        <v>253</v>
      </c>
    </row>
    <row r="629" spans="59:65" x14ac:dyDescent="0.25">
      <c r="BG629" s="36" t="s">
        <v>256</v>
      </c>
      <c r="BH629" s="36" t="s">
        <v>8</v>
      </c>
      <c r="BI629" s="36">
        <v>44652</v>
      </c>
      <c r="BJ629" s="36">
        <v>211.33333300000001</v>
      </c>
      <c r="BK629" s="36">
        <v>18431.59</v>
      </c>
      <c r="BL629" s="36">
        <v>87.22</v>
      </c>
      <c r="BM629" s="36" t="s">
        <v>257</v>
      </c>
    </row>
    <row r="630" spans="59:65" x14ac:dyDescent="0.25">
      <c r="BG630" s="36" t="s">
        <v>260</v>
      </c>
      <c r="BH630" s="36" t="s">
        <v>8</v>
      </c>
      <c r="BI630" s="36">
        <v>44652</v>
      </c>
      <c r="BJ630" s="36">
        <v>1.25</v>
      </c>
      <c r="BK630" s="36">
        <v>180.73</v>
      </c>
      <c r="BL630" s="36">
        <v>144.58000000000001</v>
      </c>
      <c r="BM630" s="36" t="s">
        <v>261</v>
      </c>
    </row>
    <row r="631" spans="59:65" x14ac:dyDescent="0.25">
      <c r="BG631" s="36" t="s">
        <v>381</v>
      </c>
      <c r="BH631" s="36" t="s">
        <v>8</v>
      </c>
      <c r="BI631" s="36">
        <v>44652</v>
      </c>
      <c r="BJ631" s="36">
        <v>14</v>
      </c>
      <c r="BK631" s="36">
        <v>353.52</v>
      </c>
      <c r="BL631" s="36">
        <v>25.25</v>
      </c>
      <c r="BM631" s="36" t="s">
        <v>382</v>
      </c>
    </row>
    <row r="632" spans="59:65" x14ac:dyDescent="0.25">
      <c r="BG632" s="36" t="s">
        <v>383</v>
      </c>
      <c r="BH632" s="36" t="s">
        <v>8</v>
      </c>
      <c r="BI632" s="36">
        <v>44652</v>
      </c>
      <c r="BJ632" s="36">
        <v>7.5</v>
      </c>
      <c r="BK632" s="36">
        <v>343.18</v>
      </c>
      <c r="BL632" s="36">
        <v>45.76</v>
      </c>
      <c r="BM632" s="36" t="s">
        <v>384</v>
      </c>
    </row>
    <row r="633" spans="59:65" x14ac:dyDescent="0.25">
      <c r="BG633" s="36" t="s">
        <v>266</v>
      </c>
      <c r="BH633" s="36" t="s">
        <v>8</v>
      </c>
      <c r="BI633" s="36">
        <v>44652</v>
      </c>
      <c r="BJ633" s="36">
        <v>10.666665999999999</v>
      </c>
      <c r="BK633" s="36">
        <v>635.54</v>
      </c>
      <c r="BL633" s="36">
        <v>59.58</v>
      </c>
      <c r="BM633" s="36" t="s">
        <v>267</v>
      </c>
    </row>
    <row r="634" spans="59:65" x14ac:dyDescent="0.25">
      <c r="BG634" s="36" t="s">
        <v>268</v>
      </c>
      <c r="BH634" s="36" t="s">
        <v>8</v>
      </c>
      <c r="BI634" s="36">
        <v>44652</v>
      </c>
      <c r="BJ634" s="36">
        <v>14</v>
      </c>
      <c r="BK634" s="36">
        <v>1368</v>
      </c>
      <c r="BL634" s="36">
        <v>97.71</v>
      </c>
      <c r="BM634" s="36" t="s">
        <v>269</v>
      </c>
    </row>
    <row r="635" spans="59:65" x14ac:dyDescent="0.25">
      <c r="BG635" s="36" t="s">
        <v>270</v>
      </c>
      <c r="BH635" s="36" t="s">
        <v>8</v>
      </c>
      <c r="BI635" s="36">
        <v>44652</v>
      </c>
      <c r="BJ635" s="36">
        <v>10.583399999999999</v>
      </c>
      <c r="BK635" s="36">
        <v>869.61</v>
      </c>
      <c r="BL635" s="36">
        <v>82.17</v>
      </c>
      <c r="BM635" s="36" t="s">
        <v>271</v>
      </c>
    </row>
    <row r="636" spans="59:65" x14ac:dyDescent="0.25">
      <c r="BG636" s="36" t="s">
        <v>272</v>
      </c>
      <c r="BH636" s="36" t="s">
        <v>8</v>
      </c>
      <c r="BI636" s="36">
        <v>44652</v>
      </c>
      <c r="BJ636" s="36">
        <v>455.45010000000002</v>
      </c>
      <c r="BK636" s="36">
        <v>37526.699999999997</v>
      </c>
      <c r="BL636" s="36">
        <v>82.39</v>
      </c>
      <c r="BM636" s="36" t="s">
        <v>273</v>
      </c>
    </row>
    <row r="637" spans="59:65" x14ac:dyDescent="0.25">
      <c r="BG637" s="36" t="s">
        <v>276</v>
      </c>
      <c r="BH637" s="36" t="s">
        <v>8</v>
      </c>
      <c r="BI637" s="36">
        <v>44652</v>
      </c>
      <c r="BJ637" s="36">
        <v>502.16666600000002</v>
      </c>
      <c r="BK637" s="36">
        <v>33392.660000000003</v>
      </c>
      <c r="BL637" s="36">
        <v>66.5</v>
      </c>
      <c r="BM637" s="36" t="s">
        <v>277</v>
      </c>
    </row>
    <row r="638" spans="59:65" x14ac:dyDescent="0.25">
      <c r="BG638" s="36" t="s">
        <v>436</v>
      </c>
      <c r="BH638" s="36" t="s">
        <v>8</v>
      </c>
      <c r="BI638" s="36">
        <v>44652</v>
      </c>
      <c r="BJ638" s="36">
        <v>172</v>
      </c>
      <c r="BK638" s="36">
        <v>9503.15</v>
      </c>
      <c r="BL638" s="36">
        <v>55.25</v>
      </c>
      <c r="BM638" s="36" t="s">
        <v>437</v>
      </c>
    </row>
    <row r="639" spans="59:65" x14ac:dyDescent="0.25">
      <c r="BG639" s="36" t="s">
        <v>280</v>
      </c>
      <c r="BH639" s="36" t="s">
        <v>8</v>
      </c>
      <c r="BI639" s="36">
        <v>44652</v>
      </c>
      <c r="BJ639" s="36">
        <v>383.5</v>
      </c>
      <c r="BK639" s="36">
        <v>10190.1</v>
      </c>
      <c r="BL639" s="36">
        <v>26.57</v>
      </c>
      <c r="BM639" s="36" t="s">
        <v>281</v>
      </c>
    </row>
    <row r="640" spans="59:65" x14ac:dyDescent="0.25">
      <c r="BG640" s="36" t="s">
        <v>284</v>
      </c>
      <c r="BH640" s="36" t="s">
        <v>8</v>
      </c>
      <c r="BI640" s="36">
        <v>44652</v>
      </c>
      <c r="BJ640" s="36">
        <v>265.5</v>
      </c>
      <c r="BK640" s="36">
        <v>7063.97</v>
      </c>
      <c r="BL640" s="36">
        <v>26.61</v>
      </c>
      <c r="BM640" s="36" t="s">
        <v>285</v>
      </c>
    </row>
    <row r="641" spans="59:65" x14ac:dyDescent="0.25">
      <c r="BG641" s="36" t="s">
        <v>286</v>
      </c>
      <c r="BH641" s="36" t="s">
        <v>8</v>
      </c>
      <c r="BI641" s="36">
        <v>44652</v>
      </c>
      <c r="BJ641" s="36">
        <v>2</v>
      </c>
      <c r="BK641" s="36">
        <v>32</v>
      </c>
      <c r="BL641" s="36">
        <v>16</v>
      </c>
      <c r="BM641" s="36" t="s">
        <v>287</v>
      </c>
    </row>
    <row r="642" spans="59:65" x14ac:dyDescent="0.25">
      <c r="BG642" s="36" t="s">
        <v>288</v>
      </c>
      <c r="BH642" s="36" t="s">
        <v>8</v>
      </c>
      <c r="BI642" s="36">
        <v>44652</v>
      </c>
      <c r="BJ642" s="36">
        <v>79</v>
      </c>
      <c r="BK642" s="36">
        <v>2108.1</v>
      </c>
      <c r="BL642" s="36">
        <v>26.68</v>
      </c>
      <c r="BM642" s="36" t="s">
        <v>289</v>
      </c>
    </row>
    <row r="643" spans="59:65" x14ac:dyDescent="0.25">
      <c r="BG643" s="36" t="s">
        <v>290</v>
      </c>
      <c r="BH643" s="36" t="s">
        <v>8</v>
      </c>
      <c r="BI643" s="36">
        <v>44652</v>
      </c>
      <c r="BJ643" s="36">
        <v>178.35416699999999</v>
      </c>
      <c r="BK643" s="36">
        <v>15933.01</v>
      </c>
      <c r="BL643" s="36">
        <v>89.33</v>
      </c>
      <c r="BM643" s="36" t="s">
        <v>291</v>
      </c>
    </row>
    <row r="644" spans="59:65" x14ac:dyDescent="0.25">
      <c r="BG644" s="36" t="s">
        <v>294</v>
      </c>
      <c r="BH644" s="36" t="s">
        <v>8</v>
      </c>
      <c r="BI644" s="36">
        <v>44652</v>
      </c>
      <c r="BJ644" s="36">
        <v>342.79160000000002</v>
      </c>
      <c r="BK644" s="36">
        <v>38812.120000000003</v>
      </c>
      <c r="BL644" s="36">
        <v>113.22</v>
      </c>
      <c r="BM644" s="36" t="s">
        <v>295</v>
      </c>
    </row>
    <row r="645" spans="59:65" x14ac:dyDescent="0.25">
      <c r="BG645" s="36" t="s">
        <v>489</v>
      </c>
      <c r="BH645" s="36" t="s">
        <v>8</v>
      </c>
      <c r="BI645" s="36">
        <v>44652</v>
      </c>
      <c r="BJ645" s="36">
        <v>4</v>
      </c>
      <c r="BK645" s="36">
        <v>212</v>
      </c>
      <c r="BL645" s="36">
        <v>53</v>
      </c>
      <c r="BM645" s="36" t="s">
        <v>490</v>
      </c>
    </row>
    <row r="646" spans="59:65" x14ac:dyDescent="0.25">
      <c r="BG646" s="36" t="s">
        <v>491</v>
      </c>
      <c r="BH646" s="36" t="s">
        <v>8</v>
      </c>
      <c r="BI646" s="36">
        <v>44652</v>
      </c>
      <c r="BJ646" s="36">
        <v>9</v>
      </c>
      <c r="BK646" s="36">
        <v>482.76</v>
      </c>
      <c r="BL646" s="36">
        <v>53.64</v>
      </c>
      <c r="BM646" s="36" t="s">
        <v>492</v>
      </c>
    </row>
    <row r="647" spans="59:65" x14ac:dyDescent="0.25">
      <c r="BG647" s="36" t="s">
        <v>493</v>
      </c>
      <c r="BH647" s="36" t="s">
        <v>8</v>
      </c>
      <c r="BI647" s="36">
        <v>44652</v>
      </c>
      <c r="BJ647" s="36">
        <v>8</v>
      </c>
      <c r="BK647" s="36">
        <v>429.12</v>
      </c>
      <c r="BL647" s="36">
        <v>53.64</v>
      </c>
      <c r="BM647" s="36" t="s">
        <v>494</v>
      </c>
    </row>
    <row r="648" spans="59:65" x14ac:dyDescent="0.25">
      <c r="BG648" s="36" t="s">
        <v>495</v>
      </c>
      <c r="BH648" s="36" t="s">
        <v>8</v>
      </c>
      <c r="BI648" s="36">
        <v>44652</v>
      </c>
      <c r="BJ648" s="36">
        <v>9.9992999999999999</v>
      </c>
      <c r="BK648" s="36">
        <v>406.52</v>
      </c>
      <c r="BL648" s="36">
        <v>40.65</v>
      </c>
      <c r="BM648" s="36" t="s">
        <v>496</v>
      </c>
    </row>
    <row r="649" spans="59:65" x14ac:dyDescent="0.25">
      <c r="BG649" s="36" t="s">
        <v>497</v>
      </c>
      <c r="BH649" s="36" t="s">
        <v>8</v>
      </c>
      <c r="BI649" s="36">
        <v>44652</v>
      </c>
      <c r="BJ649" s="36">
        <v>5</v>
      </c>
      <c r="BK649" s="36">
        <v>210.02</v>
      </c>
      <c r="BL649" s="36">
        <v>42</v>
      </c>
      <c r="BM649" s="36" t="s">
        <v>498</v>
      </c>
    </row>
    <row r="650" spans="59:65" x14ac:dyDescent="0.25">
      <c r="BG650" s="36" t="s">
        <v>298</v>
      </c>
      <c r="BH650" s="36" t="s">
        <v>8</v>
      </c>
      <c r="BI650" s="36">
        <v>44652</v>
      </c>
      <c r="BJ650" s="36">
        <v>168</v>
      </c>
      <c r="BK650" s="36">
        <v>885.69</v>
      </c>
      <c r="BL650" s="36">
        <v>5.27</v>
      </c>
      <c r="BM650" s="36" t="s">
        <v>299</v>
      </c>
    </row>
    <row r="651" spans="59:65" x14ac:dyDescent="0.25">
      <c r="BG651" s="36" t="s">
        <v>302</v>
      </c>
      <c r="BH651" s="36" t="s">
        <v>8</v>
      </c>
      <c r="BI651" s="36">
        <v>44652</v>
      </c>
      <c r="BJ651" s="36">
        <v>22</v>
      </c>
      <c r="BK651" s="36">
        <v>119.56</v>
      </c>
      <c r="BL651" s="36">
        <v>5.43</v>
      </c>
      <c r="BM651" s="36" t="s">
        <v>303</v>
      </c>
    </row>
    <row r="652" spans="59:65" x14ac:dyDescent="0.25">
      <c r="BG652" s="36" t="s">
        <v>306</v>
      </c>
      <c r="BH652" s="36" t="s">
        <v>8</v>
      </c>
      <c r="BI652" s="36">
        <v>44652</v>
      </c>
      <c r="BJ652" s="36">
        <v>4</v>
      </c>
      <c r="BK652" s="36">
        <v>24.12</v>
      </c>
      <c r="BL652" s="36">
        <v>6.03</v>
      </c>
      <c r="BM652" s="36" t="s">
        <v>307</v>
      </c>
    </row>
    <row r="653" spans="59:65" x14ac:dyDescent="0.25">
      <c r="BG653" s="36" t="s">
        <v>311</v>
      </c>
      <c r="BH653" s="36" t="s">
        <v>8</v>
      </c>
      <c r="BI653" s="36">
        <v>44652</v>
      </c>
      <c r="BJ653" s="36">
        <v>15</v>
      </c>
      <c r="BK653" s="36">
        <v>88.47</v>
      </c>
      <c r="BL653" s="36">
        <v>5.9</v>
      </c>
      <c r="BM653" s="36" t="s">
        <v>312</v>
      </c>
    </row>
    <row r="654" spans="59:65" x14ac:dyDescent="0.25">
      <c r="BG654" s="36" t="s">
        <v>315</v>
      </c>
      <c r="BH654" s="36" t="s">
        <v>8</v>
      </c>
      <c r="BI654" s="36">
        <v>44652</v>
      </c>
      <c r="BJ654" s="36">
        <v>20</v>
      </c>
      <c r="BK654" s="36">
        <v>1934.51</v>
      </c>
      <c r="BL654" s="36">
        <v>96.73</v>
      </c>
      <c r="BM654" s="36" t="s">
        <v>316</v>
      </c>
    </row>
    <row r="655" spans="59:65" x14ac:dyDescent="0.25">
      <c r="BG655" s="36" t="s">
        <v>7</v>
      </c>
      <c r="BH655" s="36" t="s">
        <v>8</v>
      </c>
      <c r="BI655" s="36">
        <v>44682</v>
      </c>
      <c r="BJ655" s="36">
        <v>12.75</v>
      </c>
      <c r="BK655" s="36">
        <v>1698</v>
      </c>
      <c r="BL655" s="36">
        <v>133.18</v>
      </c>
      <c r="BM655" s="36" t="s">
        <v>10</v>
      </c>
    </row>
    <row r="656" spans="59:65" x14ac:dyDescent="0.25">
      <c r="BG656" s="36" t="s">
        <v>14</v>
      </c>
      <c r="BH656" s="36" t="s">
        <v>8</v>
      </c>
      <c r="BI656" s="36">
        <v>44682</v>
      </c>
      <c r="BJ656" s="36">
        <v>10.75</v>
      </c>
      <c r="BK656" s="36">
        <v>1410</v>
      </c>
      <c r="BL656" s="36">
        <v>131.16</v>
      </c>
      <c r="BM656" s="36" t="s">
        <v>15</v>
      </c>
    </row>
    <row r="657" spans="59:65" x14ac:dyDescent="0.25">
      <c r="BG657" s="36" t="s">
        <v>441</v>
      </c>
      <c r="BH657" s="36" t="s">
        <v>8</v>
      </c>
      <c r="BI657" s="36">
        <v>44682</v>
      </c>
      <c r="BJ657" s="36">
        <v>85.5</v>
      </c>
      <c r="BK657" s="36">
        <v>3660</v>
      </c>
      <c r="BL657" s="36">
        <v>42.81</v>
      </c>
      <c r="BM657" s="36" t="s">
        <v>442</v>
      </c>
    </row>
    <row r="658" spans="59:65" x14ac:dyDescent="0.25">
      <c r="BG658" s="36" t="s">
        <v>20</v>
      </c>
      <c r="BH658" s="36" t="s">
        <v>8</v>
      </c>
      <c r="BI658" s="36">
        <v>44682</v>
      </c>
      <c r="BJ658" s="36">
        <v>58.041666999999997</v>
      </c>
      <c r="BK658" s="36">
        <v>2887.78</v>
      </c>
      <c r="BL658" s="36">
        <v>49.75</v>
      </c>
      <c r="BM658" s="36" t="s">
        <v>21</v>
      </c>
    </row>
    <row r="659" spans="59:65" x14ac:dyDescent="0.25">
      <c r="BG659" s="36" t="s">
        <v>22</v>
      </c>
      <c r="BH659" s="36" t="s">
        <v>8</v>
      </c>
      <c r="BI659" s="36">
        <v>44682</v>
      </c>
      <c r="BJ659" s="36">
        <v>24.966667000000001</v>
      </c>
      <c r="BK659" s="36">
        <v>1447.31</v>
      </c>
      <c r="BL659" s="36">
        <v>57.97</v>
      </c>
      <c r="BM659" s="36" t="s">
        <v>23</v>
      </c>
    </row>
    <row r="660" spans="59:65" x14ac:dyDescent="0.25">
      <c r="BG660" s="36" t="s">
        <v>24</v>
      </c>
      <c r="BH660" s="36" t="s">
        <v>8</v>
      </c>
      <c r="BI660" s="36">
        <v>44682</v>
      </c>
      <c r="BJ660" s="36">
        <v>2</v>
      </c>
      <c r="BK660" s="36">
        <v>32.4</v>
      </c>
      <c r="BL660" s="36">
        <v>16.2</v>
      </c>
      <c r="BM660" s="36" t="s">
        <v>25</v>
      </c>
    </row>
    <row r="661" spans="59:65" x14ac:dyDescent="0.25">
      <c r="BG661" s="36" t="s">
        <v>26</v>
      </c>
      <c r="BH661" s="36" t="s">
        <v>8</v>
      </c>
      <c r="BI661" s="36">
        <v>44682</v>
      </c>
      <c r="BJ661" s="36">
        <v>7.5</v>
      </c>
      <c r="BK661" s="36">
        <v>146.37</v>
      </c>
      <c r="BL661" s="36">
        <v>19.52</v>
      </c>
      <c r="BM661" s="36" t="s">
        <v>27</v>
      </c>
    </row>
    <row r="662" spans="59:65" x14ac:dyDescent="0.25">
      <c r="BG662" s="36" t="s">
        <v>320</v>
      </c>
      <c r="BH662" s="36" t="s">
        <v>8</v>
      </c>
      <c r="BI662" s="36">
        <v>44682</v>
      </c>
      <c r="BJ662" s="36">
        <v>71.165999999999997</v>
      </c>
      <c r="BK662" s="36">
        <v>1704.04</v>
      </c>
      <c r="BL662" s="36">
        <v>23.94</v>
      </c>
      <c r="BM662" s="36" t="s">
        <v>321</v>
      </c>
    </row>
    <row r="663" spans="59:65" x14ac:dyDescent="0.25">
      <c r="BG663" s="36" t="s">
        <v>28</v>
      </c>
      <c r="BH663" s="36" t="s">
        <v>8</v>
      </c>
      <c r="BI663" s="36">
        <v>44682</v>
      </c>
      <c r="BJ663" s="36">
        <v>14.5</v>
      </c>
      <c r="BK663" s="36">
        <v>447.02</v>
      </c>
      <c r="BL663" s="36">
        <v>30.83</v>
      </c>
      <c r="BM663" s="36" t="s">
        <v>29</v>
      </c>
    </row>
    <row r="664" spans="59:65" x14ac:dyDescent="0.25">
      <c r="BG664" s="36" t="s">
        <v>30</v>
      </c>
      <c r="BH664" s="36" t="s">
        <v>8</v>
      </c>
      <c r="BI664" s="36">
        <v>44682</v>
      </c>
      <c r="BJ664" s="36">
        <v>20.5</v>
      </c>
      <c r="BK664" s="36">
        <v>621.27</v>
      </c>
      <c r="BL664" s="36">
        <v>30.31</v>
      </c>
      <c r="BM664" s="36" t="s">
        <v>31</v>
      </c>
    </row>
    <row r="665" spans="59:65" x14ac:dyDescent="0.25">
      <c r="BG665" s="36" t="s">
        <v>32</v>
      </c>
      <c r="BH665" s="36" t="s">
        <v>8</v>
      </c>
      <c r="BI665" s="36">
        <v>44682</v>
      </c>
      <c r="BJ665" s="36">
        <v>2</v>
      </c>
      <c r="BK665" s="36">
        <v>16.260000000000002</v>
      </c>
      <c r="BL665" s="36">
        <v>8.1300000000000008</v>
      </c>
      <c r="BM665" s="36" t="s">
        <v>33</v>
      </c>
    </row>
    <row r="666" spans="59:65" x14ac:dyDescent="0.25">
      <c r="BG666" s="36" t="s">
        <v>36</v>
      </c>
      <c r="BH666" s="36" t="s">
        <v>8</v>
      </c>
      <c r="BI666" s="36">
        <v>44682</v>
      </c>
      <c r="BJ666" s="36">
        <v>43.1</v>
      </c>
      <c r="BK666" s="36">
        <v>1424.3</v>
      </c>
      <c r="BL666" s="36">
        <v>33.049999999999997</v>
      </c>
      <c r="BM666" s="36" t="s">
        <v>37</v>
      </c>
    </row>
    <row r="667" spans="59:65" x14ac:dyDescent="0.25">
      <c r="BG667" s="36" t="s">
        <v>40</v>
      </c>
      <c r="BH667" s="36" t="s">
        <v>8</v>
      </c>
      <c r="BI667" s="36">
        <v>44682</v>
      </c>
      <c r="BJ667" s="36">
        <v>23.066330000000001</v>
      </c>
      <c r="BK667" s="36">
        <v>852.83</v>
      </c>
      <c r="BL667" s="36">
        <v>36.97</v>
      </c>
      <c r="BM667" s="36" t="s">
        <v>41</v>
      </c>
    </row>
    <row r="668" spans="59:65" x14ac:dyDescent="0.25">
      <c r="BG668" s="36" t="s">
        <v>504</v>
      </c>
      <c r="BH668" s="36" t="s">
        <v>8</v>
      </c>
      <c r="BI668" s="36">
        <v>44682</v>
      </c>
      <c r="BJ668" s="36">
        <v>7.3333300000000001</v>
      </c>
      <c r="BK668" s="36">
        <v>271.92</v>
      </c>
      <c r="BL668" s="36">
        <v>37.08</v>
      </c>
      <c r="BM668" s="36" t="s">
        <v>505</v>
      </c>
    </row>
    <row r="669" spans="59:65" x14ac:dyDescent="0.25">
      <c r="BG669" s="36" t="s">
        <v>42</v>
      </c>
      <c r="BH669" s="36" t="s">
        <v>8</v>
      </c>
      <c r="BI669" s="36">
        <v>44682</v>
      </c>
      <c r="BJ669" s="36">
        <v>25.26633</v>
      </c>
      <c r="BK669" s="36">
        <v>936.88</v>
      </c>
      <c r="BL669" s="36">
        <v>37.08</v>
      </c>
      <c r="BM669" s="36" t="s">
        <v>43</v>
      </c>
    </row>
    <row r="670" spans="59:65" x14ac:dyDescent="0.25">
      <c r="BG670" s="36" t="s">
        <v>44</v>
      </c>
      <c r="BH670" s="36" t="s">
        <v>8</v>
      </c>
      <c r="BI670" s="36">
        <v>44682</v>
      </c>
      <c r="BJ670" s="36">
        <v>-1.1333</v>
      </c>
      <c r="BK670" s="36">
        <v>-27.9</v>
      </c>
      <c r="BL670" s="36">
        <v>24.62</v>
      </c>
      <c r="BM670" s="36" t="s">
        <v>45</v>
      </c>
    </row>
    <row r="671" spans="59:65" x14ac:dyDescent="0.25">
      <c r="BG671" s="36" t="s">
        <v>51</v>
      </c>
      <c r="BH671" s="36" t="s">
        <v>8</v>
      </c>
      <c r="BI671" s="36">
        <v>44682</v>
      </c>
      <c r="BJ671" s="36">
        <v>-1.25</v>
      </c>
      <c r="BK671" s="36">
        <v>-30.75</v>
      </c>
      <c r="BL671" s="36">
        <v>24.6</v>
      </c>
      <c r="BM671" s="36" t="s">
        <v>52</v>
      </c>
    </row>
    <row r="672" spans="59:65" x14ac:dyDescent="0.25">
      <c r="BG672" s="36" t="s">
        <v>449</v>
      </c>
      <c r="BH672" s="36" t="s">
        <v>8</v>
      </c>
      <c r="BI672" s="36">
        <v>44682</v>
      </c>
      <c r="BJ672" s="36">
        <v>43.416666999999997</v>
      </c>
      <c r="BK672" s="36">
        <v>1367.09</v>
      </c>
      <c r="BL672" s="36">
        <v>31.49</v>
      </c>
      <c r="BM672" s="36" t="s">
        <v>450</v>
      </c>
    </row>
    <row r="673" spans="59:65" x14ac:dyDescent="0.25">
      <c r="BG673" s="36" t="s">
        <v>58</v>
      </c>
      <c r="BH673" s="36" t="s">
        <v>8</v>
      </c>
      <c r="BI673" s="36">
        <v>44682</v>
      </c>
      <c r="BJ673" s="36">
        <v>143.41659999999999</v>
      </c>
      <c r="BK673" s="36">
        <v>20720.259999999998</v>
      </c>
      <c r="BL673" s="36">
        <v>144.47999999999999</v>
      </c>
      <c r="BM673" s="36" t="s">
        <v>59</v>
      </c>
    </row>
    <row r="674" spans="59:65" x14ac:dyDescent="0.25">
      <c r="BG674" s="36" t="s">
        <v>62</v>
      </c>
      <c r="BH674" s="36" t="s">
        <v>8</v>
      </c>
      <c r="BI674" s="36">
        <v>44682</v>
      </c>
      <c r="BJ674" s="36">
        <v>226.875</v>
      </c>
      <c r="BK674" s="36">
        <v>13872.32</v>
      </c>
      <c r="BL674" s="36">
        <v>61.15</v>
      </c>
      <c r="BM674" s="36" t="s">
        <v>63</v>
      </c>
    </row>
    <row r="675" spans="59:65" x14ac:dyDescent="0.25">
      <c r="BG675" s="36" t="s">
        <v>66</v>
      </c>
      <c r="BH675" s="36" t="s">
        <v>8</v>
      </c>
      <c r="BI675" s="36">
        <v>44682</v>
      </c>
      <c r="BJ675" s="36">
        <v>194.5</v>
      </c>
      <c r="BK675" s="36">
        <v>21400</v>
      </c>
      <c r="BL675" s="36">
        <v>110.03</v>
      </c>
      <c r="BM675" s="36" t="s">
        <v>67</v>
      </c>
    </row>
    <row r="676" spans="59:65" x14ac:dyDescent="0.25">
      <c r="BG676" s="36" t="s">
        <v>70</v>
      </c>
      <c r="BH676" s="36" t="s">
        <v>8</v>
      </c>
      <c r="BI676" s="36">
        <v>44682</v>
      </c>
      <c r="BJ676" s="36">
        <v>87.471922000000006</v>
      </c>
      <c r="BK676" s="36">
        <v>7000.5</v>
      </c>
      <c r="BL676" s="36">
        <v>80.03</v>
      </c>
      <c r="BM676" s="36" t="s">
        <v>71</v>
      </c>
    </row>
    <row r="677" spans="59:65" x14ac:dyDescent="0.25">
      <c r="BG677" s="36" t="s">
        <v>74</v>
      </c>
      <c r="BH677" s="36" t="s">
        <v>8</v>
      </c>
      <c r="BI677" s="36">
        <v>44682</v>
      </c>
      <c r="BJ677" s="36">
        <v>28.666733000000001</v>
      </c>
      <c r="BK677" s="36">
        <v>2028.74</v>
      </c>
      <c r="BL677" s="36">
        <v>70.77</v>
      </c>
      <c r="BM677" s="36" t="s">
        <v>75</v>
      </c>
    </row>
    <row r="678" spans="59:65" x14ac:dyDescent="0.25">
      <c r="BG678" s="36" t="s">
        <v>78</v>
      </c>
      <c r="BH678" s="36" t="s">
        <v>8</v>
      </c>
      <c r="BI678" s="36">
        <v>44682</v>
      </c>
      <c r="BJ678" s="36">
        <v>17.971921999999999</v>
      </c>
      <c r="BK678" s="36">
        <v>1622.7</v>
      </c>
      <c r="BL678" s="36">
        <v>90.29</v>
      </c>
      <c r="BM678" s="36" t="s">
        <v>79</v>
      </c>
    </row>
    <row r="679" spans="59:65" x14ac:dyDescent="0.25">
      <c r="BG679" s="36" t="s">
        <v>82</v>
      </c>
      <c r="BH679" s="36" t="s">
        <v>8</v>
      </c>
      <c r="BI679" s="36">
        <v>44682</v>
      </c>
      <c r="BJ679" s="36">
        <v>137.25</v>
      </c>
      <c r="BK679" s="36">
        <v>9856.5400000000009</v>
      </c>
      <c r="BL679" s="36">
        <v>71.81</v>
      </c>
      <c r="BM679" s="36" t="s">
        <v>83</v>
      </c>
    </row>
    <row r="680" spans="59:65" x14ac:dyDescent="0.25">
      <c r="BG680" s="36" t="s">
        <v>84</v>
      </c>
      <c r="BH680" s="36" t="s">
        <v>8</v>
      </c>
      <c r="BI680" s="36">
        <v>44682</v>
      </c>
      <c r="BJ680" s="36">
        <v>291.04136299999999</v>
      </c>
      <c r="BK680" s="36">
        <v>20891.13</v>
      </c>
      <c r="BL680" s="36">
        <v>71.78</v>
      </c>
      <c r="BM680" s="36" t="s">
        <v>85</v>
      </c>
    </row>
    <row r="681" spans="59:65" x14ac:dyDescent="0.25">
      <c r="BG681" s="36" t="s">
        <v>88</v>
      </c>
      <c r="BH681" s="36" t="s">
        <v>8</v>
      </c>
      <c r="BI681" s="36">
        <v>44682</v>
      </c>
      <c r="BJ681" s="36">
        <v>4.2916600000000003</v>
      </c>
      <c r="BK681" s="36">
        <v>108.15</v>
      </c>
      <c r="BL681" s="36">
        <v>25.2</v>
      </c>
      <c r="BM681" s="36" t="s">
        <v>89</v>
      </c>
    </row>
    <row r="682" spans="59:65" x14ac:dyDescent="0.25">
      <c r="BG682" s="36" t="s">
        <v>90</v>
      </c>
      <c r="BH682" s="36" t="s">
        <v>8</v>
      </c>
      <c r="BI682" s="36">
        <v>44682</v>
      </c>
      <c r="BJ682" s="36">
        <v>3.25</v>
      </c>
      <c r="BK682" s="36">
        <v>81.900000000000006</v>
      </c>
      <c r="BL682" s="36">
        <v>25.2</v>
      </c>
      <c r="BM682" s="36" t="s">
        <v>91</v>
      </c>
    </row>
    <row r="683" spans="59:65" x14ac:dyDescent="0.25">
      <c r="BG683" s="36" t="s">
        <v>92</v>
      </c>
      <c r="BH683" s="36" t="s">
        <v>8</v>
      </c>
      <c r="BI683" s="36">
        <v>44682</v>
      </c>
      <c r="BJ683" s="36">
        <v>4</v>
      </c>
      <c r="BK683" s="36">
        <v>100.8</v>
      </c>
      <c r="BL683" s="36">
        <v>25.2</v>
      </c>
      <c r="BM683" s="36" t="s">
        <v>93</v>
      </c>
    </row>
    <row r="684" spans="59:65" x14ac:dyDescent="0.25">
      <c r="BG684" s="36" t="s">
        <v>335</v>
      </c>
      <c r="BH684" s="36" t="s">
        <v>8</v>
      </c>
      <c r="BI684" s="36">
        <v>44682</v>
      </c>
      <c r="BJ684" s="36">
        <v>-0.66659999999999997</v>
      </c>
      <c r="BK684" s="36">
        <v>-24.96</v>
      </c>
      <c r="BL684" s="36">
        <v>37.44</v>
      </c>
      <c r="BM684" s="36" t="s">
        <v>336</v>
      </c>
    </row>
    <row r="685" spans="59:65" x14ac:dyDescent="0.25">
      <c r="BG685" s="36" t="s">
        <v>96</v>
      </c>
      <c r="BH685" s="36" t="s">
        <v>8</v>
      </c>
      <c r="BI685" s="36">
        <v>44682</v>
      </c>
      <c r="BJ685" s="36">
        <v>0.75</v>
      </c>
      <c r="BK685" s="36">
        <v>49.88</v>
      </c>
      <c r="BL685" s="36">
        <v>66.510000000000005</v>
      </c>
      <c r="BM685" s="36" t="s">
        <v>97</v>
      </c>
    </row>
    <row r="686" spans="59:65" x14ac:dyDescent="0.25">
      <c r="BG686" s="36" t="s">
        <v>98</v>
      </c>
      <c r="BH686" s="36" t="s">
        <v>8</v>
      </c>
      <c r="BI686" s="36">
        <v>44682</v>
      </c>
      <c r="BJ686" s="36">
        <v>1.25</v>
      </c>
      <c r="BK686" s="36">
        <v>125.09</v>
      </c>
      <c r="BL686" s="36">
        <v>100.07</v>
      </c>
      <c r="BM686" s="36" t="s">
        <v>99</v>
      </c>
    </row>
    <row r="687" spans="59:65" x14ac:dyDescent="0.25">
      <c r="BG687" s="36" t="s">
        <v>100</v>
      </c>
      <c r="BH687" s="36" t="s">
        <v>8</v>
      </c>
      <c r="BI687" s="36">
        <v>44682</v>
      </c>
      <c r="BJ687" s="36">
        <v>0.4375</v>
      </c>
      <c r="BK687" s="36">
        <v>43.32</v>
      </c>
      <c r="BL687" s="36">
        <v>99.02</v>
      </c>
      <c r="BM687" s="36" t="s">
        <v>101</v>
      </c>
    </row>
    <row r="688" spans="59:65" x14ac:dyDescent="0.25">
      <c r="BG688" s="36" t="s">
        <v>102</v>
      </c>
      <c r="BH688" s="36" t="s">
        <v>8</v>
      </c>
      <c r="BI688" s="36">
        <v>44682</v>
      </c>
      <c r="BJ688" s="36">
        <v>2.6142500000000002</v>
      </c>
      <c r="BK688" s="36">
        <v>249.01</v>
      </c>
      <c r="BL688" s="36">
        <v>95.25</v>
      </c>
      <c r="BM688" s="36" t="s">
        <v>103</v>
      </c>
    </row>
    <row r="689" spans="59:65" x14ac:dyDescent="0.25">
      <c r="BG689" s="36" t="s">
        <v>104</v>
      </c>
      <c r="BH689" s="36" t="s">
        <v>8</v>
      </c>
      <c r="BI689" s="36">
        <v>44682</v>
      </c>
      <c r="BJ689" s="36">
        <v>1.9684999999999999</v>
      </c>
      <c r="BK689" s="36">
        <v>203.89</v>
      </c>
      <c r="BL689" s="36">
        <v>103.58</v>
      </c>
      <c r="BM689" s="36" t="s">
        <v>105</v>
      </c>
    </row>
    <row r="690" spans="59:65" x14ac:dyDescent="0.25">
      <c r="BG690" s="36" t="s">
        <v>402</v>
      </c>
      <c r="BH690" s="36" t="s">
        <v>8</v>
      </c>
      <c r="BI690" s="36">
        <v>44682</v>
      </c>
      <c r="BJ690" s="36">
        <v>-0.05</v>
      </c>
      <c r="BK690" s="36">
        <v>-0.98</v>
      </c>
      <c r="BL690" s="36">
        <v>19.600000000000001</v>
      </c>
      <c r="BM690" s="36" t="s">
        <v>403</v>
      </c>
    </row>
    <row r="691" spans="59:65" x14ac:dyDescent="0.25">
      <c r="BG691" s="36" t="s">
        <v>404</v>
      </c>
      <c r="BH691" s="36" t="s">
        <v>8</v>
      </c>
      <c r="BI691" s="36">
        <v>44682</v>
      </c>
      <c r="BJ691" s="36">
        <v>12</v>
      </c>
      <c r="BK691" s="36">
        <v>630</v>
      </c>
      <c r="BL691" s="36">
        <v>52.5</v>
      </c>
      <c r="BM691" s="36" t="s">
        <v>405</v>
      </c>
    </row>
    <row r="692" spans="59:65" x14ac:dyDescent="0.25">
      <c r="BG692" s="36" t="s">
        <v>108</v>
      </c>
      <c r="BH692" s="36" t="s">
        <v>8</v>
      </c>
      <c r="BI692" s="36">
        <v>44682</v>
      </c>
      <c r="BJ692" s="36">
        <v>9.666696</v>
      </c>
      <c r="BK692" s="36">
        <v>523.08000000000004</v>
      </c>
      <c r="BL692" s="36">
        <v>54.11</v>
      </c>
      <c r="BM692" s="36" t="s">
        <v>109</v>
      </c>
    </row>
    <row r="693" spans="59:65" x14ac:dyDescent="0.25">
      <c r="BG693" s="36" t="s">
        <v>110</v>
      </c>
      <c r="BH693" s="36" t="s">
        <v>8</v>
      </c>
      <c r="BI693" s="36">
        <v>44682</v>
      </c>
      <c r="BJ693" s="36">
        <v>127.958333</v>
      </c>
      <c r="BK693" s="36">
        <v>6373.39</v>
      </c>
      <c r="BL693" s="36">
        <v>49.81</v>
      </c>
      <c r="BM693" s="36" t="s">
        <v>111</v>
      </c>
    </row>
    <row r="694" spans="59:65" x14ac:dyDescent="0.25">
      <c r="BG694" s="36" t="s">
        <v>112</v>
      </c>
      <c r="BH694" s="36" t="s">
        <v>8</v>
      </c>
      <c r="BI694" s="36">
        <v>44682</v>
      </c>
      <c r="BJ694" s="36">
        <v>6.75</v>
      </c>
      <c r="BK694" s="36">
        <v>212.17</v>
      </c>
      <c r="BL694" s="36">
        <v>31.43</v>
      </c>
      <c r="BM694" s="36" t="s">
        <v>113</v>
      </c>
    </row>
    <row r="695" spans="59:65" x14ac:dyDescent="0.25">
      <c r="BG695" s="36" t="s">
        <v>457</v>
      </c>
      <c r="BH695" s="36" t="s">
        <v>8</v>
      </c>
      <c r="BI695" s="36">
        <v>44682</v>
      </c>
      <c r="BJ695" s="36">
        <v>45.916649999999997</v>
      </c>
      <c r="BK695" s="36">
        <v>3235.11</v>
      </c>
      <c r="BL695" s="36">
        <v>70.459999999999994</v>
      </c>
      <c r="BM695" s="36" t="s">
        <v>458</v>
      </c>
    </row>
    <row r="696" spans="59:65" x14ac:dyDescent="0.25">
      <c r="BG696" s="36" t="s">
        <v>114</v>
      </c>
      <c r="BH696" s="36" t="s">
        <v>8</v>
      </c>
      <c r="BI696" s="36">
        <v>44682</v>
      </c>
      <c r="BJ696" s="36">
        <v>888.16660000000002</v>
      </c>
      <c r="BK696" s="36">
        <v>68781.119999999995</v>
      </c>
      <c r="BL696" s="36">
        <v>77.44</v>
      </c>
      <c r="BM696" s="36" t="s">
        <v>115</v>
      </c>
    </row>
    <row r="697" spans="59:65" x14ac:dyDescent="0.25">
      <c r="BG697" s="36" t="s">
        <v>119</v>
      </c>
      <c r="BH697" s="36" t="s">
        <v>8</v>
      </c>
      <c r="BI697" s="36">
        <v>44682</v>
      </c>
      <c r="BJ697" s="36">
        <v>313.5</v>
      </c>
      <c r="BK697" s="36">
        <v>22769.34</v>
      </c>
      <c r="BL697" s="36">
        <v>72.63</v>
      </c>
      <c r="BM697" s="36" t="s">
        <v>120</v>
      </c>
    </row>
    <row r="698" spans="59:65" x14ac:dyDescent="0.25">
      <c r="BG698" s="36" t="s">
        <v>123</v>
      </c>
      <c r="BH698" s="36" t="s">
        <v>8</v>
      </c>
      <c r="BI698" s="36">
        <v>44682</v>
      </c>
      <c r="BJ698" s="36">
        <v>5.5</v>
      </c>
      <c r="BK698" s="36">
        <v>160.57</v>
      </c>
      <c r="BL698" s="36">
        <v>29.19</v>
      </c>
      <c r="BM698" s="36" t="s">
        <v>124</v>
      </c>
    </row>
    <row r="699" spans="59:65" x14ac:dyDescent="0.25">
      <c r="BG699" s="36" t="s">
        <v>125</v>
      </c>
      <c r="BH699" s="36" t="s">
        <v>8</v>
      </c>
      <c r="BI699" s="36">
        <v>44682</v>
      </c>
      <c r="BJ699" s="36">
        <v>-2.625</v>
      </c>
      <c r="BK699" s="36">
        <v>-282.85000000000002</v>
      </c>
      <c r="BL699" s="36">
        <v>107.75</v>
      </c>
      <c r="BM699" s="36" t="s">
        <v>126</v>
      </c>
    </row>
    <row r="700" spans="59:65" x14ac:dyDescent="0.25">
      <c r="BG700" s="36" t="s">
        <v>129</v>
      </c>
      <c r="BH700" s="36" t="s">
        <v>8</v>
      </c>
      <c r="BI700" s="36">
        <v>44682</v>
      </c>
      <c r="BJ700" s="36">
        <v>203</v>
      </c>
      <c r="BK700" s="36">
        <v>18029.84</v>
      </c>
      <c r="BL700" s="36">
        <v>88.82</v>
      </c>
      <c r="BM700" s="36" t="s">
        <v>130</v>
      </c>
    </row>
    <row r="701" spans="59:65" x14ac:dyDescent="0.25">
      <c r="BG701" s="36" t="s">
        <v>133</v>
      </c>
      <c r="BH701" s="36" t="s">
        <v>8</v>
      </c>
      <c r="BI701" s="36">
        <v>44682</v>
      </c>
      <c r="BJ701" s="36">
        <v>250.79173299999999</v>
      </c>
      <c r="BK701" s="36">
        <v>25426.97</v>
      </c>
      <c r="BL701" s="36">
        <v>101.39</v>
      </c>
      <c r="BM701" s="36" t="s">
        <v>134</v>
      </c>
    </row>
    <row r="702" spans="59:65" x14ac:dyDescent="0.25">
      <c r="BG702" s="36" t="s">
        <v>139</v>
      </c>
      <c r="BH702" s="36" t="s">
        <v>8</v>
      </c>
      <c r="BI702" s="36">
        <v>44682</v>
      </c>
      <c r="BJ702" s="36">
        <v>1</v>
      </c>
      <c r="BK702" s="36">
        <v>11.95</v>
      </c>
      <c r="BL702" s="36">
        <v>11.95</v>
      </c>
      <c r="BM702" s="36" t="s">
        <v>140</v>
      </c>
    </row>
    <row r="703" spans="59:65" x14ac:dyDescent="0.25">
      <c r="BG703" s="36" t="s">
        <v>141</v>
      </c>
      <c r="BH703" s="36" t="s">
        <v>8</v>
      </c>
      <c r="BI703" s="36">
        <v>44682</v>
      </c>
      <c r="BJ703" s="36">
        <v>83</v>
      </c>
      <c r="BK703" s="36">
        <v>1088.22</v>
      </c>
      <c r="BL703" s="36">
        <v>13.11</v>
      </c>
      <c r="BM703" s="36" t="s">
        <v>142</v>
      </c>
    </row>
    <row r="704" spans="59:65" x14ac:dyDescent="0.25">
      <c r="BG704" s="36" t="s">
        <v>406</v>
      </c>
      <c r="BH704" s="36" t="s">
        <v>8</v>
      </c>
      <c r="BI704" s="36">
        <v>44682</v>
      </c>
      <c r="BJ704" s="36">
        <v>52</v>
      </c>
      <c r="BK704" s="36">
        <v>812.37</v>
      </c>
      <c r="BL704" s="36">
        <v>15.62</v>
      </c>
      <c r="BM704" s="36" t="s">
        <v>407</v>
      </c>
    </row>
    <row r="705" spans="59:65" x14ac:dyDescent="0.25">
      <c r="BG705" s="36" t="s">
        <v>143</v>
      </c>
      <c r="BH705" s="36" t="s">
        <v>8</v>
      </c>
      <c r="BI705" s="36">
        <v>44682</v>
      </c>
      <c r="BJ705" s="36">
        <v>424</v>
      </c>
      <c r="BK705" s="36">
        <v>5829.8</v>
      </c>
      <c r="BL705" s="36">
        <v>13.75</v>
      </c>
      <c r="BM705" s="36" t="s">
        <v>144</v>
      </c>
    </row>
    <row r="706" spans="59:65" x14ac:dyDescent="0.25">
      <c r="BG706" s="36" t="s">
        <v>145</v>
      </c>
      <c r="BH706" s="36" t="s">
        <v>8</v>
      </c>
      <c r="BI706" s="36">
        <v>44682</v>
      </c>
      <c r="BJ706" s="36">
        <v>62</v>
      </c>
      <c r="BK706" s="36">
        <v>935.62</v>
      </c>
      <c r="BL706" s="36">
        <v>15.09</v>
      </c>
      <c r="BM706" s="36" t="s">
        <v>146</v>
      </c>
    </row>
    <row r="707" spans="59:65" x14ac:dyDescent="0.25">
      <c r="BG707" s="36" t="s">
        <v>147</v>
      </c>
      <c r="BH707" s="36" t="s">
        <v>8</v>
      </c>
      <c r="BI707" s="36">
        <v>44682</v>
      </c>
      <c r="BJ707" s="36">
        <v>37</v>
      </c>
      <c r="BK707" s="36">
        <v>216.19</v>
      </c>
      <c r="BL707" s="36">
        <v>5.84</v>
      </c>
      <c r="BM707" s="36" t="s">
        <v>148</v>
      </c>
    </row>
    <row r="708" spans="59:65" x14ac:dyDescent="0.25">
      <c r="BG708" s="36" t="s">
        <v>351</v>
      </c>
      <c r="BH708" s="36" t="s">
        <v>8</v>
      </c>
      <c r="BI708" s="36">
        <v>44682</v>
      </c>
      <c r="BJ708" s="36">
        <v>125.166663</v>
      </c>
      <c r="BK708" s="36">
        <v>3972.64</v>
      </c>
      <c r="BL708" s="36">
        <v>31.74</v>
      </c>
      <c r="BM708" s="36" t="s">
        <v>352</v>
      </c>
    </row>
    <row r="709" spans="59:65" x14ac:dyDescent="0.25">
      <c r="BG709" s="36" t="s">
        <v>353</v>
      </c>
      <c r="BH709" s="36" t="s">
        <v>8</v>
      </c>
      <c r="BI709" s="36">
        <v>44682</v>
      </c>
      <c r="BJ709" s="36">
        <v>43</v>
      </c>
      <c r="BK709" s="36">
        <v>1413.24</v>
      </c>
      <c r="BL709" s="36">
        <v>32.869999999999997</v>
      </c>
      <c r="BM709" s="36" t="s">
        <v>354</v>
      </c>
    </row>
    <row r="710" spans="59:65" x14ac:dyDescent="0.25">
      <c r="BG710" s="36" t="s">
        <v>355</v>
      </c>
      <c r="BH710" s="36" t="s">
        <v>8</v>
      </c>
      <c r="BI710" s="36">
        <v>44682</v>
      </c>
      <c r="BJ710" s="36">
        <v>9.2499330000000004</v>
      </c>
      <c r="BK710" s="36">
        <v>641.69000000000005</v>
      </c>
      <c r="BL710" s="36">
        <v>69.37</v>
      </c>
      <c r="BM710" s="36" t="s">
        <v>356</v>
      </c>
    </row>
    <row r="711" spans="59:65" x14ac:dyDescent="0.25">
      <c r="BG711" s="36" t="s">
        <v>357</v>
      </c>
      <c r="BH711" s="36" t="s">
        <v>8</v>
      </c>
      <c r="BI711" s="36">
        <v>44682</v>
      </c>
      <c r="BJ711" s="36">
        <v>14.166600000000001</v>
      </c>
      <c r="BK711" s="36">
        <v>1014.86</v>
      </c>
      <c r="BL711" s="36">
        <v>71.64</v>
      </c>
      <c r="BM711" s="36" t="s">
        <v>358</v>
      </c>
    </row>
    <row r="712" spans="59:65" x14ac:dyDescent="0.25">
      <c r="BG712" s="36" t="s">
        <v>359</v>
      </c>
      <c r="BH712" s="36" t="s">
        <v>8</v>
      </c>
      <c r="BI712" s="36">
        <v>44682</v>
      </c>
      <c r="BJ712" s="36">
        <v>232.41666699999999</v>
      </c>
      <c r="BK712" s="36">
        <v>14375.18</v>
      </c>
      <c r="BL712" s="36">
        <v>61.85</v>
      </c>
      <c r="BM712" s="36" t="s">
        <v>360</v>
      </c>
    </row>
    <row r="713" spans="59:65" x14ac:dyDescent="0.25">
      <c r="BG713" s="36" t="s">
        <v>361</v>
      </c>
      <c r="BH713" s="36" t="s">
        <v>8</v>
      </c>
      <c r="BI713" s="36">
        <v>44682</v>
      </c>
      <c r="BJ713" s="36">
        <v>172.08333300000001</v>
      </c>
      <c r="BK713" s="36">
        <v>5511.84</v>
      </c>
      <c r="BL713" s="36">
        <v>32.03</v>
      </c>
      <c r="BM713" s="36" t="s">
        <v>362</v>
      </c>
    </row>
    <row r="714" spans="59:65" x14ac:dyDescent="0.25">
      <c r="BG714" s="36" t="s">
        <v>459</v>
      </c>
      <c r="BH714" s="36" t="s">
        <v>8</v>
      </c>
      <c r="BI714" s="36">
        <v>44682</v>
      </c>
      <c r="BJ714" s="36">
        <v>5.0833329999999997</v>
      </c>
      <c r="BK714" s="36">
        <v>366.83</v>
      </c>
      <c r="BL714" s="36">
        <v>72.16</v>
      </c>
      <c r="BM714" s="36" t="s">
        <v>460</v>
      </c>
    </row>
    <row r="715" spans="59:65" x14ac:dyDescent="0.25">
      <c r="BG715" s="36" t="s">
        <v>363</v>
      </c>
      <c r="BH715" s="36" t="s">
        <v>8</v>
      </c>
      <c r="BI715" s="36">
        <v>44682</v>
      </c>
      <c r="BJ715" s="36">
        <v>91.499996999999993</v>
      </c>
      <c r="BK715" s="36">
        <v>2996.1</v>
      </c>
      <c r="BL715" s="36">
        <v>32.74</v>
      </c>
      <c r="BM715" s="36" t="s">
        <v>364</v>
      </c>
    </row>
    <row r="716" spans="59:65" x14ac:dyDescent="0.25">
      <c r="BG716" s="36" t="s">
        <v>149</v>
      </c>
      <c r="BH716" s="36" t="s">
        <v>8</v>
      </c>
      <c r="BI716" s="36">
        <v>44682</v>
      </c>
      <c r="BJ716" s="36">
        <v>68</v>
      </c>
      <c r="BK716" s="36">
        <v>5821.14</v>
      </c>
      <c r="BL716" s="36">
        <v>85.61</v>
      </c>
      <c r="BM716" s="36" t="s">
        <v>150</v>
      </c>
    </row>
    <row r="717" spans="59:65" x14ac:dyDescent="0.25">
      <c r="BG717" s="36" t="s">
        <v>153</v>
      </c>
      <c r="BH717" s="36" t="s">
        <v>8</v>
      </c>
      <c r="BI717" s="36">
        <v>44682</v>
      </c>
      <c r="BJ717" s="36">
        <v>118.625</v>
      </c>
      <c r="BK717" s="36">
        <v>10584.75</v>
      </c>
      <c r="BL717" s="36">
        <v>89.23</v>
      </c>
      <c r="BM717" s="36" t="s">
        <v>154</v>
      </c>
    </row>
    <row r="718" spans="59:65" x14ac:dyDescent="0.25">
      <c r="BG718" s="36" t="s">
        <v>461</v>
      </c>
      <c r="BH718" s="36" t="s">
        <v>8</v>
      </c>
      <c r="BI718" s="36">
        <v>44682</v>
      </c>
      <c r="BJ718" s="36">
        <v>12.458266999999999</v>
      </c>
      <c r="BK718" s="36">
        <v>942.72</v>
      </c>
      <c r="BL718" s="36">
        <v>75.67</v>
      </c>
      <c r="BM718" s="36" t="s">
        <v>462</v>
      </c>
    </row>
    <row r="719" spans="59:65" x14ac:dyDescent="0.25">
      <c r="BG719" s="36" t="s">
        <v>467</v>
      </c>
      <c r="BH719" s="36" t="s">
        <v>8</v>
      </c>
      <c r="BI719" s="36">
        <v>44682</v>
      </c>
      <c r="BJ719" s="36">
        <v>15.017887999999999</v>
      </c>
      <c r="BK719" s="36">
        <v>1167.8599999999999</v>
      </c>
      <c r="BL719" s="36">
        <v>77.760000000000005</v>
      </c>
      <c r="BM719" s="36" t="s">
        <v>468</v>
      </c>
    </row>
    <row r="720" spans="59:65" x14ac:dyDescent="0.25">
      <c r="BG720" s="36" t="s">
        <v>408</v>
      </c>
      <c r="BH720" s="36" t="s">
        <v>8</v>
      </c>
      <c r="BI720" s="36">
        <v>44682</v>
      </c>
      <c r="BJ720" s="36">
        <v>1</v>
      </c>
      <c r="BK720" s="36">
        <v>15</v>
      </c>
      <c r="BL720" s="36">
        <v>15</v>
      </c>
      <c r="BM720" s="36" t="s">
        <v>409</v>
      </c>
    </row>
    <row r="721" spans="59:65" x14ac:dyDescent="0.25">
      <c r="BG721" s="36" t="s">
        <v>157</v>
      </c>
      <c r="BH721" s="36" t="s">
        <v>8</v>
      </c>
      <c r="BI721" s="36">
        <v>44682</v>
      </c>
      <c r="BJ721" s="36">
        <v>-0.33333699999999999</v>
      </c>
      <c r="BK721" s="36">
        <v>-10.34</v>
      </c>
      <c r="BL721" s="36">
        <v>31.02</v>
      </c>
      <c r="BM721" s="36" t="s">
        <v>158</v>
      </c>
    </row>
    <row r="722" spans="59:65" x14ac:dyDescent="0.25">
      <c r="BG722" s="36" t="s">
        <v>159</v>
      </c>
      <c r="BH722" s="36" t="s">
        <v>8</v>
      </c>
      <c r="BI722" s="36">
        <v>44682</v>
      </c>
      <c r="BJ722" s="36">
        <v>2.0833300000000001</v>
      </c>
      <c r="BK722" s="36">
        <v>79.78</v>
      </c>
      <c r="BL722" s="36">
        <v>38.29</v>
      </c>
      <c r="BM722" s="36" t="s">
        <v>160</v>
      </c>
    </row>
    <row r="723" spans="59:65" x14ac:dyDescent="0.25">
      <c r="BG723" s="36" t="s">
        <v>469</v>
      </c>
      <c r="BH723" s="36" t="s">
        <v>8</v>
      </c>
      <c r="BI723" s="36">
        <v>44682</v>
      </c>
      <c r="BJ723" s="36">
        <v>22.5</v>
      </c>
      <c r="BK723" s="36">
        <v>763.2</v>
      </c>
      <c r="BL723" s="36">
        <v>33.92</v>
      </c>
      <c r="BM723" s="36" t="s">
        <v>470</v>
      </c>
    </row>
    <row r="724" spans="59:65" x14ac:dyDescent="0.25">
      <c r="BG724" s="36" t="s">
        <v>163</v>
      </c>
      <c r="BH724" s="36" t="s">
        <v>8</v>
      </c>
      <c r="BI724" s="36">
        <v>44682</v>
      </c>
      <c r="BJ724" s="36">
        <v>49.416666999999997</v>
      </c>
      <c r="BK724" s="36">
        <v>2543.29</v>
      </c>
      <c r="BL724" s="36">
        <v>51.47</v>
      </c>
      <c r="BM724" s="36" t="s">
        <v>164</v>
      </c>
    </row>
    <row r="725" spans="59:65" x14ac:dyDescent="0.25">
      <c r="BG725" s="36" t="s">
        <v>471</v>
      </c>
      <c r="BH725" s="36" t="s">
        <v>8</v>
      </c>
      <c r="BI725" s="36">
        <v>44682</v>
      </c>
      <c r="BJ725" s="36">
        <v>41.041666999999997</v>
      </c>
      <c r="BK725" s="36">
        <v>2398.8200000000002</v>
      </c>
      <c r="BL725" s="36">
        <v>58.45</v>
      </c>
      <c r="BM725" s="36" t="s">
        <v>472</v>
      </c>
    </row>
    <row r="726" spans="59:65" x14ac:dyDescent="0.25">
      <c r="BG726" s="36" t="s">
        <v>473</v>
      </c>
      <c r="BH726" s="36" t="s">
        <v>8</v>
      </c>
      <c r="BI726" s="36">
        <v>44682</v>
      </c>
      <c r="BJ726" s="36">
        <v>57.5</v>
      </c>
      <c r="BK726" s="36">
        <v>3341.63</v>
      </c>
      <c r="BL726" s="36">
        <v>58.12</v>
      </c>
      <c r="BM726" s="36" t="s">
        <v>474</v>
      </c>
    </row>
    <row r="727" spans="59:65" x14ac:dyDescent="0.25">
      <c r="BG727" s="36" t="s">
        <v>166</v>
      </c>
      <c r="BH727" s="36" t="s">
        <v>8</v>
      </c>
      <c r="BI727" s="36">
        <v>44682</v>
      </c>
      <c r="BJ727" s="36">
        <v>5</v>
      </c>
      <c r="BK727" s="36">
        <v>61.72</v>
      </c>
      <c r="BL727" s="36">
        <v>12.34</v>
      </c>
      <c r="BM727" s="36" t="s">
        <v>167</v>
      </c>
    </row>
    <row r="728" spans="59:65" x14ac:dyDescent="0.25">
      <c r="BG728" s="36" t="s">
        <v>168</v>
      </c>
      <c r="BH728" s="36" t="s">
        <v>8</v>
      </c>
      <c r="BI728" s="36">
        <v>44682</v>
      </c>
      <c r="BJ728" s="36">
        <v>10.5</v>
      </c>
      <c r="BK728" s="36">
        <v>277.14999999999998</v>
      </c>
      <c r="BL728" s="36">
        <v>26.4</v>
      </c>
      <c r="BM728" s="36" t="s">
        <v>169</v>
      </c>
    </row>
    <row r="729" spans="59:65" x14ac:dyDescent="0.25">
      <c r="BG729" s="36" t="s">
        <v>170</v>
      </c>
      <c r="BH729" s="36" t="s">
        <v>8</v>
      </c>
      <c r="BI729" s="36">
        <v>44682</v>
      </c>
      <c r="BJ729" s="36">
        <v>21</v>
      </c>
      <c r="BK729" s="36">
        <v>293.79000000000002</v>
      </c>
      <c r="BL729" s="36">
        <v>13.99</v>
      </c>
      <c r="BM729" s="36" t="s">
        <v>171</v>
      </c>
    </row>
    <row r="730" spans="59:65" x14ac:dyDescent="0.25">
      <c r="BG730" s="36" t="s">
        <v>172</v>
      </c>
      <c r="BH730" s="36" t="s">
        <v>8</v>
      </c>
      <c r="BI730" s="36">
        <v>44682</v>
      </c>
      <c r="BJ730" s="36">
        <v>5574.6666400000004</v>
      </c>
      <c r="BK730" s="36">
        <v>71307.759999999995</v>
      </c>
      <c r="BL730" s="36">
        <v>12.79</v>
      </c>
      <c r="BM730" s="36" t="s">
        <v>173</v>
      </c>
    </row>
    <row r="731" spans="59:65" x14ac:dyDescent="0.25">
      <c r="BG731" s="36" t="s">
        <v>367</v>
      </c>
      <c r="BH731" s="36" t="s">
        <v>8</v>
      </c>
      <c r="BI731" s="36">
        <v>44682</v>
      </c>
      <c r="BJ731" s="36">
        <v>1270.8333399999999</v>
      </c>
      <c r="BK731" s="36">
        <v>26087.42</v>
      </c>
      <c r="BL731" s="36">
        <v>20.53</v>
      </c>
      <c r="BM731" s="36" t="s">
        <v>368</v>
      </c>
    </row>
    <row r="732" spans="59:65" x14ac:dyDescent="0.25">
      <c r="BG732" s="36" t="s">
        <v>174</v>
      </c>
      <c r="BH732" s="36" t="s">
        <v>8</v>
      </c>
      <c r="BI732" s="36">
        <v>44682</v>
      </c>
      <c r="BJ732" s="36">
        <v>11</v>
      </c>
      <c r="BK732" s="36">
        <v>247.94</v>
      </c>
      <c r="BL732" s="36">
        <v>22.54</v>
      </c>
      <c r="BM732" s="36" t="s">
        <v>175</v>
      </c>
    </row>
    <row r="733" spans="59:65" x14ac:dyDescent="0.25">
      <c r="BG733" s="36" t="s">
        <v>176</v>
      </c>
      <c r="BH733" s="36" t="s">
        <v>8</v>
      </c>
      <c r="BI733" s="36">
        <v>44682</v>
      </c>
      <c r="BJ733" s="36">
        <v>5012.3333300000004</v>
      </c>
      <c r="BK733" s="36">
        <v>150858.88</v>
      </c>
      <c r="BL733" s="36">
        <v>30.1</v>
      </c>
      <c r="BM733" s="36" t="s">
        <v>177</v>
      </c>
    </row>
    <row r="734" spans="59:65" x14ac:dyDescent="0.25">
      <c r="BG734" s="36" t="s">
        <v>178</v>
      </c>
      <c r="BH734" s="36" t="s">
        <v>8</v>
      </c>
      <c r="BI734" s="36">
        <v>44682</v>
      </c>
      <c r="BJ734" s="36">
        <v>18.333366999999999</v>
      </c>
      <c r="BK734" s="36">
        <v>565.20000000000005</v>
      </c>
      <c r="BL734" s="36">
        <v>30.83</v>
      </c>
      <c r="BM734" s="36" t="s">
        <v>179</v>
      </c>
    </row>
    <row r="735" spans="59:65" x14ac:dyDescent="0.25">
      <c r="BG735" s="36" t="s">
        <v>475</v>
      </c>
      <c r="BH735" s="36" t="s">
        <v>8</v>
      </c>
      <c r="BI735" s="36">
        <v>44682</v>
      </c>
      <c r="BJ735" s="36">
        <v>5.25</v>
      </c>
      <c r="BK735" s="36">
        <v>663.49</v>
      </c>
      <c r="BL735" s="36">
        <v>126.38</v>
      </c>
      <c r="BM735" s="36" t="s">
        <v>476</v>
      </c>
    </row>
    <row r="736" spans="59:65" x14ac:dyDescent="0.25">
      <c r="BG736" s="36" t="s">
        <v>184</v>
      </c>
      <c r="BH736" s="36" t="s">
        <v>8</v>
      </c>
      <c r="BI736" s="36">
        <v>44682</v>
      </c>
      <c r="BJ736" s="36">
        <v>1929.5</v>
      </c>
      <c r="BK736" s="36">
        <v>31866.49</v>
      </c>
      <c r="BL736" s="36">
        <v>16.52</v>
      </c>
      <c r="BM736" s="36" t="s">
        <v>185</v>
      </c>
    </row>
    <row r="737" spans="59:65" x14ac:dyDescent="0.25">
      <c r="BG737" s="36" t="s">
        <v>186</v>
      </c>
      <c r="BH737" s="36" t="s">
        <v>8</v>
      </c>
      <c r="BI737" s="36">
        <v>44682</v>
      </c>
      <c r="BJ737" s="36">
        <v>124.333</v>
      </c>
      <c r="BK737" s="36">
        <v>4564.09</v>
      </c>
      <c r="BL737" s="36">
        <v>36.71</v>
      </c>
      <c r="BM737" s="36" t="s">
        <v>187</v>
      </c>
    </row>
    <row r="738" spans="59:65" x14ac:dyDescent="0.25">
      <c r="BG738" s="36" t="s">
        <v>190</v>
      </c>
      <c r="BH738" s="36" t="s">
        <v>8</v>
      </c>
      <c r="BI738" s="36">
        <v>44682</v>
      </c>
      <c r="BJ738" s="36">
        <v>33.5</v>
      </c>
      <c r="BK738" s="36">
        <v>1373.85</v>
      </c>
      <c r="BL738" s="36">
        <v>41.01</v>
      </c>
      <c r="BM738" s="36" t="s">
        <v>191</v>
      </c>
    </row>
    <row r="739" spans="59:65" x14ac:dyDescent="0.25">
      <c r="BG739" s="36" t="s">
        <v>194</v>
      </c>
      <c r="BH739" s="36" t="s">
        <v>8</v>
      </c>
      <c r="BI739" s="36">
        <v>44682</v>
      </c>
      <c r="BJ739" s="36">
        <v>2169.5</v>
      </c>
      <c r="BK739" s="36">
        <v>34976.83</v>
      </c>
      <c r="BL739" s="36">
        <v>16.12</v>
      </c>
      <c r="BM739" s="36" t="s">
        <v>195</v>
      </c>
    </row>
    <row r="740" spans="59:65" x14ac:dyDescent="0.25">
      <c r="BG740" s="36" t="s">
        <v>196</v>
      </c>
      <c r="BH740" s="36" t="s">
        <v>8</v>
      </c>
      <c r="BI740" s="36">
        <v>44682</v>
      </c>
      <c r="BJ740" s="36">
        <v>382.33300000000003</v>
      </c>
      <c r="BK740" s="36">
        <v>12542.77</v>
      </c>
      <c r="BL740" s="36">
        <v>32.81</v>
      </c>
      <c r="BM740" s="36" t="s">
        <v>197</v>
      </c>
    </row>
    <row r="741" spans="59:65" x14ac:dyDescent="0.25">
      <c r="BG741" s="36" t="s">
        <v>428</v>
      </c>
      <c r="BH741" s="36" t="s">
        <v>8</v>
      </c>
      <c r="BI741" s="36">
        <v>44682</v>
      </c>
      <c r="BJ741" s="36">
        <v>88.888940000000005</v>
      </c>
      <c r="BK741" s="36">
        <v>2549.06</v>
      </c>
      <c r="BL741" s="36">
        <v>28.68</v>
      </c>
      <c r="BM741" s="36" t="s">
        <v>429</v>
      </c>
    </row>
    <row r="742" spans="59:65" x14ac:dyDescent="0.25">
      <c r="BG742" s="36" t="s">
        <v>204</v>
      </c>
      <c r="BH742" s="36" t="s">
        <v>8</v>
      </c>
      <c r="BI742" s="36">
        <v>44682</v>
      </c>
      <c r="BJ742" s="36">
        <v>4820.6000000000004</v>
      </c>
      <c r="BK742" s="36">
        <v>95529.15</v>
      </c>
      <c r="BL742" s="36">
        <v>19.82</v>
      </c>
      <c r="BM742" s="36" t="s">
        <v>205</v>
      </c>
    </row>
    <row r="743" spans="59:65" x14ac:dyDescent="0.25">
      <c r="BG743" s="36" t="s">
        <v>206</v>
      </c>
      <c r="BH743" s="36" t="s">
        <v>8</v>
      </c>
      <c r="BI743" s="36">
        <v>44682</v>
      </c>
      <c r="BJ743" s="36">
        <v>2596.5</v>
      </c>
      <c r="BK743" s="36">
        <v>44374.239999999998</v>
      </c>
      <c r="BL743" s="36">
        <v>17.09</v>
      </c>
      <c r="BM743" s="36" t="s">
        <v>207</v>
      </c>
    </row>
    <row r="744" spans="59:65" x14ac:dyDescent="0.25">
      <c r="BG744" s="36" t="s">
        <v>430</v>
      </c>
      <c r="BH744" s="36" t="s">
        <v>8</v>
      </c>
      <c r="BI744" s="36">
        <v>44682</v>
      </c>
      <c r="BJ744" s="36">
        <v>285</v>
      </c>
      <c r="BK744" s="36">
        <v>5757.47</v>
      </c>
      <c r="BL744" s="36">
        <v>20.2</v>
      </c>
      <c r="BM744" s="36" t="s">
        <v>431</v>
      </c>
    </row>
    <row r="745" spans="59:65" x14ac:dyDescent="0.25">
      <c r="BG745" s="36" t="s">
        <v>210</v>
      </c>
      <c r="BH745" s="36" t="s">
        <v>8</v>
      </c>
      <c r="BI745" s="36">
        <v>44682</v>
      </c>
      <c r="BJ745" s="36">
        <v>302.7</v>
      </c>
      <c r="BK745" s="36">
        <v>6017.94</v>
      </c>
      <c r="BL745" s="36">
        <v>19.88</v>
      </c>
      <c r="BM745" s="36" t="s">
        <v>211</v>
      </c>
    </row>
    <row r="746" spans="59:65" x14ac:dyDescent="0.25">
      <c r="BG746" s="36" t="s">
        <v>371</v>
      </c>
      <c r="BH746" s="36" t="s">
        <v>8</v>
      </c>
      <c r="BI746" s="36">
        <v>44682</v>
      </c>
      <c r="BJ746" s="36">
        <v>341</v>
      </c>
      <c r="BK746" s="36">
        <v>5932.28</v>
      </c>
      <c r="BL746" s="36">
        <v>17.399999999999999</v>
      </c>
      <c r="BM746" s="36" t="s">
        <v>372</v>
      </c>
    </row>
    <row r="747" spans="59:65" x14ac:dyDescent="0.25">
      <c r="BG747" s="36" t="s">
        <v>483</v>
      </c>
      <c r="BH747" s="36" t="s">
        <v>8</v>
      </c>
      <c r="BI747" s="36">
        <v>44682</v>
      </c>
      <c r="BJ747" s="36">
        <v>19.5</v>
      </c>
      <c r="BK747" s="36">
        <v>857.5</v>
      </c>
      <c r="BL747" s="36">
        <v>43.97</v>
      </c>
      <c r="BM747" s="36" t="s">
        <v>484</v>
      </c>
    </row>
    <row r="748" spans="59:65" x14ac:dyDescent="0.25">
      <c r="BG748" s="36" t="s">
        <v>485</v>
      </c>
      <c r="BH748" s="36" t="s">
        <v>8</v>
      </c>
      <c r="BI748" s="36">
        <v>44682</v>
      </c>
      <c r="BJ748" s="36">
        <v>5.8333300000000001</v>
      </c>
      <c r="BK748" s="36">
        <v>200.15</v>
      </c>
      <c r="BL748" s="36">
        <v>34.31</v>
      </c>
      <c r="BM748" s="36" t="s">
        <v>486</v>
      </c>
    </row>
    <row r="749" spans="59:65" x14ac:dyDescent="0.25">
      <c r="BG749" s="36" t="s">
        <v>214</v>
      </c>
      <c r="BH749" s="36" t="s">
        <v>8</v>
      </c>
      <c r="BI749" s="36">
        <v>44682</v>
      </c>
      <c r="BJ749" s="36">
        <v>-4.1599999999999998E-2</v>
      </c>
      <c r="BK749" s="36">
        <v>-1.04</v>
      </c>
      <c r="BL749" s="36">
        <v>25</v>
      </c>
      <c r="BM749" s="36" t="s">
        <v>215</v>
      </c>
    </row>
    <row r="750" spans="59:65" x14ac:dyDescent="0.25">
      <c r="BG750" s="36" t="s">
        <v>220</v>
      </c>
      <c r="BH750" s="36" t="s">
        <v>8</v>
      </c>
      <c r="BI750" s="36">
        <v>44682</v>
      </c>
      <c r="BJ750" s="36">
        <v>15.015625</v>
      </c>
      <c r="BK750" s="36">
        <v>1690.4</v>
      </c>
      <c r="BL750" s="36">
        <v>112.58</v>
      </c>
      <c r="BM750" s="36" t="s">
        <v>221</v>
      </c>
    </row>
    <row r="751" spans="59:65" x14ac:dyDescent="0.25">
      <c r="BG751" s="36" t="s">
        <v>432</v>
      </c>
      <c r="BH751" s="36" t="s">
        <v>8</v>
      </c>
      <c r="BI751" s="36">
        <v>44682</v>
      </c>
      <c r="BJ751" s="36">
        <v>3.8611110000000002</v>
      </c>
      <c r="BK751" s="36">
        <v>146.13</v>
      </c>
      <c r="BL751" s="36">
        <v>37.85</v>
      </c>
      <c r="BM751" s="36" t="s">
        <v>433</v>
      </c>
    </row>
    <row r="752" spans="59:65" x14ac:dyDescent="0.25">
      <c r="BG752" s="36" t="s">
        <v>224</v>
      </c>
      <c r="BH752" s="36" t="s">
        <v>8</v>
      </c>
      <c r="BI752" s="36">
        <v>44682</v>
      </c>
      <c r="BJ752" s="36">
        <v>11</v>
      </c>
      <c r="BK752" s="36">
        <v>190.99</v>
      </c>
      <c r="BL752" s="36">
        <v>17.36</v>
      </c>
      <c r="BM752" s="36" t="s">
        <v>225</v>
      </c>
    </row>
    <row r="753" spans="59:65" x14ac:dyDescent="0.25">
      <c r="BG753" s="36" t="s">
        <v>487</v>
      </c>
      <c r="BH753" s="36" t="s">
        <v>8</v>
      </c>
      <c r="BI753" s="36">
        <v>44682</v>
      </c>
      <c r="BJ753" s="36">
        <v>72</v>
      </c>
      <c r="BK753" s="36">
        <v>1321</v>
      </c>
      <c r="BL753" s="36">
        <v>18.350000000000001</v>
      </c>
      <c r="BM753" s="36" t="s">
        <v>488</v>
      </c>
    </row>
    <row r="754" spans="59:65" x14ac:dyDescent="0.25">
      <c r="BG754" s="36" t="s">
        <v>226</v>
      </c>
      <c r="BH754" s="36" t="s">
        <v>8</v>
      </c>
      <c r="BI754" s="36">
        <v>44682</v>
      </c>
      <c r="BJ754" s="36">
        <v>6</v>
      </c>
      <c r="BK754" s="36">
        <v>161.04</v>
      </c>
      <c r="BL754" s="36">
        <v>26.84</v>
      </c>
      <c r="BM754" s="36" t="s">
        <v>227</v>
      </c>
    </row>
    <row r="755" spans="59:65" x14ac:dyDescent="0.25">
      <c r="BG755" s="36" t="s">
        <v>228</v>
      </c>
      <c r="BH755" s="36" t="s">
        <v>8</v>
      </c>
      <c r="BI755" s="36">
        <v>44682</v>
      </c>
      <c r="BJ755" s="36">
        <v>6</v>
      </c>
      <c r="BK755" s="36">
        <v>213.07</v>
      </c>
      <c r="BL755" s="36">
        <v>35.51</v>
      </c>
      <c r="BM755" s="36" t="s">
        <v>229</v>
      </c>
    </row>
    <row r="756" spans="59:65" x14ac:dyDescent="0.25">
      <c r="BG756" s="36" t="s">
        <v>230</v>
      </c>
      <c r="BH756" s="36" t="s">
        <v>8</v>
      </c>
      <c r="BI756" s="36">
        <v>44682</v>
      </c>
      <c r="BJ756" s="36">
        <v>41</v>
      </c>
      <c r="BK756" s="36">
        <v>2663.47</v>
      </c>
      <c r="BL756" s="36">
        <v>64.959999999999994</v>
      </c>
      <c r="BM756" s="36" t="s">
        <v>231</v>
      </c>
    </row>
    <row r="757" spans="59:65" x14ac:dyDescent="0.25">
      <c r="BG757" s="36" t="s">
        <v>234</v>
      </c>
      <c r="BH757" s="36" t="s">
        <v>8</v>
      </c>
      <c r="BI757" s="36">
        <v>44682</v>
      </c>
      <c r="BJ757" s="36">
        <v>-0.29165999999999997</v>
      </c>
      <c r="BK757" s="36">
        <v>-25.12</v>
      </c>
      <c r="BL757" s="36">
        <v>86.13</v>
      </c>
      <c r="BM757" s="36" t="s">
        <v>235</v>
      </c>
    </row>
    <row r="758" spans="59:65" x14ac:dyDescent="0.25">
      <c r="BG758" s="36" t="s">
        <v>236</v>
      </c>
      <c r="BH758" s="36" t="s">
        <v>8</v>
      </c>
      <c r="BI758" s="36">
        <v>44682</v>
      </c>
      <c r="BJ758" s="36">
        <v>37.1875</v>
      </c>
      <c r="BK758" s="36">
        <v>5636.51</v>
      </c>
      <c r="BL758" s="36">
        <v>151.57</v>
      </c>
      <c r="BM758" s="36" t="s">
        <v>237</v>
      </c>
    </row>
    <row r="759" spans="59:65" x14ac:dyDescent="0.25">
      <c r="BG759" s="36" t="s">
        <v>240</v>
      </c>
      <c r="BH759" s="36" t="s">
        <v>8</v>
      </c>
      <c r="BI759" s="36">
        <v>44682</v>
      </c>
      <c r="BJ759" s="36">
        <v>364.92812500000002</v>
      </c>
      <c r="BK759" s="36">
        <v>51985.53</v>
      </c>
      <c r="BL759" s="36">
        <v>142.44999999999999</v>
      </c>
      <c r="BM759" s="36" t="s">
        <v>241</v>
      </c>
    </row>
    <row r="760" spans="59:65" x14ac:dyDescent="0.25">
      <c r="BG760" s="36" t="s">
        <v>246</v>
      </c>
      <c r="BH760" s="36" t="s">
        <v>8</v>
      </c>
      <c r="BI760" s="36">
        <v>44682</v>
      </c>
      <c r="BJ760" s="36">
        <v>28</v>
      </c>
      <c r="BK760" s="36">
        <v>2921.79</v>
      </c>
      <c r="BL760" s="36">
        <v>104.35</v>
      </c>
      <c r="BM760" s="36" t="s">
        <v>247</v>
      </c>
    </row>
    <row r="761" spans="59:65" x14ac:dyDescent="0.25">
      <c r="BG761" s="36" t="s">
        <v>250</v>
      </c>
      <c r="BH761" s="36" t="s">
        <v>8</v>
      </c>
      <c r="BI761" s="36">
        <v>44682</v>
      </c>
      <c r="BJ761" s="36">
        <v>31.75</v>
      </c>
      <c r="BK761" s="36">
        <v>3523.84</v>
      </c>
      <c r="BL761" s="36">
        <v>110.99</v>
      </c>
      <c r="BM761" s="36" t="s">
        <v>251</v>
      </c>
    </row>
    <row r="762" spans="59:65" x14ac:dyDescent="0.25">
      <c r="BG762" s="36" t="s">
        <v>379</v>
      </c>
      <c r="BH762" s="36" t="s">
        <v>8</v>
      </c>
      <c r="BI762" s="36">
        <v>44682</v>
      </c>
      <c r="BJ762" s="36">
        <v>2.875</v>
      </c>
      <c r="BK762" s="36">
        <v>324.88</v>
      </c>
      <c r="BL762" s="36">
        <v>113</v>
      </c>
      <c r="BM762" s="36" t="s">
        <v>380</v>
      </c>
    </row>
    <row r="763" spans="59:65" x14ac:dyDescent="0.25">
      <c r="BG763" s="36" t="s">
        <v>252</v>
      </c>
      <c r="BH763" s="36" t="s">
        <v>8</v>
      </c>
      <c r="BI763" s="36">
        <v>44682</v>
      </c>
      <c r="BJ763" s="36">
        <v>86.125</v>
      </c>
      <c r="BK763" s="36">
        <v>7659.56</v>
      </c>
      <c r="BL763" s="36">
        <v>88.94</v>
      </c>
      <c r="BM763" s="36" t="s">
        <v>253</v>
      </c>
    </row>
    <row r="764" spans="59:65" x14ac:dyDescent="0.25">
      <c r="BG764" s="36" t="s">
        <v>256</v>
      </c>
      <c r="BH764" s="36" t="s">
        <v>8</v>
      </c>
      <c r="BI764" s="36">
        <v>44682</v>
      </c>
      <c r="BJ764" s="36">
        <v>142.58333300000001</v>
      </c>
      <c r="BK764" s="36">
        <v>14455.33</v>
      </c>
      <c r="BL764" s="36">
        <v>101.38</v>
      </c>
      <c r="BM764" s="36" t="s">
        <v>257</v>
      </c>
    </row>
    <row r="765" spans="59:65" x14ac:dyDescent="0.25">
      <c r="BG765" s="36" t="s">
        <v>381</v>
      </c>
      <c r="BH765" s="36" t="s">
        <v>8</v>
      </c>
      <c r="BI765" s="36">
        <v>44682</v>
      </c>
      <c r="BJ765" s="36">
        <v>7.3333399999999997</v>
      </c>
      <c r="BK765" s="36">
        <v>198.29</v>
      </c>
      <c r="BL765" s="36">
        <v>27.04</v>
      </c>
      <c r="BM765" s="36" t="s">
        <v>382</v>
      </c>
    </row>
    <row r="766" spans="59:65" x14ac:dyDescent="0.25">
      <c r="BG766" s="36" t="s">
        <v>383</v>
      </c>
      <c r="BH766" s="36" t="s">
        <v>8</v>
      </c>
      <c r="BI766" s="36">
        <v>44682</v>
      </c>
      <c r="BJ766" s="36">
        <v>2.750003</v>
      </c>
      <c r="BK766" s="36">
        <v>142.76</v>
      </c>
      <c r="BL766" s="36">
        <v>51.91</v>
      </c>
      <c r="BM766" s="36" t="s">
        <v>384</v>
      </c>
    </row>
    <row r="767" spans="59:65" x14ac:dyDescent="0.25">
      <c r="BG767" s="36" t="s">
        <v>266</v>
      </c>
      <c r="BH767" s="36" t="s">
        <v>8</v>
      </c>
      <c r="BI767" s="36">
        <v>44682</v>
      </c>
      <c r="BJ767" s="36">
        <v>22.83333</v>
      </c>
      <c r="BK767" s="36">
        <v>1307.8499999999999</v>
      </c>
      <c r="BL767" s="36">
        <v>57.28</v>
      </c>
      <c r="BM767" s="36" t="s">
        <v>267</v>
      </c>
    </row>
    <row r="768" spans="59:65" x14ac:dyDescent="0.25">
      <c r="BG768" s="36" t="s">
        <v>268</v>
      </c>
      <c r="BH768" s="36" t="s">
        <v>8</v>
      </c>
      <c r="BI768" s="36">
        <v>44682</v>
      </c>
      <c r="BJ768" s="36">
        <v>8.5667030000000004</v>
      </c>
      <c r="BK768" s="36">
        <v>834.72</v>
      </c>
      <c r="BL768" s="36">
        <v>97.44</v>
      </c>
      <c r="BM768" s="36" t="s">
        <v>269</v>
      </c>
    </row>
    <row r="769" spans="59:65" x14ac:dyDescent="0.25">
      <c r="BG769" s="36" t="s">
        <v>270</v>
      </c>
      <c r="BH769" s="36" t="s">
        <v>8</v>
      </c>
      <c r="BI769" s="36">
        <v>44682</v>
      </c>
      <c r="BJ769" s="36">
        <v>7.8334999999999999</v>
      </c>
      <c r="BK769" s="36">
        <v>703.72</v>
      </c>
      <c r="BL769" s="36">
        <v>89.83</v>
      </c>
      <c r="BM769" s="36" t="s">
        <v>271</v>
      </c>
    </row>
    <row r="770" spans="59:65" x14ac:dyDescent="0.25">
      <c r="BG770" s="36" t="s">
        <v>272</v>
      </c>
      <c r="BH770" s="36" t="s">
        <v>8</v>
      </c>
      <c r="BI770" s="36">
        <v>44682</v>
      </c>
      <c r="BJ770" s="36">
        <v>487.76636300000001</v>
      </c>
      <c r="BK770" s="36">
        <v>41250.01</v>
      </c>
      <c r="BL770" s="36">
        <v>84.57</v>
      </c>
      <c r="BM770" s="36" t="s">
        <v>273</v>
      </c>
    </row>
    <row r="771" spans="59:65" x14ac:dyDescent="0.25">
      <c r="BG771" s="36" t="s">
        <v>276</v>
      </c>
      <c r="BH771" s="36" t="s">
        <v>8</v>
      </c>
      <c r="BI771" s="36">
        <v>44682</v>
      </c>
      <c r="BJ771" s="36">
        <v>328.18989699999997</v>
      </c>
      <c r="BK771" s="36">
        <v>20922.669999999998</v>
      </c>
      <c r="BL771" s="36">
        <v>63.75</v>
      </c>
      <c r="BM771" s="36" t="s">
        <v>277</v>
      </c>
    </row>
    <row r="772" spans="59:65" x14ac:dyDescent="0.25">
      <c r="BG772" s="36" t="s">
        <v>436</v>
      </c>
      <c r="BH772" s="36" t="s">
        <v>8</v>
      </c>
      <c r="BI772" s="36">
        <v>44682</v>
      </c>
      <c r="BJ772" s="36">
        <v>350</v>
      </c>
      <c r="BK772" s="36">
        <v>18909.37</v>
      </c>
      <c r="BL772" s="36">
        <v>54.03</v>
      </c>
      <c r="BM772" s="36" t="s">
        <v>437</v>
      </c>
    </row>
    <row r="773" spans="59:65" x14ac:dyDescent="0.25">
      <c r="BG773" s="36" t="s">
        <v>280</v>
      </c>
      <c r="BH773" s="36" t="s">
        <v>8</v>
      </c>
      <c r="BI773" s="36">
        <v>44682</v>
      </c>
      <c r="BJ773" s="36">
        <v>422.5</v>
      </c>
      <c r="BK773" s="36">
        <v>10859.1</v>
      </c>
      <c r="BL773" s="36">
        <v>25.7</v>
      </c>
      <c r="BM773" s="36" t="s">
        <v>281</v>
      </c>
    </row>
    <row r="774" spans="59:65" x14ac:dyDescent="0.25">
      <c r="BG774" s="36" t="s">
        <v>284</v>
      </c>
      <c r="BH774" s="36" t="s">
        <v>8</v>
      </c>
      <c r="BI774" s="36">
        <v>44682</v>
      </c>
      <c r="BJ774" s="36">
        <v>406.5</v>
      </c>
      <c r="BK774" s="36">
        <v>10457.6</v>
      </c>
      <c r="BL774" s="36">
        <v>25.73</v>
      </c>
      <c r="BM774" s="36" t="s">
        <v>285</v>
      </c>
    </row>
    <row r="775" spans="59:65" x14ac:dyDescent="0.25">
      <c r="BG775" s="36" t="s">
        <v>288</v>
      </c>
      <c r="BH775" s="36" t="s">
        <v>8</v>
      </c>
      <c r="BI775" s="36">
        <v>44682</v>
      </c>
      <c r="BJ775" s="36">
        <v>40</v>
      </c>
      <c r="BK775" s="36">
        <v>1068</v>
      </c>
      <c r="BL775" s="36">
        <v>26.7</v>
      </c>
      <c r="BM775" s="36" t="s">
        <v>289</v>
      </c>
    </row>
    <row r="776" spans="59:65" x14ac:dyDescent="0.25">
      <c r="BG776" s="36" t="s">
        <v>290</v>
      </c>
      <c r="BH776" s="36" t="s">
        <v>8</v>
      </c>
      <c r="BI776" s="36">
        <v>44682</v>
      </c>
      <c r="BJ776" s="36">
        <v>205.91666699999999</v>
      </c>
      <c r="BK776" s="36">
        <v>19543.68</v>
      </c>
      <c r="BL776" s="36">
        <v>94.91</v>
      </c>
      <c r="BM776" s="36" t="s">
        <v>291</v>
      </c>
    </row>
    <row r="777" spans="59:65" x14ac:dyDescent="0.25">
      <c r="BG777" s="36" t="s">
        <v>294</v>
      </c>
      <c r="BH777" s="36" t="s">
        <v>8</v>
      </c>
      <c r="BI777" s="36">
        <v>44682</v>
      </c>
      <c r="BJ777" s="36">
        <v>387.04173300000002</v>
      </c>
      <c r="BK777" s="36">
        <v>48023.56</v>
      </c>
      <c r="BL777" s="36">
        <v>124.08</v>
      </c>
      <c r="BM777" s="36" t="s">
        <v>295</v>
      </c>
    </row>
    <row r="778" spans="59:65" x14ac:dyDescent="0.25">
      <c r="BG778" s="36" t="s">
        <v>489</v>
      </c>
      <c r="BH778" s="36" t="s">
        <v>8</v>
      </c>
      <c r="BI778" s="36">
        <v>44682</v>
      </c>
      <c r="BJ778" s="36">
        <v>0.5</v>
      </c>
      <c r="BK778" s="36">
        <v>26.5</v>
      </c>
      <c r="BL778" s="36">
        <v>53</v>
      </c>
      <c r="BM778" s="36" t="s">
        <v>490</v>
      </c>
    </row>
    <row r="779" spans="59:65" x14ac:dyDescent="0.25">
      <c r="BG779" s="36" t="s">
        <v>491</v>
      </c>
      <c r="BH779" s="36" t="s">
        <v>8</v>
      </c>
      <c r="BI779" s="36">
        <v>44682</v>
      </c>
      <c r="BJ779" s="36">
        <v>-4</v>
      </c>
      <c r="BK779" s="36">
        <v>-214.56</v>
      </c>
      <c r="BL779" s="36">
        <v>53.64</v>
      </c>
      <c r="BM779" s="36" t="s">
        <v>492</v>
      </c>
    </row>
    <row r="780" spans="59:65" x14ac:dyDescent="0.25">
      <c r="BG780" s="36" t="s">
        <v>493</v>
      </c>
      <c r="BH780" s="36" t="s">
        <v>8</v>
      </c>
      <c r="BI780" s="36">
        <v>44682</v>
      </c>
      <c r="BJ780" s="36">
        <v>-2</v>
      </c>
      <c r="BK780" s="36">
        <v>-107.28</v>
      </c>
      <c r="BL780" s="36">
        <v>53.64</v>
      </c>
      <c r="BM780" s="36" t="s">
        <v>494</v>
      </c>
    </row>
    <row r="781" spans="59:65" x14ac:dyDescent="0.25">
      <c r="BG781" s="36" t="s">
        <v>497</v>
      </c>
      <c r="BH781" s="36" t="s">
        <v>8</v>
      </c>
      <c r="BI781" s="36">
        <v>44682</v>
      </c>
      <c r="BJ781" s="36">
        <v>3</v>
      </c>
      <c r="BK781" s="36">
        <v>123.93</v>
      </c>
      <c r="BL781" s="36">
        <v>41.31</v>
      </c>
      <c r="BM781" s="36" t="s">
        <v>498</v>
      </c>
    </row>
    <row r="782" spans="59:65" x14ac:dyDescent="0.25">
      <c r="BG782" s="36" t="s">
        <v>298</v>
      </c>
      <c r="BH782" s="36" t="s">
        <v>8</v>
      </c>
      <c r="BI782" s="36">
        <v>44682</v>
      </c>
      <c r="BJ782" s="36">
        <v>81.083330000000004</v>
      </c>
      <c r="BK782" s="36">
        <v>462.47</v>
      </c>
      <c r="BL782" s="36">
        <v>5.7</v>
      </c>
      <c r="BM782" s="36" t="s">
        <v>299</v>
      </c>
    </row>
    <row r="783" spans="59:65" x14ac:dyDescent="0.25">
      <c r="BG783" s="36" t="s">
        <v>302</v>
      </c>
      <c r="BH783" s="36" t="s">
        <v>8</v>
      </c>
      <c r="BI783" s="36">
        <v>44682</v>
      </c>
      <c r="BJ783" s="36">
        <v>3</v>
      </c>
      <c r="BK783" s="36">
        <v>17.91</v>
      </c>
      <c r="BL783" s="36">
        <v>5.97</v>
      </c>
      <c r="BM783" s="36" t="s">
        <v>303</v>
      </c>
    </row>
    <row r="784" spans="59:65" x14ac:dyDescent="0.25">
      <c r="BG784" s="36" t="s">
        <v>306</v>
      </c>
      <c r="BH784" s="36" t="s">
        <v>8</v>
      </c>
      <c r="BI784" s="36">
        <v>44682</v>
      </c>
      <c r="BJ784" s="36">
        <v>1</v>
      </c>
      <c r="BK784" s="36">
        <v>5.85</v>
      </c>
      <c r="BL784" s="36">
        <v>5.85</v>
      </c>
      <c r="BM784" s="36" t="s">
        <v>307</v>
      </c>
    </row>
    <row r="785" spans="59:65" x14ac:dyDescent="0.25">
      <c r="BG785" s="36" t="s">
        <v>313</v>
      </c>
      <c r="BH785" s="36" t="s">
        <v>8</v>
      </c>
      <c r="BI785" s="36">
        <v>44682</v>
      </c>
      <c r="BJ785" s="36">
        <v>2</v>
      </c>
      <c r="BK785" s="36">
        <v>11.89</v>
      </c>
      <c r="BL785" s="36">
        <v>5.95</v>
      </c>
      <c r="BM785" s="36" t="s">
        <v>314</v>
      </c>
    </row>
    <row r="786" spans="59:65" x14ac:dyDescent="0.25">
      <c r="BG786" s="36" t="s">
        <v>315</v>
      </c>
      <c r="BH786" s="36" t="s">
        <v>8</v>
      </c>
      <c r="BI786" s="36">
        <v>44682</v>
      </c>
      <c r="BJ786" s="36">
        <v>11.5</v>
      </c>
      <c r="BK786" s="36">
        <v>1128.95</v>
      </c>
      <c r="BL786" s="36">
        <v>98.17</v>
      </c>
      <c r="BM786" s="36" t="s">
        <v>316</v>
      </c>
    </row>
    <row r="787" spans="59:65" x14ac:dyDescent="0.25">
      <c r="BG787" s="36" t="s">
        <v>7</v>
      </c>
      <c r="BH787" s="36" t="s">
        <v>8</v>
      </c>
      <c r="BI787" s="36">
        <v>44713</v>
      </c>
      <c r="BJ787" s="36">
        <v>12.75</v>
      </c>
      <c r="BK787" s="36">
        <v>1711.05</v>
      </c>
      <c r="BL787" s="36">
        <v>134.19999999999999</v>
      </c>
      <c r="BM787" s="36" t="s">
        <v>10</v>
      </c>
    </row>
    <row r="788" spans="59:65" x14ac:dyDescent="0.25">
      <c r="BG788" s="36" t="s">
        <v>14</v>
      </c>
      <c r="BH788" s="36" t="s">
        <v>8</v>
      </c>
      <c r="BI788" s="36">
        <v>44713</v>
      </c>
      <c r="BJ788" s="36">
        <v>9.75</v>
      </c>
      <c r="BK788" s="36">
        <v>1298.05</v>
      </c>
      <c r="BL788" s="36">
        <v>133.13</v>
      </c>
      <c r="BM788" s="36" t="s">
        <v>15</v>
      </c>
    </row>
    <row r="789" spans="59:65" x14ac:dyDescent="0.25">
      <c r="BG789" s="36" t="s">
        <v>18</v>
      </c>
      <c r="BH789" s="36" t="s">
        <v>8</v>
      </c>
      <c r="BI789" s="36">
        <v>44713</v>
      </c>
      <c r="BJ789" s="36">
        <v>9</v>
      </c>
      <c r="BK789" s="36">
        <v>1184.44</v>
      </c>
      <c r="BL789" s="36">
        <v>131.6</v>
      </c>
      <c r="BM789" s="36" t="s">
        <v>19</v>
      </c>
    </row>
    <row r="790" spans="59:65" x14ac:dyDescent="0.25">
      <c r="BG790" s="36" t="s">
        <v>441</v>
      </c>
      <c r="BH790" s="36" t="s">
        <v>8</v>
      </c>
      <c r="BI790" s="36">
        <v>44713</v>
      </c>
      <c r="BJ790" s="36">
        <v>64.5</v>
      </c>
      <c r="BK790" s="36">
        <v>2764.2</v>
      </c>
      <c r="BL790" s="36">
        <v>42.86</v>
      </c>
      <c r="BM790" s="36" t="s">
        <v>442</v>
      </c>
    </row>
    <row r="791" spans="59:65" x14ac:dyDescent="0.25">
      <c r="BG791" s="36" t="s">
        <v>443</v>
      </c>
      <c r="BH791" s="36" t="s">
        <v>8</v>
      </c>
      <c r="BI791" s="36">
        <v>44713</v>
      </c>
      <c r="BJ791" s="36">
        <v>3</v>
      </c>
      <c r="BK791" s="36">
        <v>50.4</v>
      </c>
      <c r="BL791" s="36">
        <v>16.8</v>
      </c>
      <c r="BM791" s="36" t="s">
        <v>444</v>
      </c>
    </row>
    <row r="792" spans="59:65" x14ac:dyDescent="0.25">
      <c r="BG792" s="36" t="s">
        <v>445</v>
      </c>
      <c r="BH792" s="36" t="s">
        <v>8</v>
      </c>
      <c r="BI792" s="36">
        <v>44713</v>
      </c>
      <c r="BJ792" s="36">
        <v>3</v>
      </c>
      <c r="BK792" s="36">
        <v>36</v>
      </c>
      <c r="BL792" s="36">
        <v>12</v>
      </c>
      <c r="BM792" s="36" t="s">
        <v>446</v>
      </c>
    </row>
    <row r="793" spans="59:65" x14ac:dyDescent="0.25">
      <c r="BG793" s="36" t="s">
        <v>20</v>
      </c>
      <c r="BH793" s="36" t="s">
        <v>8</v>
      </c>
      <c r="BI793" s="36">
        <v>44713</v>
      </c>
      <c r="BJ793" s="36">
        <v>26.5</v>
      </c>
      <c r="BK793" s="36">
        <v>1415.55</v>
      </c>
      <c r="BL793" s="36">
        <v>53.42</v>
      </c>
      <c r="BM793" s="36" t="s">
        <v>21</v>
      </c>
    </row>
    <row r="794" spans="59:65" x14ac:dyDescent="0.25">
      <c r="BG794" s="36" t="s">
        <v>22</v>
      </c>
      <c r="BH794" s="36" t="s">
        <v>8</v>
      </c>
      <c r="BI794" s="36">
        <v>44713</v>
      </c>
      <c r="BJ794" s="36">
        <v>24.333300000000001</v>
      </c>
      <c r="BK794" s="36">
        <v>1422.86</v>
      </c>
      <c r="BL794" s="36">
        <v>58.47</v>
      </c>
      <c r="BM794" s="36" t="s">
        <v>23</v>
      </c>
    </row>
    <row r="795" spans="59:65" x14ac:dyDescent="0.25">
      <c r="BG795" s="36" t="s">
        <v>24</v>
      </c>
      <c r="BH795" s="36" t="s">
        <v>8</v>
      </c>
      <c r="BI795" s="36">
        <v>44713</v>
      </c>
      <c r="BJ795" s="36">
        <v>1</v>
      </c>
      <c r="BK795" s="36">
        <v>21.6</v>
      </c>
      <c r="BL795" s="36">
        <v>21.6</v>
      </c>
      <c r="BM795" s="36" t="s">
        <v>25</v>
      </c>
    </row>
    <row r="796" spans="59:65" x14ac:dyDescent="0.25">
      <c r="BG796" s="36" t="s">
        <v>26</v>
      </c>
      <c r="BH796" s="36" t="s">
        <v>8</v>
      </c>
      <c r="BI796" s="36">
        <v>44713</v>
      </c>
      <c r="BJ796" s="36">
        <v>1</v>
      </c>
      <c r="BK796" s="36">
        <v>20.91</v>
      </c>
      <c r="BL796" s="36">
        <v>20.91</v>
      </c>
      <c r="BM796" s="36" t="s">
        <v>27</v>
      </c>
    </row>
    <row r="797" spans="59:65" x14ac:dyDescent="0.25">
      <c r="BG797" s="36" t="s">
        <v>320</v>
      </c>
      <c r="BH797" s="36" t="s">
        <v>8</v>
      </c>
      <c r="BI797" s="36">
        <v>44713</v>
      </c>
      <c r="BJ797" s="36">
        <v>33</v>
      </c>
      <c r="BK797" s="36">
        <v>936.96</v>
      </c>
      <c r="BL797" s="36">
        <v>28.39</v>
      </c>
      <c r="BM797" s="36" t="s">
        <v>321</v>
      </c>
    </row>
    <row r="798" spans="59:65" x14ac:dyDescent="0.25">
      <c r="BG798" s="36" t="s">
        <v>28</v>
      </c>
      <c r="BH798" s="36" t="s">
        <v>8</v>
      </c>
      <c r="BI798" s="36">
        <v>44713</v>
      </c>
      <c r="BJ798" s="36">
        <v>11.5</v>
      </c>
      <c r="BK798" s="36">
        <v>363.15</v>
      </c>
      <c r="BL798" s="36">
        <v>31.58</v>
      </c>
      <c r="BM798" s="36" t="s">
        <v>29</v>
      </c>
    </row>
    <row r="799" spans="59:65" x14ac:dyDescent="0.25">
      <c r="BG799" s="36" t="s">
        <v>30</v>
      </c>
      <c r="BH799" s="36" t="s">
        <v>8</v>
      </c>
      <c r="BI799" s="36">
        <v>44713</v>
      </c>
      <c r="BJ799" s="36">
        <v>10</v>
      </c>
      <c r="BK799" s="36">
        <v>317</v>
      </c>
      <c r="BL799" s="36">
        <v>31.7</v>
      </c>
      <c r="BM799" s="36" t="s">
        <v>31</v>
      </c>
    </row>
    <row r="800" spans="59:65" x14ac:dyDescent="0.25">
      <c r="BG800" s="36" t="s">
        <v>32</v>
      </c>
      <c r="BH800" s="36" t="s">
        <v>8</v>
      </c>
      <c r="BI800" s="36">
        <v>44713</v>
      </c>
      <c r="BJ800" s="36">
        <v>-2.1659999999999999</v>
      </c>
      <c r="BK800" s="36">
        <v>-17.61</v>
      </c>
      <c r="BL800" s="36">
        <v>8.1300000000000008</v>
      </c>
      <c r="BM800" s="36" t="s">
        <v>33</v>
      </c>
    </row>
    <row r="801" spans="59:65" x14ac:dyDescent="0.25">
      <c r="BG801" s="36" t="s">
        <v>36</v>
      </c>
      <c r="BH801" s="36" t="s">
        <v>8</v>
      </c>
      <c r="BI801" s="36">
        <v>44713</v>
      </c>
      <c r="BJ801" s="36">
        <v>16.5</v>
      </c>
      <c r="BK801" s="36">
        <v>537.97</v>
      </c>
      <c r="BL801" s="36">
        <v>32.6</v>
      </c>
      <c r="BM801" s="36" t="s">
        <v>37</v>
      </c>
    </row>
    <row r="802" spans="59:65" x14ac:dyDescent="0.25">
      <c r="BG802" s="36" t="s">
        <v>38</v>
      </c>
      <c r="BH802" s="36" t="s">
        <v>8</v>
      </c>
      <c r="BI802" s="36">
        <v>44713</v>
      </c>
      <c r="BJ802" s="36">
        <v>29</v>
      </c>
      <c r="BK802" s="36">
        <v>960.65</v>
      </c>
      <c r="BL802" s="36">
        <v>33.130000000000003</v>
      </c>
      <c r="BM802" s="36" t="s">
        <v>39</v>
      </c>
    </row>
    <row r="803" spans="59:65" x14ac:dyDescent="0.25">
      <c r="BG803" s="36" t="s">
        <v>40</v>
      </c>
      <c r="BH803" s="36" t="s">
        <v>8</v>
      </c>
      <c r="BI803" s="36">
        <v>44713</v>
      </c>
      <c r="BJ803" s="36">
        <v>7.0410000000000004</v>
      </c>
      <c r="BK803" s="36">
        <v>262.37</v>
      </c>
      <c r="BL803" s="36">
        <v>37.26</v>
      </c>
      <c r="BM803" s="36" t="s">
        <v>41</v>
      </c>
    </row>
    <row r="804" spans="59:65" x14ac:dyDescent="0.25">
      <c r="BG804" s="36" t="s">
        <v>504</v>
      </c>
      <c r="BH804" s="36" t="s">
        <v>8</v>
      </c>
      <c r="BI804" s="36">
        <v>44713</v>
      </c>
      <c r="BJ804" s="36">
        <v>0.33300000000000002</v>
      </c>
      <c r="BK804" s="36">
        <v>12.99</v>
      </c>
      <c r="BL804" s="36">
        <v>39.01</v>
      </c>
      <c r="BM804" s="36" t="s">
        <v>505</v>
      </c>
    </row>
    <row r="805" spans="59:65" x14ac:dyDescent="0.25">
      <c r="BG805" s="36" t="s">
        <v>42</v>
      </c>
      <c r="BH805" s="36" t="s">
        <v>8</v>
      </c>
      <c r="BI805" s="36">
        <v>44713</v>
      </c>
      <c r="BJ805" s="36">
        <v>28.998999999999999</v>
      </c>
      <c r="BK805" s="36">
        <v>1077.21</v>
      </c>
      <c r="BL805" s="36">
        <v>37.15</v>
      </c>
      <c r="BM805" s="36" t="s">
        <v>43</v>
      </c>
    </row>
    <row r="806" spans="59:65" x14ac:dyDescent="0.25">
      <c r="BG806" s="36" t="s">
        <v>51</v>
      </c>
      <c r="BH806" s="36" t="s">
        <v>8</v>
      </c>
      <c r="BI806" s="36">
        <v>44713</v>
      </c>
      <c r="BJ806" s="36">
        <v>-0.91659999999999997</v>
      </c>
      <c r="BK806" s="36">
        <v>-24.55</v>
      </c>
      <c r="BL806" s="36">
        <v>26.78</v>
      </c>
      <c r="BM806" s="36" t="s">
        <v>52</v>
      </c>
    </row>
    <row r="807" spans="59:65" x14ac:dyDescent="0.25">
      <c r="BG807" s="36" t="s">
        <v>449</v>
      </c>
      <c r="BH807" s="36" t="s">
        <v>8</v>
      </c>
      <c r="BI807" s="36">
        <v>44713</v>
      </c>
      <c r="BJ807" s="36">
        <v>47.25</v>
      </c>
      <c r="BK807" s="36">
        <v>1547.48</v>
      </c>
      <c r="BL807" s="36">
        <v>32.75</v>
      </c>
      <c r="BM807" s="36" t="s">
        <v>450</v>
      </c>
    </row>
    <row r="808" spans="59:65" x14ac:dyDescent="0.25">
      <c r="BG808" s="36" t="s">
        <v>58</v>
      </c>
      <c r="BH808" s="36" t="s">
        <v>8</v>
      </c>
      <c r="BI808" s="36">
        <v>44713</v>
      </c>
      <c r="BJ808" s="36">
        <v>161.73334</v>
      </c>
      <c r="BK808" s="36">
        <v>22368.82</v>
      </c>
      <c r="BL808" s="36">
        <v>138.31</v>
      </c>
      <c r="BM808" s="36" t="s">
        <v>59</v>
      </c>
    </row>
    <row r="809" spans="59:65" x14ac:dyDescent="0.25">
      <c r="BG809" s="36" t="s">
        <v>62</v>
      </c>
      <c r="BH809" s="36" t="s">
        <v>8</v>
      </c>
      <c r="BI809" s="36">
        <v>44713</v>
      </c>
      <c r="BJ809" s="36">
        <v>145.1875</v>
      </c>
      <c r="BK809" s="36">
        <v>9882.27</v>
      </c>
      <c r="BL809" s="36">
        <v>68.069999999999993</v>
      </c>
      <c r="BM809" s="36" t="s">
        <v>63</v>
      </c>
    </row>
    <row r="810" spans="59:65" x14ac:dyDescent="0.25">
      <c r="BG810" s="36" t="s">
        <v>66</v>
      </c>
      <c r="BH810" s="36" t="s">
        <v>8</v>
      </c>
      <c r="BI810" s="36">
        <v>44713</v>
      </c>
      <c r="BJ810" s="36">
        <v>72.21875</v>
      </c>
      <c r="BK810" s="36">
        <v>9711.17</v>
      </c>
      <c r="BL810" s="36">
        <v>134.47</v>
      </c>
      <c r="BM810" s="36" t="s">
        <v>67</v>
      </c>
    </row>
    <row r="811" spans="59:65" x14ac:dyDescent="0.25">
      <c r="BG811" s="36" t="s">
        <v>70</v>
      </c>
      <c r="BH811" s="36" t="s">
        <v>8</v>
      </c>
      <c r="BI811" s="36">
        <v>44713</v>
      </c>
      <c r="BJ811" s="36">
        <v>4.7777820000000002</v>
      </c>
      <c r="BK811" s="36">
        <v>471.81</v>
      </c>
      <c r="BL811" s="36">
        <v>98.75</v>
      </c>
      <c r="BM811" s="36" t="s">
        <v>71</v>
      </c>
    </row>
    <row r="812" spans="59:65" x14ac:dyDescent="0.25">
      <c r="BG812" s="36" t="s">
        <v>74</v>
      </c>
      <c r="BH812" s="36" t="s">
        <v>8</v>
      </c>
      <c r="BI812" s="36">
        <v>44713</v>
      </c>
      <c r="BJ812" s="36">
        <v>2.1666660000000002</v>
      </c>
      <c r="BK812" s="36">
        <v>243.6</v>
      </c>
      <c r="BL812" s="36">
        <v>112.43</v>
      </c>
      <c r="BM812" s="36" t="s">
        <v>75</v>
      </c>
    </row>
    <row r="813" spans="59:65" x14ac:dyDescent="0.25">
      <c r="BG813" s="36" t="s">
        <v>78</v>
      </c>
      <c r="BH813" s="36" t="s">
        <v>8</v>
      </c>
      <c r="BI813" s="36">
        <v>44713</v>
      </c>
      <c r="BJ813" s="36">
        <v>4.4999989999999999</v>
      </c>
      <c r="BK813" s="36">
        <v>474.8</v>
      </c>
      <c r="BL813" s="36">
        <v>105.51</v>
      </c>
      <c r="BM813" s="36" t="s">
        <v>79</v>
      </c>
    </row>
    <row r="814" spans="59:65" x14ac:dyDescent="0.25">
      <c r="BG814" s="36" t="s">
        <v>453</v>
      </c>
      <c r="BH814" s="36" t="s">
        <v>8</v>
      </c>
      <c r="BI814" s="36">
        <v>44713</v>
      </c>
      <c r="BJ814" s="36">
        <v>3</v>
      </c>
      <c r="BK814" s="36">
        <v>50.4</v>
      </c>
      <c r="BL814" s="36">
        <v>16.8</v>
      </c>
      <c r="BM814" s="36" t="s">
        <v>454</v>
      </c>
    </row>
    <row r="815" spans="59:65" x14ac:dyDescent="0.25">
      <c r="BG815" s="36" t="s">
        <v>82</v>
      </c>
      <c r="BH815" s="36" t="s">
        <v>8</v>
      </c>
      <c r="BI815" s="36">
        <v>44713</v>
      </c>
      <c r="BJ815" s="36">
        <v>463.33333699999997</v>
      </c>
      <c r="BK815" s="36">
        <v>27909.02</v>
      </c>
      <c r="BL815" s="36">
        <v>60.24</v>
      </c>
      <c r="BM815" s="36" t="s">
        <v>83</v>
      </c>
    </row>
    <row r="816" spans="59:65" x14ac:dyDescent="0.25">
      <c r="BG816" s="36" t="s">
        <v>84</v>
      </c>
      <c r="BH816" s="36" t="s">
        <v>8</v>
      </c>
      <c r="BI816" s="36">
        <v>44713</v>
      </c>
      <c r="BJ816" s="36">
        <v>413.70770599999997</v>
      </c>
      <c r="BK816" s="36">
        <v>26774.55</v>
      </c>
      <c r="BL816" s="36">
        <v>64.72</v>
      </c>
      <c r="BM816" s="36" t="s">
        <v>85</v>
      </c>
    </row>
    <row r="817" spans="59:65" x14ac:dyDescent="0.25">
      <c r="BG817" s="36" t="s">
        <v>88</v>
      </c>
      <c r="BH817" s="36" t="s">
        <v>8</v>
      </c>
      <c r="BI817" s="36">
        <v>44713</v>
      </c>
      <c r="BJ817" s="36">
        <v>9.9999929999999999</v>
      </c>
      <c r="BK817" s="36">
        <v>251.19</v>
      </c>
      <c r="BL817" s="36">
        <v>25.12</v>
      </c>
      <c r="BM817" s="36" t="s">
        <v>89</v>
      </c>
    </row>
    <row r="818" spans="59:65" x14ac:dyDescent="0.25">
      <c r="BG818" s="36" t="s">
        <v>90</v>
      </c>
      <c r="BH818" s="36" t="s">
        <v>8</v>
      </c>
      <c r="BI818" s="36">
        <v>44713</v>
      </c>
      <c r="BJ818" s="36">
        <v>3.7083270000000002</v>
      </c>
      <c r="BK818" s="36">
        <v>93.83</v>
      </c>
      <c r="BL818" s="36">
        <v>25.3</v>
      </c>
      <c r="BM818" s="36" t="s">
        <v>91</v>
      </c>
    </row>
    <row r="819" spans="59:65" x14ac:dyDescent="0.25">
      <c r="BG819" s="36" t="s">
        <v>92</v>
      </c>
      <c r="BH819" s="36" t="s">
        <v>8</v>
      </c>
      <c r="BI819" s="36">
        <v>44713</v>
      </c>
      <c r="BJ819" s="36">
        <v>4.8333329999999997</v>
      </c>
      <c r="BK819" s="36">
        <v>122.18</v>
      </c>
      <c r="BL819" s="36">
        <v>25.28</v>
      </c>
      <c r="BM819" s="36" t="s">
        <v>93</v>
      </c>
    </row>
    <row r="820" spans="59:65" x14ac:dyDescent="0.25">
      <c r="BG820" s="36" t="s">
        <v>96</v>
      </c>
      <c r="BH820" s="36" t="s">
        <v>8</v>
      </c>
      <c r="BI820" s="36">
        <v>44713</v>
      </c>
      <c r="BJ820" s="36">
        <v>11.125</v>
      </c>
      <c r="BK820" s="36">
        <v>926.18</v>
      </c>
      <c r="BL820" s="36">
        <v>83.25</v>
      </c>
      <c r="BM820" s="36" t="s">
        <v>97</v>
      </c>
    </row>
    <row r="821" spans="59:65" x14ac:dyDescent="0.25">
      <c r="BG821" s="36" t="s">
        <v>98</v>
      </c>
      <c r="BH821" s="36" t="s">
        <v>8</v>
      </c>
      <c r="BI821" s="36">
        <v>44713</v>
      </c>
      <c r="BJ821" s="36">
        <v>24.625</v>
      </c>
      <c r="BK821" s="36">
        <v>2092.6799999999998</v>
      </c>
      <c r="BL821" s="36">
        <v>84.98</v>
      </c>
      <c r="BM821" s="36" t="s">
        <v>99</v>
      </c>
    </row>
    <row r="822" spans="59:65" x14ac:dyDescent="0.25">
      <c r="BG822" s="36" t="s">
        <v>100</v>
      </c>
      <c r="BH822" s="36" t="s">
        <v>8</v>
      </c>
      <c r="BI822" s="36">
        <v>44713</v>
      </c>
      <c r="BJ822" s="36">
        <v>20</v>
      </c>
      <c r="BK822" s="36">
        <v>1620</v>
      </c>
      <c r="BL822" s="36">
        <v>81</v>
      </c>
      <c r="BM822" s="36" t="s">
        <v>101</v>
      </c>
    </row>
    <row r="823" spans="59:65" x14ac:dyDescent="0.25">
      <c r="BG823" s="36" t="s">
        <v>102</v>
      </c>
      <c r="BH823" s="36" t="s">
        <v>8</v>
      </c>
      <c r="BI823" s="36">
        <v>44713</v>
      </c>
      <c r="BJ823" s="36">
        <v>16.3125</v>
      </c>
      <c r="BK823" s="36">
        <v>1360.74</v>
      </c>
      <c r="BL823" s="36">
        <v>83.42</v>
      </c>
      <c r="BM823" s="36" t="s">
        <v>103</v>
      </c>
    </row>
    <row r="824" spans="59:65" x14ac:dyDescent="0.25">
      <c r="BG824" s="36" t="s">
        <v>104</v>
      </c>
      <c r="BH824" s="36" t="s">
        <v>8</v>
      </c>
      <c r="BI824" s="36">
        <v>44713</v>
      </c>
      <c r="BJ824" s="36">
        <v>10.6875</v>
      </c>
      <c r="BK824" s="36">
        <v>905.06</v>
      </c>
      <c r="BL824" s="36">
        <v>84.68</v>
      </c>
      <c r="BM824" s="36" t="s">
        <v>105</v>
      </c>
    </row>
    <row r="825" spans="59:65" x14ac:dyDescent="0.25">
      <c r="BG825" s="36" t="s">
        <v>402</v>
      </c>
      <c r="BH825" s="36" t="s">
        <v>8</v>
      </c>
      <c r="BI825" s="36">
        <v>44713</v>
      </c>
      <c r="BJ825" s="36">
        <v>43</v>
      </c>
      <c r="BK825" s="36">
        <v>838.5</v>
      </c>
      <c r="BL825" s="36">
        <v>19.5</v>
      </c>
      <c r="BM825" s="36" t="s">
        <v>403</v>
      </c>
    </row>
    <row r="826" spans="59:65" x14ac:dyDescent="0.25">
      <c r="BG826" s="36" t="s">
        <v>455</v>
      </c>
      <c r="BH826" s="36" t="s">
        <v>8</v>
      </c>
      <c r="BI826" s="36">
        <v>44713</v>
      </c>
      <c r="BJ826" s="36">
        <v>3</v>
      </c>
      <c r="BK826" s="36">
        <v>36</v>
      </c>
      <c r="BL826" s="36">
        <v>12</v>
      </c>
      <c r="BM826" s="36" t="s">
        <v>456</v>
      </c>
    </row>
    <row r="827" spans="59:65" x14ac:dyDescent="0.25">
      <c r="BG827" s="36" t="s">
        <v>108</v>
      </c>
      <c r="BH827" s="36" t="s">
        <v>8</v>
      </c>
      <c r="BI827" s="36">
        <v>44713</v>
      </c>
      <c r="BJ827" s="36">
        <v>39.125</v>
      </c>
      <c r="BK827" s="36">
        <v>2141.06</v>
      </c>
      <c r="BL827" s="36">
        <v>54.72</v>
      </c>
      <c r="BM827" s="36" t="s">
        <v>109</v>
      </c>
    </row>
    <row r="828" spans="59:65" x14ac:dyDescent="0.25">
      <c r="BG828" s="36" t="s">
        <v>110</v>
      </c>
      <c r="BH828" s="36" t="s">
        <v>8</v>
      </c>
      <c r="BI828" s="36">
        <v>44713</v>
      </c>
      <c r="BJ828" s="36">
        <v>186.5</v>
      </c>
      <c r="BK828" s="36">
        <v>9335.5499999999993</v>
      </c>
      <c r="BL828" s="36">
        <v>50.06</v>
      </c>
      <c r="BM828" s="36" t="s">
        <v>111</v>
      </c>
    </row>
    <row r="829" spans="59:65" x14ac:dyDescent="0.25">
      <c r="BG829" s="36" t="s">
        <v>112</v>
      </c>
      <c r="BH829" s="36" t="s">
        <v>8</v>
      </c>
      <c r="BI829" s="36">
        <v>44713</v>
      </c>
      <c r="BJ829" s="36">
        <v>201.25</v>
      </c>
      <c r="BK829" s="36">
        <v>1224.31</v>
      </c>
      <c r="BL829" s="36">
        <v>6.08</v>
      </c>
      <c r="BM829" s="36" t="s">
        <v>113</v>
      </c>
    </row>
    <row r="830" spans="59:65" x14ac:dyDescent="0.25">
      <c r="BG830" s="36" t="s">
        <v>457</v>
      </c>
      <c r="BH830" s="36" t="s">
        <v>8</v>
      </c>
      <c r="BI830" s="36">
        <v>44713</v>
      </c>
      <c r="BJ830" s="36">
        <v>1.1666669999999999</v>
      </c>
      <c r="BK830" s="36">
        <v>85.01</v>
      </c>
      <c r="BL830" s="36">
        <v>72.87</v>
      </c>
      <c r="BM830" s="36" t="s">
        <v>458</v>
      </c>
    </row>
    <row r="831" spans="59:65" x14ac:dyDescent="0.25">
      <c r="BG831" s="36" t="s">
        <v>114</v>
      </c>
      <c r="BH831" s="36" t="s">
        <v>8</v>
      </c>
      <c r="BI831" s="36">
        <v>44713</v>
      </c>
      <c r="BJ831" s="36">
        <v>883.89934100000005</v>
      </c>
      <c r="BK831" s="36">
        <v>70604.28</v>
      </c>
      <c r="BL831" s="36">
        <v>79.88</v>
      </c>
      <c r="BM831" s="36" t="s">
        <v>115</v>
      </c>
    </row>
    <row r="832" spans="59:65" x14ac:dyDescent="0.25">
      <c r="BG832" s="36" t="s">
        <v>119</v>
      </c>
      <c r="BH832" s="36" t="s">
        <v>8</v>
      </c>
      <c r="BI832" s="36">
        <v>44713</v>
      </c>
      <c r="BJ832" s="36">
        <v>374.61667299999999</v>
      </c>
      <c r="BK832" s="36">
        <v>27155.68</v>
      </c>
      <c r="BL832" s="36">
        <v>72.489999999999995</v>
      </c>
      <c r="BM832" s="36" t="s">
        <v>120</v>
      </c>
    </row>
    <row r="833" spans="59:65" x14ac:dyDescent="0.25">
      <c r="BG833" s="36" t="s">
        <v>123</v>
      </c>
      <c r="BH833" s="36" t="s">
        <v>8</v>
      </c>
      <c r="BI833" s="36">
        <v>44713</v>
      </c>
      <c r="BJ833" s="36">
        <v>12</v>
      </c>
      <c r="BK833" s="36">
        <v>338.82</v>
      </c>
      <c r="BL833" s="36">
        <v>28.24</v>
      </c>
      <c r="BM833" s="36" t="s">
        <v>124</v>
      </c>
    </row>
    <row r="834" spans="59:65" x14ac:dyDescent="0.25">
      <c r="BG834" s="36" t="s">
        <v>125</v>
      </c>
      <c r="BH834" s="36" t="s">
        <v>8</v>
      </c>
      <c r="BI834" s="36">
        <v>44713</v>
      </c>
      <c r="BJ834" s="36">
        <v>90</v>
      </c>
      <c r="BK834" s="36">
        <v>1153.8499999999999</v>
      </c>
      <c r="BL834" s="36">
        <v>12.82</v>
      </c>
      <c r="BM834" s="36" t="s">
        <v>126</v>
      </c>
    </row>
    <row r="835" spans="59:65" x14ac:dyDescent="0.25">
      <c r="BG835" s="36" t="s">
        <v>129</v>
      </c>
      <c r="BH835" s="36" t="s">
        <v>8</v>
      </c>
      <c r="BI835" s="36">
        <v>44713</v>
      </c>
      <c r="BJ835" s="36">
        <v>155.125</v>
      </c>
      <c r="BK835" s="36">
        <v>13809.94</v>
      </c>
      <c r="BL835" s="36">
        <v>89.02</v>
      </c>
      <c r="BM835" s="36" t="s">
        <v>130</v>
      </c>
    </row>
    <row r="836" spans="59:65" x14ac:dyDescent="0.25">
      <c r="BG836" s="36" t="s">
        <v>133</v>
      </c>
      <c r="BH836" s="36" t="s">
        <v>8</v>
      </c>
      <c r="BI836" s="36">
        <v>44713</v>
      </c>
      <c r="BJ836" s="36">
        <v>111.58333</v>
      </c>
      <c r="BK836" s="36">
        <v>10757.32</v>
      </c>
      <c r="BL836" s="36">
        <v>96.41</v>
      </c>
      <c r="BM836" s="36" t="s">
        <v>134</v>
      </c>
    </row>
    <row r="837" spans="59:65" x14ac:dyDescent="0.25">
      <c r="BG837" s="36" t="s">
        <v>141</v>
      </c>
      <c r="BH837" s="36" t="s">
        <v>8</v>
      </c>
      <c r="BI837" s="36">
        <v>44713</v>
      </c>
      <c r="BJ837" s="36">
        <v>22</v>
      </c>
      <c r="BK837" s="36">
        <v>303.58</v>
      </c>
      <c r="BL837" s="36">
        <v>13.8</v>
      </c>
      <c r="BM837" s="36" t="s">
        <v>142</v>
      </c>
    </row>
    <row r="838" spans="59:65" x14ac:dyDescent="0.25">
      <c r="BG838" s="36" t="s">
        <v>406</v>
      </c>
      <c r="BH838" s="36" t="s">
        <v>8</v>
      </c>
      <c r="BI838" s="36">
        <v>44713</v>
      </c>
      <c r="BJ838" s="36">
        <v>58</v>
      </c>
      <c r="BK838" s="36">
        <v>914.43</v>
      </c>
      <c r="BL838" s="36">
        <v>15.77</v>
      </c>
      <c r="BM838" s="36" t="s">
        <v>407</v>
      </c>
    </row>
    <row r="839" spans="59:65" x14ac:dyDescent="0.25">
      <c r="BG839" s="36" t="s">
        <v>143</v>
      </c>
      <c r="BH839" s="36" t="s">
        <v>8</v>
      </c>
      <c r="BI839" s="36">
        <v>44713</v>
      </c>
      <c r="BJ839" s="36">
        <v>255</v>
      </c>
      <c r="BK839" s="36">
        <v>3701.16</v>
      </c>
      <c r="BL839" s="36">
        <v>14.51</v>
      </c>
      <c r="BM839" s="36" t="s">
        <v>144</v>
      </c>
    </row>
    <row r="840" spans="59:65" x14ac:dyDescent="0.25">
      <c r="BG840" s="36" t="s">
        <v>145</v>
      </c>
      <c r="BH840" s="36" t="s">
        <v>8</v>
      </c>
      <c r="BI840" s="36">
        <v>44713</v>
      </c>
      <c r="BJ840" s="36">
        <v>212</v>
      </c>
      <c r="BK840" s="36">
        <v>3350.03</v>
      </c>
      <c r="BL840" s="36">
        <v>15.8</v>
      </c>
      <c r="BM840" s="36" t="s">
        <v>146</v>
      </c>
    </row>
    <row r="841" spans="59:65" x14ac:dyDescent="0.25">
      <c r="BG841" s="36" t="s">
        <v>147</v>
      </c>
      <c r="BH841" s="36" t="s">
        <v>8</v>
      </c>
      <c r="BI841" s="36">
        <v>44713</v>
      </c>
      <c r="BJ841" s="36">
        <v>10</v>
      </c>
      <c r="BK841" s="36">
        <v>0</v>
      </c>
      <c r="BL841" s="36">
        <v>0</v>
      </c>
      <c r="BM841" s="36" t="s">
        <v>148</v>
      </c>
    </row>
    <row r="842" spans="59:65" x14ac:dyDescent="0.25">
      <c r="BG842" s="36" t="s">
        <v>351</v>
      </c>
      <c r="BH842" s="36" t="s">
        <v>8</v>
      </c>
      <c r="BI842" s="36">
        <v>44713</v>
      </c>
      <c r="BJ842" s="36">
        <v>27.75</v>
      </c>
      <c r="BK842" s="36">
        <v>835.18</v>
      </c>
      <c r="BL842" s="36">
        <v>30.1</v>
      </c>
      <c r="BM842" s="36" t="s">
        <v>352</v>
      </c>
    </row>
    <row r="843" spans="59:65" x14ac:dyDescent="0.25">
      <c r="BG843" s="36" t="s">
        <v>355</v>
      </c>
      <c r="BH843" s="36" t="s">
        <v>8</v>
      </c>
      <c r="BI843" s="36">
        <v>44713</v>
      </c>
      <c r="BJ843" s="36">
        <v>31</v>
      </c>
      <c r="BK843" s="36">
        <v>2028.16</v>
      </c>
      <c r="BL843" s="36">
        <v>65.42</v>
      </c>
      <c r="BM843" s="36" t="s">
        <v>356</v>
      </c>
    </row>
    <row r="844" spans="59:65" x14ac:dyDescent="0.25">
      <c r="BG844" s="36" t="s">
        <v>357</v>
      </c>
      <c r="BH844" s="36" t="s">
        <v>8</v>
      </c>
      <c r="BI844" s="36">
        <v>44713</v>
      </c>
      <c r="BJ844" s="36">
        <v>3.5</v>
      </c>
      <c r="BK844" s="36">
        <v>270.29000000000002</v>
      </c>
      <c r="BL844" s="36">
        <v>77.23</v>
      </c>
      <c r="BM844" s="36" t="s">
        <v>358</v>
      </c>
    </row>
    <row r="845" spans="59:65" x14ac:dyDescent="0.25">
      <c r="BG845" s="36" t="s">
        <v>359</v>
      </c>
      <c r="BH845" s="36" t="s">
        <v>8</v>
      </c>
      <c r="BI845" s="36">
        <v>44713</v>
      </c>
      <c r="BJ845" s="36">
        <v>214.08330000000001</v>
      </c>
      <c r="BK845" s="36">
        <v>10981.64</v>
      </c>
      <c r="BL845" s="36">
        <v>51.3</v>
      </c>
      <c r="BM845" s="36" t="s">
        <v>360</v>
      </c>
    </row>
    <row r="846" spans="59:65" x14ac:dyDescent="0.25">
      <c r="BG846" s="36" t="s">
        <v>361</v>
      </c>
      <c r="BH846" s="36" t="s">
        <v>8</v>
      </c>
      <c r="BI846" s="36">
        <v>44713</v>
      </c>
      <c r="BJ846" s="36">
        <v>97</v>
      </c>
      <c r="BK846" s="36">
        <v>3026.97</v>
      </c>
      <c r="BL846" s="36">
        <v>31.21</v>
      </c>
      <c r="BM846" s="36" t="s">
        <v>362</v>
      </c>
    </row>
    <row r="847" spans="59:65" x14ac:dyDescent="0.25">
      <c r="BG847" s="36" t="s">
        <v>459</v>
      </c>
      <c r="BH847" s="36" t="s">
        <v>8</v>
      </c>
      <c r="BI847" s="36">
        <v>44713</v>
      </c>
      <c r="BJ847" s="36">
        <v>1</v>
      </c>
      <c r="BK847" s="36">
        <v>78.16</v>
      </c>
      <c r="BL847" s="36">
        <v>78.16</v>
      </c>
      <c r="BM847" s="36" t="s">
        <v>460</v>
      </c>
    </row>
    <row r="848" spans="59:65" x14ac:dyDescent="0.25">
      <c r="BG848" s="36" t="s">
        <v>363</v>
      </c>
      <c r="BH848" s="36" t="s">
        <v>8</v>
      </c>
      <c r="BI848" s="36">
        <v>44713</v>
      </c>
      <c r="BJ848" s="36">
        <v>15.75</v>
      </c>
      <c r="BK848" s="36">
        <v>501.59</v>
      </c>
      <c r="BL848" s="36">
        <v>31.85</v>
      </c>
      <c r="BM848" s="36" t="s">
        <v>364</v>
      </c>
    </row>
    <row r="849" spans="59:65" x14ac:dyDescent="0.25">
      <c r="BG849" s="36" t="s">
        <v>149</v>
      </c>
      <c r="BH849" s="36" t="s">
        <v>8</v>
      </c>
      <c r="BI849" s="36">
        <v>44713</v>
      </c>
      <c r="BJ849" s="36">
        <v>119.3125</v>
      </c>
      <c r="BK849" s="36">
        <v>9711.0400000000009</v>
      </c>
      <c r="BL849" s="36">
        <v>81.39</v>
      </c>
      <c r="BM849" s="36" t="s">
        <v>150</v>
      </c>
    </row>
    <row r="850" spans="59:65" x14ac:dyDescent="0.25">
      <c r="BG850" s="36" t="s">
        <v>153</v>
      </c>
      <c r="BH850" s="36" t="s">
        <v>8</v>
      </c>
      <c r="BI850" s="36">
        <v>44713</v>
      </c>
      <c r="BJ850" s="36">
        <v>108.121528</v>
      </c>
      <c r="BK850" s="36">
        <v>10050.06</v>
      </c>
      <c r="BL850" s="36">
        <v>92.95</v>
      </c>
      <c r="BM850" s="36" t="s">
        <v>154</v>
      </c>
    </row>
    <row r="851" spans="59:65" x14ac:dyDescent="0.25">
      <c r="BG851" s="36" t="s">
        <v>461</v>
      </c>
      <c r="BH851" s="36" t="s">
        <v>8</v>
      </c>
      <c r="BI851" s="36">
        <v>44713</v>
      </c>
      <c r="BJ851" s="36">
        <v>2.5</v>
      </c>
      <c r="BK851" s="36">
        <v>201.2</v>
      </c>
      <c r="BL851" s="36">
        <v>80.48</v>
      </c>
      <c r="BM851" s="36" t="s">
        <v>462</v>
      </c>
    </row>
    <row r="852" spans="59:65" x14ac:dyDescent="0.25">
      <c r="BG852" s="36" t="s">
        <v>467</v>
      </c>
      <c r="BH852" s="36" t="s">
        <v>8</v>
      </c>
      <c r="BI852" s="36">
        <v>44713</v>
      </c>
      <c r="BJ852" s="36">
        <v>1.4443999999999999</v>
      </c>
      <c r="BK852" s="36">
        <v>117</v>
      </c>
      <c r="BL852" s="36">
        <v>81</v>
      </c>
      <c r="BM852" s="36" t="s">
        <v>468</v>
      </c>
    </row>
    <row r="853" spans="59:65" x14ac:dyDescent="0.25">
      <c r="BG853" s="36" t="s">
        <v>157</v>
      </c>
      <c r="BH853" s="36" t="s">
        <v>8</v>
      </c>
      <c r="BI853" s="36">
        <v>44713</v>
      </c>
      <c r="BJ853" s="36">
        <v>0.125</v>
      </c>
      <c r="BK853" s="36">
        <v>4.75</v>
      </c>
      <c r="BL853" s="36">
        <v>38</v>
      </c>
      <c r="BM853" s="36" t="s">
        <v>158</v>
      </c>
    </row>
    <row r="854" spans="59:65" x14ac:dyDescent="0.25">
      <c r="BG854" s="36" t="s">
        <v>161</v>
      </c>
      <c r="BH854" s="36" t="s">
        <v>8</v>
      </c>
      <c r="BI854" s="36">
        <v>44713</v>
      </c>
      <c r="BJ854" s="36">
        <v>0</v>
      </c>
      <c r="BK854" s="36">
        <v>1.56</v>
      </c>
      <c r="BL854" s="36">
        <v>0</v>
      </c>
      <c r="BM854" s="36" t="s">
        <v>162</v>
      </c>
    </row>
    <row r="855" spans="59:65" x14ac:dyDescent="0.25">
      <c r="BG855" s="36" t="s">
        <v>469</v>
      </c>
      <c r="BH855" s="36" t="s">
        <v>8</v>
      </c>
      <c r="BI855" s="36">
        <v>44713</v>
      </c>
      <c r="BJ855" s="36">
        <v>0.05</v>
      </c>
      <c r="BK855" s="36">
        <v>1.8</v>
      </c>
      <c r="BL855" s="36">
        <v>36</v>
      </c>
      <c r="BM855" s="36" t="s">
        <v>470</v>
      </c>
    </row>
    <row r="856" spans="59:65" x14ac:dyDescent="0.25">
      <c r="BG856" s="36" t="s">
        <v>163</v>
      </c>
      <c r="BH856" s="36" t="s">
        <v>8</v>
      </c>
      <c r="BI856" s="36">
        <v>44713</v>
      </c>
      <c r="BJ856" s="36">
        <v>65.953333000000001</v>
      </c>
      <c r="BK856" s="36">
        <v>3464.89</v>
      </c>
      <c r="BL856" s="36">
        <v>52.54</v>
      </c>
      <c r="BM856" s="36" t="s">
        <v>164</v>
      </c>
    </row>
    <row r="857" spans="59:65" x14ac:dyDescent="0.25">
      <c r="BG857" s="36" t="s">
        <v>471</v>
      </c>
      <c r="BH857" s="36" t="s">
        <v>8</v>
      </c>
      <c r="BI857" s="36">
        <v>44713</v>
      </c>
      <c r="BJ857" s="36">
        <v>17.916667</v>
      </c>
      <c r="BK857" s="36">
        <v>1106.8599999999999</v>
      </c>
      <c r="BL857" s="36">
        <v>61.78</v>
      </c>
      <c r="BM857" s="36" t="s">
        <v>472</v>
      </c>
    </row>
    <row r="858" spans="59:65" x14ac:dyDescent="0.25">
      <c r="BG858" s="36" t="s">
        <v>473</v>
      </c>
      <c r="BH858" s="36" t="s">
        <v>8</v>
      </c>
      <c r="BI858" s="36">
        <v>44713</v>
      </c>
      <c r="BJ858" s="36">
        <v>27</v>
      </c>
      <c r="BK858" s="36">
        <v>1670.04</v>
      </c>
      <c r="BL858" s="36">
        <v>61.85</v>
      </c>
      <c r="BM858" s="36" t="s">
        <v>474</v>
      </c>
    </row>
    <row r="859" spans="59:65" x14ac:dyDescent="0.25">
      <c r="BG859" s="36" t="s">
        <v>166</v>
      </c>
      <c r="BH859" s="36" t="s">
        <v>8</v>
      </c>
      <c r="BI859" s="36">
        <v>44713</v>
      </c>
      <c r="BJ859" s="36">
        <v>6</v>
      </c>
      <c r="BK859" s="36">
        <v>98.76</v>
      </c>
      <c r="BL859" s="36">
        <v>16.46</v>
      </c>
      <c r="BM859" s="36" t="s">
        <v>167</v>
      </c>
    </row>
    <row r="860" spans="59:65" x14ac:dyDescent="0.25">
      <c r="BG860" s="36" t="s">
        <v>168</v>
      </c>
      <c r="BH860" s="36" t="s">
        <v>8</v>
      </c>
      <c r="BI860" s="36">
        <v>44713</v>
      </c>
      <c r="BJ860" s="36">
        <v>9.5</v>
      </c>
      <c r="BK860" s="36">
        <v>254.45</v>
      </c>
      <c r="BL860" s="36">
        <v>26.78</v>
      </c>
      <c r="BM860" s="36" t="s">
        <v>169</v>
      </c>
    </row>
    <row r="861" spans="59:65" x14ac:dyDescent="0.25">
      <c r="BG861" s="36" t="s">
        <v>172</v>
      </c>
      <c r="BH861" s="36" t="s">
        <v>8</v>
      </c>
      <c r="BI861" s="36">
        <v>44713</v>
      </c>
      <c r="BJ861" s="36">
        <v>2769.25</v>
      </c>
      <c r="BK861" s="36">
        <v>36138.120000000003</v>
      </c>
      <c r="BL861" s="36">
        <v>13.05</v>
      </c>
      <c r="BM861" s="36" t="s">
        <v>173</v>
      </c>
    </row>
    <row r="862" spans="59:65" x14ac:dyDescent="0.25">
      <c r="BG862" s="36" t="s">
        <v>367</v>
      </c>
      <c r="BH862" s="36" t="s">
        <v>8</v>
      </c>
      <c r="BI862" s="36">
        <v>44713</v>
      </c>
      <c r="BJ862" s="36">
        <v>852.25</v>
      </c>
      <c r="BK862" s="36">
        <v>16976.310000000001</v>
      </c>
      <c r="BL862" s="36">
        <v>19.920000000000002</v>
      </c>
      <c r="BM862" s="36" t="s">
        <v>368</v>
      </c>
    </row>
    <row r="863" spans="59:65" x14ac:dyDescent="0.25">
      <c r="BG863" s="36" t="s">
        <v>174</v>
      </c>
      <c r="BH863" s="36" t="s">
        <v>8</v>
      </c>
      <c r="BI863" s="36">
        <v>44713</v>
      </c>
      <c r="BJ863" s="36">
        <v>7</v>
      </c>
      <c r="BK863" s="36">
        <v>131</v>
      </c>
      <c r="BL863" s="36">
        <v>18.71</v>
      </c>
      <c r="BM863" s="36" t="s">
        <v>175</v>
      </c>
    </row>
    <row r="864" spans="59:65" x14ac:dyDescent="0.25">
      <c r="BG864" s="36" t="s">
        <v>176</v>
      </c>
      <c r="BH864" s="36" t="s">
        <v>8</v>
      </c>
      <c r="BI864" s="36">
        <v>44713</v>
      </c>
      <c r="BJ864" s="36">
        <v>995.58336999999995</v>
      </c>
      <c r="BK864" s="36">
        <v>32506.240000000002</v>
      </c>
      <c r="BL864" s="36">
        <v>32.65</v>
      </c>
      <c r="BM864" s="36" t="s">
        <v>177</v>
      </c>
    </row>
    <row r="865" spans="59:65" x14ac:dyDescent="0.25">
      <c r="BG865" s="36" t="s">
        <v>475</v>
      </c>
      <c r="BH865" s="36" t="s">
        <v>8</v>
      </c>
      <c r="BI865" s="36">
        <v>44713</v>
      </c>
      <c r="BJ865" s="36">
        <v>2</v>
      </c>
      <c r="BK865" s="36">
        <v>252.53</v>
      </c>
      <c r="BL865" s="36">
        <v>126.27</v>
      </c>
      <c r="BM865" s="36" t="s">
        <v>476</v>
      </c>
    </row>
    <row r="866" spans="59:65" x14ac:dyDescent="0.25">
      <c r="BG866" s="36" t="s">
        <v>184</v>
      </c>
      <c r="BH866" s="36" t="s">
        <v>8</v>
      </c>
      <c r="BI866" s="36">
        <v>44713</v>
      </c>
      <c r="BJ866" s="36">
        <v>2149.375</v>
      </c>
      <c r="BK866" s="36">
        <v>34170.949999999997</v>
      </c>
      <c r="BL866" s="36">
        <v>15.9</v>
      </c>
      <c r="BM866" s="36" t="s">
        <v>185</v>
      </c>
    </row>
    <row r="867" spans="59:65" x14ac:dyDescent="0.25">
      <c r="BG867" s="36" t="s">
        <v>186</v>
      </c>
      <c r="BH867" s="36" t="s">
        <v>8</v>
      </c>
      <c r="BI867" s="36">
        <v>44713</v>
      </c>
      <c r="BJ867" s="36">
        <v>72.333332999999996</v>
      </c>
      <c r="BK867" s="36">
        <v>3182.68</v>
      </c>
      <c r="BL867" s="36">
        <v>44</v>
      </c>
      <c r="BM867" s="36" t="s">
        <v>187</v>
      </c>
    </row>
    <row r="868" spans="59:65" x14ac:dyDescent="0.25">
      <c r="BG868" s="36" t="s">
        <v>190</v>
      </c>
      <c r="BH868" s="36" t="s">
        <v>8</v>
      </c>
      <c r="BI868" s="36">
        <v>44713</v>
      </c>
      <c r="BJ868" s="36">
        <v>83.833332999999996</v>
      </c>
      <c r="BK868" s="36">
        <v>3148.22</v>
      </c>
      <c r="BL868" s="36">
        <v>37.549999999999997</v>
      </c>
      <c r="BM868" s="36" t="s">
        <v>191</v>
      </c>
    </row>
    <row r="869" spans="59:65" x14ac:dyDescent="0.25">
      <c r="BG869" s="36" t="s">
        <v>194</v>
      </c>
      <c r="BH869" s="36" t="s">
        <v>8</v>
      </c>
      <c r="BI869" s="36">
        <v>44713</v>
      </c>
      <c r="BJ869" s="36">
        <v>2431.625</v>
      </c>
      <c r="BK869" s="36">
        <v>38627.67</v>
      </c>
      <c r="BL869" s="36">
        <v>15.89</v>
      </c>
      <c r="BM869" s="36" t="s">
        <v>195</v>
      </c>
    </row>
    <row r="870" spans="59:65" x14ac:dyDescent="0.25">
      <c r="BG870" s="36" t="s">
        <v>196</v>
      </c>
      <c r="BH870" s="36" t="s">
        <v>8</v>
      </c>
      <c r="BI870" s="36">
        <v>44713</v>
      </c>
      <c r="BJ870" s="36">
        <v>66.5</v>
      </c>
      <c r="BK870" s="36">
        <v>2761.33</v>
      </c>
      <c r="BL870" s="36">
        <v>41.52</v>
      </c>
      <c r="BM870" s="36" t="s">
        <v>197</v>
      </c>
    </row>
    <row r="871" spans="59:65" x14ac:dyDescent="0.25">
      <c r="BG871" s="36" t="s">
        <v>481</v>
      </c>
      <c r="BH871" s="36" t="s">
        <v>8</v>
      </c>
      <c r="BI871" s="36">
        <v>44713</v>
      </c>
      <c r="BJ871" s="36">
        <v>3</v>
      </c>
      <c r="BK871" s="36">
        <v>28.8</v>
      </c>
      <c r="BL871" s="36">
        <v>9.6</v>
      </c>
      <c r="BM871" s="36" t="s">
        <v>482</v>
      </c>
    </row>
    <row r="872" spans="59:65" x14ac:dyDescent="0.25">
      <c r="BG872" s="36" t="s">
        <v>202</v>
      </c>
      <c r="BH872" s="36" t="s">
        <v>8</v>
      </c>
      <c r="BI872" s="36">
        <v>44713</v>
      </c>
      <c r="BJ872" s="36">
        <v>0</v>
      </c>
      <c r="BK872" s="36">
        <v>3.63</v>
      </c>
      <c r="BL872" s="36">
        <v>0</v>
      </c>
      <c r="BM872" s="36" t="s">
        <v>203</v>
      </c>
    </row>
    <row r="873" spans="59:65" x14ac:dyDescent="0.25">
      <c r="BG873" s="36" t="s">
        <v>428</v>
      </c>
      <c r="BH873" s="36" t="s">
        <v>8</v>
      </c>
      <c r="BI873" s="36">
        <v>44713</v>
      </c>
      <c r="BJ873" s="36">
        <v>26.83334</v>
      </c>
      <c r="BK873" s="36">
        <v>780</v>
      </c>
      <c r="BL873" s="36">
        <v>29.07</v>
      </c>
      <c r="BM873" s="36" t="s">
        <v>429</v>
      </c>
    </row>
    <row r="874" spans="59:65" x14ac:dyDescent="0.25">
      <c r="BG874" s="36" t="s">
        <v>204</v>
      </c>
      <c r="BH874" s="36" t="s">
        <v>8</v>
      </c>
      <c r="BI874" s="36">
        <v>44713</v>
      </c>
      <c r="BJ874" s="36">
        <v>5093.5</v>
      </c>
      <c r="BK874" s="36">
        <v>99920.34</v>
      </c>
      <c r="BL874" s="36">
        <v>19.62</v>
      </c>
      <c r="BM874" s="36" t="s">
        <v>205</v>
      </c>
    </row>
    <row r="875" spans="59:65" x14ac:dyDescent="0.25">
      <c r="BG875" s="36" t="s">
        <v>206</v>
      </c>
      <c r="BH875" s="36" t="s">
        <v>8</v>
      </c>
      <c r="BI875" s="36">
        <v>44713</v>
      </c>
      <c r="BJ875" s="36">
        <v>1553.25</v>
      </c>
      <c r="BK875" s="36">
        <v>27850</v>
      </c>
      <c r="BL875" s="36">
        <v>17.93</v>
      </c>
      <c r="BM875" s="36" t="s">
        <v>207</v>
      </c>
    </row>
    <row r="876" spans="59:65" x14ac:dyDescent="0.25">
      <c r="BG876" s="36" t="s">
        <v>430</v>
      </c>
      <c r="BH876" s="36" t="s">
        <v>8</v>
      </c>
      <c r="BI876" s="36">
        <v>44713</v>
      </c>
      <c r="BJ876" s="36">
        <v>310.8</v>
      </c>
      <c r="BK876" s="36">
        <v>6207.57</v>
      </c>
      <c r="BL876" s="36">
        <v>19.97</v>
      </c>
      <c r="BM876" s="36" t="s">
        <v>431</v>
      </c>
    </row>
    <row r="877" spans="59:65" x14ac:dyDescent="0.25">
      <c r="BG877" s="36" t="s">
        <v>210</v>
      </c>
      <c r="BH877" s="36" t="s">
        <v>8</v>
      </c>
      <c r="BI877" s="36">
        <v>44713</v>
      </c>
      <c r="BJ877" s="36">
        <v>273.5</v>
      </c>
      <c r="BK877" s="36">
        <v>5492.1</v>
      </c>
      <c r="BL877" s="36">
        <v>20.079999999999998</v>
      </c>
      <c r="BM877" s="36" t="s">
        <v>211</v>
      </c>
    </row>
    <row r="878" spans="59:65" x14ac:dyDescent="0.25">
      <c r="BG878" s="36" t="s">
        <v>371</v>
      </c>
      <c r="BH878" s="36" t="s">
        <v>8</v>
      </c>
      <c r="BI878" s="36">
        <v>44713</v>
      </c>
      <c r="BJ878" s="36">
        <v>272.25</v>
      </c>
      <c r="BK878" s="36">
        <v>4760.3999999999996</v>
      </c>
      <c r="BL878" s="36">
        <v>17.489999999999998</v>
      </c>
      <c r="BM878" s="36" t="s">
        <v>372</v>
      </c>
    </row>
    <row r="879" spans="59:65" x14ac:dyDescent="0.25">
      <c r="BG879" s="36" t="s">
        <v>212</v>
      </c>
      <c r="BH879" s="36" t="s">
        <v>8</v>
      </c>
      <c r="BI879" s="36">
        <v>44713</v>
      </c>
      <c r="BJ879" s="36">
        <v>12</v>
      </c>
      <c r="BK879" s="36">
        <v>417.71</v>
      </c>
      <c r="BL879" s="36">
        <v>34.81</v>
      </c>
      <c r="BM879" s="36" t="s">
        <v>213</v>
      </c>
    </row>
    <row r="880" spans="59:65" x14ac:dyDescent="0.25">
      <c r="BG880" s="36" t="s">
        <v>214</v>
      </c>
      <c r="BH880" s="36" t="s">
        <v>8</v>
      </c>
      <c r="BI880" s="36">
        <v>44713</v>
      </c>
      <c r="BJ880" s="36">
        <v>13.5</v>
      </c>
      <c r="BK880" s="36">
        <v>339.62</v>
      </c>
      <c r="BL880" s="36">
        <v>25.16</v>
      </c>
      <c r="BM880" s="36" t="s">
        <v>215</v>
      </c>
    </row>
    <row r="881" spans="59:65" x14ac:dyDescent="0.25">
      <c r="BG881" s="36" t="s">
        <v>511</v>
      </c>
      <c r="BH881" s="36" t="s">
        <v>8</v>
      </c>
      <c r="BI881" s="36">
        <v>44713</v>
      </c>
      <c r="BJ881" s="36">
        <v>25.5</v>
      </c>
      <c r="BK881" s="36">
        <v>969</v>
      </c>
      <c r="BL881" s="36">
        <v>38</v>
      </c>
      <c r="BM881" s="36" t="s">
        <v>512</v>
      </c>
    </row>
    <row r="882" spans="59:65" x14ac:dyDescent="0.25">
      <c r="BG882" s="36" t="s">
        <v>513</v>
      </c>
      <c r="BH882" s="36" t="s">
        <v>8</v>
      </c>
      <c r="BI882" s="36">
        <v>44713</v>
      </c>
      <c r="BJ882" s="36">
        <v>24</v>
      </c>
      <c r="BK882" s="36">
        <v>1296</v>
      </c>
      <c r="BL882" s="36">
        <v>54</v>
      </c>
      <c r="BM882" s="36" t="s">
        <v>514</v>
      </c>
    </row>
    <row r="883" spans="59:65" x14ac:dyDescent="0.25">
      <c r="BG883" s="36" t="s">
        <v>216</v>
      </c>
      <c r="BH883" s="36" t="s">
        <v>8</v>
      </c>
      <c r="BI883" s="36">
        <v>44713</v>
      </c>
      <c r="BJ883" s="36">
        <v>-1</v>
      </c>
      <c r="BK883" s="36">
        <v>-98</v>
      </c>
      <c r="BL883" s="36">
        <v>98</v>
      </c>
      <c r="BM883" s="36" t="s">
        <v>217</v>
      </c>
    </row>
    <row r="884" spans="59:65" x14ac:dyDescent="0.25">
      <c r="BG884" s="36" t="s">
        <v>218</v>
      </c>
      <c r="BH884" s="36" t="s">
        <v>8</v>
      </c>
      <c r="BI884" s="36">
        <v>44713</v>
      </c>
      <c r="BJ884" s="36">
        <v>1</v>
      </c>
      <c r="BK884" s="36">
        <v>72</v>
      </c>
      <c r="BL884" s="36">
        <v>72</v>
      </c>
      <c r="BM884" s="36" t="s">
        <v>219</v>
      </c>
    </row>
    <row r="885" spans="59:65" x14ac:dyDescent="0.25">
      <c r="BG885" s="36" t="s">
        <v>220</v>
      </c>
      <c r="BH885" s="36" t="s">
        <v>8</v>
      </c>
      <c r="BI885" s="36">
        <v>44713</v>
      </c>
      <c r="BJ885" s="36">
        <v>6</v>
      </c>
      <c r="BK885" s="36">
        <v>736.2</v>
      </c>
      <c r="BL885" s="36">
        <v>122.7</v>
      </c>
      <c r="BM885" s="36" t="s">
        <v>221</v>
      </c>
    </row>
    <row r="886" spans="59:65" x14ac:dyDescent="0.25">
      <c r="BG886" s="36" t="s">
        <v>487</v>
      </c>
      <c r="BH886" s="36" t="s">
        <v>8</v>
      </c>
      <c r="BI886" s="36">
        <v>44713</v>
      </c>
      <c r="BJ886" s="36">
        <v>10</v>
      </c>
      <c r="BK886" s="36">
        <v>185</v>
      </c>
      <c r="BL886" s="36">
        <v>18.5</v>
      </c>
      <c r="BM886" s="36" t="s">
        <v>488</v>
      </c>
    </row>
    <row r="887" spans="59:65" x14ac:dyDescent="0.25">
      <c r="BG887" s="36" t="s">
        <v>226</v>
      </c>
      <c r="BH887" s="36" t="s">
        <v>8</v>
      </c>
      <c r="BI887" s="36">
        <v>44713</v>
      </c>
      <c r="BJ887" s="36">
        <v>4</v>
      </c>
      <c r="BK887" s="36">
        <v>117.12</v>
      </c>
      <c r="BL887" s="36">
        <v>29.28</v>
      </c>
      <c r="BM887" s="36" t="s">
        <v>227</v>
      </c>
    </row>
    <row r="888" spans="59:65" x14ac:dyDescent="0.25">
      <c r="BG888" s="36" t="s">
        <v>230</v>
      </c>
      <c r="BH888" s="36" t="s">
        <v>8</v>
      </c>
      <c r="BI888" s="36">
        <v>44713</v>
      </c>
      <c r="BJ888" s="36">
        <v>57.75</v>
      </c>
      <c r="BK888" s="36">
        <v>3731.06</v>
      </c>
      <c r="BL888" s="36">
        <v>64.61</v>
      </c>
      <c r="BM888" s="36" t="s">
        <v>231</v>
      </c>
    </row>
    <row r="889" spans="59:65" x14ac:dyDescent="0.25">
      <c r="BG889" s="36" t="s">
        <v>236</v>
      </c>
      <c r="BH889" s="36" t="s">
        <v>8</v>
      </c>
      <c r="BI889" s="36">
        <v>44713</v>
      </c>
      <c r="BJ889" s="36">
        <v>48.6875</v>
      </c>
      <c r="BK889" s="36">
        <v>7173.67</v>
      </c>
      <c r="BL889" s="36">
        <v>147.34</v>
      </c>
      <c r="BM889" s="36" t="s">
        <v>237</v>
      </c>
    </row>
    <row r="890" spans="59:65" x14ac:dyDescent="0.25">
      <c r="BG890" s="36" t="s">
        <v>240</v>
      </c>
      <c r="BH890" s="36" t="s">
        <v>8</v>
      </c>
      <c r="BI890" s="36">
        <v>44713</v>
      </c>
      <c r="BJ890" s="36">
        <v>478.85939999999999</v>
      </c>
      <c r="BK890" s="36">
        <v>64670.54</v>
      </c>
      <c r="BL890" s="36">
        <v>135.05000000000001</v>
      </c>
      <c r="BM890" s="36" t="s">
        <v>241</v>
      </c>
    </row>
    <row r="891" spans="59:65" x14ac:dyDescent="0.25">
      <c r="BG891" s="36" t="s">
        <v>246</v>
      </c>
      <c r="BH891" s="36" t="s">
        <v>8</v>
      </c>
      <c r="BI891" s="36">
        <v>44713</v>
      </c>
      <c r="BJ891" s="36">
        <v>37</v>
      </c>
      <c r="BK891" s="36">
        <v>3791.85</v>
      </c>
      <c r="BL891" s="36">
        <v>102.48</v>
      </c>
      <c r="BM891" s="36" t="s">
        <v>247</v>
      </c>
    </row>
    <row r="892" spans="59:65" x14ac:dyDescent="0.25">
      <c r="BG892" s="36" t="s">
        <v>250</v>
      </c>
      <c r="BH892" s="36" t="s">
        <v>8</v>
      </c>
      <c r="BI892" s="36">
        <v>44713</v>
      </c>
      <c r="BJ892" s="36">
        <v>29.75</v>
      </c>
      <c r="BK892" s="36">
        <v>3233.07</v>
      </c>
      <c r="BL892" s="36">
        <v>108.67</v>
      </c>
      <c r="BM892" s="36" t="s">
        <v>251</v>
      </c>
    </row>
    <row r="893" spans="59:65" x14ac:dyDescent="0.25">
      <c r="BG893" s="36" t="s">
        <v>252</v>
      </c>
      <c r="BH893" s="36" t="s">
        <v>8</v>
      </c>
      <c r="BI893" s="36">
        <v>44713</v>
      </c>
      <c r="BJ893" s="36">
        <v>157</v>
      </c>
      <c r="BK893" s="36">
        <v>12866.1</v>
      </c>
      <c r="BL893" s="36">
        <v>81.95</v>
      </c>
      <c r="BM893" s="36" t="s">
        <v>253</v>
      </c>
    </row>
    <row r="894" spans="59:65" x14ac:dyDescent="0.25">
      <c r="BG894" s="36" t="s">
        <v>256</v>
      </c>
      <c r="BH894" s="36" t="s">
        <v>8</v>
      </c>
      <c r="BI894" s="36">
        <v>44713</v>
      </c>
      <c r="BJ894" s="36">
        <v>192.78126700000001</v>
      </c>
      <c r="BK894" s="36">
        <v>17844.22</v>
      </c>
      <c r="BL894" s="36">
        <v>92.56</v>
      </c>
      <c r="BM894" s="36" t="s">
        <v>257</v>
      </c>
    </row>
    <row r="895" spans="59:65" x14ac:dyDescent="0.25">
      <c r="BG895" s="36" t="s">
        <v>262</v>
      </c>
      <c r="BH895" s="36" t="s">
        <v>8</v>
      </c>
      <c r="BI895" s="36">
        <v>44713</v>
      </c>
      <c r="BJ895" s="36">
        <v>-1.5833330000000001</v>
      </c>
      <c r="BK895" s="36">
        <v>-18.62</v>
      </c>
      <c r="BL895" s="36">
        <v>11.76</v>
      </c>
      <c r="BM895" s="36" t="s">
        <v>263</v>
      </c>
    </row>
    <row r="896" spans="59:65" x14ac:dyDescent="0.25">
      <c r="BG896" s="36" t="s">
        <v>381</v>
      </c>
      <c r="BH896" s="36" t="s">
        <v>8</v>
      </c>
      <c r="BI896" s="36">
        <v>44713</v>
      </c>
      <c r="BJ896" s="36">
        <v>14.083333</v>
      </c>
      <c r="BK896" s="36">
        <v>381.87</v>
      </c>
      <c r="BL896" s="36">
        <v>27.12</v>
      </c>
      <c r="BM896" s="36" t="s">
        <v>382</v>
      </c>
    </row>
    <row r="897" spans="59:65" x14ac:dyDescent="0.25">
      <c r="BG897" s="36" t="s">
        <v>383</v>
      </c>
      <c r="BH897" s="36" t="s">
        <v>8</v>
      </c>
      <c r="BI897" s="36">
        <v>44713</v>
      </c>
      <c r="BJ897" s="36">
        <v>6.9166670000000003</v>
      </c>
      <c r="BK897" s="36">
        <v>343.04</v>
      </c>
      <c r="BL897" s="36">
        <v>49.6</v>
      </c>
      <c r="BM897" s="36" t="s">
        <v>384</v>
      </c>
    </row>
    <row r="898" spans="59:65" x14ac:dyDescent="0.25">
      <c r="BG898" s="36" t="s">
        <v>268</v>
      </c>
      <c r="BH898" s="36" t="s">
        <v>8</v>
      </c>
      <c r="BI898" s="36">
        <v>44713</v>
      </c>
      <c r="BJ898" s="36">
        <v>11.1</v>
      </c>
      <c r="BK898" s="36">
        <v>1097.6199999999999</v>
      </c>
      <c r="BL898" s="36">
        <v>98.88</v>
      </c>
      <c r="BM898" s="36" t="s">
        <v>269</v>
      </c>
    </row>
    <row r="899" spans="59:65" x14ac:dyDescent="0.25">
      <c r="BG899" s="36" t="s">
        <v>270</v>
      </c>
      <c r="BH899" s="36" t="s">
        <v>8</v>
      </c>
      <c r="BI899" s="36">
        <v>44713</v>
      </c>
      <c r="BJ899" s="36">
        <v>9.0000029999999995</v>
      </c>
      <c r="BK899" s="36">
        <v>795.79</v>
      </c>
      <c r="BL899" s="36">
        <v>88.42</v>
      </c>
      <c r="BM899" s="36" t="s">
        <v>271</v>
      </c>
    </row>
    <row r="900" spans="59:65" x14ac:dyDescent="0.25">
      <c r="BG900" s="36" t="s">
        <v>272</v>
      </c>
      <c r="BH900" s="36" t="s">
        <v>8</v>
      </c>
      <c r="BI900" s="36">
        <v>44713</v>
      </c>
      <c r="BJ900" s="36">
        <v>729.02140799999995</v>
      </c>
      <c r="BK900" s="36">
        <v>59396.13</v>
      </c>
      <c r="BL900" s="36">
        <v>81.47</v>
      </c>
      <c r="BM900" s="36" t="s">
        <v>273</v>
      </c>
    </row>
    <row r="901" spans="59:65" x14ac:dyDescent="0.25">
      <c r="BG901" s="36" t="s">
        <v>276</v>
      </c>
      <c r="BH901" s="36" t="s">
        <v>8</v>
      </c>
      <c r="BI901" s="36">
        <v>44713</v>
      </c>
      <c r="BJ901" s="36">
        <v>164.75</v>
      </c>
      <c r="BK901" s="36">
        <v>12321.19</v>
      </c>
      <c r="BL901" s="36">
        <v>74.790000000000006</v>
      </c>
      <c r="BM901" s="36" t="s">
        <v>277</v>
      </c>
    </row>
    <row r="902" spans="59:65" x14ac:dyDescent="0.25">
      <c r="BG902" s="36" t="s">
        <v>436</v>
      </c>
      <c r="BH902" s="36" t="s">
        <v>8</v>
      </c>
      <c r="BI902" s="36">
        <v>44713</v>
      </c>
      <c r="BJ902" s="36">
        <v>341.5</v>
      </c>
      <c r="BK902" s="36">
        <v>20012</v>
      </c>
      <c r="BL902" s="36">
        <v>58.6</v>
      </c>
      <c r="BM902" s="36" t="s">
        <v>437</v>
      </c>
    </row>
    <row r="903" spans="59:65" x14ac:dyDescent="0.25">
      <c r="BG903" s="36" t="s">
        <v>280</v>
      </c>
      <c r="BH903" s="36" t="s">
        <v>8</v>
      </c>
      <c r="BI903" s="36">
        <v>44713</v>
      </c>
      <c r="BJ903" s="36">
        <v>128</v>
      </c>
      <c r="BK903" s="36">
        <v>3433.6</v>
      </c>
      <c r="BL903" s="36">
        <v>26.83</v>
      </c>
      <c r="BM903" s="36" t="s">
        <v>281</v>
      </c>
    </row>
    <row r="904" spans="59:65" x14ac:dyDescent="0.25">
      <c r="BG904" s="36" t="s">
        <v>284</v>
      </c>
      <c r="BH904" s="36" t="s">
        <v>8</v>
      </c>
      <c r="BI904" s="36">
        <v>44713</v>
      </c>
      <c r="BJ904" s="36">
        <v>327.5</v>
      </c>
      <c r="BK904" s="36">
        <v>8496.1</v>
      </c>
      <c r="BL904" s="36">
        <v>25.94</v>
      </c>
      <c r="BM904" s="36" t="s">
        <v>285</v>
      </c>
    </row>
    <row r="905" spans="59:65" x14ac:dyDescent="0.25">
      <c r="BG905" s="36" t="s">
        <v>288</v>
      </c>
      <c r="BH905" s="36" t="s">
        <v>8</v>
      </c>
      <c r="BI905" s="36">
        <v>44713</v>
      </c>
      <c r="BJ905" s="36">
        <v>37</v>
      </c>
      <c r="BK905" s="36">
        <v>1031.3</v>
      </c>
      <c r="BL905" s="36">
        <v>27.87</v>
      </c>
      <c r="BM905" s="36" t="s">
        <v>289</v>
      </c>
    </row>
    <row r="906" spans="59:65" x14ac:dyDescent="0.25">
      <c r="BG906" s="36" t="s">
        <v>290</v>
      </c>
      <c r="BH906" s="36" t="s">
        <v>8</v>
      </c>
      <c r="BI906" s="36">
        <v>44713</v>
      </c>
      <c r="BJ906" s="36">
        <v>275.5</v>
      </c>
      <c r="BK906" s="36">
        <v>24169.39</v>
      </c>
      <c r="BL906" s="36">
        <v>87.73</v>
      </c>
      <c r="BM906" s="36" t="s">
        <v>291</v>
      </c>
    </row>
    <row r="907" spans="59:65" x14ac:dyDescent="0.25">
      <c r="BG907" s="36" t="s">
        <v>294</v>
      </c>
      <c r="BH907" s="36" t="s">
        <v>8</v>
      </c>
      <c r="BI907" s="36">
        <v>44713</v>
      </c>
      <c r="BJ907" s="36">
        <v>210.5</v>
      </c>
      <c r="BK907" s="36">
        <v>26883.46</v>
      </c>
      <c r="BL907" s="36">
        <v>127.71</v>
      </c>
      <c r="BM907" s="36" t="s">
        <v>295</v>
      </c>
    </row>
    <row r="908" spans="59:65" x14ac:dyDescent="0.25">
      <c r="BG908" s="36" t="s">
        <v>493</v>
      </c>
      <c r="BH908" s="36" t="s">
        <v>8</v>
      </c>
      <c r="BI908" s="36">
        <v>44713</v>
      </c>
      <c r="BJ908" s="36">
        <v>1</v>
      </c>
      <c r="BK908" s="36">
        <v>53.64</v>
      </c>
      <c r="BL908" s="36">
        <v>53.64</v>
      </c>
      <c r="BM908" s="36" t="s">
        <v>494</v>
      </c>
    </row>
    <row r="909" spans="59:65" x14ac:dyDescent="0.25">
      <c r="BG909" s="36" t="s">
        <v>495</v>
      </c>
      <c r="BH909" s="36" t="s">
        <v>8</v>
      </c>
      <c r="BI909" s="36">
        <v>44713</v>
      </c>
      <c r="BJ909" s="36">
        <v>1</v>
      </c>
      <c r="BK909" s="36">
        <v>45.94</v>
      </c>
      <c r="BL909" s="36">
        <v>45.94</v>
      </c>
      <c r="BM909" s="36" t="s">
        <v>496</v>
      </c>
    </row>
    <row r="910" spans="59:65" x14ac:dyDescent="0.25">
      <c r="BG910" s="36" t="s">
        <v>298</v>
      </c>
      <c r="BH910" s="36" t="s">
        <v>8</v>
      </c>
      <c r="BI910" s="36">
        <v>44713</v>
      </c>
      <c r="BJ910" s="36">
        <v>6</v>
      </c>
      <c r="BK910" s="36">
        <v>38.340000000000003</v>
      </c>
      <c r="BL910" s="36">
        <v>6.39</v>
      </c>
      <c r="BM910" s="36" t="s">
        <v>299</v>
      </c>
    </row>
    <row r="911" spans="59:65" x14ac:dyDescent="0.25">
      <c r="BG911" s="36" t="s">
        <v>315</v>
      </c>
      <c r="BH911" s="36" t="s">
        <v>8</v>
      </c>
      <c r="BI911" s="36">
        <v>44713</v>
      </c>
      <c r="BJ911" s="36">
        <v>2.9999630000000002</v>
      </c>
      <c r="BK911" s="36">
        <v>302.39999999999998</v>
      </c>
      <c r="BL911" s="36">
        <v>100.8</v>
      </c>
      <c r="BM911" s="36" t="s">
        <v>316</v>
      </c>
    </row>
    <row r="912" spans="59:65" x14ac:dyDescent="0.25">
      <c r="BG912" s="36" t="s">
        <v>395</v>
      </c>
      <c r="BH912" s="36" t="s">
        <v>8</v>
      </c>
      <c r="BI912" s="36">
        <v>44713</v>
      </c>
      <c r="BJ912" s="36">
        <v>1</v>
      </c>
      <c r="BK912" s="36">
        <v>60</v>
      </c>
      <c r="BL912" s="36">
        <v>60</v>
      </c>
      <c r="BM912" s="36" t="s">
        <v>396</v>
      </c>
    </row>
    <row r="913" spans="59:65" x14ac:dyDescent="0.25">
      <c r="BG913" s="36" t="s">
        <v>515</v>
      </c>
      <c r="BH913" s="36" t="s">
        <v>8</v>
      </c>
      <c r="BI913" s="36">
        <v>44713</v>
      </c>
      <c r="BJ913" s="36">
        <v>1</v>
      </c>
      <c r="BK913" s="36">
        <v>56</v>
      </c>
      <c r="BL913" s="36">
        <v>56</v>
      </c>
      <c r="BM913" s="36" t="s">
        <v>516</v>
      </c>
    </row>
    <row r="914" spans="59:65" x14ac:dyDescent="0.25">
      <c r="BG914" s="36" t="s">
        <v>7</v>
      </c>
      <c r="BH914" s="36" t="s">
        <v>8</v>
      </c>
      <c r="BI914" s="36">
        <v>44743</v>
      </c>
      <c r="BJ914" s="36">
        <v>11.416667</v>
      </c>
      <c r="BK914" s="36">
        <v>1465.08</v>
      </c>
      <c r="BL914" s="36">
        <v>128.33000000000001</v>
      </c>
      <c r="BM914" s="36" t="s">
        <v>10</v>
      </c>
    </row>
    <row r="915" spans="59:65" x14ac:dyDescent="0.25">
      <c r="BG915" s="36" t="s">
        <v>14</v>
      </c>
      <c r="BH915" s="36" t="s">
        <v>8</v>
      </c>
      <c r="BI915" s="36">
        <v>44743</v>
      </c>
      <c r="BJ915" s="36">
        <v>8.4166670000000003</v>
      </c>
      <c r="BK915" s="36">
        <v>1081.81</v>
      </c>
      <c r="BL915" s="36">
        <v>128.53</v>
      </c>
      <c r="BM915" s="36" t="s">
        <v>15</v>
      </c>
    </row>
    <row r="916" spans="59:65" x14ac:dyDescent="0.25">
      <c r="BG916" s="36" t="s">
        <v>18</v>
      </c>
      <c r="BH916" s="36" t="s">
        <v>8</v>
      </c>
      <c r="BI916" s="36">
        <v>44743</v>
      </c>
      <c r="BJ916" s="36">
        <v>14</v>
      </c>
      <c r="BK916" s="36">
        <v>1803.95</v>
      </c>
      <c r="BL916" s="36">
        <v>128.85</v>
      </c>
      <c r="BM916" s="36" t="s">
        <v>19</v>
      </c>
    </row>
    <row r="917" spans="59:65" x14ac:dyDescent="0.25">
      <c r="BG917" s="36" t="s">
        <v>441</v>
      </c>
      <c r="BH917" s="36" t="s">
        <v>8</v>
      </c>
      <c r="BI917" s="36">
        <v>44743</v>
      </c>
      <c r="BJ917" s="36">
        <v>90</v>
      </c>
      <c r="BK917" s="36">
        <v>3966.15</v>
      </c>
      <c r="BL917" s="36">
        <v>44.07</v>
      </c>
      <c r="BM917" s="36" t="s">
        <v>442</v>
      </c>
    </row>
    <row r="918" spans="59:65" x14ac:dyDescent="0.25">
      <c r="BG918" s="36" t="s">
        <v>20</v>
      </c>
      <c r="BH918" s="36" t="s">
        <v>8</v>
      </c>
      <c r="BI918" s="36">
        <v>44743</v>
      </c>
      <c r="BJ918" s="36">
        <v>51.91666</v>
      </c>
      <c r="BK918" s="36">
        <v>2757.82</v>
      </c>
      <c r="BL918" s="36">
        <v>53.12</v>
      </c>
      <c r="BM918" s="36" t="s">
        <v>21</v>
      </c>
    </row>
    <row r="919" spans="59:65" x14ac:dyDescent="0.25">
      <c r="BG919" s="36" t="s">
        <v>22</v>
      </c>
      <c r="BH919" s="36" t="s">
        <v>8</v>
      </c>
      <c r="BI919" s="36">
        <v>44743</v>
      </c>
      <c r="BJ919" s="36">
        <v>29.833334000000001</v>
      </c>
      <c r="BK919" s="36">
        <v>1737.2</v>
      </c>
      <c r="BL919" s="36">
        <v>58.23</v>
      </c>
      <c r="BM919" s="36" t="s">
        <v>23</v>
      </c>
    </row>
    <row r="920" spans="59:65" x14ac:dyDescent="0.25">
      <c r="BG920" s="36" t="s">
        <v>24</v>
      </c>
      <c r="BH920" s="36" t="s">
        <v>8</v>
      </c>
      <c r="BI920" s="36">
        <v>44743</v>
      </c>
      <c r="BJ920" s="36">
        <v>1</v>
      </c>
      <c r="BK920" s="36">
        <v>21.6</v>
      </c>
      <c r="BL920" s="36">
        <v>21.6</v>
      </c>
      <c r="BM920" s="36" t="s">
        <v>25</v>
      </c>
    </row>
    <row r="921" spans="59:65" x14ac:dyDescent="0.25">
      <c r="BG921" s="36" t="s">
        <v>26</v>
      </c>
      <c r="BH921" s="36" t="s">
        <v>8</v>
      </c>
      <c r="BI921" s="36">
        <v>44743</v>
      </c>
      <c r="BJ921" s="36">
        <v>2</v>
      </c>
      <c r="BK921" s="36">
        <v>41.82</v>
      </c>
      <c r="BL921" s="36">
        <v>20.91</v>
      </c>
      <c r="BM921" s="36" t="s">
        <v>27</v>
      </c>
    </row>
    <row r="922" spans="59:65" x14ac:dyDescent="0.25">
      <c r="BG922" s="36" t="s">
        <v>320</v>
      </c>
      <c r="BH922" s="36" t="s">
        <v>8</v>
      </c>
      <c r="BI922" s="36">
        <v>44743</v>
      </c>
      <c r="BJ922" s="36">
        <v>42.665999999999997</v>
      </c>
      <c r="BK922" s="36">
        <v>1208.5999999999999</v>
      </c>
      <c r="BL922" s="36">
        <v>28.33</v>
      </c>
      <c r="BM922" s="36" t="s">
        <v>321</v>
      </c>
    </row>
    <row r="923" spans="59:65" x14ac:dyDescent="0.25">
      <c r="BG923" s="36" t="s">
        <v>28</v>
      </c>
      <c r="BH923" s="36" t="s">
        <v>8</v>
      </c>
      <c r="BI923" s="36">
        <v>44743</v>
      </c>
      <c r="BJ923" s="36">
        <v>22.388000000000002</v>
      </c>
      <c r="BK923" s="36">
        <v>715.03</v>
      </c>
      <c r="BL923" s="36">
        <v>31.94</v>
      </c>
      <c r="BM923" s="36" t="s">
        <v>29</v>
      </c>
    </row>
    <row r="924" spans="59:65" x14ac:dyDescent="0.25">
      <c r="BG924" s="36" t="s">
        <v>30</v>
      </c>
      <c r="BH924" s="36" t="s">
        <v>8</v>
      </c>
      <c r="BI924" s="36">
        <v>44743</v>
      </c>
      <c r="BJ924" s="36">
        <v>15.5</v>
      </c>
      <c r="BK924" s="36">
        <v>493.43</v>
      </c>
      <c r="BL924" s="36">
        <v>31.83</v>
      </c>
      <c r="BM924" s="36" t="s">
        <v>31</v>
      </c>
    </row>
    <row r="925" spans="59:65" x14ac:dyDescent="0.25">
      <c r="BG925" s="36" t="s">
        <v>36</v>
      </c>
      <c r="BH925" s="36" t="s">
        <v>8</v>
      </c>
      <c r="BI925" s="36">
        <v>44743</v>
      </c>
      <c r="BJ925" s="36">
        <v>1.4</v>
      </c>
      <c r="BK925" s="36">
        <v>14.8</v>
      </c>
      <c r="BL925" s="36">
        <v>10.57</v>
      </c>
      <c r="BM925" s="36" t="s">
        <v>37</v>
      </c>
    </row>
    <row r="926" spans="59:65" x14ac:dyDescent="0.25">
      <c r="BG926" s="36" t="s">
        <v>38</v>
      </c>
      <c r="BH926" s="36" t="s">
        <v>8</v>
      </c>
      <c r="BI926" s="36">
        <v>44743</v>
      </c>
      <c r="BJ926" s="36">
        <v>66</v>
      </c>
      <c r="BK926" s="36">
        <v>2165.31</v>
      </c>
      <c r="BL926" s="36">
        <v>32.81</v>
      </c>
      <c r="BM926" s="36" t="s">
        <v>39</v>
      </c>
    </row>
    <row r="927" spans="59:65" x14ac:dyDescent="0.25">
      <c r="BG927" s="36" t="s">
        <v>40</v>
      </c>
      <c r="BH927" s="36" t="s">
        <v>8</v>
      </c>
      <c r="BI927" s="36">
        <v>44743</v>
      </c>
      <c r="BJ927" s="36">
        <v>17.332999999999998</v>
      </c>
      <c r="BK927" s="36">
        <v>642.71</v>
      </c>
      <c r="BL927" s="36">
        <v>37.08</v>
      </c>
      <c r="BM927" s="36" t="s">
        <v>41</v>
      </c>
    </row>
    <row r="928" spans="59:65" x14ac:dyDescent="0.25">
      <c r="BG928" s="36" t="s">
        <v>504</v>
      </c>
      <c r="BH928" s="36" t="s">
        <v>8</v>
      </c>
      <c r="BI928" s="36">
        <v>44743</v>
      </c>
      <c r="BJ928" s="36">
        <v>0.7</v>
      </c>
      <c r="BK928" s="36">
        <v>25.96</v>
      </c>
      <c r="BL928" s="36">
        <v>37.090000000000003</v>
      </c>
      <c r="BM928" s="36" t="s">
        <v>505</v>
      </c>
    </row>
    <row r="929" spans="59:65" x14ac:dyDescent="0.25">
      <c r="BG929" s="36" t="s">
        <v>42</v>
      </c>
      <c r="BH929" s="36" t="s">
        <v>8</v>
      </c>
      <c r="BI929" s="36">
        <v>44743</v>
      </c>
      <c r="BJ929" s="36">
        <v>13.7</v>
      </c>
      <c r="BK929" s="36">
        <v>508</v>
      </c>
      <c r="BL929" s="36">
        <v>37.08</v>
      </c>
      <c r="BM929" s="36" t="s">
        <v>43</v>
      </c>
    </row>
    <row r="930" spans="59:65" x14ac:dyDescent="0.25">
      <c r="BG930" s="36" t="s">
        <v>51</v>
      </c>
      <c r="BH930" s="36" t="s">
        <v>8</v>
      </c>
      <c r="BI930" s="36">
        <v>44743</v>
      </c>
      <c r="BJ930" s="36">
        <v>2</v>
      </c>
      <c r="BK930" s="36">
        <v>49.86</v>
      </c>
      <c r="BL930" s="36">
        <v>24.93</v>
      </c>
      <c r="BM930" s="36" t="s">
        <v>52</v>
      </c>
    </row>
    <row r="931" spans="59:65" x14ac:dyDescent="0.25">
      <c r="BG931" s="36" t="s">
        <v>449</v>
      </c>
      <c r="BH931" s="36" t="s">
        <v>8</v>
      </c>
      <c r="BI931" s="36">
        <v>44743</v>
      </c>
      <c r="BJ931" s="36">
        <v>29.5</v>
      </c>
      <c r="BK931" s="36">
        <v>936.14</v>
      </c>
      <c r="BL931" s="36">
        <v>31.73</v>
      </c>
      <c r="BM931" s="36" t="s">
        <v>450</v>
      </c>
    </row>
    <row r="932" spans="59:65" x14ac:dyDescent="0.25">
      <c r="BG932" s="36" t="s">
        <v>58</v>
      </c>
      <c r="BH932" s="36" t="s">
        <v>8</v>
      </c>
      <c r="BI932" s="36">
        <v>44743</v>
      </c>
      <c r="BJ932" s="36">
        <v>131.833337</v>
      </c>
      <c r="BK932" s="36">
        <v>18933.52</v>
      </c>
      <c r="BL932" s="36">
        <v>143.62</v>
      </c>
      <c r="BM932" s="36" t="s">
        <v>59</v>
      </c>
    </row>
    <row r="933" spans="59:65" x14ac:dyDescent="0.25">
      <c r="BG933" s="36" t="s">
        <v>62</v>
      </c>
      <c r="BH933" s="36" t="s">
        <v>8</v>
      </c>
      <c r="BI933" s="36">
        <v>44743</v>
      </c>
      <c r="BJ933" s="36">
        <v>177.8125</v>
      </c>
      <c r="BK933" s="36">
        <v>12166.39</v>
      </c>
      <c r="BL933" s="36">
        <v>68.42</v>
      </c>
      <c r="BM933" s="36" t="s">
        <v>63</v>
      </c>
    </row>
    <row r="934" spans="59:65" x14ac:dyDescent="0.25">
      <c r="BG934" s="36" t="s">
        <v>66</v>
      </c>
      <c r="BH934" s="36" t="s">
        <v>8</v>
      </c>
      <c r="BI934" s="36">
        <v>44743</v>
      </c>
      <c r="BJ934" s="36">
        <v>134.5</v>
      </c>
      <c r="BK934" s="36">
        <v>15281.49</v>
      </c>
      <c r="BL934" s="36">
        <v>113.62</v>
      </c>
      <c r="BM934" s="36" t="s">
        <v>67</v>
      </c>
    </row>
    <row r="935" spans="59:65" x14ac:dyDescent="0.25">
      <c r="BG935" s="36" t="s">
        <v>70</v>
      </c>
      <c r="BH935" s="36" t="s">
        <v>8</v>
      </c>
      <c r="BI935" s="36">
        <v>44743</v>
      </c>
      <c r="BJ935" s="36">
        <v>41.832332999999998</v>
      </c>
      <c r="BK935" s="36">
        <v>3773.22</v>
      </c>
      <c r="BL935" s="36">
        <v>90.2</v>
      </c>
      <c r="BM935" s="36" t="s">
        <v>71</v>
      </c>
    </row>
    <row r="936" spans="59:65" x14ac:dyDescent="0.25">
      <c r="BG936" s="36" t="s">
        <v>74</v>
      </c>
      <c r="BH936" s="36" t="s">
        <v>8</v>
      </c>
      <c r="BI936" s="36">
        <v>44743</v>
      </c>
      <c r="BJ936" s="36">
        <v>3.1666729999999998</v>
      </c>
      <c r="BK936" s="36">
        <v>269.66000000000003</v>
      </c>
      <c r="BL936" s="36">
        <v>85.16</v>
      </c>
      <c r="BM936" s="36" t="s">
        <v>75</v>
      </c>
    </row>
    <row r="937" spans="59:65" x14ac:dyDescent="0.25">
      <c r="BG937" s="36" t="s">
        <v>78</v>
      </c>
      <c r="BH937" s="36" t="s">
        <v>8</v>
      </c>
      <c r="BI937" s="36">
        <v>44743</v>
      </c>
      <c r="BJ937" s="36">
        <v>12.666665999999999</v>
      </c>
      <c r="BK937" s="36">
        <v>1153.46</v>
      </c>
      <c r="BL937" s="36">
        <v>91.06</v>
      </c>
      <c r="BM937" s="36" t="s">
        <v>79</v>
      </c>
    </row>
    <row r="938" spans="59:65" x14ac:dyDescent="0.25">
      <c r="BG938" s="36" t="s">
        <v>82</v>
      </c>
      <c r="BH938" s="36" t="s">
        <v>8</v>
      </c>
      <c r="BI938" s="36">
        <v>44743</v>
      </c>
      <c r="BJ938" s="36">
        <v>162.75000299999999</v>
      </c>
      <c r="BK938" s="36">
        <v>11735.6</v>
      </c>
      <c r="BL938" s="36">
        <v>72.11</v>
      </c>
      <c r="BM938" s="36" t="s">
        <v>83</v>
      </c>
    </row>
    <row r="939" spans="59:65" x14ac:dyDescent="0.25">
      <c r="BG939" s="36" t="s">
        <v>84</v>
      </c>
      <c r="BH939" s="36" t="s">
        <v>8</v>
      </c>
      <c r="BI939" s="36">
        <v>44743</v>
      </c>
      <c r="BJ939" s="36">
        <v>145.70878300000001</v>
      </c>
      <c r="BK939" s="36">
        <v>10872.57</v>
      </c>
      <c r="BL939" s="36">
        <v>74.62</v>
      </c>
      <c r="BM939" s="36" t="s">
        <v>85</v>
      </c>
    </row>
    <row r="940" spans="59:65" x14ac:dyDescent="0.25">
      <c r="BG940" s="36" t="s">
        <v>88</v>
      </c>
      <c r="BH940" s="36" t="s">
        <v>8</v>
      </c>
      <c r="BI940" s="36">
        <v>44743</v>
      </c>
      <c r="BJ940" s="36">
        <v>8</v>
      </c>
      <c r="BK940" s="36">
        <v>204.62</v>
      </c>
      <c r="BL940" s="36">
        <v>25.58</v>
      </c>
      <c r="BM940" s="36" t="s">
        <v>89</v>
      </c>
    </row>
    <row r="941" spans="59:65" x14ac:dyDescent="0.25">
      <c r="BG941" s="36" t="s">
        <v>90</v>
      </c>
      <c r="BH941" s="36" t="s">
        <v>8</v>
      </c>
      <c r="BI941" s="36">
        <v>44743</v>
      </c>
      <c r="BJ941" s="36">
        <v>9</v>
      </c>
      <c r="BK941" s="36">
        <v>231.33</v>
      </c>
      <c r="BL941" s="36">
        <v>25.7</v>
      </c>
      <c r="BM941" s="36" t="s">
        <v>91</v>
      </c>
    </row>
    <row r="942" spans="59:65" x14ac:dyDescent="0.25">
      <c r="BG942" s="36" t="s">
        <v>92</v>
      </c>
      <c r="BH942" s="36" t="s">
        <v>8</v>
      </c>
      <c r="BI942" s="36">
        <v>44743</v>
      </c>
      <c r="BJ942" s="36">
        <v>2.7083330000000001</v>
      </c>
      <c r="BK942" s="36">
        <v>69.760000000000005</v>
      </c>
      <c r="BL942" s="36">
        <v>25.76</v>
      </c>
      <c r="BM942" s="36" t="s">
        <v>93</v>
      </c>
    </row>
    <row r="943" spans="59:65" x14ac:dyDescent="0.25">
      <c r="BG943" s="36" t="s">
        <v>96</v>
      </c>
      <c r="BH943" s="36" t="s">
        <v>8</v>
      </c>
      <c r="BI943" s="36">
        <v>44743</v>
      </c>
      <c r="BJ943" s="36">
        <v>3.25</v>
      </c>
      <c r="BK943" s="36">
        <v>314.32</v>
      </c>
      <c r="BL943" s="36">
        <v>96.71</v>
      </c>
      <c r="BM943" s="36" t="s">
        <v>97</v>
      </c>
    </row>
    <row r="944" spans="59:65" x14ac:dyDescent="0.25">
      <c r="BG944" s="36" t="s">
        <v>98</v>
      </c>
      <c r="BH944" s="36" t="s">
        <v>8</v>
      </c>
      <c r="BI944" s="36">
        <v>44743</v>
      </c>
      <c r="BJ944" s="36">
        <v>9.375</v>
      </c>
      <c r="BK944" s="36">
        <v>916.94</v>
      </c>
      <c r="BL944" s="36">
        <v>97.81</v>
      </c>
      <c r="BM944" s="36" t="s">
        <v>99</v>
      </c>
    </row>
    <row r="945" spans="59:65" x14ac:dyDescent="0.25">
      <c r="BG945" s="36" t="s">
        <v>102</v>
      </c>
      <c r="BH945" s="36" t="s">
        <v>8</v>
      </c>
      <c r="BI945" s="36">
        <v>44743</v>
      </c>
      <c r="BJ945" s="36">
        <v>7.25</v>
      </c>
      <c r="BK945" s="36">
        <v>649.02</v>
      </c>
      <c r="BL945" s="36">
        <v>89.52</v>
      </c>
      <c r="BM945" s="36" t="s">
        <v>103</v>
      </c>
    </row>
    <row r="946" spans="59:65" x14ac:dyDescent="0.25">
      <c r="BG946" s="36" t="s">
        <v>104</v>
      </c>
      <c r="BH946" s="36" t="s">
        <v>8</v>
      </c>
      <c r="BI946" s="36">
        <v>44743</v>
      </c>
      <c r="BJ946" s="36">
        <v>0.75</v>
      </c>
      <c r="BK946" s="36">
        <v>69.010000000000005</v>
      </c>
      <c r="BL946" s="36">
        <v>92.01</v>
      </c>
      <c r="BM946" s="36" t="s">
        <v>105</v>
      </c>
    </row>
    <row r="947" spans="59:65" x14ac:dyDescent="0.25">
      <c r="BG947" s="36" t="s">
        <v>402</v>
      </c>
      <c r="BH947" s="36" t="s">
        <v>8</v>
      </c>
      <c r="BI947" s="36">
        <v>44743</v>
      </c>
      <c r="BJ947" s="36">
        <v>32</v>
      </c>
      <c r="BK947" s="36">
        <v>624</v>
      </c>
      <c r="BL947" s="36">
        <v>19.5</v>
      </c>
      <c r="BM947" s="36" t="s">
        <v>403</v>
      </c>
    </row>
    <row r="948" spans="59:65" x14ac:dyDescent="0.25">
      <c r="BG948" s="36" t="s">
        <v>108</v>
      </c>
      <c r="BH948" s="36" t="s">
        <v>8</v>
      </c>
      <c r="BI948" s="36">
        <v>44743</v>
      </c>
      <c r="BJ948" s="36">
        <v>10.16667</v>
      </c>
      <c r="BK948" s="36">
        <v>599.19000000000005</v>
      </c>
      <c r="BL948" s="36">
        <v>58.94</v>
      </c>
      <c r="BM948" s="36" t="s">
        <v>109</v>
      </c>
    </row>
    <row r="949" spans="59:65" x14ac:dyDescent="0.25">
      <c r="BG949" s="36" t="s">
        <v>110</v>
      </c>
      <c r="BH949" s="36" t="s">
        <v>8</v>
      </c>
      <c r="BI949" s="36">
        <v>44743</v>
      </c>
      <c r="BJ949" s="36">
        <v>222.75</v>
      </c>
      <c r="BK949" s="36">
        <v>11707.46</v>
      </c>
      <c r="BL949" s="36">
        <v>52.56</v>
      </c>
      <c r="BM949" s="36" t="s">
        <v>111</v>
      </c>
    </row>
    <row r="950" spans="59:65" x14ac:dyDescent="0.25">
      <c r="BG950" s="36" t="s">
        <v>112</v>
      </c>
      <c r="BH950" s="36" t="s">
        <v>8</v>
      </c>
      <c r="BI950" s="36">
        <v>44743</v>
      </c>
      <c r="BJ950" s="36">
        <v>1</v>
      </c>
      <c r="BK950" s="36">
        <v>31.43</v>
      </c>
      <c r="BL950" s="36">
        <v>31.43</v>
      </c>
      <c r="BM950" s="36" t="s">
        <v>113</v>
      </c>
    </row>
    <row r="951" spans="59:65" x14ac:dyDescent="0.25">
      <c r="BG951" s="36" t="s">
        <v>457</v>
      </c>
      <c r="BH951" s="36" t="s">
        <v>8</v>
      </c>
      <c r="BI951" s="36">
        <v>44743</v>
      </c>
      <c r="BJ951" s="36">
        <v>0.33333299999999999</v>
      </c>
      <c r="BK951" s="36">
        <v>23.78</v>
      </c>
      <c r="BL951" s="36">
        <v>71.34</v>
      </c>
      <c r="BM951" s="36" t="s">
        <v>458</v>
      </c>
    </row>
    <row r="952" spans="59:65" x14ac:dyDescent="0.25">
      <c r="BG952" s="36" t="s">
        <v>114</v>
      </c>
      <c r="BH952" s="36" t="s">
        <v>8</v>
      </c>
      <c r="BI952" s="36">
        <v>44743</v>
      </c>
      <c r="BJ952" s="36">
        <v>822.99926700000003</v>
      </c>
      <c r="BK952" s="36">
        <v>66581.100000000006</v>
      </c>
      <c r="BL952" s="36">
        <v>80.900000000000006</v>
      </c>
      <c r="BM952" s="36" t="s">
        <v>115</v>
      </c>
    </row>
    <row r="953" spans="59:65" x14ac:dyDescent="0.25">
      <c r="BG953" s="36" t="s">
        <v>119</v>
      </c>
      <c r="BH953" s="36" t="s">
        <v>8</v>
      </c>
      <c r="BI953" s="36">
        <v>44743</v>
      </c>
      <c r="BJ953" s="36">
        <v>375.33762999999999</v>
      </c>
      <c r="BK953" s="36">
        <v>27689.61</v>
      </c>
      <c r="BL953" s="36">
        <v>73.77</v>
      </c>
      <c r="BM953" s="36" t="s">
        <v>120</v>
      </c>
    </row>
    <row r="954" spans="59:65" x14ac:dyDescent="0.25">
      <c r="BG954" s="36" t="s">
        <v>123</v>
      </c>
      <c r="BH954" s="36" t="s">
        <v>8</v>
      </c>
      <c r="BI954" s="36">
        <v>44743</v>
      </c>
      <c r="BJ954" s="36">
        <v>7.5</v>
      </c>
      <c r="BK954" s="36">
        <v>221.25</v>
      </c>
      <c r="BL954" s="36">
        <v>29.5</v>
      </c>
      <c r="BM954" s="36" t="s">
        <v>124</v>
      </c>
    </row>
    <row r="955" spans="59:65" x14ac:dyDescent="0.25">
      <c r="BG955" s="36" t="s">
        <v>129</v>
      </c>
      <c r="BH955" s="36" t="s">
        <v>8</v>
      </c>
      <c r="BI955" s="36">
        <v>44743</v>
      </c>
      <c r="BJ955" s="36">
        <v>130.0625</v>
      </c>
      <c r="BK955" s="36">
        <v>11458.83</v>
      </c>
      <c r="BL955" s="36">
        <v>88.1</v>
      </c>
      <c r="BM955" s="36" t="s">
        <v>130</v>
      </c>
    </row>
    <row r="956" spans="59:65" x14ac:dyDescent="0.25">
      <c r="BG956" s="36" t="s">
        <v>133</v>
      </c>
      <c r="BH956" s="36" t="s">
        <v>8</v>
      </c>
      <c r="BI956" s="36">
        <v>44743</v>
      </c>
      <c r="BJ956" s="36">
        <v>167.583933</v>
      </c>
      <c r="BK956" s="36">
        <v>16989.22</v>
      </c>
      <c r="BL956" s="36">
        <v>101.38</v>
      </c>
      <c r="BM956" s="36" t="s">
        <v>134</v>
      </c>
    </row>
    <row r="957" spans="59:65" x14ac:dyDescent="0.25">
      <c r="BG957" s="36" t="s">
        <v>141</v>
      </c>
      <c r="BH957" s="36" t="s">
        <v>8</v>
      </c>
      <c r="BI957" s="36">
        <v>44743</v>
      </c>
      <c r="BJ957" s="36">
        <v>106</v>
      </c>
      <c r="BK957" s="36">
        <v>1401.86</v>
      </c>
      <c r="BL957" s="36">
        <v>13.23</v>
      </c>
      <c r="BM957" s="36" t="s">
        <v>142</v>
      </c>
    </row>
    <row r="958" spans="59:65" x14ac:dyDescent="0.25">
      <c r="BG958" s="36" t="s">
        <v>143</v>
      </c>
      <c r="BH958" s="36" t="s">
        <v>8</v>
      </c>
      <c r="BI958" s="36">
        <v>44743</v>
      </c>
      <c r="BJ958" s="36">
        <v>293</v>
      </c>
      <c r="BK958" s="36">
        <v>3657.08</v>
      </c>
      <c r="BL958" s="36">
        <v>12.48</v>
      </c>
      <c r="BM958" s="36" t="s">
        <v>144</v>
      </c>
    </row>
    <row r="959" spans="59:65" x14ac:dyDescent="0.25">
      <c r="BG959" s="36" t="s">
        <v>145</v>
      </c>
      <c r="BH959" s="36" t="s">
        <v>8</v>
      </c>
      <c r="BI959" s="36">
        <v>44743</v>
      </c>
      <c r="BJ959" s="36">
        <v>124</v>
      </c>
      <c r="BK959" s="36">
        <v>1959.04</v>
      </c>
      <c r="BL959" s="36">
        <v>15.8</v>
      </c>
      <c r="BM959" s="36" t="s">
        <v>146</v>
      </c>
    </row>
    <row r="960" spans="59:65" x14ac:dyDescent="0.25">
      <c r="BG960" s="36" t="s">
        <v>147</v>
      </c>
      <c r="BH960" s="36" t="s">
        <v>8</v>
      </c>
      <c r="BI960" s="36">
        <v>44743</v>
      </c>
      <c r="BJ960" s="36">
        <v>34.25</v>
      </c>
      <c r="BK960" s="36">
        <v>141.36000000000001</v>
      </c>
      <c r="BL960" s="36">
        <v>4.13</v>
      </c>
      <c r="BM960" s="36" t="s">
        <v>148</v>
      </c>
    </row>
    <row r="961" spans="59:65" x14ac:dyDescent="0.25">
      <c r="BG961" s="36" t="s">
        <v>351</v>
      </c>
      <c r="BH961" s="36" t="s">
        <v>8</v>
      </c>
      <c r="BI961" s="36">
        <v>44743</v>
      </c>
      <c r="BJ961" s="36">
        <v>146.25</v>
      </c>
      <c r="BK961" s="36">
        <v>4586.74</v>
      </c>
      <c r="BL961" s="36">
        <v>31.36</v>
      </c>
      <c r="BM961" s="36" t="s">
        <v>352</v>
      </c>
    </row>
    <row r="962" spans="59:65" x14ac:dyDescent="0.25">
      <c r="BG962" s="36" t="s">
        <v>353</v>
      </c>
      <c r="BH962" s="36" t="s">
        <v>8</v>
      </c>
      <c r="BI962" s="36">
        <v>44743</v>
      </c>
      <c r="BJ962" s="36">
        <v>193.25</v>
      </c>
      <c r="BK962" s="36">
        <v>6127.86</v>
      </c>
      <c r="BL962" s="36">
        <v>31.71</v>
      </c>
      <c r="BM962" s="36" t="s">
        <v>354</v>
      </c>
    </row>
    <row r="963" spans="59:65" x14ac:dyDescent="0.25">
      <c r="BG963" s="36" t="s">
        <v>355</v>
      </c>
      <c r="BH963" s="36" t="s">
        <v>8</v>
      </c>
      <c r="BI963" s="36">
        <v>44743</v>
      </c>
      <c r="BJ963" s="36">
        <v>8.25</v>
      </c>
      <c r="BK963" s="36">
        <v>612.44000000000005</v>
      </c>
      <c r="BL963" s="36">
        <v>74.239999999999995</v>
      </c>
      <c r="BM963" s="36" t="s">
        <v>356</v>
      </c>
    </row>
    <row r="964" spans="59:65" x14ac:dyDescent="0.25">
      <c r="BG964" s="36" t="s">
        <v>521</v>
      </c>
      <c r="BH964" s="36" t="s">
        <v>8</v>
      </c>
      <c r="BI964" s="36">
        <v>44743</v>
      </c>
      <c r="BJ964" s="36">
        <v>251.5</v>
      </c>
      <c r="BK964" s="36">
        <v>7854.96</v>
      </c>
      <c r="BL964" s="36">
        <v>31.23</v>
      </c>
      <c r="BM964" s="36" t="s">
        <v>522</v>
      </c>
    </row>
    <row r="965" spans="59:65" x14ac:dyDescent="0.25">
      <c r="BG965" s="36" t="s">
        <v>357</v>
      </c>
      <c r="BH965" s="36" t="s">
        <v>8</v>
      </c>
      <c r="BI965" s="36">
        <v>44743</v>
      </c>
      <c r="BJ965" s="36">
        <v>9.8333329999999997</v>
      </c>
      <c r="BK965" s="36">
        <v>757.09</v>
      </c>
      <c r="BL965" s="36">
        <v>76.989999999999995</v>
      </c>
      <c r="BM965" s="36" t="s">
        <v>358</v>
      </c>
    </row>
    <row r="966" spans="59:65" x14ac:dyDescent="0.25">
      <c r="BG966" s="36" t="s">
        <v>359</v>
      </c>
      <c r="BH966" s="36" t="s">
        <v>8</v>
      </c>
      <c r="BI966" s="36">
        <v>44743</v>
      </c>
      <c r="BJ966" s="36">
        <v>68.083333999999994</v>
      </c>
      <c r="BK966" s="36">
        <v>4463.1000000000004</v>
      </c>
      <c r="BL966" s="36">
        <v>65.55</v>
      </c>
      <c r="BM966" s="36" t="s">
        <v>360</v>
      </c>
    </row>
    <row r="967" spans="59:65" x14ac:dyDescent="0.25">
      <c r="BG967" s="36" t="s">
        <v>361</v>
      </c>
      <c r="BH967" s="36" t="s">
        <v>8</v>
      </c>
      <c r="BI967" s="36">
        <v>44743</v>
      </c>
      <c r="BJ967" s="36">
        <v>143.5</v>
      </c>
      <c r="BK967" s="36">
        <v>4594.03</v>
      </c>
      <c r="BL967" s="36">
        <v>32.01</v>
      </c>
      <c r="BM967" s="36" t="s">
        <v>362</v>
      </c>
    </row>
    <row r="968" spans="59:65" x14ac:dyDescent="0.25">
      <c r="BG968" s="36" t="s">
        <v>459</v>
      </c>
      <c r="BH968" s="36" t="s">
        <v>8</v>
      </c>
      <c r="BI968" s="36">
        <v>44743</v>
      </c>
      <c r="BJ968" s="36">
        <v>3</v>
      </c>
      <c r="BK968" s="36">
        <v>204</v>
      </c>
      <c r="BL968" s="36">
        <v>68</v>
      </c>
      <c r="BM968" s="36" t="s">
        <v>460</v>
      </c>
    </row>
    <row r="969" spans="59:65" x14ac:dyDescent="0.25">
      <c r="BG969" s="36" t="s">
        <v>363</v>
      </c>
      <c r="BH969" s="36" t="s">
        <v>8</v>
      </c>
      <c r="BI969" s="36">
        <v>44743</v>
      </c>
      <c r="BJ969" s="36">
        <v>98</v>
      </c>
      <c r="BK969" s="36">
        <v>3123.27</v>
      </c>
      <c r="BL969" s="36">
        <v>31.87</v>
      </c>
      <c r="BM969" s="36" t="s">
        <v>364</v>
      </c>
    </row>
    <row r="970" spans="59:65" x14ac:dyDescent="0.25">
      <c r="BG970" s="36" t="s">
        <v>149</v>
      </c>
      <c r="BH970" s="36" t="s">
        <v>8</v>
      </c>
      <c r="BI970" s="36">
        <v>44743</v>
      </c>
      <c r="BJ970" s="36">
        <v>57.875</v>
      </c>
      <c r="BK970" s="36">
        <v>4852.1000000000004</v>
      </c>
      <c r="BL970" s="36">
        <v>83.84</v>
      </c>
      <c r="BM970" s="36" t="s">
        <v>150</v>
      </c>
    </row>
    <row r="971" spans="59:65" x14ac:dyDescent="0.25">
      <c r="BG971" s="36" t="s">
        <v>153</v>
      </c>
      <c r="BH971" s="36" t="s">
        <v>8</v>
      </c>
      <c r="BI971" s="36">
        <v>44743</v>
      </c>
      <c r="BJ971" s="36">
        <v>82.25</v>
      </c>
      <c r="BK971" s="36">
        <v>8455.5300000000007</v>
      </c>
      <c r="BL971" s="36">
        <v>102.8</v>
      </c>
      <c r="BM971" s="36" t="s">
        <v>154</v>
      </c>
    </row>
    <row r="972" spans="59:65" x14ac:dyDescent="0.25">
      <c r="BG972" s="36" t="s">
        <v>461</v>
      </c>
      <c r="BH972" s="36" t="s">
        <v>8</v>
      </c>
      <c r="BI972" s="36">
        <v>44743</v>
      </c>
      <c r="BJ972" s="36">
        <v>0.75</v>
      </c>
      <c r="BK972" s="36">
        <v>60.36</v>
      </c>
      <c r="BL972" s="36">
        <v>80.48</v>
      </c>
      <c r="BM972" s="36" t="s">
        <v>462</v>
      </c>
    </row>
    <row r="973" spans="59:65" x14ac:dyDescent="0.25">
      <c r="BG973" s="36" t="s">
        <v>467</v>
      </c>
      <c r="BH973" s="36" t="s">
        <v>8</v>
      </c>
      <c r="BI973" s="36">
        <v>44743</v>
      </c>
      <c r="BJ973" s="36">
        <v>3.1851859999999999</v>
      </c>
      <c r="BK973" s="36">
        <v>238.8</v>
      </c>
      <c r="BL973" s="36">
        <v>74.97</v>
      </c>
      <c r="BM973" s="36" t="s">
        <v>468</v>
      </c>
    </row>
    <row r="974" spans="59:65" x14ac:dyDescent="0.25">
      <c r="BG974" s="36" t="s">
        <v>408</v>
      </c>
      <c r="BH974" s="36" t="s">
        <v>8</v>
      </c>
      <c r="BI974" s="36">
        <v>44743</v>
      </c>
      <c r="BJ974" s="36">
        <v>2</v>
      </c>
      <c r="BK974" s="36">
        <v>60</v>
      </c>
      <c r="BL974" s="36">
        <v>30</v>
      </c>
      <c r="BM974" s="36" t="s">
        <v>409</v>
      </c>
    </row>
    <row r="975" spans="59:65" x14ac:dyDescent="0.25">
      <c r="BG975" s="36" t="s">
        <v>469</v>
      </c>
      <c r="BH975" s="36" t="s">
        <v>8</v>
      </c>
      <c r="BI975" s="36">
        <v>44743</v>
      </c>
      <c r="BJ975" s="36">
        <v>5</v>
      </c>
      <c r="BK975" s="36">
        <v>189</v>
      </c>
      <c r="BL975" s="36">
        <v>37.799999999999997</v>
      </c>
      <c r="BM975" s="36" t="s">
        <v>470</v>
      </c>
    </row>
    <row r="976" spans="59:65" x14ac:dyDescent="0.25">
      <c r="BG976" s="36" t="s">
        <v>163</v>
      </c>
      <c r="BH976" s="36" t="s">
        <v>8</v>
      </c>
      <c r="BI976" s="36">
        <v>44743</v>
      </c>
      <c r="BJ976" s="36">
        <v>7.1250099999999996</v>
      </c>
      <c r="BK976" s="36">
        <v>373.07</v>
      </c>
      <c r="BL976" s="36">
        <v>52.36</v>
      </c>
      <c r="BM976" s="36" t="s">
        <v>164</v>
      </c>
    </row>
    <row r="977" spans="59:65" x14ac:dyDescent="0.25">
      <c r="BG977" s="36" t="s">
        <v>471</v>
      </c>
      <c r="BH977" s="36" t="s">
        <v>8</v>
      </c>
      <c r="BI977" s="36">
        <v>44743</v>
      </c>
      <c r="BJ977" s="36">
        <v>11</v>
      </c>
      <c r="BK977" s="36">
        <v>674.46</v>
      </c>
      <c r="BL977" s="36">
        <v>61.31</v>
      </c>
      <c r="BM977" s="36" t="s">
        <v>472</v>
      </c>
    </row>
    <row r="978" spans="59:65" x14ac:dyDescent="0.25">
      <c r="BG978" s="36" t="s">
        <v>473</v>
      </c>
      <c r="BH978" s="36" t="s">
        <v>8</v>
      </c>
      <c r="BI978" s="36">
        <v>44743</v>
      </c>
      <c r="BJ978" s="36">
        <v>4</v>
      </c>
      <c r="BK978" s="36">
        <v>252.08</v>
      </c>
      <c r="BL978" s="36">
        <v>63.02</v>
      </c>
      <c r="BM978" s="36" t="s">
        <v>474</v>
      </c>
    </row>
    <row r="979" spans="59:65" x14ac:dyDescent="0.25">
      <c r="BG979" s="36" t="s">
        <v>166</v>
      </c>
      <c r="BH979" s="36" t="s">
        <v>8</v>
      </c>
      <c r="BI979" s="36">
        <v>44743</v>
      </c>
      <c r="BJ979" s="36">
        <v>0.25</v>
      </c>
      <c r="BK979" s="36">
        <v>6.17</v>
      </c>
      <c r="BL979" s="36">
        <v>24.68</v>
      </c>
      <c r="BM979" s="36" t="s">
        <v>167</v>
      </c>
    </row>
    <row r="980" spans="59:65" x14ac:dyDescent="0.25">
      <c r="BG980" s="36" t="s">
        <v>168</v>
      </c>
      <c r="BH980" s="36" t="s">
        <v>8</v>
      </c>
      <c r="BI980" s="36">
        <v>44743</v>
      </c>
      <c r="BJ980" s="36">
        <v>0.72219999999999995</v>
      </c>
      <c r="BK980" s="36">
        <v>20.440000000000001</v>
      </c>
      <c r="BL980" s="36">
        <v>28.3</v>
      </c>
      <c r="BM980" s="36" t="s">
        <v>169</v>
      </c>
    </row>
    <row r="981" spans="59:65" x14ac:dyDescent="0.25">
      <c r="BG981" s="36" t="s">
        <v>170</v>
      </c>
      <c r="BH981" s="36" t="s">
        <v>8</v>
      </c>
      <c r="BI981" s="36">
        <v>44743</v>
      </c>
      <c r="BJ981" s="36">
        <v>2</v>
      </c>
      <c r="BK981" s="36">
        <v>27.98</v>
      </c>
      <c r="BL981" s="36">
        <v>13.99</v>
      </c>
      <c r="BM981" s="36" t="s">
        <v>171</v>
      </c>
    </row>
    <row r="982" spans="59:65" x14ac:dyDescent="0.25">
      <c r="BG982" s="36" t="s">
        <v>172</v>
      </c>
      <c r="BH982" s="36" t="s">
        <v>8</v>
      </c>
      <c r="BI982" s="36">
        <v>44743</v>
      </c>
      <c r="BJ982" s="36">
        <v>2193.25</v>
      </c>
      <c r="BK982" s="36">
        <v>28452.34</v>
      </c>
      <c r="BL982" s="36">
        <v>12.97</v>
      </c>
      <c r="BM982" s="36" t="s">
        <v>173</v>
      </c>
    </row>
    <row r="983" spans="59:65" x14ac:dyDescent="0.25">
      <c r="BG983" s="36" t="s">
        <v>367</v>
      </c>
      <c r="BH983" s="36" t="s">
        <v>8</v>
      </c>
      <c r="BI983" s="36">
        <v>44743</v>
      </c>
      <c r="BJ983" s="36">
        <v>1007.5</v>
      </c>
      <c r="BK983" s="36">
        <v>20387.8</v>
      </c>
      <c r="BL983" s="36">
        <v>20.239999999999998</v>
      </c>
      <c r="BM983" s="36" t="s">
        <v>368</v>
      </c>
    </row>
    <row r="984" spans="59:65" x14ac:dyDescent="0.25">
      <c r="BG984" s="36" t="s">
        <v>176</v>
      </c>
      <c r="BH984" s="36" t="s">
        <v>8</v>
      </c>
      <c r="BI984" s="36">
        <v>44743</v>
      </c>
      <c r="BJ984" s="36">
        <v>3370.8333400000001</v>
      </c>
      <c r="BK984" s="36">
        <v>113437.46</v>
      </c>
      <c r="BL984" s="36">
        <v>33.65</v>
      </c>
      <c r="BM984" s="36" t="s">
        <v>177</v>
      </c>
    </row>
    <row r="985" spans="59:65" x14ac:dyDescent="0.25">
      <c r="BG985" s="36" t="s">
        <v>178</v>
      </c>
      <c r="BH985" s="36" t="s">
        <v>8</v>
      </c>
      <c r="BI985" s="36">
        <v>44743</v>
      </c>
      <c r="BJ985" s="36">
        <v>512.66660000000002</v>
      </c>
      <c r="BK985" s="36">
        <v>19451.900000000001</v>
      </c>
      <c r="BL985" s="36">
        <v>37.94</v>
      </c>
      <c r="BM985" s="36" t="s">
        <v>179</v>
      </c>
    </row>
    <row r="986" spans="59:65" x14ac:dyDescent="0.25">
      <c r="BG986" s="36" t="s">
        <v>180</v>
      </c>
      <c r="BH986" s="36" t="s">
        <v>8</v>
      </c>
      <c r="BI986" s="36">
        <v>44743</v>
      </c>
      <c r="BJ986" s="36">
        <v>1</v>
      </c>
      <c r="BK986" s="36">
        <v>35.5</v>
      </c>
      <c r="BL986" s="36">
        <v>35.5</v>
      </c>
      <c r="BM986" s="36" t="s">
        <v>181</v>
      </c>
    </row>
    <row r="987" spans="59:65" x14ac:dyDescent="0.25">
      <c r="BG987" s="36" t="s">
        <v>475</v>
      </c>
      <c r="BH987" s="36" t="s">
        <v>8</v>
      </c>
      <c r="BI987" s="36">
        <v>44743</v>
      </c>
      <c r="BJ987" s="36">
        <v>1.25</v>
      </c>
      <c r="BK987" s="36">
        <v>163.12</v>
      </c>
      <c r="BL987" s="36">
        <v>130.5</v>
      </c>
      <c r="BM987" s="36" t="s">
        <v>476</v>
      </c>
    </row>
    <row r="988" spans="59:65" x14ac:dyDescent="0.25">
      <c r="BG988" s="36" t="s">
        <v>184</v>
      </c>
      <c r="BH988" s="36" t="s">
        <v>8</v>
      </c>
      <c r="BI988" s="36">
        <v>44743</v>
      </c>
      <c r="BJ988" s="36">
        <v>2217.125</v>
      </c>
      <c r="BK988" s="36">
        <v>36816.15</v>
      </c>
      <c r="BL988" s="36">
        <v>16.61</v>
      </c>
      <c r="BM988" s="36" t="s">
        <v>185</v>
      </c>
    </row>
    <row r="989" spans="59:65" x14ac:dyDescent="0.25">
      <c r="BG989" s="36" t="s">
        <v>186</v>
      </c>
      <c r="BH989" s="36" t="s">
        <v>8</v>
      </c>
      <c r="BI989" s="36">
        <v>44743</v>
      </c>
      <c r="BJ989" s="36">
        <v>47.999000000000002</v>
      </c>
      <c r="BK989" s="36">
        <v>2023.89</v>
      </c>
      <c r="BL989" s="36">
        <v>42.17</v>
      </c>
      <c r="BM989" s="36" t="s">
        <v>187</v>
      </c>
    </row>
    <row r="990" spans="59:65" x14ac:dyDescent="0.25">
      <c r="BG990" s="36" t="s">
        <v>190</v>
      </c>
      <c r="BH990" s="36" t="s">
        <v>8</v>
      </c>
      <c r="BI990" s="36">
        <v>44743</v>
      </c>
      <c r="BJ990" s="36">
        <v>20.832967</v>
      </c>
      <c r="BK990" s="36">
        <v>890.49</v>
      </c>
      <c r="BL990" s="36">
        <v>42.74</v>
      </c>
      <c r="BM990" s="36" t="s">
        <v>191</v>
      </c>
    </row>
    <row r="991" spans="59:65" x14ac:dyDescent="0.25">
      <c r="BG991" s="36" t="s">
        <v>194</v>
      </c>
      <c r="BH991" s="36" t="s">
        <v>8</v>
      </c>
      <c r="BI991" s="36">
        <v>44743</v>
      </c>
      <c r="BJ991" s="36">
        <v>1912.875</v>
      </c>
      <c r="BK991" s="36">
        <v>32729.15</v>
      </c>
      <c r="BL991" s="36">
        <v>17.11</v>
      </c>
      <c r="BM991" s="36" t="s">
        <v>195</v>
      </c>
    </row>
    <row r="992" spans="59:65" x14ac:dyDescent="0.25">
      <c r="BG992" s="36" t="s">
        <v>196</v>
      </c>
      <c r="BH992" s="36" t="s">
        <v>8</v>
      </c>
      <c r="BI992" s="36">
        <v>44743</v>
      </c>
      <c r="BJ992" s="36">
        <v>44.999000000000002</v>
      </c>
      <c r="BK992" s="36">
        <v>1884.29</v>
      </c>
      <c r="BL992" s="36">
        <v>41.87</v>
      </c>
      <c r="BM992" s="36" t="s">
        <v>197</v>
      </c>
    </row>
    <row r="993" spans="59:65" x14ac:dyDescent="0.25">
      <c r="BG993" s="36" t="s">
        <v>428</v>
      </c>
      <c r="BH993" s="36" t="s">
        <v>8</v>
      </c>
      <c r="BI993" s="36">
        <v>44743</v>
      </c>
      <c r="BJ993" s="36">
        <v>343.05549999999999</v>
      </c>
      <c r="BK993" s="36">
        <v>11887.3</v>
      </c>
      <c r="BL993" s="36">
        <v>34.65</v>
      </c>
      <c r="BM993" s="36" t="s">
        <v>429</v>
      </c>
    </row>
    <row r="994" spans="59:65" x14ac:dyDescent="0.25">
      <c r="BG994" s="36" t="s">
        <v>204</v>
      </c>
      <c r="BH994" s="36" t="s">
        <v>8</v>
      </c>
      <c r="BI994" s="36">
        <v>44743</v>
      </c>
      <c r="BJ994" s="36">
        <v>2394.8000000000002</v>
      </c>
      <c r="BK994" s="36">
        <v>50229.87</v>
      </c>
      <c r="BL994" s="36">
        <v>20.97</v>
      </c>
      <c r="BM994" s="36" t="s">
        <v>205</v>
      </c>
    </row>
    <row r="995" spans="59:65" x14ac:dyDescent="0.25">
      <c r="BG995" s="36" t="s">
        <v>206</v>
      </c>
      <c r="BH995" s="36" t="s">
        <v>8</v>
      </c>
      <c r="BI995" s="36">
        <v>44743</v>
      </c>
      <c r="BJ995" s="36">
        <v>907.5</v>
      </c>
      <c r="BK995" s="36">
        <v>17988.169999999998</v>
      </c>
      <c r="BL995" s="36">
        <v>19.82</v>
      </c>
      <c r="BM995" s="36" t="s">
        <v>207</v>
      </c>
    </row>
    <row r="996" spans="59:65" x14ac:dyDescent="0.25">
      <c r="BG996" s="36" t="s">
        <v>430</v>
      </c>
      <c r="BH996" s="36" t="s">
        <v>8</v>
      </c>
      <c r="BI996" s="36">
        <v>44743</v>
      </c>
      <c r="BJ996" s="36">
        <v>161.80000000000001</v>
      </c>
      <c r="BK996" s="36">
        <v>3611.01</v>
      </c>
      <c r="BL996" s="36">
        <v>22.32</v>
      </c>
      <c r="BM996" s="36" t="s">
        <v>431</v>
      </c>
    </row>
    <row r="997" spans="59:65" x14ac:dyDescent="0.25">
      <c r="BG997" s="36" t="s">
        <v>210</v>
      </c>
      <c r="BH997" s="36" t="s">
        <v>8</v>
      </c>
      <c r="BI997" s="36">
        <v>44743</v>
      </c>
      <c r="BJ997" s="36">
        <v>168.8</v>
      </c>
      <c r="BK997" s="36">
        <v>3789.14</v>
      </c>
      <c r="BL997" s="36">
        <v>22.45</v>
      </c>
      <c r="BM997" s="36" t="s">
        <v>211</v>
      </c>
    </row>
    <row r="998" spans="59:65" x14ac:dyDescent="0.25">
      <c r="BG998" s="36" t="s">
        <v>371</v>
      </c>
      <c r="BH998" s="36" t="s">
        <v>8</v>
      </c>
      <c r="BI998" s="36">
        <v>44743</v>
      </c>
      <c r="BJ998" s="36">
        <v>145.75</v>
      </c>
      <c r="BK998" s="36">
        <v>2742.75</v>
      </c>
      <c r="BL998" s="36">
        <v>18.82</v>
      </c>
      <c r="BM998" s="36" t="s">
        <v>372</v>
      </c>
    </row>
    <row r="999" spans="59:65" x14ac:dyDescent="0.25">
      <c r="BG999" s="36" t="s">
        <v>212</v>
      </c>
      <c r="BH999" s="36" t="s">
        <v>8</v>
      </c>
      <c r="BI999" s="36">
        <v>44743</v>
      </c>
      <c r="BJ999" s="36">
        <v>15</v>
      </c>
      <c r="BK999" s="36">
        <v>493.64</v>
      </c>
      <c r="BL999" s="36">
        <v>32.909999999999997</v>
      </c>
      <c r="BM999" s="36" t="s">
        <v>213</v>
      </c>
    </row>
    <row r="1000" spans="59:65" x14ac:dyDescent="0.25">
      <c r="BG1000" s="36" t="s">
        <v>214</v>
      </c>
      <c r="BH1000" s="36" t="s">
        <v>8</v>
      </c>
      <c r="BI1000" s="36">
        <v>44743</v>
      </c>
      <c r="BJ1000" s="36">
        <v>11.833299999999999</v>
      </c>
      <c r="BK1000" s="36">
        <v>311.5</v>
      </c>
      <c r="BL1000" s="36">
        <v>26.32</v>
      </c>
      <c r="BM1000" s="36" t="s">
        <v>215</v>
      </c>
    </row>
    <row r="1001" spans="59:65" x14ac:dyDescent="0.25">
      <c r="BG1001" s="36" t="s">
        <v>511</v>
      </c>
      <c r="BH1001" s="36" t="s">
        <v>8</v>
      </c>
      <c r="BI1001" s="36">
        <v>44743</v>
      </c>
      <c r="BJ1001" s="36">
        <v>46.583329999999997</v>
      </c>
      <c r="BK1001" s="36">
        <v>1711.31</v>
      </c>
      <c r="BL1001" s="36">
        <v>36.74</v>
      </c>
      <c r="BM1001" s="36" t="s">
        <v>512</v>
      </c>
    </row>
    <row r="1002" spans="59:65" x14ac:dyDescent="0.25">
      <c r="BG1002" s="36" t="s">
        <v>513</v>
      </c>
      <c r="BH1002" s="36" t="s">
        <v>8</v>
      </c>
      <c r="BI1002" s="36">
        <v>44743</v>
      </c>
      <c r="BJ1002" s="36">
        <v>90</v>
      </c>
      <c r="BK1002" s="36">
        <v>4610.8</v>
      </c>
      <c r="BL1002" s="36">
        <v>51.23</v>
      </c>
      <c r="BM1002" s="36" t="s">
        <v>514</v>
      </c>
    </row>
    <row r="1003" spans="59:65" x14ac:dyDescent="0.25">
      <c r="BG1003" s="36" t="s">
        <v>220</v>
      </c>
      <c r="BH1003" s="36" t="s">
        <v>8</v>
      </c>
      <c r="BI1003" s="36">
        <v>44743</v>
      </c>
      <c r="BJ1003" s="36">
        <v>10</v>
      </c>
      <c r="BK1003" s="36">
        <v>1050</v>
      </c>
      <c r="BL1003" s="36">
        <v>105</v>
      </c>
      <c r="BM1003" s="36" t="s">
        <v>221</v>
      </c>
    </row>
    <row r="1004" spans="59:65" x14ac:dyDescent="0.25">
      <c r="BG1004" s="36" t="s">
        <v>432</v>
      </c>
      <c r="BH1004" s="36" t="s">
        <v>8</v>
      </c>
      <c r="BI1004" s="36">
        <v>44743</v>
      </c>
      <c r="BJ1004" s="36">
        <v>44</v>
      </c>
      <c r="BK1004" s="36">
        <v>1947.24</v>
      </c>
      <c r="BL1004" s="36">
        <v>44.26</v>
      </c>
      <c r="BM1004" s="36" t="s">
        <v>433</v>
      </c>
    </row>
    <row r="1005" spans="59:65" x14ac:dyDescent="0.25">
      <c r="BG1005" s="36" t="s">
        <v>226</v>
      </c>
      <c r="BH1005" s="36" t="s">
        <v>8</v>
      </c>
      <c r="BI1005" s="36">
        <v>44743</v>
      </c>
      <c r="BJ1005" s="36">
        <v>2</v>
      </c>
      <c r="BK1005" s="36">
        <v>58.56</v>
      </c>
      <c r="BL1005" s="36">
        <v>29.28</v>
      </c>
      <c r="BM1005" s="36" t="s">
        <v>227</v>
      </c>
    </row>
    <row r="1006" spans="59:65" x14ac:dyDescent="0.25">
      <c r="BG1006" s="36" t="s">
        <v>228</v>
      </c>
      <c r="BH1006" s="36" t="s">
        <v>8</v>
      </c>
      <c r="BI1006" s="36">
        <v>44743</v>
      </c>
      <c r="BJ1006" s="36">
        <v>1</v>
      </c>
      <c r="BK1006" s="36">
        <v>38.74</v>
      </c>
      <c r="BL1006" s="36">
        <v>38.74</v>
      </c>
      <c r="BM1006" s="36" t="s">
        <v>229</v>
      </c>
    </row>
    <row r="1007" spans="59:65" x14ac:dyDescent="0.25">
      <c r="BG1007" s="36" t="s">
        <v>230</v>
      </c>
      <c r="BH1007" s="36" t="s">
        <v>8</v>
      </c>
      <c r="BI1007" s="36">
        <v>44743</v>
      </c>
      <c r="BJ1007" s="36">
        <v>59.834020000000002</v>
      </c>
      <c r="BK1007" s="36">
        <v>3880.98</v>
      </c>
      <c r="BL1007" s="36">
        <v>64.86</v>
      </c>
      <c r="BM1007" s="36" t="s">
        <v>231</v>
      </c>
    </row>
    <row r="1008" spans="59:65" x14ac:dyDescent="0.25">
      <c r="BG1008" s="36" t="s">
        <v>236</v>
      </c>
      <c r="BH1008" s="36" t="s">
        <v>8</v>
      </c>
      <c r="BI1008" s="36">
        <v>44743</v>
      </c>
      <c r="BJ1008" s="36">
        <v>29.25</v>
      </c>
      <c r="BK1008" s="36">
        <v>4249.88</v>
      </c>
      <c r="BL1008" s="36">
        <v>145.30000000000001</v>
      </c>
      <c r="BM1008" s="36" t="s">
        <v>237</v>
      </c>
    </row>
    <row r="1009" spans="59:65" x14ac:dyDescent="0.25">
      <c r="BG1009" s="36" t="s">
        <v>240</v>
      </c>
      <c r="BH1009" s="36" t="s">
        <v>8</v>
      </c>
      <c r="BI1009" s="36">
        <v>44743</v>
      </c>
      <c r="BJ1009" s="36">
        <v>328.5625</v>
      </c>
      <c r="BK1009" s="36">
        <v>47298.31</v>
      </c>
      <c r="BL1009" s="36">
        <v>143.96</v>
      </c>
      <c r="BM1009" s="36" t="s">
        <v>241</v>
      </c>
    </row>
    <row r="1010" spans="59:65" x14ac:dyDescent="0.25">
      <c r="BG1010" s="36" t="s">
        <v>246</v>
      </c>
      <c r="BH1010" s="36" t="s">
        <v>8</v>
      </c>
      <c r="BI1010" s="36">
        <v>44743</v>
      </c>
      <c r="BJ1010" s="36">
        <v>37.8125</v>
      </c>
      <c r="BK1010" s="36">
        <v>3745.86</v>
      </c>
      <c r="BL1010" s="36">
        <v>99.06</v>
      </c>
      <c r="BM1010" s="36" t="s">
        <v>247</v>
      </c>
    </row>
    <row r="1011" spans="59:65" x14ac:dyDescent="0.25">
      <c r="BG1011" s="36" t="s">
        <v>250</v>
      </c>
      <c r="BH1011" s="36" t="s">
        <v>8</v>
      </c>
      <c r="BI1011" s="36">
        <v>44743</v>
      </c>
      <c r="BJ1011" s="36">
        <v>33.25</v>
      </c>
      <c r="BK1011" s="36">
        <v>3492.66</v>
      </c>
      <c r="BL1011" s="36">
        <v>105.04</v>
      </c>
      <c r="BM1011" s="36" t="s">
        <v>251</v>
      </c>
    </row>
    <row r="1012" spans="59:65" x14ac:dyDescent="0.25">
      <c r="BG1012" s="36" t="s">
        <v>252</v>
      </c>
      <c r="BH1012" s="36" t="s">
        <v>8</v>
      </c>
      <c r="BI1012" s="36">
        <v>44743</v>
      </c>
      <c r="BJ1012" s="36">
        <v>102.925</v>
      </c>
      <c r="BK1012" s="36">
        <v>8693.77</v>
      </c>
      <c r="BL1012" s="36">
        <v>84.47</v>
      </c>
      <c r="BM1012" s="36" t="s">
        <v>253</v>
      </c>
    </row>
    <row r="1013" spans="59:65" x14ac:dyDescent="0.25">
      <c r="BG1013" s="36" t="s">
        <v>256</v>
      </c>
      <c r="BH1013" s="36" t="s">
        <v>8</v>
      </c>
      <c r="BI1013" s="36">
        <v>44743</v>
      </c>
      <c r="BJ1013" s="36">
        <v>126.70829999999999</v>
      </c>
      <c r="BK1013" s="36">
        <v>12986.91</v>
      </c>
      <c r="BL1013" s="36">
        <v>102.49</v>
      </c>
      <c r="BM1013" s="36" t="s">
        <v>257</v>
      </c>
    </row>
    <row r="1014" spans="59:65" x14ac:dyDescent="0.25">
      <c r="BG1014" s="36" t="s">
        <v>381</v>
      </c>
      <c r="BH1014" s="36" t="s">
        <v>8</v>
      </c>
      <c r="BI1014" s="36">
        <v>44743</v>
      </c>
      <c r="BJ1014" s="36">
        <v>3.25</v>
      </c>
      <c r="BK1014" s="36">
        <v>87.75</v>
      </c>
      <c r="BL1014" s="36">
        <v>27</v>
      </c>
      <c r="BM1014" s="36" t="s">
        <v>382</v>
      </c>
    </row>
    <row r="1015" spans="59:65" x14ac:dyDescent="0.25">
      <c r="BG1015" s="36" t="s">
        <v>383</v>
      </c>
      <c r="BH1015" s="36" t="s">
        <v>8</v>
      </c>
      <c r="BI1015" s="36">
        <v>44743</v>
      </c>
      <c r="BJ1015" s="36">
        <v>0.5</v>
      </c>
      <c r="BK1015" s="36">
        <v>26</v>
      </c>
      <c r="BL1015" s="36">
        <v>52</v>
      </c>
      <c r="BM1015" s="36" t="s">
        <v>384</v>
      </c>
    </row>
    <row r="1016" spans="59:65" x14ac:dyDescent="0.25">
      <c r="BG1016" s="36" t="s">
        <v>268</v>
      </c>
      <c r="BH1016" s="36" t="s">
        <v>8</v>
      </c>
      <c r="BI1016" s="36">
        <v>44743</v>
      </c>
      <c r="BJ1016" s="36">
        <v>9</v>
      </c>
      <c r="BK1016" s="36">
        <v>901.8</v>
      </c>
      <c r="BL1016" s="36">
        <v>100.2</v>
      </c>
      <c r="BM1016" s="36" t="s">
        <v>269</v>
      </c>
    </row>
    <row r="1017" spans="59:65" x14ac:dyDescent="0.25">
      <c r="BG1017" s="36" t="s">
        <v>270</v>
      </c>
      <c r="BH1017" s="36" t="s">
        <v>8</v>
      </c>
      <c r="BI1017" s="36">
        <v>44743</v>
      </c>
      <c r="BJ1017" s="36">
        <v>18.1065</v>
      </c>
      <c r="BK1017" s="36">
        <v>1429.33</v>
      </c>
      <c r="BL1017" s="36">
        <v>78.94</v>
      </c>
      <c r="BM1017" s="36" t="s">
        <v>271</v>
      </c>
    </row>
    <row r="1018" spans="59:65" x14ac:dyDescent="0.25">
      <c r="BG1018" s="36" t="s">
        <v>272</v>
      </c>
      <c r="BH1018" s="36" t="s">
        <v>8</v>
      </c>
      <c r="BI1018" s="36">
        <v>44743</v>
      </c>
      <c r="BJ1018" s="36">
        <v>536.06622000000004</v>
      </c>
      <c r="BK1018" s="36">
        <v>45638.3</v>
      </c>
      <c r="BL1018" s="36">
        <v>85.14</v>
      </c>
      <c r="BM1018" s="36" t="s">
        <v>273</v>
      </c>
    </row>
    <row r="1019" spans="59:65" x14ac:dyDescent="0.25">
      <c r="BG1019" s="36" t="s">
        <v>276</v>
      </c>
      <c r="BH1019" s="36" t="s">
        <v>8</v>
      </c>
      <c r="BI1019" s="36">
        <v>44743</v>
      </c>
      <c r="BJ1019" s="36">
        <v>326.916696</v>
      </c>
      <c r="BK1019" s="36">
        <v>23669.29</v>
      </c>
      <c r="BL1019" s="36">
        <v>72.400000000000006</v>
      </c>
      <c r="BM1019" s="36" t="s">
        <v>277</v>
      </c>
    </row>
    <row r="1020" spans="59:65" x14ac:dyDescent="0.25">
      <c r="BG1020" s="36" t="s">
        <v>436</v>
      </c>
      <c r="BH1020" s="36" t="s">
        <v>8</v>
      </c>
      <c r="BI1020" s="36">
        <v>44743</v>
      </c>
      <c r="BJ1020" s="36">
        <v>173.74999299999999</v>
      </c>
      <c r="BK1020" s="36">
        <v>10469</v>
      </c>
      <c r="BL1020" s="36">
        <v>60.25</v>
      </c>
      <c r="BM1020" s="36" t="s">
        <v>437</v>
      </c>
    </row>
    <row r="1021" spans="59:65" x14ac:dyDescent="0.25">
      <c r="BG1021" s="36" t="s">
        <v>280</v>
      </c>
      <c r="BH1021" s="36" t="s">
        <v>8</v>
      </c>
      <c r="BI1021" s="36">
        <v>44743</v>
      </c>
      <c r="BJ1021" s="36">
        <v>363.5</v>
      </c>
      <c r="BK1021" s="36">
        <v>9562.2000000000007</v>
      </c>
      <c r="BL1021" s="36">
        <v>26.31</v>
      </c>
      <c r="BM1021" s="36" t="s">
        <v>281</v>
      </c>
    </row>
    <row r="1022" spans="59:65" x14ac:dyDescent="0.25">
      <c r="BG1022" s="36" t="s">
        <v>282</v>
      </c>
      <c r="BH1022" s="36" t="s">
        <v>8</v>
      </c>
      <c r="BI1022" s="36">
        <v>44743</v>
      </c>
      <c r="BJ1022" s="36">
        <v>3</v>
      </c>
      <c r="BK1022" s="36">
        <v>46.5</v>
      </c>
      <c r="BL1022" s="36">
        <v>15.5</v>
      </c>
      <c r="BM1022" s="36" t="s">
        <v>283</v>
      </c>
    </row>
    <row r="1023" spans="59:65" x14ac:dyDescent="0.25">
      <c r="BG1023" s="36" t="s">
        <v>284</v>
      </c>
      <c r="BH1023" s="36" t="s">
        <v>8</v>
      </c>
      <c r="BI1023" s="36">
        <v>44743</v>
      </c>
      <c r="BJ1023" s="36">
        <v>351.58333299999998</v>
      </c>
      <c r="BK1023" s="36">
        <v>9379.33</v>
      </c>
      <c r="BL1023" s="36">
        <v>26.68</v>
      </c>
      <c r="BM1023" s="36" t="s">
        <v>285</v>
      </c>
    </row>
    <row r="1024" spans="59:65" x14ac:dyDescent="0.25">
      <c r="BG1024" s="36" t="s">
        <v>286</v>
      </c>
      <c r="BH1024" s="36" t="s">
        <v>8</v>
      </c>
      <c r="BI1024" s="36">
        <v>44743</v>
      </c>
      <c r="BJ1024" s="36">
        <v>3</v>
      </c>
      <c r="BK1024" s="36">
        <v>46.5</v>
      </c>
      <c r="BL1024" s="36">
        <v>15.5</v>
      </c>
      <c r="BM1024" s="36" t="s">
        <v>287</v>
      </c>
    </row>
    <row r="1025" spans="59:65" x14ac:dyDescent="0.25">
      <c r="BG1025" s="36" t="s">
        <v>288</v>
      </c>
      <c r="BH1025" s="36" t="s">
        <v>8</v>
      </c>
      <c r="BI1025" s="36">
        <v>44743</v>
      </c>
      <c r="BJ1025" s="36">
        <v>95</v>
      </c>
      <c r="BK1025" s="36">
        <v>2546.5</v>
      </c>
      <c r="BL1025" s="36">
        <v>26.81</v>
      </c>
      <c r="BM1025" s="36" t="s">
        <v>289</v>
      </c>
    </row>
    <row r="1026" spans="59:65" x14ac:dyDescent="0.25">
      <c r="BG1026" s="36" t="s">
        <v>290</v>
      </c>
      <c r="BH1026" s="36" t="s">
        <v>8</v>
      </c>
      <c r="BI1026" s="36">
        <v>44743</v>
      </c>
      <c r="BJ1026" s="36">
        <v>232.75</v>
      </c>
      <c r="BK1026" s="36">
        <v>21608.28</v>
      </c>
      <c r="BL1026" s="36">
        <v>92.84</v>
      </c>
      <c r="BM1026" s="36" t="s">
        <v>291</v>
      </c>
    </row>
    <row r="1027" spans="59:65" x14ac:dyDescent="0.25">
      <c r="BG1027" s="36" t="s">
        <v>294</v>
      </c>
      <c r="BH1027" s="36" t="s">
        <v>8</v>
      </c>
      <c r="BI1027" s="36">
        <v>44743</v>
      </c>
      <c r="BJ1027" s="36">
        <v>266.54163999999997</v>
      </c>
      <c r="BK1027" s="36">
        <v>36089.58</v>
      </c>
      <c r="BL1027" s="36">
        <v>135.4</v>
      </c>
      <c r="BM1027" s="36" t="s">
        <v>295</v>
      </c>
    </row>
    <row r="1028" spans="59:65" x14ac:dyDescent="0.25">
      <c r="BG1028" s="36" t="s">
        <v>489</v>
      </c>
      <c r="BH1028" s="36" t="s">
        <v>8</v>
      </c>
      <c r="BI1028" s="36">
        <v>44743</v>
      </c>
      <c r="BJ1028" s="36">
        <v>-0.35</v>
      </c>
      <c r="BK1028" s="36">
        <v>-18.55</v>
      </c>
      <c r="BL1028" s="36">
        <v>53</v>
      </c>
      <c r="BM1028" s="36" t="s">
        <v>490</v>
      </c>
    </row>
    <row r="1029" spans="59:65" x14ac:dyDescent="0.25">
      <c r="BG1029" s="36" t="s">
        <v>298</v>
      </c>
      <c r="BH1029" s="36" t="s">
        <v>8</v>
      </c>
      <c r="BI1029" s="36">
        <v>44743</v>
      </c>
      <c r="BJ1029" s="36">
        <v>3</v>
      </c>
      <c r="BK1029" s="36">
        <v>18.45</v>
      </c>
      <c r="BL1029" s="36">
        <v>6.15</v>
      </c>
      <c r="BM1029" s="36" t="s">
        <v>299</v>
      </c>
    </row>
    <row r="1030" spans="59:65" x14ac:dyDescent="0.25">
      <c r="BG1030" s="36" t="s">
        <v>315</v>
      </c>
      <c r="BH1030" s="36" t="s">
        <v>8</v>
      </c>
      <c r="BI1030" s="36">
        <v>44743</v>
      </c>
      <c r="BJ1030" s="36">
        <v>1.6527780000000001</v>
      </c>
      <c r="BK1030" s="36">
        <v>166.6</v>
      </c>
      <c r="BL1030" s="36">
        <v>100.8</v>
      </c>
      <c r="BM1030" s="36" t="s">
        <v>316</v>
      </c>
    </row>
    <row r="1031" spans="59:65" x14ac:dyDescent="0.25">
      <c r="BG1031" s="36" t="s">
        <v>7</v>
      </c>
      <c r="BH1031" s="36" t="s">
        <v>8</v>
      </c>
      <c r="BI1031" s="36">
        <v>44774</v>
      </c>
      <c r="BJ1031" s="36">
        <v>7.7999989999999997</v>
      </c>
      <c r="BK1031" s="36">
        <v>1337.4</v>
      </c>
      <c r="BL1031" s="36">
        <v>171.46</v>
      </c>
      <c r="BM1031" s="36" t="s">
        <v>10</v>
      </c>
    </row>
    <row r="1032" spans="59:65" x14ac:dyDescent="0.25">
      <c r="BG1032" s="36" t="s">
        <v>14</v>
      </c>
      <c r="BH1032" s="36" t="s">
        <v>8</v>
      </c>
      <c r="BI1032" s="36">
        <v>44774</v>
      </c>
      <c r="BJ1032" s="36">
        <v>12.008333</v>
      </c>
      <c r="BK1032" s="36">
        <v>1748.82</v>
      </c>
      <c r="BL1032" s="36">
        <v>145.63</v>
      </c>
      <c r="BM1032" s="36" t="s">
        <v>15</v>
      </c>
    </row>
    <row r="1033" spans="59:65" x14ac:dyDescent="0.25">
      <c r="BG1033" s="36" t="s">
        <v>18</v>
      </c>
      <c r="BH1033" s="36" t="s">
        <v>8</v>
      </c>
      <c r="BI1033" s="36">
        <v>44774</v>
      </c>
      <c r="BJ1033" s="36">
        <v>6.5</v>
      </c>
      <c r="BK1033" s="36">
        <v>867.75</v>
      </c>
      <c r="BL1033" s="36">
        <v>133.5</v>
      </c>
      <c r="BM1033" s="36" t="s">
        <v>19</v>
      </c>
    </row>
    <row r="1034" spans="59:65" x14ac:dyDescent="0.25">
      <c r="BG1034" s="36" t="s">
        <v>441</v>
      </c>
      <c r="BH1034" s="36" t="s">
        <v>8</v>
      </c>
      <c r="BI1034" s="36">
        <v>44774</v>
      </c>
      <c r="BJ1034" s="36">
        <v>42.25</v>
      </c>
      <c r="BK1034" s="36">
        <v>1878.45</v>
      </c>
      <c r="BL1034" s="36">
        <v>44.46</v>
      </c>
      <c r="BM1034" s="36" t="s">
        <v>442</v>
      </c>
    </row>
    <row r="1035" spans="59:65" x14ac:dyDescent="0.25">
      <c r="BG1035" s="36" t="s">
        <v>20</v>
      </c>
      <c r="BH1035" s="36" t="s">
        <v>8</v>
      </c>
      <c r="BI1035" s="36">
        <v>44774</v>
      </c>
      <c r="BJ1035" s="36">
        <v>45.625</v>
      </c>
      <c r="BK1035" s="36">
        <v>2381.36</v>
      </c>
      <c r="BL1035" s="36">
        <v>52.19</v>
      </c>
      <c r="BM1035" s="36" t="s">
        <v>21</v>
      </c>
    </row>
    <row r="1036" spans="59:65" x14ac:dyDescent="0.25">
      <c r="BG1036" s="36" t="s">
        <v>22</v>
      </c>
      <c r="BH1036" s="36" t="s">
        <v>8</v>
      </c>
      <c r="BI1036" s="36">
        <v>44774</v>
      </c>
      <c r="BJ1036" s="36">
        <v>13.433</v>
      </c>
      <c r="BK1036" s="36">
        <v>791</v>
      </c>
      <c r="BL1036" s="36">
        <v>58.88</v>
      </c>
      <c r="BM1036" s="36" t="s">
        <v>23</v>
      </c>
    </row>
    <row r="1037" spans="59:65" x14ac:dyDescent="0.25">
      <c r="BG1037" s="36" t="s">
        <v>24</v>
      </c>
      <c r="BH1037" s="36" t="s">
        <v>8</v>
      </c>
      <c r="BI1037" s="36">
        <v>44774</v>
      </c>
      <c r="BJ1037" s="36">
        <v>3</v>
      </c>
      <c r="BK1037" s="36">
        <v>64.8</v>
      </c>
      <c r="BL1037" s="36">
        <v>21.6</v>
      </c>
      <c r="BM1037" s="36" t="s">
        <v>25</v>
      </c>
    </row>
    <row r="1038" spans="59:65" x14ac:dyDescent="0.25">
      <c r="BG1038" s="36" t="s">
        <v>26</v>
      </c>
      <c r="BH1038" s="36" t="s">
        <v>8</v>
      </c>
      <c r="BI1038" s="36">
        <v>44774</v>
      </c>
      <c r="BJ1038" s="36">
        <v>1</v>
      </c>
      <c r="BK1038" s="36">
        <v>20.91</v>
      </c>
      <c r="BL1038" s="36">
        <v>20.91</v>
      </c>
      <c r="BM1038" s="36" t="s">
        <v>27</v>
      </c>
    </row>
    <row r="1039" spans="59:65" x14ac:dyDescent="0.25">
      <c r="BG1039" s="36" t="s">
        <v>320</v>
      </c>
      <c r="BH1039" s="36" t="s">
        <v>8</v>
      </c>
      <c r="BI1039" s="36">
        <v>44774</v>
      </c>
      <c r="BJ1039" s="36">
        <v>8.8888890000000007</v>
      </c>
      <c r="BK1039" s="36">
        <v>260.26</v>
      </c>
      <c r="BL1039" s="36">
        <v>29.28</v>
      </c>
      <c r="BM1039" s="36" t="s">
        <v>321</v>
      </c>
    </row>
    <row r="1040" spans="59:65" x14ac:dyDescent="0.25">
      <c r="BG1040" s="36" t="s">
        <v>28</v>
      </c>
      <c r="BH1040" s="36" t="s">
        <v>8</v>
      </c>
      <c r="BI1040" s="36">
        <v>44774</v>
      </c>
      <c r="BJ1040" s="36">
        <v>4.5599999999999996</v>
      </c>
      <c r="BK1040" s="36">
        <v>139.08000000000001</v>
      </c>
      <c r="BL1040" s="36">
        <v>30.5</v>
      </c>
      <c r="BM1040" s="36" t="s">
        <v>29</v>
      </c>
    </row>
    <row r="1041" spans="59:65" x14ac:dyDescent="0.25">
      <c r="BG1041" s="36" t="s">
        <v>30</v>
      </c>
      <c r="BH1041" s="36" t="s">
        <v>8</v>
      </c>
      <c r="BI1041" s="36">
        <v>44774</v>
      </c>
      <c r="BJ1041" s="36">
        <v>16.5</v>
      </c>
      <c r="BK1041" s="36">
        <v>507.64</v>
      </c>
      <c r="BL1041" s="36">
        <v>30.77</v>
      </c>
      <c r="BM1041" s="36" t="s">
        <v>31</v>
      </c>
    </row>
    <row r="1042" spans="59:65" x14ac:dyDescent="0.25">
      <c r="BG1042" s="36" t="s">
        <v>36</v>
      </c>
      <c r="BH1042" s="36" t="s">
        <v>8</v>
      </c>
      <c r="BI1042" s="36">
        <v>44774</v>
      </c>
      <c r="BJ1042" s="36">
        <v>-0.8</v>
      </c>
      <c r="BK1042" s="36">
        <v>-29.6</v>
      </c>
      <c r="BL1042" s="36">
        <v>37</v>
      </c>
      <c r="BM1042" s="36" t="s">
        <v>37</v>
      </c>
    </row>
    <row r="1043" spans="59:65" x14ac:dyDescent="0.25">
      <c r="BG1043" s="36" t="s">
        <v>38</v>
      </c>
      <c r="BH1043" s="36" t="s">
        <v>8</v>
      </c>
      <c r="BI1043" s="36">
        <v>44774</v>
      </c>
      <c r="BJ1043" s="36">
        <v>71.6875</v>
      </c>
      <c r="BK1043" s="36">
        <v>2357.48</v>
      </c>
      <c r="BL1043" s="36">
        <v>32.89</v>
      </c>
      <c r="BM1043" s="36" t="s">
        <v>39</v>
      </c>
    </row>
    <row r="1044" spans="59:65" x14ac:dyDescent="0.25">
      <c r="BG1044" s="36" t="s">
        <v>527</v>
      </c>
      <c r="BH1044" s="36" t="s">
        <v>8</v>
      </c>
      <c r="BI1044" s="36">
        <v>44774</v>
      </c>
      <c r="BJ1044" s="36">
        <v>29.75</v>
      </c>
      <c r="BK1044" s="36">
        <v>591.11</v>
      </c>
      <c r="BL1044" s="36">
        <v>19.87</v>
      </c>
      <c r="BM1044" s="36" t="s">
        <v>528</v>
      </c>
    </row>
    <row r="1045" spans="59:65" x14ac:dyDescent="0.25">
      <c r="BG1045" s="36" t="s">
        <v>40</v>
      </c>
      <c r="BH1045" s="36" t="s">
        <v>8</v>
      </c>
      <c r="BI1045" s="36">
        <v>44774</v>
      </c>
      <c r="BJ1045" s="36">
        <v>15.333</v>
      </c>
      <c r="BK1045" s="36">
        <v>569.19000000000005</v>
      </c>
      <c r="BL1045" s="36">
        <v>37.119999999999997</v>
      </c>
      <c r="BM1045" s="36" t="s">
        <v>41</v>
      </c>
    </row>
    <row r="1046" spans="59:65" x14ac:dyDescent="0.25">
      <c r="BG1046" s="36" t="s">
        <v>504</v>
      </c>
      <c r="BH1046" s="36" t="s">
        <v>8</v>
      </c>
      <c r="BI1046" s="36">
        <v>44774</v>
      </c>
      <c r="BJ1046" s="36">
        <v>6</v>
      </c>
      <c r="BK1046" s="36">
        <v>222.48</v>
      </c>
      <c r="BL1046" s="36">
        <v>37.08</v>
      </c>
      <c r="BM1046" s="36" t="s">
        <v>505</v>
      </c>
    </row>
    <row r="1047" spans="59:65" x14ac:dyDescent="0.25">
      <c r="BG1047" s="36" t="s">
        <v>42</v>
      </c>
      <c r="BH1047" s="36" t="s">
        <v>8</v>
      </c>
      <c r="BI1047" s="36">
        <v>44774</v>
      </c>
      <c r="BJ1047" s="36">
        <v>22.832999999999998</v>
      </c>
      <c r="BK1047" s="36">
        <v>847.29</v>
      </c>
      <c r="BL1047" s="36">
        <v>37.11</v>
      </c>
      <c r="BM1047" s="36" t="s">
        <v>43</v>
      </c>
    </row>
    <row r="1048" spans="59:65" x14ac:dyDescent="0.25">
      <c r="BG1048" s="36" t="s">
        <v>51</v>
      </c>
      <c r="BH1048" s="36" t="s">
        <v>8</v>
      </c>
      <c r="BI1048" s="36">
        <v>44774</v>
      </c>
      <c r="BJ1048" s="36">
        <v>744.74996699999997</v>
      </c>
      <c r="BK1048" s="36">
        <v>19040.759999999998</v>
      </c>
      <c r="BL1048" s="36">
        <v>25.57</v>
      </c>
      <c r="BM1048" s="36" t="s">
        <v>52</v>
      </c>
    </row>
    <row r="1049" spans="59:65" x14ac:dyDescent="0.25">
      <c r="BG1049" s="36" t="s">
        <v>449</v>
      </c>
      <c r="BH1049" s="36" t="s">
        <v>8</v>
      </c>
      <c r="BI1049" s="36">
        <v>44774</v>
      </c>
      <c r="BJ1049" s="36">
        <v>11</v>
      </c>
      <c r="BK1049" s="36">
        <v>356.4</v>
      </c>
      <c r="BL1049" s="36">
        <v>32.4</v>
      </c>
      <c r="BM1049" s="36" t="s">
        <v>450</v>
      </c>
    </row>
    <row r="1050" spans="59:65" x14ac:dyDescent="0.25">
      <c r="BG1050" s="36" t="s">
        <v>58</v>
      </c>
      <c r="BH1050" s="36" t="s">
        <v>8</v>
      </c>
      <c r="BI1050" s="36">
        <v>44774</v>
      </c>
      <c r="BJ1050" s="36">
        <v>112.33333</v>
      </c>
      <c r="BK1050" s="36">
        <v>16409.48</v>
      </c>
      <c r="BL1050" s="36">
        <v>146.08000000000001</v>
      </c>
      <c r="BM1050" s="36" t="s">
        <v>59</v>
      </c>
    </row>
    <row r="1051" spans="59:65" x14ac:dyDescent="0.25">
      <c r="BG1051" s="36" t="s">
        <v>62</v>
      </c>
      <c r="BH1051" s="36" t="s">
        <v>8</v>
      </c>
      <c r="BI1051" s="36">
        <v>44774</v>
      </c>
      <c r="BJ1051" s="36">
        <v>235.3125</v>
      </c>
      <c r="BK1051" s="36">
        <v>14539.02</v>
      </c>
      <c r="BL1051" s="36">
        <v>61.79</v>
      </c>
      <c r="BM1051" s="36" t="s">
        <v>63</v>
      </c>
    </row>
    <row r="1052" spans="59:65" x14ac:dyDescent="0.25">
      <c r="BG1052" s="36" t="s">
        <v>66</v>
      </c>
      <c r="BH1052" s="36" t="s">
        <v>8</v>
      </c>
      <c r="BI1052" s="36">
        <v>44774</v>
      </c>
      <c r="BJ1052" s="36">
        <v>173.984375</v>
      </c>
      <c r="BK1052" s="36">
        <v>20035.27</v>
      </c>
      <c r="BL1052" s="36">
        <v>115.16</v>
      </c>
      <c r="BM1052" s="36" t="s">
        <v>67</v>
      </c>
    </row>
    <row r="1053" spans="59:65" x14ac:dyDescent="0.25">
      <c r="BG1053" s="36" t="s">
        <v>70</v>
      </c>
      <c r="BH1053" s="36" t="s">
        <v>8</v>
      </c>
      <c r="BI1053" s="36">
        <v>44774</v>
      </c>
      <c r="BJ1053" s="36">
        <v>6.3333700000000004</v>
      </c>
      <c r="BK1053" s="36">
        <v>589.74</v>
      </c>
      <c r="BL1053" s="36">
        <v>93.12</v>
      </c>
      <c r="BM1053" s="36" t="s">
        <v>71</v>
      </c>
    </row>
    <row r="1054" spans="59:65" x14ac:dyDescent="0.25">
      <c r="BG1054" s="36" t="s">
        <v>74</v>
      </c>
      <c r="BH1054" s="36" t="s">
        <v>8</v>
      </c>
      <c r="BI1054" s="36">
        <v>44774</v>
      </c>
      <c r="BJ1054" s="36">
        <v>-0.33333000000000002</v>
      </c>
      <c r="BK1054" s="36">
        <v>-8.4</v>
      </c>
      <c r="BL1054" s="36">
        <v>25.2</v>
      </c>
      <c r="BM1054" s="36" t="s">
        <v>75</v>
      </c>
    </row>
    <row r="1055" spans="59:65" x14ac:dyDescent="0.25">
      <c r="BG1055" s="36" t="s">
        <v>78</v>
      </c>
      <c r="BH1055" s="36" t="s">
        <v>8</v>
      </c>
      <c r="BI1055" s="36">
        <v>44774</v>
      </c>
      <c r="BJ1055" s="36">
        <v>7.8333329999999997</v>
      </c>
      <c r="BK1055" s="36">
        <v>743.8</v>
      </c>
      <c r="BL1055" s="36">
        <v>94.95</v>
      </c>
      <c r="BM1055" s="36" t="s">
        <v>79</v>
      </c>
    </row>
    <row r="1056" spans="59:65" x14ac:dyDescent="0.25">
      <c r="BG1056" s="36" t="s">
        <v>82</v>
      </c>
      <c r="BH1056" s="36" t="s">
        <v>8</v>
      </c>
      <c r="BI1056" s="36">
        <v>44774</v>
      </c>
      <c r="BJ1056" s="36">
        <v>146</v>
      </c>
      <c r="BK1056" s="36">
        <v>10702.32</v>
      </c>
      <c r="BL1056" s="36">
        <v>73.3</v>
      </c>
      <c r="BM1056" s="36" t="s">
        <v>83</v>
      </c>
    </row>
    <row r="1057" spans="59:65" x14ac:dyDescent="0.25">
      <c r="BG1057" s="36" t="s">
        <v>84</v>
      </c>
      <c r="BH1057" s="36" t="s">
        <v>8</v>
      </c>
      <c r="BI1057" s="36">
        <v>44774</v>
      </c>
      <c r="BJ1057" s="36">
        <v>422.91673300000002</v>
      </c>
      <c r="BK1057" s="36">
        <v>29453.08</v>
      </c>
      <c r="BL1057" s="36">
        <v>69.64</v>
      </c>
      <c r="BM1057" s="36" t="s">
        <v>85</v>
      </c>
    </row>
    <row r="1058" spans="59:65" x14ac:dyDescent="0.25">
      <c r="BG1058" s="36" t="s">
        <v>92</v>
      </c>
      <c r="BH1058" s="36" t="s">
        <v>8</v>
      </c>
      <c r="BI1058" s="36">
        <v>44774</v>
      </c>
      <c r="BJ1058" s="36">
        <v>1</v>
      </c>
      <c r="BK1058" s="36">
        <v>26.71</v>
      </c>
      <c r="BL1058" s="36">
        <v>26.71</v>
      </c>
      <c r="BM1058" s="36" t="s">
        <v>93</v>
      </c>
    </row>
    <row r="1059" spans="59:65" x14ac:dyDescent="0.25">
      <c r="BG1059" s="36" t="s">
        <v>96</v>
      </c>
      <c r="BH1059" s="36" t="s">
        <v>8</v>
      </c>
      <c r="BI1059" s="36">
        <v>44774</v>
      </c>
      <c r="BJ1059" s="36">
        <v>1.25</v>
      </c>
      <c r="BK1059" s="36">
        <v>113.37</v>
      </c>
      <c r="BL1059" s="36">
        <v>90.7</v>
      </c>
      <c r="BM1059" s="36" t="s">
        <v>97</v>
      </c>
    </row>
    <row r="1060" spans="59:65" x14ac:dyDescent="0.25">
      <c r="BG1060" s="36" t="s">
        <v>98</v>
      </c>
      <c r="BH1060" s="36" t="s">
        <v>8</v>
      </c>
      <c r="BI1060" s="36">
        <v>44774</v>
      </c>
      <c r="BJ1060" s="36">
        <v>1.78125</v>
      </c>
      <c r="BK1060" s="36">
        <v>193.65</v>
      </c>
      <c r="BL1060" s="36">
        <v>108.72</v>
      </c>
      <c r="BM1060" s="36" t="s">
        <v>99</v>
      </c>
    </row>
    <row r="1061" spans="59:65" x14ac:dyDescent="0.25">
      <c r="BG1061" s="36" t="s">
        <v>102</v>
      </c>
      <c r="BH1061" s="36" t="s">
        <v>8</v>
      </c>
      <c r="BI1061" s="36">
        <v>44774</v>
      </c>
      <c r="BJ1061" s="36">
        <v>2.375</v>
      </c>
      <c r="BK1061" s="36">
        <v>230.43</v>
      </c>
      <c r="BL1061" s="36">
        <v>97.02</v>
      </c>
      <c r="BM1061" s="36" t="s">
        <v>103</v>
      </c>
    </row>
    <row r="1062" spans="59:65" x14ac:dyDescent="0.25">
      <c r="BG1062" s="36" t="s">
        <v>529</v>
      </c>
      <c r="BH1062" s="36" t="s">
        <v>8</v>
      </c>
      <c r="BI1062" s="36">
        <v>44774</v>
      </c>
      <c r="BJ1062" s="36">
        <v>39.253999999999998</v>
      </c>
      <c r="BK1062" s="36">
        <v>1109.6600000000001</v>
      </c>
      <c r="BL1062" s="36">
        <v>28.27</v>
      </c>
      <c r="BM1062" s="36" t="s">
        <v>530</v>
      </c>
    </row>
    <row r="1063" spans="59:65" x14ac:dyDescent="0.25">
      <c r="BG1063" s="36" t="s">
        <v>402</v>
      </c>
      <c r="BH1063" s="36" t="s">
        <v>8</v>
      </c>
      <c r="BI1063" s="36">
        <v>44774</v>
      </c>
      <c r="BJ1063" s="36">
        <v>42.65</v>
      </c>
      <c r="BK1063" s="36">
        <v>792.17</v>
      </c>
      <c r="BL1063" s="36">
        <v>18.57</v>
      </c>
      <c r="BM1063" s="36" t="s">
        <v>403</v>
      </c>
    </row>
    <row r="1064" spans="59:65" x14ac:dyDescent="0.25">
      <c r="BG1064" s="36" t="s">
        <v>531</v>
      </c>
      <c r="BH1064" s="36" t="s">
        <v>8</v>
      </c>
      <c r="BI1064" s="36">
        <v>44774</v>
      </c>
      <c r="BJ1064" s="36">
        <v>193.8125</v>
      </c>
      <c r="BK1064" s="36">
        <v>14767.58</v>
      </c>
      <c r="BL1064" s="36">
        <v>76.2</v>
      </c>
      <c r="BM1064" s="36" t="s">
        <v>532</v>
      </c>
    </row>
    <row r="1065" spans="59:65" x14ac:dyDescent="0.25">
      <c r="BG1065" s="36" t="s">
        <v>455</v>
      </c>
      <c r="BH1065" s="36" t="s">
        <v>8</v>
      </c>
      <c r="BI1065" s="36">
        <v>44774</v>
      </c>
      <c r="BJ1065" s="36">
        <v>1</v>
      </c>
      <c r="BK1065" s="36">
        <v>12.6</v>
      </c>
      <c r="BL1065" s="36">
        <v>12.6</v>
      </c>
      <c r="BM1065" s="36" t="s">
        <v>456</v>
      </c>
    </row>
    <row r="1066" spans="59:65" x14ac:dyDescent="0.25">
      <c r="BG1066" s="36" t="s">
        <v>108</v>
      </c>
      <c r="BH1066" s="36" t="s">
        <v>8</v>
      </c>
      <c r="BI1066" s="36">
        <v>44774</v>
      </c>
      <c r="BJ1066" s="36">
        <v>86.25</v>
      </c>
      <c r="BK1066" s="36">
        <v>4451.43</v>
      </c>
      <c r="BL1066" s="36">
        <v>51.61</v>
      </c>
      <c r="BM1066" s="36" t="s">
        <v>109</v>
      </c>
    </row>
    <row r="1067" spans="59:65" x14ac:dyDescent="0.25">
      <c r="BG1067" s="36" t="s">
        <v>110</v>
      </c>
      <c r="BH1067" s="36" t="s">
        <v>8</v>
      </c>
      <c r="BI1067" s="36">
        <v>44774</v>
      </c>
      <c r="BJ1067" s="36">
        <v>255</v>
      </c>
      <c r="BK1067" s="36">
        <v>12637</v>
      </c>
      <c r="BL1067" s="36">
        <v>49.56</v>
      </c>
      <c r="BM1067" s="36" t="s">
        <v>111</v>
      </c>
    </row>
    <row r="1068" spans="59:65" x14ac:dyDescent="0.25">
      <c r="BG1068" s="36" t="s">
        <v>112</v>
      </c>
      <c r="BH1068" s="36" t="s">
        <v>8</v>
      </c>
      <c r="BI1068" s="36">
        <v>44774</v>
      </c>
      <c r="BJ1068" s="36">
        <v>-0.1042</v>
      </c>
      <c r="BK1068" s="36">
        <v>-3.28</v>
      </c>
      <c r="BL1068" s="36">
        <v>31.48</v>
      </c>
      <c r="BM1068" s="36" t="s">
        <v>113</v>
      </c>
    </row>
    <row r="1069" spans="59:65" x14ac:dyDescent="0.25">
      <c r="BG1069" s="36" t="s">
        <v>114</v>
      </c>
      <c r="BH1069" s="36" t="s">
        <v>8</v>
      </c>
      <c r="BI1069" s="36">
        <v>44774</v>
      </c>
      <c r="BJ1069" s="36">
        <v>1069.6330399999999</v>
      </c>
      <c r="BK1069" s="36">
        <v>82687.759999999995</v>
      </c>
      <c r="BL1069" s="36">
        <v>77.3</v>
      </c>
      <c r="BM1069" s="36" t="s">
        <v>115</v>
      </c>
    </row>
    <row r="1070" spans="59:65" x14ac:dyDescent="0.25">
      <c r="BG1070" s="36" t="s">
        <v>119</v>
      </c>
      <c r="BH1070" s="36" t="s">
        <v>8</v>
      </c>
      <c r="BI1070" s="36">
        <v>44774</v>
      </c>
      <c r="BJ1070" s="36">
        <v>512.94899999999996</v>
      </c>
      <c r="BK1070" s="36">
        <v>35280.17</v>
      </c>
      <c r="BL1070" s="36">
        <v>68.78</v>
      </c>
      <c r="BM1070" s="36" t="s">
        <v>120</v>
      </c>
    </row>
    <row r="1071" spans="59:65" x14ac:dyDescent="0.25">
      <c r="BG1071" s="36" t="s">
        <v>123</v>
      </c>
      <c r="BH1071" s="36" t="s">
        <v>8</v>
      </c>
      <c r="BI1071" s="36">
        <v>44774</v>
      </c>
      <c r="BJ1071" s="36">
        <v>-5.2082680000000003</v>
      </c>
      <c r="BK1071" s="36">
        <v>-141.85</v>
      </c>
      <c r="BL1071" s="36">
        <v>27.24</v>
      </c>
      <c r="BM1071" s="36" t="s">
        <v>124</v>
      </c>
    </row>
    <row r="1072" spans="59:65" x14ac:dyDescent="0.25">
      <c r="BG1072" s="36" t="s">
        <v>125</v>
      </c>
      <c r="BH1072" s="36" t="s">
        <v>8</v>
      </c>
      <c r="BI1072" s="36">
        <v>44774</v>
      </c>
      <c r="BJ1072" s="36">
        <v>-2.625</v>
      </c>
      <c r="BK1072" s="36">
        <v>-289.75</v>
      </c>
      <c r="BL1072" s="36">
        <v>110.38</v>
      </c>
      <c r="BM1072" s="36" t="s">
        <v>126</v>
      </c>
    </row>
    <row r="1073" spans="59:65" x14ac:dyDescent="0.25">
      <c r="BG1073" s="36" t="s">
        <v>129</v>
      </c>
      <c r="BH1073" s="36" t="s">
        <v>8</v>
      </c>
      <c r="BI1073" s="36">
        <v>44774</v>
      </c>
      <c r="BJ1073" s="36">
        <v>229.625</v>
      </c>
      <c r="BK1073" s="36">
        <v>16934.939999999999</v>
      </c>
      <c r="BL1073" s="36">
        <v>73.75</v>
      </c>
      <c r="BM1073" s="36" t="s">
        <v>130</v>
      </c>
    </row>
    <row r="1074" spans="59:65" x14ac:dyDescent="0.25">
      <c r="BG1074" s="36" t="s">
        <v>133</v>
      </c>
      <c r="BH1074" s="36" t="s">
        <v>8</v>
      </c>
      <c r="BI1074" s="36">
        <v>44774</v>
      </c>
      <c r="BJ1074" s="36">
        <v>152.5</v>
      </c>
      <c r="BK1074" s="36">
        <v>15069.05</v>
      </c>
      <c r="BL1074" s="36">
        <v>98.81</v>
      </c>
      <c r="BM1074" s="36" t="s">
        <v>134</v>
      </c>
    </row>
    <row r="1075" spans="59:65" x14ac:dyDescent="0.25">
      <c r="BG1075" s="36" t="s">
        <v>533</v>
      </c>
      <c r="BH1075" s="36" t="s">
        <v>8</v>
      </c>
      <c r="BI1075" s="36">
        <v>44774</v>
      </c>
      <c r="BJ1075" s="36">
        <v>195</v>
      </c>
      <c r="BK1075" s="36">
        <v>9512.4</v>
      </c>
      <c r="BL1075" s="36">
        <v>48.78</v>
      </c>
      <c r="BM1075" s="36" t="s">
        <v>534</v>
      </c>
    </row>
    <row r="1076" spans="59:65" x14ac:dyDescent="0.25">
      <c r="BG1076" s="36" t="s">
        <v>141</v>
      </c>
      <c r="BH1076" s="36" t="s">
        <v>8</v>
      </c>
      <c r="BI1076" s="36">
        <v>44774</v>
      </c>
      <c r="BJ1076" s="36">
        <v>121</v>
      </c>
      <c r="BK1076" s="36">
        <v>1596.71</v>
      </c>
      <c r="BL1076" s="36">
        <v>13.2</v>
      </c>
      <c r="BM1076" s="36" t="s">
        <v>142</v>
      </c>
    </row>
    <row r="1077" spans="59:65" x14ac:dyDescent="0.25">
      <c r="BG1077" s="36" t="s">
        <v>406</v>
      </c>
      <c r="BH1077" s="36" t="s">
        <v>8</v>
      </c>
      <c r="BI1077" s="36">
        <v>44774</v>
      </c>
      <c r="BJ1077" s="36">
        <v>1</v>
      </c>
      <c r="BK1077" s="36">
        <v>17.600000000000001</v>
      </c>
      <c r="BL1077" s="36">
        <v>17.600000000000001</v>
      </c>
      <c r="BM1077" s="36" t="s">
        <v>407</v>
      </c>
    </row>
    <row r="1078" spans="59:65" x14ac:dyDescent="0.25">
      <c r="BG1078" s="36" t="s">
        <v>143</v>
      </c>
      <c r="BH1078" s="36" t="s">
        <v>8</v>
      </c>
      <c r="BI1078" s="36">
        <v>44774</v>
      </c>
      <c r="BJ1078" s="36">
        <v>1004</v>
      </c>
      <c r="BK1078" s="36">
        <v>12346.84</v>
      </c>
      <c r="BL1078" s="36">
        <v>12.3</v>
      </c>
      <c r="BM1078" s="36" t="s">
        <v>144</v>
      </c>
    </row>
    <row r="1079" spans="59:65" x14ac:dyDescent="0.25">
      <c r="BG1079" s="36" t="s">
        <v>145</v>
      </c>
      <c r="BH1079" s="36" t="s">
        <v>8</v>
      </c>
      <c r="BI1079" s="36">
        <v>44774</v>
      </c>
      <c r="BJ1079" s="36">
        <v>5</v>
      </c>
      <c r="BK1079" s="36">
        <v>97.6</v>
      </c>
      <c r="BL1079" s="36">
        <v>19.52</v>
      </c>
      <c r="BM1079" s="36" t="s">
        <v>146</v>
      </c>
    </row>
    <row r="1080" spans="59:65" x14ac:dyDescent="0.25">
      <c r="BG1080" s="36" t="s">
        <v>147</v>
      </c>
      <c r="BH1080" s="36" t="s">
        <v>8</v>
      </c>
      <c r="BI1080" s="36">
        <v>44774</v>
      </c>
      <c r="BJ1080" s="36">
        <v>3.5</v>
      </c>
      <c r="BK1080" s="36">
        <v>116.41</v>
      </c>
      <c r="BL1080" s="36">
        <v>33.26</v>
      </c>
      <c r="BM1080" s="36" t="s">
        <v>148</v>
      </c>
    </row>
    <row r="1081" spans="59:65" x14ac:dyDescent="0.25">
      <c r="BG1081" s="36" t="s">
        <v>351</v>
      </c>
      <c r="BH1081" s="36" t="s">
        <v>8</v>
      </c>
      <c r="BI1081" s="36">
        <v>44774</v>
      </c>
      <c r="BJ1081" s="36">
        <v>155.58320000000001</v>
      </c>
      <c r="BK1081" s="36">
        <v>4711.7</v>
      </c>
      <c r="BL1081" s="36">
        <v>30.28</v>
      </c>
      <c r="BM1081" s="36" t="s">
        <v>352</v>
      </c>
    </row>
    <row r="1082" spans="59:65" x14ac:dyDescent="0.25">
      <c r="BG1082" s="36" t="s">
        <v>353</v>
      </c>
      <c r="BH1082" s="36" t="s">
        <v>8</v>
      </c>
      <c r="BI1082" s="36">
        <v>44774</v>
      </c>
      <c r="BJ1082" s="36">
        <v>179.25</v>
      </c>
      <c r="BK1082" s="36">
        <v>5650.17</v>
      </c>
      <c r="BL1082" s="36">
        <v>31.52</v>
      </c>
      <c r="BM1082" s="36" t="s">
        <v>354</v>
      </c>
    </row>
    <row r="1083" spans="59:65" x14ac:dyDescent="0.25">
      <c r="BG1083" s="36" t="s">
        <v>355</v>
      </c>
      <c r="BH1083" s="36" t="s">
        <v>8</v>
      </c>
      <c r="BI1083" s="36">
        <v>44774</v>
      </c>
      <c r="BJ1083" s="36">
        <v>5.5</v>
      </c>
      <c r="BK1083" s="36">
        <v>388</v>
      </c>
      <c r="BL1083" s="36">
        <v>70.55</v>
      </c>
      <c r="BM1083" s="36" t="s">
        <v>356</v>
      </c>
    </row>
    <row r="1084" spans="59:65" x14ac:dyDescent="0.25">
      <c r="BG1084" s="36" t="s">
        <v>521</v>
      </c>
      <c r="BH1084" s="36" t="s">
        <v>8</v>
      </c>
      <c r="BI1084" s="36">
        <v>44774</v>
      </c>
      <c r="BJ1084" s="36">
        <v>199.58326600000001</v>
      </c>
      <c r="BK1084" s="36">
        <v>6143.08</v>
      </c>
      <c r="BL1084" s="36">
        <v>30.78</v>
      </c>
      <c r="BM1084" s="36" t="s">
        <v>522</v>
      </c>
    </row>
    <row r="1085" spans="59:65" x14ac:dyDescent="0.25">
      <c r="BG1085" s="36" t="s">
        <v>357</v>
      </c>
      <c r="BH1085" s="36" t="s">
        <v>8</v>
      </c>
      <c r="BI1085" s="36">
        <v>44774</v>
      </c>
      <c r="BJ1085" s="36">
        <v>51</v>
      </c>
      <c r="BK1085" s="36">
        <v>3629.85</v>
      </c>
      <c r="BL1085" s="36">
        <v>71.17</v>
      </c>
      <c r="BM1085" s="36" t="s">
        <v>358</v>
      </c>
    </row>
    <row r="1086" spans="59:65" x14ac:dyDescent="0.25">
      <c r="BG1086" s="36" t="s">
        <v>359</v>
      </c>
      <c r="BH1086" s="36" t="s">
        <v>8</v>
      </c>
      <c r="BI1086" s="36">
        <v>44774</v>
      </c>
      <c r="BJ1086" s="36">
        <v>27.66667</v>
      </c>
      <c r="BK1086" s="36">
        <v>1855.42</v>
      </c>
      <c r="BL1086" s="36">
        <v>67.06</v>
      </c>
      <c r="BM1086" s="36" t="s">
        <v>360</v>
      </c>
    </row>
    <row r="1087" spans="59:65" x14ac:dyDescent="0.25">
      <c r="BG1087" s="36" t="s">
        <v>361</v>
      </c>
      <c r="BH1087" s="36" t="s">
        <v>8</v>
      </c>
      <c r="BI1087" s="36">
        <v>44774</v>
      </c>
      <c r="BJ1087" s="36">
        <v>136.75</v>
      </c>
      <c r="BK1087" s="36">
        <v>4150.21</v>
      </c>
      <c r="BL1087" s="36">
        <v>30.35</v>
      </c>
      <c r="BM1087" s="36" t="s">
        <v>362</v>
      </c>
    </row>
    <row r="1088" spans="59:65" x14ac:dyDescent="0.25">
      <c r="BG1088" s="36" t="s">
        <v>459</v>
      </c>
      <c r="BH1088" s="36" t="s">
        <v>8</v>
      </c>
      <c r="BI1088" s="36">
        <v>44774</v>
      </c>
      <c r="BJ1088" s="36">
        <v>3</v>
      </c>
      <c r="BK1088" s="36">
        <v>239.59</v>
      </c>
      <c r="BL1088" s="36">
        <v>79.86</v>
      </c>
      <c r="BM1088" s="36" t="s">
        <v>460</v>
      </c>
    </row>
    <row r="1089" spans="59:65" x14ac:dyDescent="0.25">
      <c r="BG1089" s="36" t="s">
        <v>363</v>
      </c>
      <c r="BH1089" s="36" t="s">
        <v>8</v>
      </c>
      <c r="BI1089" s="36">
        <v>44774</v>
      </c>
      <c r="BJ1089" s="36">
        <v>89.166700000000006</v>
      </c>
      <c r="BK1089" s="36">
        <v>2719.06</v>
      </c>
      <c r="BL1089" s="36">
        <v>30.49</v>
      </c>
      <c r="BM1089" s="36" t="s">
        <v>364</v>
      </c>
    </row>
    <row r="1090" spans="59:65" x14ac:dyDescent="0.25">
      <c r="BG1090" s="36" t="s">
        <v>149</v>
      </c>
      <c r="BH1090" s="36" t="s">
        <v>8</v>
      </c>
      <c r="BI1090" s="36">
        <v>44774</v>
      </c>
      <c r="BJ1090" s="36">
        <v>95.3125</v>
      </c>
      <c r="BK1090" s="36">
        <v>7214.39</v>
      </c>
      <c r="BL1090" s="36">
        <v>75.69</v>
      </c>
      <c r="BM1090" s="36" t="s">
        <v>150</v>
      </c>
    </row>
    <row r="1091" spans="59:65" x14ac:dyDescent="0.25">
      <c r="BG1091" s="36" t="s">
        <v>153</v>
      </c>
      <c r="BH1091" s="36" t="s">
        <v>8</v>
      </c>
      <c r="BI1091" s="36">
        <v>44774</v>
      </c>
      <c r="BJ1091" s="36">
        <v>225.28823</v>
      </c>
      <c r="BK1091" s="36">
        <v>18458.27</v>
      </c>
      <c r="BL1091" s="36">
        <v>81.93</v>
      </c>
      <c r="BM1091" s="36" t="s">
        <v>154</v>
      </c>
    </row>
    <row r="1092" spans="59:65" x14ac:dyDescent="0.25">
      <c r="BG1092" s="36" t="s">
        <v>535</v>
      </c>
      <c r="BH1092" s="36" t="s">
        <v>8</v>
      </c>
      <c r="BI1092" s="36">
        <v>44774</v>
      </c>
      <c r="BJ1092" s="36">
        <v>36.16666</v>
      </c>
      <c r="BK1092" s="36">
        <v>1006.69</v>
      </c>
      <c r="BL1092" s="36">
        <v>27.83</v>
      </c>
      <c r="BM1092" s="36" t="s">
        <v>536</v>
      </c>
    </row>
    <row r="1093" spans="59:65" x14ac:dyDescent="0.25">
      <c r="BG1093" s="36" t="s">
        <v>537</v>
      </c>
      <c r="BH1093" s="36" t="s">
        <v>8</v>
      </c>
      <c r="BI1093" s="36">
        <v>44774</v>
      </c>
      <c r="BJ1093" s="36">
        <v>36.66666</v>
      </c>
      <c r="BK1093" s="36">
        <v>951.05</v>
      </c>
      <c r="BL1093" s="36">
        <v>25.94</v>
      </c>
      <c r="BM1093" s="36" t="s">
        <v>538</v>
      </c>
    </row>
    <row r="1094" spans="59:65" x14ac:dyDescent="0.25">
      <c r="BG1094" s="36" t="s">
        <v>539</v>
      </c>
      <c r="BH1094" s="36" t="s">
        <v>8</v>
      </c>
      <c r="BI1094" s="36">
        <v>44774</v>
      </c>
      <c r="BJ1094" s="36">
        <v>15</v>
      </c>
      <c r="BK1094" s="36">
        <v>220.92</v>
      </c>
      <c r="BL1094" s="36">
        <v>14.73</v>
      </c>
      <c r="BM1094" s="36" t="s">
        <v>540</v>
      </c>
    </row>
    <row r="1095" spans="59:65" x14ac:dyDescent="0.25">
      <c r="BG1095" s="36" t="s">
        <v>541</v>
      </c>
      <c r="BH1095" s="36" t="s">
        <v>8</v>
      </c>
      <c r="BI1095" s="36">
        <v>44774</v>
      </c>
      <c r="BJ1095" s="36">
        <v>14</v>
      </c>
      <c r="BK1095" s="36">
        <v>203.48</v>
      </c>
      <c r="BL1095" s="36">
        <v>14.53</v>
      </c>
      <c r="BM1095" s="36" t="s">
        <v>542</v>
      </c>
    </row>
    <row r="1096" spans="59:65" x14ac:dyDescent="0.25">
      <c r="BG1096" s="36" t="s">
        <v>465</v>
      </c>
      <c r="BH1096" s="36" t="s">
        <v>8</v>
      </c>
      <c r="BI1096" s="36">
        <v>44774</v>
      </c>
      <c r="BJ1096" s="36">
        <v>57.5</v>
      </c>
      <c r="BK1096" s="36">
        <v>8092.4</v>
      </c>
      <c r="BL1096" s="36">
        <v>140.74</v>
      </c>
      <c r="BM1096" s="36" t="s">
        <v>466</v>
      </c>
    </row>
    <row r="1097" spans="59:65" x14ac:dyDescent="0.25">
      <c r="BG1097" s="36" t="s">
        <v>467</v>
      </c>
      <c r="BH1097" s="36" t="s">
        <v>8</v>
      </c>
      <c r="BI1097" s="36">
        <v>44774</v>
      </c>
      <c r="BJ1097" s="36">
        <v>7.074052</v>
      </c>
      <c r="BK1097" s="36">
        <v>492</v>
      </c>
      <c r="BL1097" s="36">
        <v>69.55</v>
      </c>
      <c r="BM1097" s="36" t="s">
        <v>468</v>
      </c>
    </row>
    <row r="1098" spans="59:65" x14ac:dyDescent="0.25">
      <c r="BG1098" s="36" t="s">
        <v>408</v>
      </c>
      <c r="BH1098" s="36" t="s">
        <v>8</v>
      </c>
      <c r="BI1098" s="36">
        <v>44774</v>
      </c>
      <c r="BJ1098" s="36">
        <v>3</v>
      </c>
      <c r="BK1098" s="36">
        <v>90</v>
      </c>
      <c r="BL1098" s="36">
        <v>30</v>
      </c>
      <c r="BM1098" s="36" t="s">
        <v>409</v>
      </c>
    </row>
    <row r="1099" spans="59:65" x14ac:dyDescent="0.25">
      <c r="BG1099" s="36" t="s">
        <v>163</v>
      </c>
      <c r="BH1099" s="36" t="s">
        <v>8</v>
      </c>
      <c r="BI1099" s="36">
        <v>44774</v>
      </c>
      <c r="BJ1099" s="36">
        <v>69.833332999999996</v>
      </c>
      <c r="BK1099" s="36">
        <v>3632.5</v>
      </c>
      <c r="BL1099" s="36">
        <v>52.02</v>
      </c>
      <c r="BM1099" s="36" t="s">
        <v>164</v>
      </c>
    </row>
    <row r="1100" spans="59:65" x14ac:dyDescent="0.25">
      <c r="BG1100" s="36" t="s">
        <v>471</v>
      </c>
      <c r="BH1100" s="36" t="s">
        <v>8</v>
      </c>
      <c r="BI1100" s="36">
        <v>44774</v>
      </c>
      <c r="BJ1100" s="36">
        <v>6.4583329999999997</v>
      </c>
      <c r="BK1100" s="36">
        <v>388.22</v>
      </c>
      <c r="BL1100" s="36">
        <v>60.11</v>
      </c>
      <c r="BM1100" s="36" t="s">
        <v>472</v>
      </c>
    </row>
    <row r="1101" spans="59:65" x14ac:dyDescent="0.25">
      <c r="BG1101" s="36" t="s">
        <v>166</v>
      </c>
      <c r="BH1101" s="36" t="s">
        <v>8</v>
      </c>
      <c r="BI1101" s="36">
        <v>44774</v>
      </c>
      <c r="BJ1101" s="36">
        <v>2.25</v>
      </c>
      <c r="BK1101" s="36">
        <v>55.55</v>
      </c>
      <c r="BL1101" s="36">
        <v>24.69</v>
      </c>
      <c r="BM1101" s="36" t="s">
        <v>167</v>
      </c>
    </row>
    <row r="1102" spans="59:65" x14ac:dyDescent="0.25">
      <c r="BG1102" s="36" t="s">
        <v>172</v>
      </c>
      <c r="BH1102" s="36" t="s">
        <v>8</v>
      </c>
      <c r="BI1102" s="36">
        <v>44774</v>
      </c>
      <c r="BJ1102" s="36">
        <v>3039</v>
      </c>
      <c r="BK1102" s="36">
        <v>39750.69</v>
      </c>
      <c r="BL1102" s="36">
        <v>13.08</v>
      </c>
      <c r="BM1102" s="36" t="s">
        <v>173</v>
      </c>
    </row>
    <row r="1103" spans="59:65" x14ac:dyDescent="0.25">
      <c r="BG1103" s="36" t="s">
        <v>367</v>
      </c>
      <c r="BH1103" s="36" t="s">
        <v>8</v>
      </c>
      <c r="BI1103" s="36">
        <v>44774</v>
      </c>
      <c r="BJ1103" s="36">
        <v>1147.5</v>
      </c>
      <c r="BK1103" s="36">
        <v>24068.1</v>
      </c>
      <c r="BL1103" s="36">
        <v>20.97</v>
      </c>
      <c r="BM1103" s="36" t="s">
        <v>368</v>
      </c>
    </row>
    <row r="1104" spans="59:65" x14ac:dyDescent="0.25">
      <c r="BG1104" s="36" t="s">
        <v>176</v>
      </c>
      <c r="BH1104" s="36" t="s">
        <v>8</v>
      </c>
      <c r="BI1104" s="36">
        <v>44774</v>
      </c>
      <c r="BJ1104" s="36">
        <v>1172.750004</v>
      </c>
      <c r="BK1104" s="36">
        <v>40514.639999999999</v>
      </c>
      <c r="BL1104" s="36">
        <v>34.549999999999997</v>
      </c>
      <c r="BM1104" s="36" t="s">
        <v>177</v>
      </c>
    </row>
    <row r="1105" spans="59:65" x14ac:dyDescent="0.25">
      <c r="BG1105" s="36" t="s">
        <v>178</v>
      </c>
      <c r="BH1105" s="36" t="s">
        <v>8</v>
      </c>
      <c r="BI1105" s="36">
        <v>44774</v>
      </c>
      <c r="BJ1105" s="36">
        <v>399.58333699999997</v>
      </c>
      <c r="BK1105" s="36">
        <v>16535.759999999998</v>
      </c>
      <c r="BL1105" s="36">
        <v>41.38</v>
      </c>
      <c r="BM1105" s="36" t="s">
        <v>179</v>
      </c>
    </row>
    <row r="1106" spans="59:65" x14ac:dyDescent="0.25">
      <c r="BG1106" s="36" t="s">
        <v>184</v>
      </c>
      <c r="BH1106" s="36" t="s">
        <v>8</v>
      </c>
      <c r="BI1106" s="36">
        <v>44774</v>
      </c>
      <c r="BJ1106" s="36">
        <v>2022</v>
      </c>
      <c r="BK1106" s="36">
        <v>33915.26</v>
      </c>
      <c r="BL1106" s="36">
        <v>16.77</v>
      </c>
      <c r="BM1106" s="36" t="s">
        <v>185</v>
      </c>
    </row>
    <row r="1107" spans="59:65" x14ac:dyDescent="0.25">
      <c r="BG1107" s="36" t="s">
        <v>186</v>
      </c>
      <c r="BH1107" s="36" t="s">
        <v>8</v>
      </c>
      <c r="BI1107" s="36">
        <v>44774</v>
      </c>
      <c r="BJ1107" s="36">
        <v>173.24933300000001</v>
      </c>
      <c r="BK1107" s="36">
        <v>5824.3</v>
      </c>
      <c r="BL1107" s="36">
        <v>33.619999999999997</v>
      </c>
      <c r="BM1107" s="36" t="s">
        <v>187</v>
      </c>
    </row>
    <row r="1108" spans="59:65" x14ac:dyDescent="0.25">
      <c r="BG1108" s="36" t="s">
        <v>190</v>
      </c>
      <c r="BH1108" s="36" t="s">
        <v>8</v>
      </c>
      <c r="BI1108" s="36">
        <v>44774</v>
      </c>
      <c r="BJ1108" s="36">
        <v>22.332999999999998</v>
      </c>
      <c r="BK1108" s="36">
        <v>942.72</v>
      </c>
      <c r="BL1108" s="36">
        <v>42.21</v>
      </c>
      <c r="BM1108" s="36" t="s">
        <v>191</v>
      </c>
    </row>
    <row r="1109" spans="59:65" x14ac:dyDescent="0.25">
      <c r="BG1109" s="36" t="s">
        <v>194</v>
      </c>
      <c r="BH1109" s="36" t="s">
        <v>8</v>
      </c>
      <c r="BI1109" s="36">
        <v>44774</v>
      </c>
      <c r="BJ1109" s="36">
        <v>2017.375</v>
      </c>
      <c r="BK1109" s="36">
        <v>33850.85</v>
      </c>
      <c r="BL1109" s="36">
        <v>16.78</v>
      </c>
      <c r="BM1109" s="36" t="s">
        <v>195</v>
      </c>
    </row>
    <row r="1110" spans="59:65" x14ac:dyDescent="0.25">
      <c r="BG1110" s="36" t="s">
        <v>196</v>
      </c>
      <c r="BH1110" s="36" t="s">
        <v>8</v>
      </c>
      <c r="BI1110" s="36">
        <v>44774</v>
      </c>
      <c r="BJ1110" s="36">
        <v>39.665999999999997</v>
      </c>
      <c r="BK1110" s="36">
        <v>1625.3</v>
      </c>
      <c r="BL1110" s="36">
        <v>40.97</v>
      </c>
      <c r="BM1110" s="36" t="s">
        <v>197</v>
      </c>
    </row>
    <row r="1111" spans="59:65" x14ac:dyDescent="0.25">
      <c r="BG1111" s="36" t="s">
        <v>200</v>
      </c>
      <c r="BH1111" s="36" t="s">
        <v>8</v>
      </c>
      <c r="BI1111" s="36">
        <v>44774</v>
      </c>
      <c r="BJ1111" s="36">
        <v>-0.16666700000000001</v>
      </c>
      <c r="BK1111" s="36">
        <v>-7.25</v>
      </c>
      <c r="BL1111" s="36">
        <v>43.5</v>
      </c>
      <c r="BM1111" s="36" t="s">
        <v>201</v>
      </c>
    </row>
    <row r="1112" spans="59:65" x14ac:dyDescent="0.25">
      <c r="BG1112" s="36" t="s">
        <v>545</v>
      </c>
      <c r="BH1112" s="36" t="s">
        <v>8</v>
      </c>
      <c r="BI1112" s="36">
        <v>44774</v>
      </c>
      <c r="BJ1112" s="36">
        <v>76</v>
      </c>
      <c r="BK1112" s="36">
        <v>1085.58</v>
      </c>
      <c r="BL1112" s="36">
        <v>14.28</v>
      </c>
      <c r="BM1112" s="36" t="s">
        <v>546</v>
      </c>
    </row>
    <row r="1113" spans="59:65" x14ac:dyDescent="0.25">
      <c r="BG1113" s="36" t="s">
        <v>547</v>
      </c>
      <c r="BH1113" s="36" t="s">
        <v>8</v>
      </c>
      <c r="BI1113" s="36">
        <v>44774</v>
      </c>
      <c r="BJ1113" s="36">
        <v>59</v>
      </c>
      <c r="BK1113" s="36">
        <v>1074.45</v>
      </c>
      <c r="BL1113" s="36">
        <v>18.21</v>
      </c>
      <c r="BM1113" s="36" t="s">
        <v>548</v>
      </c>
    </row>
    <row r="1114" spans="59:65" x14ac:dyDescent="0.25">
      <c r="BG1114" s="36" t="s">
        <v>549</v>
      </c>
      <c r="BH1114" s="36" t="s">
        <v>8</v>
      </c>
      <c r="BI1114" s="36">
        <v>44774</v>
      </c>
      <c r="BJ1114" s="36">
        <v>7</v>
      </c>
      <c r="BK1114" s="36">
        <v>791.84</v>
      </c>
      <c r="BL1114" s="36">
        <v>113.12</v>
      </c>
      <c r="BM1114" s="36" t="s">
        <v>550</v>
      </c>
    </row>
    <row r="1115" spans="59:65" x14ac:dyDescent="0.25">
      <c r="BG1115" s="36" t="s">
        <v>551</v>
      </c>
      <c r="BH1115" s="36" t="s">
        <v>8</v>
      </c>
      <c r="BI1115" s="36">
        <v>44774</v>
      </c>
      <c r="BJ1115" s="36">
        <v>76</v>
      </c>
      <c r="BK1115" s="36">
        <v>1394.9</v>
      </c>
      <c r="BL1115" s="36">
        <v>18.350000000000001</v>
      </c>
      <c r="BM1115" s="36" t="s">
        <v>552</v>
      </c>
    </row>
    <row r="1116" spans="59:65" x14ac:dyDescent="0.25">
      <c r="BG1116" s="36" t="s">
        <v>428</v>
      </c>
      <c r="BH1116" s="36" t="s">
        <v>8</v>
      </c>
      <c r="BI1116" s="36">
        <v>44774</v>
      </c>
      <c r="BJ1116" s="36">
        <v>318.38440000000003</v>
      </c>
      <c r="BK1116" s="36">
        <v>5112.74</v>
      </c>
      <c r="BL1116" s="36">
        <v>16.059999999999999</v>
      </c>
      <c r="BM1116" s="36" t="s">
        <v>429</v>
      </c>
    </row>
    <row r="1117" spans="59:65" x14ac:dyDescent="0.25">
      <c r="BG1117" s="36" t="s">
        <v>553</v>
      </c>
      <c r="BH1117" s="36" t="s">
        <v>8</v>
      </c>
      <c r="BI1117" s="36">
        <v>44774</v>
      </c>
      <c r="BJ1117" s="36">
        <v>74</v>
      </c>
      <c r="BK1117" s="36">
        <v>1357.2</v>
      </c>
      <c r="BL1117" s="36">
        <v>18.34</v>
      </c>
      <c r="BM1117" s="36" t="s">
        <v>554</v>
      </c>
    </row>
    <row r="1118" spans="59:65" x14ac:dyDescent="0.25">
      <c r="BG1118" s="36" t="s">
        <v>204</v>
      </c>
      <c r="BH1118" s="36" t="s">
        <v>8</v>
      </c>
      <c r="BI1118" s="36">
        <v>44774</v>
      </c>
      <c r="BJ1118" s="36">
        <v>2383.3000000000002</v>
      </c>
      <c r="BK1118" s="36">
        <v>53312.800000000003</v>
      </c>
      <c r="BL1118" s="36">
        <v>22.37</v>
      </c>
      <c r="BM1118" s="36" t="s">
        <v>205</v>
      </c>
    </row>
    <row r="1119" spans="59:65" x14ac:dyDescent="0.25">
      <c r="BG1119" s="36" t="s">
        <v>206</v>
      </c>
      <c r="BH1119" s="36" t="s">
        <v>8</v>
      </c>
      <c r="BI1119" s="36">
        <v>44774</v>
      </c>
      <c r="BJ1119" s="36">
        <v>2633.75</v>
      </c>
      <c r="BK1119" s="36">
        <v>55633.71</v>
      </c>
      <c r="BL1119" s="36">
        <v>21.12</v>
      </c>
      <c r="BM1119" s="36" t="s">
        <v>207</v>
      </c>
    </row>
    <row r="1120" spans="59:65" x14ac:dyDescent="0.25">
      <c r="BG1120" s="36" t="s">
        <v>430</v>
      </c>
      <c r="BH1120" s="36" t="s">
        <v>8</v>
      </c>
      <c r="BI1120" s="36">
        <v>44774</v>
      </c>
      <c r="BJ1120" s="36">
        <v>272</v>
      </c>
      <c r="BK1120" s="36">
        <v>4670.51</v>
      </c>
      <c r="BL1120" s="36">
        <v>17.170000000000002</v>
      </c>
      <c r="BM1120" s="36" t="s">
        <v>431</v>
      </c>
    </row>
    <row r="1121" spans="59:65" x14ac:dyDescent="0.25">
      <c r="BG1121" s="36" t="s">
        <v>210</v>
      </c>
      <c r="BH1121" s="36" t="s">
        <v>8</v>
      </c>
      <c r="BI1121" s="36">
        <v>44774</v>
      </c>
      <c r="BJ1121" s="36">
        <v>372.9</v>
      </c>
      <c r="BK1121" s="36">
        <v>5180.88</v>
      </c>
      <c r="BL1121" s="36">
        <v>13.89</v>
      </c>
      <c r="BM1121" s="36" t="s">
        <v>211</v>
      </c>
    </row>
    <row r="1122" spans="59:65" x14ac:dyDescent="0.25">
      <c r="BG1122" s="36" t="s">
        <v>371</v>
      </c>
      <c r="BH1122" s="36" t="s">
        <v>8</v>
      </c>
      <c r="BI1122" s="36">
        <v>44774</v>
      </c>
      <c r="BJ1122" s="36">
        <v>159</v>
      </c>
      <c r="BK1122" s="36">
        <v>3406.48</v>
      </c>
      <c r="BL1122" s="36">
        <v>21.42</v>
      </c>
      <c r="BM1122" s="36" t="s">
        <v>372</v>
      </c>
    </row>
    <row r="1123" spans="59:65" x14ac:dyDescent="0.25">
      <c r="BG1123" s="36" t="s">
        <v>212</v>
      </c>
      <c r="BH1123" s="36" t="s">
        <v>8</v>
      </c>
      <c r="BI1123" s="36">
        <v>44774</v>
      </c>
      <c r="BJ1123" s="36">
        <v>2</v>
      </c>
      <c r="BK1123" s="36">
        <v>74</v>
      </c>
      <c r="BL1123" s="36">
        <v>37</v>
      </c>
      <c r="BM1123" s="36" t="s">
        <v>213</v>
      </c>
    </row>
    <row r="1124" spans="59:65" x14ac:dyDescent="0.25">
      <c r="BG1124" s="36" t="s">
        <v>483</v>
      </c>
      <c r="BH1124" s="36" t="s">
        <v>8</v>
      </c>
      <c r="BI1124" s="36">
        <v>44774</v>
      </c>
      <c r="BJ1124" s="36">
        <v>89.5</v>
      </c>
      <c r="BK1124" s="36">
        <v>4935.24</v>
      </c>
      <c r="BL1124" s="36">
        <v>55.14</v>
      </c>
      <c r="BM1124" s="36" t="s">
        <v>484</v>
      </c>
    </row>
    <row r="1125" spans="59:65" x14ac:dyDescent="0.25">
      <c r="BG1125" s="36" t="s">
        <v>485</v>
      </c>
      <c r="BH1125" s="36" t="s">
        <v>8</v>
      </c>
      <c r="BI1125" s="36">
        <v>44774</v>
      </c>
      <c r="BJ1125" s="36">
        <v>69.5</v>
      </c>
      <c r="BK1125" s="36">
        <v>2540.2199999999998</v>
      </c>
      <c r="BL1125" s="36">
        <v>36.549999999999997</v>
      </c>
      <c r="BM1125" s="36" t="s">
        <v>486</v>
      </c>
    </row>
    <row r="1126" spans="59:65" x14ac:dyDescent="0.25">
      <c r="BG1126" s="36" t="s">
        <v>214</v>
      </c>
      <c r="BH1126" s="36" t="s">
        <v>8</v>
      </c>
      <c r="BI1126" s="36">
        <v>44774</v>
      </c>
      <c r="BJ1126" s="36">
        <v>51</v>
      </c>
      <c r="BK1126" s="36">
        <v>1239.48</v>
      </c>
      <c r="BL1126" s="36">
        <v>24.3</v>
      </c>
      <c r="BM1126" s="36" t="s">
        <v>215</v>
      </c>
    </row>
    <row r="1127" spans="59:65" x14ac:dyDescent="0.25">
      <c r="BG1127" s="36" t="s">
        <v>511</v>
      </c>
      <c r="BH1127" s="36" t="s">
        <v>8</v>
      </c>
      <c r="BI1127" s="36">
        <v>44774</v>
      </c>
      <c r="BJ1127" s="36">
        <v>1.9166669999999999</v>
      </c>
      <c r="BK1127" s="36">
        <v>38</v>
      </c>
      <c r="BL1127" s="36">
        <v>19.829999999999998</v>
      </c>
      <c r="BM1127" s="36" t="s">
        <v>512</v>
      </c>
    </row>
    <row r="1128" spans="59:65" x14ac:dyDescent="0.25">
      <c r="BG1128" s="36" t="s">
        <v>513</v>
      </c>
      <c r="BH1128" s="36" t="s">
        <v>8</v>
      </c>
      <c r="BI1128" s="36">
        <v>44774</v>
      </c>
      <c r="BJ1128" s="36">
        <v>0.33333299999999999</v>
      </c>
      <c r="BK1128" s="36">
        <v>18</v>
      </c>
      <c r="BL1128" s="36">
        <v>54</v>
      </c>
      <c r="BM1128" s="36" t="s">
        <v>514</v>
      </c>
    </row>
    <row r="1129" spans="59:65" x14ac:dyDescent="0.25">
      <c r="BG1129" s="36" t="s">
        <v>220</v>
      </c>
      <c r="BH1129" s="36" t="s">
        <v>8</v>
      </c>
      <c r="BI1129" s="36">
        <v>44774</v>
      </c>
      <c r="BJ1129" s="36">
        <v>38.5</v>
      </c>
      <c r="BK1129" s="36">
        <v>4305.6000000000004</v>
      </c>
      <c r="BL1129" s="36">
        <v>111.83</v>
      </c>
      <c r="BM1129" s="36" t="s">
        <v>221</v>
      </c>
    </row>
    <row r="1130" spans="59:65" x14ac:dyDescent="0.25">
      <c r="BG1130" s="36" t="s">
        <v>432</v>
      </c>
      <c r="BH1130" s="36" t="s">
        <v>8</v>
      </c>
      <c r="BI1130" s="36">
        <v>44774</v>
      </c>
      <c r="BJ1130" s="36">
        <v>6</v>
      </c>
      <c r="BK1130" s="36">
        <v>283.27999999999997</v>
      </c>
      <c r="BL1130" s="36">
        <v>47.21</v>
      </c>
      <c r="BM1130" s="36" t="s">
        <v>433</v>
      </c>
    </row>
    <row r="1131" spans="59:65" x14ac:dyDescent="0.25">
      <c r="BG1131" s="36" t="s">
        <v>226</v>
      </c>
      <c r="BH1131" s="36" t="s">
        <v>8</v>
      </c>
      <c r="BI1131" s="36">
        <v>44774</v>
      </c>
      <c r="BJ1131" s="36">
        <v>5</v>
      </c>
      <c r="BK1131" s="36">
        <v>146.4</v>
      </c>
      <c r="BL1131" s="36">
        <v>29.28</v>
      </c>
      <c r="BM1131" s="36" t="s">
        <v>227</v>
      </c>
    </row>
    <row r="1132" spans="59:65" x14ac:dyDescent="0.25">
      <c r="BG1132" s="36" t="s">
        <v>228</v>
      </c>
      <c r="BH1132" s="36" t="s">
        <v>8</v>
      </c>
      <c r="BI1132" s="36">
        <v>44774</v>
      </c>
      <c r="BJ1132" s="36">
        <v>2.5</v>
      </c>
      <c r="BK1132" s="36">
        <v>96.85</v>
      </c>
      <c r="BL1132" s="36">
        <v>38.74</v>
      </c>
      <c r="BM1132" s="36" t="s">
        <v>229</v>
      </c>
    </row>
    <row r="1133" spans="59:65" x14ac:dyDescent="0.25">
      <c r="BG1133" s="36" t="s">
        <v>230</v>
      </c>
      <c r="BH1133" s="36" t="s">
        <v>8</v>
      </c>
      <c r="BI1133" s="36">
        <v>44774</v>
      </c>
      <c r="BJ1133" s="36">
        <v>79.583332999999996</v>
      </c>
      <c r="BK1133" s="36">
        <v>5186.7</v>
      </c>
      <c r="BL1133" s="36">
        <v>65.17</v>
      </c>
      <c r="BM1133" s="36" t="s">
        <v>231</v>
      </c>
    </row>
    <row r="1134" spans="59:65" x14ac:dyDescent="0.25">
      <c r="BG1134" s="36" t="s">
        <v>557</v>
      </c>
      <c r="BH1134" s="36" t="s">
        <v>8</v>
      </c>
      <c r="BI1134" s="36">
        <v>44774</v>
      </c>
      <c r="BJ1134" s="36">
        <v>277.83326599999998</v>
      </c>
      <c r="BK1134" s="36">
        <v>12341.42</v>
      </c>
      <c r="BL1134" s="36">
        <v>44.42</v>
      </c>
      <c r="BM1134" s="36" t="s">
        <v>558</v>
      </c>
    </row>
    <row r="1135" spans="59:65" x14ac:dyDescent="0.25">
      <c r="BG1135" s="36" t="s">
        <v>236</v>
      </c>
      <c r="BH1135" s="36" t="s">
        <v>8</v>
      </c>
      <c r="BI1135" s="36">
        <v>44774</v>
      </c>
      <c r="BJ1135" s="36">
        <v>-0.9375</v>
      </c>
      <c r="BK1135" s="36">
        <v>-144.32</v>
      </c>
      <c r="BL1135" s="36">
        <v>153.94</v>
      </c>
      <c r="BM1135" s="36" t="s">
        <v>237</v>
      </c>
    </row>
    <row r="1136" spans="59:65" x14ac:dyDescent="0.25">
      <c r="BG1136" s="36" t="s">
        <v>240</v>
      </c>
      <c r="BH1136" s="36" t="s">
        <v>8</v>
      </c>
      <c r="BI1136" s="36">
        <v>44774</v>
      </c>
      <c r="BJ1136" s="36">
        <v>637.61563000000001</v>
      </c>
      <c r="BK1136" s="36">
        <v>79900.63</v>
      </c>
      <c r="BL1136" s="36">
        <v>125.31</v>
      </c>
      <c r="BM1136" s="36" t="s">
        <v>241</v>
      </c>
    </row>
    <row r="1137" spans="59:65" x14ac:dyDescent="0.25">
      <c r="BG1137" s="36" t="s">
        <v>246</v>
      </c>
      <c r="BH1137" s="36" t="s">
        <v>8</v>
      </c>
      <c r="BI1137" s="36">
        <v>44774</v>
      </c>
      <c r="BJ1137" s="36">
        <v>26</v>
      </c>
      <c r="BK1137" s="36">
        <v>2340.56</v>
      </c>
      <c r="BL1137" s="36">
        <v>90.02</v>
      </c>
      <c r="BM1137" s="36" t="s">
        <v>247</v>
      </c>
    </row>
    <row r="1138" spans="59:65" x14ac:dyDescent="0.25">
      <c r="BG1138" s="36" t="s">
        <v>250</v>
      </c>
      <c r="BH1138" s="36" t="s">
        <v>8</v>
      </c>
      <c r="BI1138" s="36">
        <v>44774</v>
      </c>
      <c r="BJ1138" s="36">
        <v>23.25</v>
      </c>
      <c r="BK1138" s="36">
        <v>2179.88</v>
      </c>
      <c r="BL1138" s="36">
        <v>93.76</v>
      </c>
      <c r="BM1138" s="36" t="s">
        <v>251</v>
      </c>
    </row>
    <row r="1139" spans="59:65" x14ac:dyDescent="0.25">
      <c r="BG1139" s="36" t="s">
        <v>252</v>
      </c>
      <c r="BH1139" s="36" t="s">
        <v>8</v>
      </c>
      <c r="BI1139" s="36">
        <v>44774</v>
      </c>
      <c r="BJ1139" s="36">
        <v>149.3125</v>
      </c>
      <c r="BK1139" s="36">
        <v>11751.42</v>
      </c>
      <c r="BL1139" s="36">
        <v>78.7</v>
      </c>
      <c r="BM1139" s="36" t="s">
        <v>253</v>
      </c>
    </row>
    <row r="1140" spans="59:65" x14ac:dyDescent="0.25">
      <c r="BG1140" s="36" t="s">
        <v>256</v>
      </c>
      <c r="BH1140" s="36" t="s">
        <v>8</v>
      </c>
      <c r="BI1140" s="36">
        <v>44774</v>
      </c>
      <c r="BJ1140" s="36">
        <v>278.62153000000001</v>
      </c>
      <c r="BK1140" s="36">
        <v>24324.41</v>
      </c>
      <c r="BL1140" s="36">
        <v>87.3</v>
      </c>
      <c r="BM1140" s="36" t="s">
        <v>257</v>
      </c>
    </row>
    <row r="1141" spans="59:65" x14ac:dyDescent="0.25">
      <c r="BG1141" s="36" t="s">
        <v>268</v>
      </c>
      <c r="BH1141" s="36" t="s">
        <v>8</v>
      </c>
      <c r="BI1141" s="36">
        <v>44774</v>
      </c>
      <c r="BJ1141" s="36">
        <v>15.533333000000001</v>
      </c>
      <c r="BK1141" s="36">
        <v>1484.1</v>
      </c>
      <c r="BL1141" s="36">
        <v>95.54</v>
      </c>
      <c r="BM1141" s="36" t="s">
        <v>269</v>
      </c>
    </row>
    <row r="1142" spans="59:65" x14ac:dyDescent="0.25">
      <c r="BG1142" s="36" t="s">
        <v>270</v>
      </c>
      <c r="BH1142" s="36" t="s">
        <v>8</v>
      </c>
      <c r="BI1142" s="36">
        <v>44774</v>
      </c>
      <c r="BJ1142" s="36">
        <v>5</v>
      </c>
      <c r="BK1142" s="36">
        <v>374.16</v>
      </c>
      <c r="BL1142" s="36">
        <v>74.83</v>
      </c>
      <c r="BM1142" s="36" t="s">
        <v>271</v>
      </c>
    </row>
    <row r="1143" spans="59:65" x14ac:dyDescent="0.25">
      <c r="BG1143" s="36" t="s">
        <v>272</v>
      </c>
      <c r="BH1143" s="36" t="s">
        <v>8</v>
      </c>
      <c r="BI1143" s="36">
        <v>44774</v>
      </c>
      <c r="BJ1143" s="36">
        <v>593.36668099999997</v>
      </c>
      <c r="BK1143" s="36">
        <v>47730.6</v>
      </c>
      <c r="BL1143" s="36">
        <v>80.44</v>
      </c>
      <c r="BM1143" s="36" t="s">
        <v>273</v>
      </c>
    </row>
    <row r="1144" spans="59:65" x14ac:dyDescent="0.25">
      <c r="BG1144" s="36" t="s">
        <v>276</v>
      </c>
      <c r="BH1144" s="36" t="s">
        <v>8</v>
      </c>
      <c r="BI1144" s="36">
        <v>44774</v>
      </c>
      <c r="BJ1144" s="36">
        <v>286.52751999999998</v>
      </c>
      <c r="BK1144" s="36">
        <v>20369.96</v>
      </c>
      <c r="BL1144" s="36">
        <v>71.09</v>
      </c>
      <c r="BM1144" s="36" t="s">
        <v>277</v>
      </c>
    </row>
    <row r="1145" spans="59:65" x14ac:dyDescent="0.25">
      <c r="BG1145" s="36" t="s">
        <v>559</v>
      </c>
      <c r="BH1145" s="36" t="s">
        <v>8</v>
      </c>
      <c r="BI1145" s="36">
        <v>44774</v>
      </c>
      <c r="BJ1145" s="36">
        <v>29.75</v>
      </c>
      <c r="BK1145" s="36">
        <v>609.33000000000004</v>
      </c>
      <c r="BL1145" s="36">
        <v>20.48</v>
      </c>
      <c r="BM1145" s="36" t="s">
        <v>560</v>
      </c>
    </row>
    <row r="1146" spans="59:65" x14ac:dyDescent="0.25">
      <c r="BG1146" s="36" t="s">
        <v>436</v>
      </c>
      <c r="BH1146" s="36" t="s">
        <v>8</v>
      </c>
      <c r="BI1146" s="36">
        <v>44774</v>
      </c>
      <c r="BJ1146" s="36">
        <v>199.499999</v>
      </c>
      <c r="BK1146" s="36">
        <v>11107.53</v>
      </c>
      <c r="BL1146" s="36">
        <v>55.68</v>
      </c>
      <c r="BM1146" s="36" t="s">
        <v>437</v>
      </c>
    </row>
    <row r="1147" spans="59:65" x14ac:dyDescent="0.25">
      <c r="BG1147" s="36" t="s">
        <v>280</v>
      </c>
      <c r="BH1147" s="36" t="s">
        <v>8</v>
      </c>
      <c r="BI1147" s="36">
        <v>44774</v>
      </c>
      <c r="BJ1147" s="36">
        <v>239</v>
      </c>
      <c r="BK1147" s="36">
        <v>6306</v>
      </c>
      <c r="BL1147" s="36">
        <v>26.38</v>
      </c>
      <c r="BM1147" s="36" t="s">
        <v>281</v>
      </c>
    </row>
    <row r="1148" spans="59:65" x14ac:dyDescent="0.25">
      <c r="BG1148" s="36" t="s">
        <v>282</v>
      </c>
      <c r="BH1148" s="36" t="s">
        <v>8</v>
      </c>
      <c r="BI1148" s="36">
        <v>44774</v>
      </c>
      <c r="BJ1148" s="36">
        <v>58.5</v>
      </c>
      <c r="BK1148" s="36">
        <v>968.85</v>
      </c>
      <c r="BL1148" s="36">
        <v>16.559999999999999</v>
      </c>
      <c r="BM1148" s="36" t="s">
        <v>283</v>
      </c>
    </row>
    <row r="1149" spans="59:65" x14ac:dyDescent="0.25">
      <c r="BG1149" s="36" t="s">
        <v>284</v>
      </c>
      <c r="BH1149" s="36" t="s">
        <v>8</v>
      </c>
      <c r="BI1149" s="36">
        <v>44774</v>
      </c>
      <c r="BJ1149" s="36">
        <v>352</v>
      </c>
      <c r="BK1149" s="36">
        <v>9175</v>
      </c>
      <c r="BL1149" s="36">
        <v>26.07</v>
      </c>
      <c r="BM1149" s="36" t="s">
        <v>285</v>
      </c>
    </row>
    <row r="1150" spans="59:65" x14ac:dyDescent="0.25">
      <c r="BG1150" s="36" t="s">
        <v>286</v>
      </c>
      <c r="BH1150" s="36" t="s">
        <v>8</v>
      </c>
      <c r="BI1150" s="36">
        <v>44774</v>
      </c>
      <c r="BJ1150" s="36">
        <v>60.5</v>
      </c>
      <c r="BK1150" s="36">
        <v>1005.54</v>
      </c>
      <c r="BL1150" s="36">
        <v>16.62</v>
      </c>
      <c r="BM1150" s="36" t="s">
        <v>287</v>
      </c>
    </row>
    <row r="1151" spans="59:65" x14ac:dyDescent="0.25">
      <c r="BG1151" s="36" t="s">
        <v>288</v>
      </c>
      <c r="BH1151" s="36" t="s">
        <v>8</v>
      </c>
      <c r="BI1151" s="36">
        <v>44774</v>
      </c>
      <c r="BJ1151" s="36">
        <v>45.5</v>
      </c>
      <c r="BK1151" s="36">
        <v>1250</v>
      </c>
      <c r="BL1151" s="36">
        <v>27.47</v>
      </c>
      <c r="BM1151" s="36" t="s">
        <v>289</v>
      </c>
    </row>
    <row r="1152" spans="59:65" x14ac:dyDescent="0.25">
      <c r="BG1152" s="36" t="s">
        <v>290</v>
      </c>
      <c r="BH1152" s="36" t="s">
        <v>8</v>
      </c>
      <c r="BI1152" s="36">
        <v>44774</v>
      </c>
      <c r="BJ1152" s="36">
        <v>316.25</v>
      </c>
      <c r="BK1152" s="36">
        <v>28402.76</v>
      </c>
      <c r="BL1152" s="36">
        <v>89.81</v>
      </c>
      <c r="BM1152" s="36" t="s">
        <v>291</v>
      </c>
    </row>
    <row r="1153" spans="59:65" x14ac:dyDescent="0.25">
      <c r="BG1153" s="36" t="s">
        <v>294</v>
      </c>
      <c r="BH1153" s="36" t="s">
        <v>8</v>
      </c>
      <c r="BI1153" s="36">
        <v>44774</v>
      </c>
      <c r="BJ1153" s="36">
        <v>502.91633300000001</v>
      </c>
      <c r="BK1153" s="36">
        <v>59065.37</v>
      </c>
      <c r="BL1153" s="36">
        <v>117.45</v>
      </c>
      <c r="BM1153" s="36" t="s">
        <v>295</v>
      </c>
    </row>
    <row r="1154" spans="59:65" x14ac:dyDescent="0.25">
      <c r="BG1154" s="36" t="s">
        <v>489</v>
      </c>
      <c r="BH1154" s="36" t="s">
        <v>8</v>
      </c>
      <c r="BI1154" s="36">
        <v>44774</v>
      </c>
      <c r="BJ1154" s="36">
        <v>-0.3</v>
      </c>
      <c r="BK1154" s="36">
        <v>-15.9</v>
      </c>
      <c r="BL1154" s="36">
        <v>53</v>
      </c>
      <c r="BM1154" s="36" t="s">
        <v>490</v>
      </c>
    </row>
    <row r="1155" spans="59:65" x14ac:dyDescent="0.25">
      <c r="BG1155" s="36" t="s">
        <v>495</v>
      </c>
      <c r="BH1155" s="36" t="s">
        <v>8</v>
      </c>
      <c r="BI1155" s="36">
        <v>44774</v>
      </c>
      <c r="BJ1155" s="36">
        <v>-6.6667000000000004E-2</v>
      </c>
      <c r="BK1155" s="36">
        <v>-3.22</v>
      </c>
      <c r="BL1155" s="36">
        <v>48.3</v>
      </c>
      <c r="BM1155" s="36" t="s">
        <v>496</v>
      </c>
    </row>
    <row r="1156" spans="59:65" x14ac:dyDescent="0.25">
      <c r="BG1156" s="36" t="s">
        <v>497</v>
      </c>
      <c r="BH1156" s="36" t="s">
        <v>8</v>
      </c>
      <c r="BI1156" s="36">
        <v>44774</v>
      </c>
      <c r="BJ1156" s="36">
        <v>-0.107143</v>
      </c>
      <c r="BK1156" s="36">
        <v>-4.7300000000000004</v>
      </c>
      <c r="BL1156" s="36">
        <v>44.15</v>
      </c>
      <c r="BM1156" s="36" t="s">
        <v>498</v>
      </c>
    </row>
    <row r="1157" spans="59:65" x14ac:dyDescent="0.25">
      <c r="BG1157" s="36" t="s">
        <v>315</v>
      </c>
      <c r="BH1157" s="36" t="s">
        <v>8</v>
      </c>
      <c r="BI1157" s="36">
        <v>44774</v>
      </c>
      <c r="BJ1157" s="36">
        <v>-9.0277999999999997E-2</v>
      </c>
      <c r="BK1157" s="36">
        <v>-9.1</v>
      </c>
      <c r="BL1157" s="36">
        <v>100.8</v>
      </c>
      <c r="BM1157" s="36" t="s">
        <v>316</v>
      </c>
    </row>
    <row r="1158" spans="59:65" x14ac:dyDescent="0.25">
      <c r="BG1158" s="36" t="s">
        <v>515</v>
      </c>
      <c r="BH1158" s="36" t="s">
        <v>8</v>
      </c>
      <c r="BI1158" s="36">
        <v>44774</v>
      </c>
      <c r="BJ1158" s="36">
        <v>2</v>
      </c>
      <c r="BK1158" s="36">
        <v>120</v>
      </c>
      <c r="BL1158" s="36">
        <v>60</v>
      </c>
      <c r="BM1158" s="36" t="s">
        <v>516</v>
      </c>
    </row>
    <row r="1159" spans="59:65" x14ac:dyDescent="0.25">
      <c r="BG1159" s="36" t="s">
        <v>7</v>
      </c>
      <c r="BH1159" s="36" t="s">
        <v>8</v>
      </c>
      <c r="BI1159" s="36">
        <v>44805</v>
      </c>
      <c r="BJ1159" s="36">
        <v>16.875</v>
      </c>
      <c r="BK1159" s="36">
        <v>2284.0300000000002</v>
      </c>
      <c r="BL1159" s="36">
        <v>135.35</v>
      </c>
      <c r="BM1159" s="36" t="s">
        <v>10</v>
      </c>
    </row>
    <row r="1160" spans="59:65" x14ac:dyDescent="0.25">
      <c r="BG1160" s="36" t="s">
        <v>14</v>
      </c>
      <c r="BH1160" s="36" t="s">
        <v>8</v>
      </c>
      <c r="BI1160" s="36">
        <v>44805</v>
      </c>
      <c r="BJ1160" s="36">
        <v>14.700100000000001</v>
      </c>
      <c r="BK1160" s="36">
        <v>2021.04</v>
      </c>
      <c r="BL1160" s="36">
        <v>137.47999999999999</v>
      </c>
      <c r="BM1160" s="36" t="s">
        <v>15</v>
      </c>
    </row>
    <row r="1161" spans="59:65" x14ac:dyDescent="0.25">
      <c r="BG1161" s="36" t="s">
        <v>441</v>
      </c>
      <c r="BH1161" s="36" t="s">
        <v>8</v>
      </c>
      <c r="BI1161" s="36">
        <v>44805</v>
      </c>
      <c r="BJ1161" s="36">
        <v>4.25</v>
      </c>
      <c r="BK1161" s="36">
        <v>216.75</v>
      </c>
      <c r="BL1161" s="36">
        <v>51</v>
      </c>
      <c r="BM1161" s="36" t="s">
        <v>442</v>
      </c>
    </row>
    <row r="1162" spans="59:65" x14ac:dyDescent="0.25">
      <c r="BG1162" s="36" t="s">
        <v>20</v>
      </c>
      <c r="BH1162" s="36" t="s">
        <v>8</v>
      </c>
      <c r="BI1162" s="36">
        <v>44805</v>
      </c>
      <c r="BJ1162" s="36">
        <v>78</v>
      </c>
      <c r="BK1162" s="36">
        <v>4138.8999999999996</v>
      </c>
      <c r="BL1162" s="36">
        <v>53.06</v>
      </c>
      <c r="BM1162" s="36" t="s">
        <v>21</v>
      </c>
    </row>
    <row r="1163" spans="59:65" x14ac:dyDescent="0.25">
      <c r="BG1163" s="36" t="s">
        <v>22</v>
      </c>
      <c r="BH1163" s="36" t="s">
        <v>8</v>
      </c>
      <c r="BI1163" s="36">
        <v>44805</v>
      </c>
      <c r="BJ1163" s="36">
        <v>19.5</v>
      </c>
      <c r="BK1163" s="36">
        <v>1177.92</v>
      </c>
      <c r="BL1163" s="36">
        <v>60.41</v>
      </c>
      <c r="BM1163" s="36" t="s">
        <v>23</v>
      </c>
    </row>
    <row r="1164" spans="59:65" x14ac:dyDescent="0.25">
      <c r="BG1164" s="36" t="s">
        <v>320</v>
      </c>
      <c r="BH1164" s="36" t="s">
        <v>8</v>
      </c>
      <c r="BI1164" s="36">
        <v>44805</v>
      </c>
      <c r="BJ1164" s="36">
        <v>1</v>
      </c>
      <c r="BK1164" s="36">
        <v>33.49</v>
      </c>
      <c r="BL1164" s="36">
        <v>33.49</v>
      </c>
      <c r="BM1164" s="36" t="s">
        <v>321</v>
      </c>
    </row>
    <row r="1165" spans="59:65" x14ac:dyDescent="0.25">
      <c r="BG1165" s="36" t="s">
        <v>30</v>
      </c>
      <c r="BH1165" s="36" t="s">
        <v>8</v>
      </c>
      <c r="BI1165" s="36">
        <v>44805</v>
      </c>
      <c r="BJ1165" s="36">
        <v>1.27688</v>
      </c>
      <c r="BK1165" s="36">
        <v>45.61</v>
      </c>
      <c r="BL1165" s="36">
        <v>35.72</v>
      </c>
      <c r="BM1165" s="36" t="s">
        <v>31</v>
      </c>
    </row>
    <row r="1166" spans="59:65" x14ac:dyDescent="0.25">
      <c r="BG1166" s="36" t="s">
        <v>36</v>
      </c>
      <c r="BH1166" s="36" t="s">
        <v>8</v>
      </c>
      <c r="BI1166" s="36">
        <v>44805</v>
      </c>
      <c r="BJ1166" s="36">
        <v>-0.8</v>
      </c>
      <c r="BK1166" s="36">
        <v>-29.6</v>
      </c>
      <c r="BL1166" s="36">
        <v>37</v>
      </c>
      <c r="BM1166" s="36" t="s">
        <v>37</v>
      </c>
    </row>
    <row r="1167" spans="59:65" x14ac:dyDescent="0.25">
      <c r="BG1167" s="36" t="s">
        <v>38</v>
      </c>
      <c r="BH1167" s="36" t="s">
        <v>8</v>
      </c>
      <c r="BI1167" s="36">
        <v>44805</v>
      </c>
      <c r="BJ1167" s="36">
        <v>10.75</v>
      </c>
      <c r="BK1167" s="36">
        <v>383.42</v>
      </c>
      <c r="BL1167" s="36">
        <v>35.67</v>
      </c>
      <c r="BM1167" s="36" t="s">
        <v>39</v>
      </c>
    </row>
    <row r="1168" spans="59:65" x14ac:dyDescent="0.25">
      <c r="BG1168" s="36" t="s">
        <v>40</v>
      </c>
      <c r="BH1168" s="36" t="s">
        <v>8</v>
      </c>
      <c r="BI1168" s="36">
        <v>44805</v>
      </c>
      <c r="BJ1168" s="36">
        <v>5.9333330000000002</v>
      </c>
      <c r="BK1168" s="36">
        <v>221.93</v>
      </c>
      <c r="BL1168" s="36">
        <v>37.4</v>
      </c>
      <c r="BM1168" s="36" t="s">
        <v>41</v>
      </c>
    </row>
    <row r="1169" spans="59:65" x14ac:dyDescent="0.25">
      <c r="BG1169" s="36" t="s">
        <v>504</v>
      </c>
      <c r="BH1169" s="36" t="s">
        <v>8</v>
      </c>
      <c r="BI1169" s="36">
        <v>44805</v>
      </c>
      <c r="BJ1169" s="36">
        <v>3</v>
      </c>
      <c r="BK1169" s="36">
        <v>111.24</v>
      </c>
      <c r="BL1169" s="36">
        <v>37.08</v>
      </c>
      <c r="BM1169" s="36" t="s">
        <v>505</v>
      </c>
    </row>
    <row r="1170" spans="59:65" x14ac:dyDescent="0.25">
      <c r="BG1170" s="36" t="s">
        <v>42</v>
      </c>
      <c r="BH1170" s="36" t="s">
        <v>8</v>
      </c>
      <c r="BI1170" s="36">
        <v>44805</v>
      </c>
      <c r="BJ1170" s="36">
        <v>12.333</v>
      </c>
      <c r="BK1170" s="36">
        <v>459.87</v>
      </c>
      <c r="BL1170" s="36">
        <v>37.29</v>
      </c>
      <c r="BM1170" s="36" t="s">
        <v>43</v>
      </c>
    </row>
    <row r="1171" spans="59:65" x14ac:dyDescent="0.25">
      <c r="BG1171" s="36" t="s">
        <v>51</v>
      </c>
      <c r="BH1171" s="36" t="s">
        <v>8</v>
      </c>
      <c r="BI1171" s="36">
        <v>44805</v>
      </c>
      <c r="BJ1171" s="36">
        <v>228.58330000000001</v>
      </c>
      <c r="BK1171" s="36">
        <v>5937.54</v>
      </c>
      <c r="BL1171" s="36">
        <v>25.98</v>
      </c>
      <c r="BM1171" s="36" t="s">
        <v>52</v>
      </c>
    </row>
    <row r="1172" spans="59:65" x14ac:dyDescent="0.25">
      <c r="BG1172" s="36" t="s">
        <v>58</v>
      </c>
      <c r="BH1172" s="36" t="s">
        <v>8</v>
      </c>
      <c r="BI1172" s="36">
        <v>44805</v>
      </c>
      <c r="BJ1172" s="36">
        <v>34.083329999999997</v>
      </c>
      <c r="BK1172" s="36">
        <v>5307.48</v>
      </c>
      <c r="BL1172" s="36">
        <v>155.72</v>
      </c>
      <c r="BM1172" s="36" t="s">
        <v>59</v>
      </c>
    </row>
    <row r="1173" spans="59:65" x14ac:dyDescent="0.25">
      <c r="BG1173" s="36" t="s">
        <v>62</v>
      </c>
      <c r="BH1173" s="36" t="s">
        <v>8</v>
      </c>
      <c r="BI1173" s="36">
        <v>44805</v>
      </c>
      <c r="BJ1173" s="36">
        <v>229.5</v>
      </c>
      <c r="BK1173" s="36">
        <v>15707.73</v>
      </c>
      <c r="BL1173" s="36">
        <v>68.44</v>
      </c>
      <c r="BM1173" s="36" t="s">
        <v>63</v>
      </c>
    </row>
    <row r="1174" spans="59:65" x14ac:dyDescent="0.25">
      <c r="BG1174" s="36" t="s">
        <v>66</v>
      </c>
      <c r="BH1174" s="36" t="s">
        <v>8</v>
      </c>
      <c r="BI1174" s="36">
        <v>44805</v>
      </c>
      <c r="BJ1174" s="36">
        <v>175.734375</v>
      </c>
      <c r="BK1174" s="36">
        <v>20332.900000000001</v>
      </c>
      <c r="BL1174" s="36">
        <v>115.7</v>
      </c>
      <c r="BM1174" s="36" t="s">
        <v>67</v>
      </c>
    </row>
    <row r="1175" spans="59:65" x14ac:dyDescent="0.25">
      <c r="BG1175" s="36" t="s">
        <v>70</v>
      </c>
      <c r="BH1175" s="36" t="s">
        <v>8</v>
      </c>
      <c r="BI1175" s="36">
        <v>44805</v>
      </c>
      <c r="BJ1175" s="36">
        <v>76</v>
      </c>
      <c r="BK1175" s="36">
        <v>6867.8</v>
      </c>
      <c r="BL1175" s="36">
        <v>90.37</v>
      </c>
      <c r="BM1175" s="36" t="s">
        <v>71</v>
      </c>
    </row>
    <row r="1176" spans="59:65" x14ac:dyDescent="0.25">
      <c r="BG1176" s="36" t="s">
        <v>74</v>
      </c>
      <c r="BH1176" s="36" t="s">
        <v>8</v>
      </c>
      <c r="BI1176" s="36">
        <v>44805</v>
      </c>
      <c r="BJ1176" s="36">
        <v>20</v>
      </c>
      <c r="BK1176" s="36">
        <v>1779</v>
      </c>
      <c r="BL1176" s="36">
        <v>88.95</v>
      </c>
      <c r="BM1176" s="36" t="s">
        <v>75</v>
      </c>
    </row>
    <row r="1177" spans="59:65" x14ac:dyDescent="0.25">
      <c r="BG1177" s="36" t="s">
        <v>78</v>
      </c>
      <c r="BH1177" s="36" t="s">
        <v>8</v>
      </c>
      <c r="BI1177" s="36">
        <v>44805</v>
      </c>
      <c r="BJ1177" s="36">
        <v>7</v>
      </c>
      <c r="BK1177" s="36">
        <v>713.6</v>
      </c>
      <c r="BL1177" s="36">
        <v>101.94</v>
      </c>
      <c r="BM1177" s="36" t="s">
        <v>79</v>
      </c>
    </row>
    <row r="1178" spans="59:65" x14ac:dyDescent="0.25">
      <c r="BG1178" s="36" t="s">
        <v>82</v>
      </c>
      <c r="BH1178" s="36" t="s">
        <v>8</v>
      </c>
      <c r="BI1178" s="36">
        <v>44805</v>
      </c>
      <c r="BJ1178" s="36">
        <v>209</v>
      </c>
      <c r="BK1178" s="36">
        <v>14774.83</v>
      </c>
      <c r="BL1178" s="36">
        <v>70.69</v>
      </c>
      <c r="BM1178" s="36" t="s">
        <v>83</v>
      </c>
    </row>
    <row r="1179" spans="59:65" x14ac:dyDescent="0.25">
      <c r="BG1179" s="36" t="s">
        <v>84</v>
      </c>
      <c r="BH1179" s="36" t="s">
        <v>8</v>
      </c>
      <c r="BI1179" s="36">
        <v>44805</v>
      </c>
      <c r="BJ1179" s="36">
        <v>385.70829700000002</v>
      </c>
      <c r="BK1179" s="36">
        <v>26456.73</v>
      </c>
      <c r="BL1179" s="36">
        <v>68.59</v>
      </c>
      <c r="BM1179" s="36" t="s">
        <v>85</v>
      </c>
    </row>
    <row r="1180" spans="59:65" x14ac:dyDescent="0.25">
      <c r="BG1180" s="36" t="s">
        <v>98</v>
      </c>
      <c r="BH1180" s="36" t="s">
        <v>8</v>
      </c>
      <c r="BI1180" s="36">
        <v>44805</v>
      </c>
      <c r="BJ1180" s="36">
        <v>0.625</v>
      </c>
      <c r="BK1180" s="36">
        <v>70.91</v>
      </c>
      <c r="BL1180" s="36">
        <v>113.46</v>
      </c>
      <c r="BM1180" s="36" t="s">
        <v>99</v>
      </c>
    </row>
    <row r="1181" spans="59:65" x14ac:dyDescent="0.25">
      <c r="BG1181" s="36" t="s">
        <v>102</v>
      </c>
      <c r="BH1181" s="36" t="s">
        <v>8</v>
      </c>
      <c r="BI1181" s="36">
        <v>44805</v>
      </c>
      <c r="BJ1181" s="36">
        <v>2.25</v>
      </c>
      <c r="BK1181" s="36">
        <v>201.92</v>
      </c>
      <c r="BL1181" s="36">
        <v>89.74</v>
      </c>
      <c r="BM1181" s="36" t="s">
        <v>103</v>
      </c>
    </row>
    <row r="1182" spans="59:65" x14ac:dyDescent="0.25">
      <c r="BG1182" s="36" t="s">
        <v>529</v>
      </c>
      <c r="BH1182" s="36" t="s">
        <v>8</v>
      </c>
      <c r="BI1182" s="36">
        <v>44805</v>
      </c>
      <c r="BJ1182" s="36">
        <v>1</v>
      </c>
      <c r="BK1182" s="36">
        <v>31.28</v>
      </c>
      <c r="BL1182" s="36">
        <v>31.28</v>
      </c>
      <c r="BM1182" s="36" t="s">
        <v>530</v>
      </c>
    </row>
    <row r="1183" spans="59:65" x14ac:dyDescent="0.25">
      <c r="BG1183" s="36" t="s">
        <v>402</v>
      </c>
      <c r="BH1183" s="36" t="s">
        <v>8</v>
      </c>
      <c r="BI1183" s="36">
        <v>44805</v>
      </c>
      <c r="BJ1183" s="36">
        <v>-1.6</v>
      </c>
      <c r="BK1183" s="36">
        <v>-30.7</v>
      </c>
      <c r="BL1183" s="36">
        <v>19.190000000000001</v>
      </c>
      <c r="BM1183" s="36" t="s">
        <v>403</v>
      </c>
    </row>
    <row r="1184" spans="59:65" x14ac:dyDescent="0.25">
      <c r="BG1184" s="36" t="s">
        <v>531</v>
      </c>
      <c r="BH1184" s="36" t="s">
        <v>8</v>
      </c>
      <c r="BI1184" s="36">
        <v>44805</v>
      </c>
      <c r="BJ1184" s="36">
        <v>0.5</v>
      </c>
      <c r="BK1184" s="36">
        <v>41.95</v>
      </c>
      <c r="BL1184" s="36">
        <v>83.9</v>
      </c>
      <c r="BM1184" s="36" t="s">
        <v>532</v>
      </c>
    </row>
    <row r="1185" spans="59:65" x14ac:dyDescent="0.25">
      <c r="BG1185" s="36" t="s">
        <v>455</v>
      </c>
      <c r="BH1185" s="36" t="s">
        <v>8</v>
      </c>
      <c r="BI1185" s="36">
        <v>44805</v>
      </c>
      <c r="BJ1185" s="36">
        <v>1</v>
      </c>
      <c r="BK1185" s="36">
        <v>12.6</v>
      </c>
      <c r="BL1185" s="36">
        <v>12.6</v>
      </c>
      <c r="BM1185" s="36" t="s">
        <v>456</v>
      </c>
    </row>
    <row r="1186" spans="59:65" x14ac:dyDescent="0.25">
      <c r="BG1186" s="36" t="s">
        <v>108</v>
      </c>
      <c r="BH1186" s="36" t="s">
        <v>8</v>
      </c>
      <c r="BI1186" s="36">
        <v>44805</v>
      </c>
      <c r="BJ1186" s="36">
        <v>54.25</v>
      </c>
      <c r="BK1186" s="36">
        <v>2917.55</v>
      </c>
      <c r="BL1186" s="36">
        <v>53.78</v>
      </c>
      <c r="BM1186" s="36" t="s">
        <v>109</v>
      </c>
    </row>
    <row r="1187" spans="59:65" x14ac:dyDescent="0.25">
      <c r="BG1187" s="36" t="s">
        <v>110</v>
      </c>
      <c r="BH1187" s="36" t="s">
        <v>8</v>
      </c>
      <c r="BI1187" s="36">
        <v>44805</v>
      </c>
      <c r="BJ1187" s="36">
        <v>268.75</v>
      </c>
      <c r="BK1187" s="36">
        <v>14173.87</v>
      </c>
      <c r="BL1187" s="36">
        <v>52.74</v>
      </c>
      <c r="BM1187" s="36" t="s">
        <v>111</v>
      </c>
    </row>
    <row r="1188" spans="59:65" x14ac:dyDescent="0.25">
      <c r="BG1188" s="36" t="s">
        <v>112</v>
      </c>
      <c r="BH1188" s="36" t="s">
        <v>8</v>
      </c>
      <c r="BI1188" s="36">
        <v>44805</v>
      </c>
      <c r="BJ1188" s="36">
        <v>-0.47916700000000001</v>
      </c>
      <c r="BK1188" s="36">
        <v>-15.06</v>
      </c>
      <c r="BL1188" s="36">
        <v>31.43</v>
      </c>
      <c r="BM1188" s="36" t="s">
        <v>113</v>
      </c>
    </row>
    <row r="1189" spans="59:65" x14ac:dyDescent="0.25">
      <c r="BG1189" s="36" t="s">
        <v>114</v>
      </c>
      <c r="BH1189" s="36" t="s">
        <v>8</v>
      </c>
      <c r="BI1189" s="36">
        <v>44805</v>
      </c>
      <c r="BJ1189" s="36">
        <v>952.93299999999999</v>
      </c>
      <c r="BK1189" s="36">
        <v>76536.94</v>
      </c>
      <c r="BL1189" s="36">
        <v>80.319999999999993</v>
      </c>
      <c r="BM1189" s="36" t="s">
        <v>115</v>
      </c>
    </row>
    <row r="1190" spans="59:65" x14ac:dyDescent="0.25">
      <c r="BG1190" s="36" t="s">
        <v>119</v>
      </c>
      <c r="BH1190" s="36" t="s">
        <v>8</v>
      </c>
      <c r="BI1190" s="36">
        <v>44805</v>
      </c>
      <c r="BJ1190" s="36">
        <v>701.83300399999996</v>
      </c>
      <c r="BK1190" s="36">
        <v>50437.19</v>
      </c>
      <c r="BL1190" s="36">
        <v>71.86</v>
      </c>
      <c r="BM1190" s="36" t="s">
        <v>120</v>
      </c>
    </row>
    <row r="1191" spans="59:65" x14ac:dyDescent="0.25">
      <c r="BG1191" s="36" t="s">
        <v>123</v>
      </c>
      <c r="BH1191" s="36" t="s">
        <v>8</v>
      </c>
      <c r="BI1191" s="36">
        <v>44805</v>
      </c>
      <c r="BJ1191" s="36">
        <v>-0.375</v>
      </c>
      <c r="BK1191" s="36">
        <v>-11.06</v>
      </c>
      <c r="BL1191" s="36">
        <v>29.49</v>
      </c>
      <c r="BM1191" s="36" t="s">
        <v>124</v>
      </c>
    </row>
    <row r="1192" spans="59:65" x14ac:dyDescent="0.25">
      <c r="BG1192" s="36" t="s">
        <v>129</v>
      </c>
      <c r="BH1192" s="36" t="s">
        <v>8</v>
      </c>
      <c r="BI1192" s="36">
        <v>44805</v>
      </c>
      <c r="BJ1192" s="36">
        <v>136.3125</v>
      </c>
      <c r="BK1192" s="36">
        <v>11735.72</v>
      </c>
      <c r="BL1192" s="36">
        <v>86.09</v>
      </c>
      <c r="BM1192" s="36" t="s">
        <v>130</v>
      </c>
    </row>
    <row r="1193" spans="59:65" x14ac:dyDescent="0.25">
      <c r="BG1193" s="36" t="s">
        <v>133</v>
      </c>
      <c r="BH1193" s="36" t="s">
        <v>8</v>
      </c>
      <c r="BI1193" s="36">
        <v>44805</v>
      </c>
      <c r="BJ1193" s="36">
        <v>160.00000700000001</v>
      </c>
      <c r="BK1193" s="36">
        <v>16553.03</v>
      </c>
      <c r="BL1193" s="36">
        <v>103.46</v>
      </c>
      <c r="BM1193" s="36" t="s">
        <v>134</v>
      </c>
    </row>
    <row r="1194" spans="59:65" x14ac:dyDescent="0.25">
      <c r="BG1194" s="36" t="s">
        <v>533</v>
      </c>
      <c r="BH1194" s="36" t="s">
        <v>8</v>
      </c>
      <c r="BI1194" s="36">
        <v>44805</v>
      </c>
      <c r="BJ1194" s="36">
        <v>219</v>
      </c>
      <c r="BK1194" s="36">
        <v>10814.4</v>
      </c>
      <c r="BL1194" s="36">
        <v>49.38</v>
      </c>
      <c r="BM1194" s="36" t="s">
        <v>534</v>
      </c>
    </row>
    <row r="1195" spans="59:65" x14ac:dyDescent="0.25">
      <c r="BG1195" s="36" t="s">
        <v>406</v>
      </c>
      <c r="BH1195" s="36" t="s">
        <v>8</v>
      </c>
      <c r="BI1195" s="36">
        <v>44805</v>
      </c>
      <c r="BJ1195" s="36">
        <v>5</v>
      </c>
      <c r="BK1195" s="36">
        <v>88</v>
      </c>
      <c r="BL1195" s="36">
        <v>17.600000000000001</v>
      </c>
      <c r="BM1195" s="36" t="s">
        <v>407</v>
      </c>
    </row>
    <row r="1196" spans="59:65" x14ac:dyDescent="0.25">
      <c r="BG1196" s="36" t="s">
        <v>143</v>
      </c>
      <c r="BH1196" s="36" t="s">
        <v>8</v>
      </c>
      <c r="BI1196" s="36">
        <v>44805</v>
      </c>
      <c r="BJ1196" s="36">
        <v>191</v>
      </c>
      <c r="BK1196" s="36">
        <v>2481.09</v>
      </c>
      <c r="BL1196" s="36">
        <v>12.99</v>
      </c>
      <c r="BM1196" s="36" t="s">
        <v>144</v>
      </c>
    </row>
    <row r="1197" spans="59:65" x14ac:dyDescent="0.25">
      <c r="BG1197" s="36" t="s">
        <v>351</v>
      </c>
      <c r="BH1197" s="36" t="s">
        <v>8</v>
      </c>
      <c r="BI1197" s="36">
        <v>44805</v>
      </c>
      <c r="BJ1197" s="36">
        <v>156.25</v>
      </c>
      <c r="BK1197" s="36">
        <v>4966.07</v>
      </c>
      <c r="BL1197" s="36">
        <v>31.78</v>
      </c>
      <c r="BM1197" s="36" t="s">
        <v>352</v>
      </c>
    </row>
    <row r="1198" spans="59:65" x14ac:dyDescent="0.25">
      <c r="BG1198" s="36" t="s">
        <v>353</v>
      </c>
      <c r="BH1198" s="36" t="s">
        <v>8</v>
      </c>
      <c r="BI1198" s="36">
        <v>44805</v>
      </c>
      <c r="BJ1198" s="36">
        <v>207.75</v>
      </c>
      <c r="BK1198" s="36">
        <v>7104.5</v>
      </c>
      <c r="BL1198" s="36">
        <v>34.200000000000003</v>
      </c>
      <c r="BM1198" s="36" t="s">
        <v>354</v>
      </c>
    </row>
    <row r="1199" spans="59:65" x14ac:dyDescent="0.25">
      <c r="BG1199" s="36" t="s">
        <v>355</v>
      </c>
      <c r="BH1199" s="36" t="s">
        <v>8</v>
      </c>
      <c r="BI1199" s="36">
        <v>44805</v>
      </c>
      <c r="BJ1199" s="36">
        <v>5</v>
      </c>
      <c r="BK1199" s="36">
        <v>397.69</v>
      </c>
      <c r="BL1199" s="36">
        <v>79.540000000000006</v>
      </c>
      <c r="BM1199" s="36" t="s">
        <v>356</v>
      </c>
    </row>
    <row r="1200" spans="59:65" x14ac:dyDescent="0.25">
      <c r="BG1200" s="36" t="s">
        <v>521</v>
      </c>
      <c r="BH1200" s="36" t="s">
        <v>8</v>
      </c>
      <c r="BI1200" s="36">
        <v>44805</v>
      </c>
      <c r="BJ1200" s="36">
        <v>277.25</v>
      </c>
      <c r="BK1200" s="36">
        <v>8644.2000000000007</v>
      </c>
      <c r="BL1200" s="36">
        <v>31.18</v>
      </c>
      <c r="BM1200" s="36" t="s">
        <v>522</v>
      </c>
    </row>
    <row r="1201" spans="59:65" x14ac:dyDescent="0.25">
      <c r="BG1201" s="36" t="s">
        <v>357</v>
      </c>
      <c r="BH1201" s="36" t="s">
        <v>8</v>
      </c>
      <c r="BI1201" s="36">
        <v>44805</v>
      </c>
      <c r="BJ1201" s="36">
        <v>39</v>
      </c>
      <c r="BK1201" s="36">
        <v>2827.06</v>
      </c>
      <c r="BL1201" s="36">
        <v>72.489999999999995</v>
      </c>
      <c r="BM1201" s="36" t="s">
        <v>358</v>
      </c>
    </row>
    <row r="1202" spans="59:65" x14ac:dyDescent="0.25">
      <c r="BG1202" s="36" t="s">
        <v>361</v>
      </c>
      <c r="BH1202" s="36" t="s">
        <v>8</v>
      </c>
      <c r="BI1202" s="36">
        <v>44805</v>
      </c>
      <c r="BJ1202" s="36">
        <v>144.25</v>
      </c>
      <c r="BK1202" s="36">
        <v>4539.8100000000004</v>
      </c>
      <c r="BL1202" s="36">
        <v>31.47</v>
      </c>
      <c r="BM1202" s="36" t="s">
        <v>362</v>
      </c>
    </row>
    <row r="1203" spans="59:65" x14ac:dyDescent="0.25">
      <c r="BG1203" s="36" t="s">
        <v>459</v>
      </c>
      <c r="BH1203" s="36" t="s">
        <v>8</v>
      </c>
      <c r="BI1203" s="36">
        <v>44805</v>
      </c>
      <c r="BJ1203" s="36">
        <v>2</v>
      </c>
      <c r="BK1203" s="36">
        <v>151.27000000000001</v>
      </c>
      <c r="BL1203" s="36">
        <v>75.64</v>
      </c>
      <c r="BM1203" s="36" t="s">
        <v>460</v>
      </c>
    </row>
    <row r="1204" spans="59:65" x14ac:dyDescent="0.25">
      <c r="BG1204" s="36" t="s">
        <v>363</v>
      </c>
      <c r="BH1204" s="36" t="s">
        <v>8</v>
      </c>
      <c r="BI1204" s="36">
        <v>44805</v>
      </c>
      <c r="BJ1204" s="36">
        <v>130</v>
      </c>
      <c r="BK1204" s="36">
        <v>4045.03</v>
      </c>
      <c r="BL1204" s="36">
        <v>31.12</v>
      </c>
      <c r="BM1204" s="36" t="s">
        <v>364</v>
      </c>
    </row>
    <row r="1205" spans="59:65" x14ac:dyDescent="0.25">
      <c r="BG1205" s="36" t="s">
        <v>149</v>
      </c>
      <c r="BH1205" s="36" t="s">
        <v>8</v>
      </c>
      <c r="BI1205" s="36">
        <v>44805</v>
      </c>
      <c r="BJ1205" s="36">
        <v>142.9375</v>
      </c>
      <c r="BK1205" s="36">
        <v>11199.04</v>
      </c>
      <c r="BL1205" s="36">
        <v>78.349999999999994</v>
      </c>
      <c r="BM1205" s="36" t="s">
        <v>150</v>
      </c>
    </row>
    <row r="1206" spans="59:65" x14ac:dyDescent="0.25">
      <c r="BG1206" s="36" t="s">
        <v>153</v>
      </c>
      <c r="BH1206" s="36" t="s">
        <v>8</v>
      </c>
      <c r="BI1206" s="36">
        <v>44805</v>
      </c>
      <c r="BJ1206" s="36">
        <v>161.08333999999999</v>
      </c>
      <c r="BK1206" s="36">
        <v>15856.15</v>
      </c>
      <c r="BL1206" s="36">
        <v>98.43</v>
      </c>
      <c r="BM1206" s="36" t="s">
        <v>154</v>
      </c>
    </row>
    <row r="1207" spans="59:65" x14ac:dyDescent="0.25">
      <c r="BG1207" s="36" t="s">
        <v>535</v>
      </c>
      <c r="BH1207" s="36" t="s">
        <v>8</v>
      </c>
      <c r="BI1207" s="36">
        <v>44805</v>
      </c>
      <c r="BJ1207" s="36">
        <v>25.5</v>
      </c>
      <c r="BK1207" s="36">
        <v>706.65</v>
      </c>
      <c r="BL1207" s="36">
        <v>27.71</v>
      </c>
      <c r="BM1207" s="36" t="s">
        <v>536</v>
      </c>
    </row>
    <row r="1208" spans="59:65" x14ac:dyDescent="0.25">
      <c r="BG1208" s="36" t="s">
        <v>537</v>
      </c>
      <c r="BH1208" s="36" t="s">
        <v>8</v>
      </c>
      <c r="BI1208" s="36">
        <v>44805</v>
      </c>
      <c r="BJ1208" s="36">
        <v>44.25</v>
      </c>
      <c r="BK1208" s="36">
        <v>1144.19</v>
      </c>
      <c r="BL1208" s="36">
        <v>25.86</v>
      </c>
      <c r="BM1208" s="36" t="s">
        <v>538</v>
      </c>
    </row>
    <row r="1209" spans="59:65" x14ac:dyDescent="0.25">
      <c r="BG1209" s="36" t="s">
        <v>539</v>
      </c>
      <c r="BH1209" s="36" t="s">
        <v>8</v>
      </c>
      <c r="BI1209" s="36">
        <v>44805</v>
      </c>
      <c r="BJ1209" s="36">
        <v>1</v>
      </c>
      <c r="BK1209" s="36">
        <v>14.85</v>
      </c>
      <c r="BL1209" s="36">
        <v>14.85</v>
      </c>
      <c r="BM1209" s="36" t="s">
        <v>540</v>
      </c>
    </row>
    <row r="1210" spans="59:65" x14ac:dyDescent="0.25">
      <c r="BG1210" s="36" t="s">
        <v>541</v>
      </c>
      <c r="BH1210" s="36" t="s">
        <v>8</v>
      </c>
      <c r="BI1210" s="36">
        <v>44805</v>
      </c>
      <c r="BJ1210" s="36">
        <v>3.5</v>
      </c>
      <c r="BK1210" s="36">
        <v>71.53</v>
      </c>
      <c r="BL1210" s="36">
        <v>20.440000000000001</v>
      </c>
      <c r="BM1210" s="36" t="s">
        <v>542</v>
      </c>
    </row>
    <row r="1211" spans="59:65" x14ac:dyDescent="0.25">
      <c r="BG1211" s="36" t="s">
        <v>467</v>
      </c>
      <c r="BH1211" s="36" t="s">
        <v>8</v>
      </c>
      <c r="BI1211" s="36">
        <v>44805</v>
      </c>
      <c r="BJ1211" s="36">
        <v>6.5</v>
      </c>
      <c r="BK1211" s="36">
        <v>477.9</v>
      </c>
      <c r="BL1211" s="36">
        <v>73.52</v>
      </c>
      <c r="BM1211" s="36" t="s">
        <v>468</v>
      </c>
    </row>
    <row r="1212" spans="59:65" x14ac:dyDescent="0.25">
      <c r="BG1212" s="36" t="s">
        <v>469</v>
      </c>
      <c r="BH1212" s="36" t="s">
        <v>8</v>
      </c>
      <c r="BI1212" s="36">
        <v>44805</v>
      </c>
      <c r="BJ1212" s="36">
        <v>-5.25</v>
      </c>
      <c r="BK1212" s="36">
        <v>-176.4</v>
      </c>
      <c r="BL1212" s="36">
        <v>33.6</v>
      </c>
      <c r="BM1212" s="36" t="s">
        <v>470</v>
      </c>
    </row>
    <row r="1213" spans="59:65" x14ac:dyDescent="0.25">
      <c r="BG1213" s="36" t="s">
        <v>163</v>
      </c>
      <c r="BH1213" s="36" t="s">
        <v>8</v>
      </c>
      <c r="BI1213" s="36">
        <v>44805</v>
      </c>
      <c r="BJ1213" s="36">
        <v>80.708332999999996</v>
      </c>
      <c r="BK1213" s="36">
        <v>4198.78</v>
      </c>
      <c r="BL1213" s="36">
        <v>52.02</v>
      </c>
      <c r="BM1213" s="36" t="s">
        <v>164</v>
      </c>
    </row>
    <row r="1214" spans="59:65" x14ac:dyDescent="0.25">
      <c r="BG1214" s="36" t="s">
        <v>170</v>
      </c>
      <c r="BH1214" s="36" t="s">
        <v>8</v>
      </c>
      <c r="BI1214" s="36">
        <v>44805</v>
      </c>
      <c r="BJ1214" s="36">
        <v>17</v>
      </c>
      <c r="BK1214" s="36">
        <v>233.33</v>
      </c>
      <c r="BL1214" s="36">
        <v>13.73</v>
      </c>
      <c r="BM1214" s="36" t="s">
        <v>171</v>
      </c>
    </row>
    <row r="1215" spans="59:65" x14ac:dyDescent="0.25">
      <c r="BG1215" s="36" t="s">
        <v>172</v>
      </c>
      <c r="BH1215" s="36" t="s">
        <v>8</v>
      </c>
      <c r="BI1215" s="36">
        <v>44805</v>
      </c>
      <c r="BJ1215" s="36">
        <v>3751.25</v>
      </c>
      <c r="BK1215" s="36">
        <v>49869.89</v>
      </c>
      <c r="BL1215" s="36">
        <v>13.29</v>
      </c>
      <c r="BM1215" s="36" t="s">
        <v>173</v>
      </c>
    </row>
    <row r="1216" spans="59:65" x14ac:dyDescent="0.25">
      <c r="BG1216" s="36" t="s">
        <v>367</v>
      </c>
      <c r="BH1216" s="36" t="s">
        <v>8</v>
      </c>
      <c r="BI1216" s="36">
        <v>44805</v>
      </c>
      <c r="BJ1216" s="36">
        <v>1168.75</v>
      </c>
      <c r="BK1216" s="36">
        <v>23530.05</v>
      </c>
      <c r="BL1216" s="36">
        <v>20.13</v>
      </c>
      <c r="BM1216" s="36" t="s">
        <v>368</v>
      </c>
    </row>
    <row r="1217" spans="59:65" x14ac:dyDescent="0.25">
      <c r="BG1217" s="36" t="s">
        <v>174</v>
      </c>
      <c r="BH1217" s="36" t="s">
        <v>8</v>
      </c>
      <c r="BI1217" s="36">
        <v>44805</v>
      </c>
      <c r="BJ1217" s="36">
        <v>32</v>
      </c>
      <c r="BK1217" s="36">
        <v>553.5</v>
      </c>
      <c r="BL1217" s="36">
        <v>17.3</v>
      </c>
      <c r="BM1217" s="36" t="s">
        <v>175</v>
      </c>
    </row>
    <row r="1218" spans="59:65" x14ac:dyDescent="0.25">
      <c r="BG1218" s="36" t="s">
        <v>176</v>
      </c>
      <c r="BH1218" s="36" t="s">
        <v>8</v>
      </c>
      <c r="BI1218" s="36">
        <v>44805</v>
      </c>
      <c r="BJ1218" s="36">
        <v>1739.9166700000001</v>
      </c>
      <c r="BK1218" s="36">
        <v>58898.37</v>
      </c>
      <c r="BL1218" s="36">
        <v>33.85</v>
      </c>
      <c r="BM1218" s="36" t="s">
        <v>177</v>
      </c>
    </row>
    <row r="1219" spans="59:65" x14ac:dyDescent="0.25">
      <c r="BG1219" s="36" t="s">
        <v>178</v>
      </c>
      <c r="BH1219" s="36" t="s">
        <v>8</v>
      </c>
      <c r="BI1219" s="36">
        <v>44805</v>
      </c>
      <c r="BJ1219" s="36">
        <v>532</v>
      </c>
      <c r="BK1219" s="36">
        <v>20840.240000000002</v>
      </c>
      <c r="BL1219" s="36">
        <v>39.17</v>
      </c>
      <c r="BM1219" s="36" t="s">
        <v>179</v>
      </c>
    </row>
    <row r="1220" spans="59:65" x14ac:dyDescent="0.25">
      <c r="BG1220" s="36" t="s">
        <v>180</v>
      </c>
      <c r="BH1220" s="36" t="s">
        <v>8</v>
      </c>
      <c r="BI1220" s="36">
        <v>44805</v>
      </c>
      <c r="BJ1220" s="36">
        <v>0.66659999999999997</v>
      </c>
      <c r="BK1220" s="36">
        <v>23.66</v>
      </c>
      <c r="BL1220" s="36">
        <v>35.49</v>
      </c>
      <c r="BM1220" s="36" t="s">
        <v>181</v>
      </c>
    </row>
    <row r="1221" spans="59:65" x14ac:dyDescent="0.25">
      <c r="BG1221" s="36" t="s">
        <v>564</v>
      </c>
      <c r="BH1221" s="36" t="s">
        <v>8</v>
      </c>
      <c r="BI1221" s="36">
        <v>44805</v>
      </c>
      <c r="BJ1221" s="36">
        <v>61</v>
      </c>
      <c r="BK1221" s="36">
        <v>2612.0700000000002</v>
      </c>
      <c r="BL1221" s="36">
        <v>42.82</v>
      </c>
      <c r="BM1221" s="36" t="s">
        <v>565</v>
      </c>
    </row>
    <row r="1222" spans="59:65" x14ac:dyDescent="0.25">
      <c r="BG1222" s="36" t="s">
        <v>184</v>
      </c>
      <c r="BH1222" s="36" t="s">
        <v>8</v>
      </c>
      <c r="BI1222" s="36">
        <v>44805</v>
      </c>
      <c r="BJ1222" s="36">
        <v>2339.5</v>
      </c>
      <c r="BK1222" s="36">
        <v>38944.720000000001</v>
      </c>
      <c r="BL1222" s="36">
        <v>16.649999999999999</v>
      </c>
      <c r="BM1222" s="36" t="s">
        <v>185</v>
      </c>
    </row>
    <row r="1223" spans="59:65" x14ac:dyDescent="0.25">
      <c r="BG1223" s="36" t="s">
        <v>186</v>
      </c>
      <c r="BH1223" s="36" t="s">
        <v>8</v>
      </c>
      <c r="BI1223" s="36">
        <v>44805</v>
      </c>
      <c r="BJ1223" s="36">
        <v>122.54034</v>
      </c>
      <c r="BK1223" s="36">
        <v>4618.6899999999996</v>
      </c>
      <c r="BL1223" s="36">
        <v>37.69</v>
      </c>
      <c r="BM1223" s="36" t="s">
        <v>187</v>
      </c>
    </row>
    <row r="1224" spans="59:65" x14ac:dyDescent="0.25">
      <c r="BG1224" s="36" t="s">
        <v>566</v>
      </c>
      <c r="BH1224" s="36" t="s">
        <v>8</v>
      </c>
      <c r="BI1224" s="36">
        <v>44805</v>
      </c>
      <c r="BJ1224" s="36">
        <v>140</v>
      </c>
      <c r="BK1224" s="36">
        <v>2472.2199999999998</v>
      </c>
      <c r="BL1224" s="36">
        <v>17.66</v>
      </c>
      <c r="BM1224" s="36" t="s">
        <v>567</v>
      </c>
    </row>
    <row r="1225" spans="59:65" x14ac:dyDescent="0.25">
      <c r="BG1225" s="36" t="s">
        <v>190</v>
      </c>
      <c r="BH1225" s="36" t="s">
        <v>8</v>
      </c>
      <c r="BI1225" s="36">
        <v>44805</v>
      </c>
      <c r="BJ1225" s="36">
        <v>21.332999999999998</v>
      </c>
      <c r="BK1225" s="36">
        <v>918</v>
      </c>
      <c r="BL1225" s="36">
        <v>43.03</v>
      </c>
      <c r="BM1225" s="36" t="s">
        <v>191</v>
      </c>
    </row>
    <row r="1226" spans="59:65" x14ac:dyDescent="0.25">
      <c r="BG1226" s="36" t="s">
        <v>568</v>
      </c>
      <c r="BH1226" s="36" t="s">
        <v>8</v>
      </c>
      <c r="BI1226" s="36">
        <v>44805</v>
      </c>
      <c r="BJ1226" s="36">
        <v>38</v>
      </c>
      <c r="BK1226" s="36">
        <v>1505.07</v>
      </c>
      <c r="BL1226" s="36">
        <v>39.61</v>
      </c>
      <c r="BM1226" s="36" t="s">
        <v>569</v>
      </c>
    </row>
    <row r="1227" spans="59:65" x14ac:dyDescent="0.25">
      <c r="BG1227" s="36" t="s">
        <v>194</v>
      </c>
      <c r="BH1227" s="36" t="s">
        <v>8</v>
      </c>
      <c r="BI1227" s="36">
        <v>44805</v>
      </c>
      <c r="BJ1227" s="36">
        <v>2172.5</v>
      </c>
      <c r="BK1227" s="36">
        <v>36029.39</v>
      </c>
      <c r="BL1227" s="36">
        <v>16.579999999999998</v>
      </c>
      <c r="BM1227" s="36" t="s">
        <v>195</v>
      </c>
    </row>
    <row r="1228" spans="59:65" x14ac:dyDescent="0.25">
      <c r="BG1228" s="36" t="s">
        <v>196</v>
      </c>
      <c r="BH1228" s="36" t="s">
        <v>8</v>
      </c>
      <c r="BI1228" s="36">
        <v>44805</v>
      </c>
      <c r="BJ1228" s="36">
        <v>191.333</v>
      </c>
      <c r="BK1228" s="36">
        <v>6974.19</v>
      </c>
      <c r="BL1228" s="36">
        <v>36.450000000000003</v>
      </c>
      <c r="BM1228" s="36" t="s">
        <v>197</v>
      </c>
    </row>
    <row r="1229" spans="59:65" x14ac:dyDescent="0.25">
      <c r="BG1229" s="36" t="s">
        <v>481</v>
      </c>
      <c r="BH1229" s="36" t="s">
        <v>8</v>
      </c>
      <c r="BI1229" s="36">
        <v>44805</v>
      </c>
      <c r="BJ1229" s="36">
        <v>1</v>
      </c>
      <c r="BK1229" s="36">
        <v>10.08</v>
      </c>
      <c r="BL1229" s="36">
        <v>10.08</v>
      </c>
      <c r="BM1229" s="36" t="s">
        <v>482</v>
      </c>
    </row>
    <row r="1230" spans="59:65" x14ac:dyDescent="0.25">
      <c r="BG1230" s="36" t="s">
        <v>545</v>
      </c>
      <c r="BH1230" s="36" t="s">
        <v>8</v>
      </c>
      <c r="BI1230" s="36">
        <v>44805</v>
      </c>
      <c r="BJ1230" s="36">
        <v>20</v>
      </c>
      <c r="BK1230" s="36">
        <v>293.39999999999998</v>
      </c>
      <c r="BL1230" s="36">
        <v>14.67</v>
      </c>
      <c r="BM1230" s="36" t="s">
        <v>546</v>
      </c>
    </row>
    <row r="1231" spans="59:65" x14ac:dyDescent="0.25">
      <c r="BG1231" s="36" t="s">
        <v>547</v>
      </c>
      <c r="BH1231" s="36" t="s">
        <v>8</v>
      </c>
      <c r="BI1231" s="36">
        <v>44805</v>
      </c>
      <c r="BJ1231" s="36">
        <v>27</v>
      </c>
      <c r="BK1231" s="36">
        <v>508.95</v>
      </c>
      <c r="BL1231" s="36">
        <v>18.850000000000001</v>
      </c>
      <c r="BM1231" s="36" t="s">
        <v>548</v>
      </c>
    </row>
    <row r="1232" spans="59:65" x14ac:dyDescent="0.25">
      <c r="BG1232" s="36" t="s">
        <v>551</v>
      </c>
      <c r="BH1232" s="36" t="s">
        <v>8</v>
      </c>
      <c r="BI1232" s="36">
        <v>44805</v>
      </c>
      <c r="BJ1232" s="36">
        <v>41</v>
      </c>
      <c r="BK1232" s="36">
        <v>772.85</v>
      </c>
      <c r="BL1232" s="36">
        <v>18.850000000000001</v>
      </c>
      <c r="BM1232" s="36" t="s">
        <v>552</v>
      </c>
    </row>
    <row r="1233" spans="59:65" x14ac:dyDescent="0.25">
      <c r="BG1233" s="36" t="s">
        <v>428</v>
      </c>
      <c r="BH1233" s="36" t="s">
        <v>8</v>
      </c>
      <c r="BI1233" s="36">
        <v>44805</v>
      </c>
      <c r="BJ1233" s="36">
        <v>194.44450000000001</v>
      </c>
      <c r="BK1233" s="36">
        <v>6783.88</v>
      </c>
      <c r="BL1233" s="36">
        <v>34.89</v>
      </c>
      <c r="BM1233" s="36" t="s">
        <v>429</v>
      </c>
    </row>
    <row r="1234" spans="59:65" x14ac:dyDescent="0.25">
      <c r="BG1234" s="36" t="s">
        <v>553</v>
      </c>
      <c r="BH1234" s="36" t="s">
        <v>8</v>
      </c>
      <c r="BI1234" s="36">
        <v>44805</v>
      </c>
      <c r="BJ1234" s="36">
        <v>48</v>
      </c>
      <c r="BK1234" s="36">
        <v>904.8</v>
      </c>
      <c r="BL1234" s="36">
        <v>18.850000000000001</v>
      </c>
      <c r="BM1234" s="36" t="s">
        <v>554</v>
      </c>
    </row>
    <row r="1235" spans="59:65" x14ac:dyDescent="0.25">
      <c r="BG1235" s="36" t="s">
        <v>204</v>
      </c>
      <c r="BH1235" s="36" t="s">
        <v>8</v>
      </c>
      <c r="BI1235" s="36">
        <v>44805</v>
      </c>
      <c r="BJ1235" s="36">
        <v>2281.6999999999998</v>
      </c>
      <c r="BK1235" s="36">
        <v>51181.75</v>
      </c>
      <c r="BL1235" s="36">
        <v>22.43</v>
      </c>
      <c r="BM1235" s="36" t="s">
        <v>205</v>
      </c>
    </row>
    <row r="1236" spans="59:65" x14ac:dyDescent="0.25">
      <c r="BG1236" s="36" t="s">
        <v>206</v>
      </c>
      <c r="BH1236" s="36" t="s">
        <v>8</v>
      </c>
      <c r="BI1236" s="36">
        <v>44805</v>
      </c>
      <c r="BJ1236" s="36">
        <v>2464.5</v>
      </c>
      <c r="BK1236" s="36">
        <v>54845.11</v>
      </c>
      <c r="BL1236" s="36">
        <v>22.25</v>
      </c>
      <c r="BM1236" s="36" t="s">
        <v>207</v>
      </c>
    </row>
    <row r="1237" spans="59:65" x14ac:dyDescent="0.25">
      <c r="BG1237" s="36" t="s">
        <v>430</v>
      </c>
      <c r="BH1237" s="36" t="s">
        <v>8</v>
      </c>
      <c r="BI1237" s="36">
        <v>44805</v>
      </c>
      <c r="BJ1237" s="36">
        <v>191.9</v>
      </c>
      <c r="BK1237" s="36">
        <v>4670.59</v>
      </c>
      <c r="BL1237" s="36">
        <v>24.34</v>
      </c>
      <c r="BM1237" s="36" t="s">
        <v>431</v>
      </c>
    </row>
    <row r="1238" spans="59:65" x14ac:dyDescent="0.25">
      <c r="BG1238" s="36" t="s">
        <v>210</v>
      </c>
      <c r="BH1238" s="36" t="s">
        <v>8</v>
      </c>
      <c r="BI1238" s="36">
        <v>44805</v>
      </c>
      <c r="BJ1238" s="36">
        <v>145.5</v>
      </c>
      <c r="BK1238" s="36">
        <v>3290.99</v>
      </c>
      <c r="BL1238" s="36">
        <v>22.62</v>
      </c>
      <c r="BM1238" s="36" t="s">
        <v>211</v>
      </c>
    </row>
    <row r="1239" spans="59:65" x14ac:dyDescent="0.25">
      <c r="BG1239" s="36" t="s">
        <v>371</v>
      </c>
      <c r="BH1239" s="36" t="s">
        <v>8</v>
      </c>
      <c r="BI1239" s="36">
        <v>44805</v>
      </c>
      <c r="BJ1239" s="36">
        <v>255</v>
      </c>
      <c r="BK1239" s="36">
        <v>5447.18</v>
      </c>
      <c r="BL1239" s="36">
        <v>21.36</v>
      </c>
      <c r="BM1239" s="36" t="s">
        <v>372</v>
      </c>
    </row>
    <row r="1240" spans="59:65" x14ac:dyDescent="0.25">
      <c r="BG1240" s="36" t="s">
        <v>212</v>
      </c>
      <c r="BH1240" s="36" t="s">
        <v>8</v>
      </c>
      <c r="BI1240" s="36">
        <v>44805</v>
      </c>
      <c r="BJ1240" s="36">
        <v>1</v>
      </c>
      <c r="BK1240" s="36">
        <v>37</v>
      </c>
      <c r="BL1240" s="36">
        <v>37</v>
      </c>
      <c r="BM1240" s="36" t="s">
        <v>213</v>
      </c>
    </row>
    <row r="1241" spans="59:65" x14ac:dyDescent="0.25">
      <c r="BG1241" s="36" t="s">
        <v>483</v>
      </c>
      <c r="BH1241" s="36" t="s">
        <v>8</v>
      </c>
      <c r="BI1241" s="36">
        <v>44805</v>
      </c>
      <c r="BJ1241" s="36">
        <v>10.143000000000001</v>
      </c>
      <c r="BK1241" s="36">
        <v>635.14</v>
      </c>
      <c r="BL1241" s="36">
        <v>62.62</v>
      </c>
      <c r="BM1241" s="36" t="s">
        <v>484</v>
      </c>
    </row>
    <row r="1242" spans="59:65" x14ac:dyDescent="0.25">
      <c r="BG1242" s="36" t="s">
        <v>485</v>
      </c>
      <c r="BH1242" s="36" t="s">
        <v>8</v>
      </c>
      <c r="BI1242" s="36">
        <v>44805</v>
      </c>
      <c r="BJ1242" s="36">
        <v>24.666</v>
      </c>
      <c r="BK1242" s="36">
        <v>922.46</v>
      </c>
      <c r="BL1242" s="36">
        <v>37.4</v>
      </c>
      <c r="BM1242" s="36" t="s">
        <v>486</v>
      </c>
    </row>
    <row r="1243" spans="59:65" x14ac:dyDescent="0.25">
      <c r="BG1243" s="36" t="s">
        <v>214</v>
      </c>
      <c r="BH1243" s="36" t="s">
        <v>8</v>
      </c>
      <c r="BI1243" s="36">
        <v>44805</v>
      </c>
      <c r="BJ1243" s="36">
        <v>8</v>
      </c>
      <c r="BK1243" s="36">
        <v>213.83</v>
      </c>
      <c r="BL1243" s="36">
        <v>26.73</v>
      </c>
      <c r="BM1243" s="36" t="s">
        <v>215</v>
      </c>
    </row>
    <row r="1244" spans="59:65" x14ac:dyDescent="0.25">
      <c r="BG1244" s="36" t="s">
        <v>513</v>
      </c>
      <c r="BH1244" s="36" t="s">
        <v>8</v>
      </c>
      <c r="BI1244" s="36">
        <v>44805</v>
      </c>
      <c r="BJ1244" s="36">
        <v>58</v>
      </c>
      <c r="BK1244" s="36">
        <v>2987</v>
      </c>
      <c r="BL1244" s="36">
        <v>51.5</v>
      </c>
      <c r="BM1244" s="36" t="s">
        <v>514</v>
      </c>
    </row>
    <row r="1245" spans="59:65" x14ac:dyDescent="0.25">
      <c r="BG1245" s="36" t="s">
        <v>220</v>
      </c>
      <c r="BH1245" s="36" t="s">
        <v>8</v>
      </c>
      <c r="BI1245" s="36">
        <v>44805</v>
      </c>
      <c r="BJ1245" s="36">
        <v>43.5</v>
      </c>
      <c r="BK1245" s="36">
        <v>5072.2</v>
      </c>
      <c r="BL1245" s="36">
        <v>116.6</v>
      </c>
      <c r="BM1245" s="36" t="s">
        <v>221</v>
      </c>
    </row>
    <row r="1246" spans="59:65" x14ac:dyDescent="0.25">
      <c r="BG1246" s="36" t="s">
        <v>432</v>
      </c>
      <c r="BH1246" s="36" t="s">
        <v>8</v>
      </c>
      <c r="BI1246" s="36">
        <v>44805</v>
      </c>
      <c r="BJ1246" s="36">
        <v>1</v>
      </c>
      <c r="BK1246" s="36">
        <v>49.32</v>
      </c>
      <c r="BL1246" s="36">
        <v>49.32</v>
      </c>
      <c r="BM1246" s="36" t="s">
        <v>433</v>
      </c>
    </row>
    <row r="1247" spans="59:65" x14ac:dyDescent="0.25">
      <c r="BG1247" s="36" t="s">
        <v>226</v>
      </c>
      <c r="BH1247" s="36" t="s">
        <v>8</v>
      </c>
      <c r="BI1247" s="36">
        <v>44805</v>
      </c>
      <c r="BJ1247" s="36">
        <v>0.5</v>
      </c>
      <c r="BK1247" s="36">
        <v>14.64</v>
      </c>
      <c r="BL1247" s="36">
        <v>29.28</v>
      </c>
      <c r="BM1247" s="36" t="s">
        <v>227</v>
      </c>
    </row>
    <row r="1248" spans="59:65" x14ac:dyDescent="0.25">
      <c r="BG1248" s="36" t="s">
        <v>230</v>
      </c>
      <c r="BH1248" s="36" t="s">
        <v>8</v>
      </c>
      <c r="BI1248" s="36">
        <v>44805</v>
      </c>
      <c r="BJ1248" s="36">
        <v>71.5</v>
      </c>
      <c r="BK1248" s="36">
        <v>4827.8100000000004</v>
      </c>
      <c r="BL1248" s="36">
        <v>67.52</v>
      </c>
      <c r="BM1248" s="36" t="s">
        <v>231</v>
      </c>
    </row>
    <row r="1249" spans="59:65" x14ac:dyDescent="0.25">
      <c r="BG1249" s="36" t="s">
        <v>557</v>
      </c>
      <c r="BH1249" s="36" t="s">
        <v>8</v>
      </c>
      <c r="BI1249" s="36">
        <v>44805</v>
      </c>
      <c r="BJ1249" s="36">
        <v>436.99939999999998</v>
      </c>
      <c r="BK1249" s="36">
        <v>19338.32</v>
      </c>
      <c r="BL1249" s="36">
        <v>44.25</v>
      </c>
      <c r="BM1249" s="36" t="s">
        <v>558</v>
      </c>
    </row>
    <row r="1250" spans="59:65" x14ac:dyDescent="0.25">
      <c r="BG1250" s="36" t="s">
        <v>236</v>
      </c>
      <c r="BH1250" s="36" t="s">
        <v>8</v>
      </c>
      <c r="BI1250" s="36">
        <v>44805</v>
      </c>
      <c r="BJ1250" s="36">
        <v>84.95</v>
      </c>
      <c r="BK1250" s="36">
        <v>12833.34</v>
      </c>
      <c r="BL1250" s="36">
        <v>151.07</v>
      </c>
      <c r="BM1250" s="36" t="s">
        <v>237</v>
      </c>
    </row>
    <row r="1251" spans="59:65" x14ac:dyDescent="0.25">
      <c r="BG1251" s="36" t="s">
        <v>240</v>
      </c>
      <c r="BH1251" s="36" t="s">
        <v>8</v>
      </c>
      <c r="BI1251" s="36">
        <v>44805</v>
      </c>
      <c r="BJ1251" s="36">
        <v>383.625</v>
      </c>
      <c r="BK1251" s="36">
        <v>52801.59</v>
      </c>
      <c r="BL1251" s="36">
        <v>137.63999999999999</v>
      </c>
      <c r="BM1251" s="36" t="s">
        <v>241</v>
      </c>
    </row>
    <row r="1252" spans="59:65" x14ac:dyDescent="0.25">
      <c r="BG1252" s="36" t="s">
        <v>246</v>
      </c>
      <c r="BH1252" s="36" t="s">
        <v>8</v>
      </c>
      <c r="BI1252" s="36">
        <v>44805</v>
      </c>
      <c r="BJ1252" s="36">
        <v>35</v>
      </c>
      <c r="BK1252" s="36">
        <v>3690.86</v>
      </c>
      <c r="BL1252" s="36">
        <v>105.45</v>
      </c>
      <c r="BM1252" s="36" t="s">
        <v>247</v>
      </c>
    </row>
    <row r="1253" spans="59:65" x14ac:dyDescent="0.25">
      <c r="BG1253" s="36" t="s">
        <v>250</v>
      </c>
      <c r="BH1253" s="36" t="s">
        <v>8</v>
      </c>
      <c r="BI1253" s="36">
        <v>44805</v>
      </c>
      <c r="BJ1253" s="36">
        <v>20.5</v>
      </c>
      <c r="BK1253" s="36">
        <v>2220.9899999999998</v>
      </c>
      <c r="BL1253" s="36">
        <v>108.34</v>
      </c>
      <c r="BM1253" s="36" t="s">
        <v>251</v>
      </c>
    </row>
    <row r="1254" spans="59:65" x14ac:dyDescent="0.25">
      <c r="BG1254" s="36" t="s">
        <v>252</v>
      </c>
      <c r="BH1254" s="36" t="s">
        <v>8</v>
      </c>
      <c r="BI1254" s="36">
        <v>44805</v>
      </c>
      <c r="BJ1254" s="36">
        <v>182.125</v>
      </c>
      <c r="BK1254" s="36">
        <v>14777.96</v>
      </c>
      <c r="BL1254" s="36">
        <v>81.14</v>
      </c>
      <c r="BM1254" s="36" t="s">
        <v>253</v>
      </c>
    </row>
    <row r="1255" spans="59:65" x14ac:dyDescent="0.25">
      <c r="BG1255" s="36" t="s">
        <v>256</v>
      </c>
      <c r="BH1255" s="36" t="s">
        <v>8</v>
      </c>
      <c r="BI1255" s="36">
        <v>44805</v>
      </c>
      <c r="BJ1255" s="36">
        <v>230.37500299999999</v>
      </c>
      <c r="BK1255" s="36">
        <v>22573.07</v>
      </c>
      <c r="BL1255" s="36">
        <v>97.98</v>
      </c>
      <c r="BM1255" s="36" t="s">
        <v>257</v>
      </c>
    </row>
    <row r="1256" spans="59:65" x14ac:dyDescent="0.25">
      <c r="BG1256" s="36" t="s">
        <v>268</v>
      </c>
      <c r="BH1256" s="36" t="s">
        <v>8</v>
      </c>
      <c r="BI1256" s="36">
        <v>44805</v>
      </c>
      <c r="BJ1256" s="36">
        <v>16.7</v>
      </c>
      <c r="BK1256" s="36">
        <v>1618.44</v>
      </c>
      <c r="BL1256" s="36">
        <v>96.91</v>
      </c>
      <c r="BM1256" s="36" t="s">
        <v>269</v>
      </c>
    </row>
    <row r="1257" spans="59:65" x14ac:dyDescent="0.25">
      <c r="BG1257" s="36" t="s">
        <v>270</v>
      </c>
      <c r="BH1257" s="36" t="s">
        <v>8</v>
      </c>
      <c r="BI1257" s="36">
        <v>44805</v>
      </c>
      <c r="BJ1257" s="36">
        <v>15.833299999999999</v>
      </c>
      <c r="BK1257" s="36">
        <v>1256.8699999999999</v>
      </c>
      <c r="BL1257" s="36">
        <v>79.38</v>
      </c>
      <c r="BM1257" s="36" t="s">
        <v>271</v>
      </c>
    </row>
    <row r="1258" spans="59:65" x14ac:dyDescent="0.25">
      <c r="BG1258" s="36" t="s">
        <v>272</v>
      </c>
      <c r="BH1258" s="36" t="s">
        <v>8</v>
      </c>
      <c r="BI1258" s="36">
        <v>44805</v>
      </c>
      <c r="BJ1258" s="36">
        <v>523.59973300000001</v>
      </c>
      <c r="BK1258" s="36">
        <v>45378.1</v>
      </c>
      <c r="BL1258" s="36">
        <v>86.67</v>
      </c>
      <c r="BM1258" s="36" t="s">
        <v>273</v>
      </c>
    </row>
    <row r="1259" spans="59:65" x14ac:dyDescent="0.25">
      <c r="BG1259" s="36" t="s">
        <v>276</v>
      </c>
      <c r="BH1259" s="36" t="s">
        <v>8</v>
      </c>
      <c r="BI1259" s="36">
        <v>44805</v>
      </c>
      <c r="BJ1259" s="36">
        <v>373.33333399999998</v>
      </c>
      <c r="BK1259" s="36">
        <v>27637.15</v>
      </c>
      <c r="BL1259" s="36">
        <v>74.03</v>
      </c>
      <c r="BM1259" s="36" t="s">
        <v>277</v>
      </c>
    </row>
    <row r="1260" spans="59:65" x14ac:dyDescent="0.25">
      <c r="BG1260" s="36" t="s">
        <v>436</v>
      </c>
      <c r="BH1260" s="36" t="s">
        <v>8</v>
      </c>
      <c r="BI1260" s="36">
        <v>44805</v>
      </c>
      <c r="BJ1260" s="36">
        <v>271.66665999999998</v>
      </c>
      <c r="BK1260" s="36">
        <v>15063.42</v>
      </c>
      <c r="BL1260" s="36">
        <v>55.45</v>
      </c>
      <c r="BM1260" s="36" t="s">
        <v>437</v>
      </c>
    </row>
    <row r="1261" spans="59:65" x14ac:dyDescent="0.25">
      <c r="BG1261" s="36" t="s">
        <v>280</v>
      </c>
      <c r="BH1261" s="36" t="s">
        <v>8</v>
      </c>
      <c r="BI1261" s="36">
        <v>44805</v>
      </c>
      <c r="BJ1261" s="36">
        <v>582.33330000000001</v>
      </c>
      <c r="BK1261" s="36">
        <v>15204.33</v>
      </c>
      <c r="BL1261" s="36">
        <v>26.11</v>
      </c>
      <c r="BM1261" s="36" t="s">
        <v>281</v>
      </c>
    </row>
    <row r="1262" spans="59:65" x14ac:dyDescent="0.25">
      <c r="BG1262" s="36" t="s">
        <v>282</v>
      </c>
      <c r="BH1262" s="36" t="s">
        <v>8</v>
      </c>
      <c r="BI1262" s="36">
        <v>44805</v>
      </c>
      <c r="BJ1262" s="36">
        <v>62</v>
      </c>
      <c r="BK1262" s="36">
        <v>1040.25</v>
      </c>
      <c r="BL1262" s="36">
        <v>16.78</v>
      </c>
      <c r="BM1262" s="36" t="s">
        <v>283</v>
      </c>
    </row>
    <row r="1263" spans="59:65" x14ac:dyDescent="0.25">
      <c r="BG1263" s="36" t="s">
        <v>284</v>
      </c>
      <c r="BH1263" s="36" t="s">
        <v>8</v>
      </c>
      <c r="BI1263" s="36">
        <v>44805</v>
      </c>
      <c r="BJ1263" s="36">
        <v>299.5</v>
      </c>
      <c r="BK1263" s="36">
        <v>7867</v>
      </c>
      <c r="BL1263" s="36">
        <v>26.27</v>
      </c>
      <c r="BM1263" s="36" t="s">
        <v>285</v>
      </c>
    </row>
    <row r="1264" spans="59:65" x14ac:dyDescent="0.25">
      <c r="BG1264" s="36" t="s">
        <v>286</v>
      </c>
      <c r="BH1264" s="36" t="s">
        <v>8</v>
      </c>
      <c r="BI1264" s="36">
        <v>44805</v>
      </c>
      <c r="BJ1264" s="36">
        <v>58</v>
      </c>
      <c r="BK1264" s="36">
        <v>979.75</v>
      </c>
      <c r="BL1264" s="36">
        <v>16.89</v>
      </c>
      <c r="BM1264" s="36" t="s">
        <v>287</v>
      </c>
    </row>
    <row r="1265" spans="59:65" x14ac:dyDescent="0.25">
      <c r="BG1265" s="36" t="s">
        <v>288</v>
      </c>
      <c r="BH1265" s="36" t="s">
        <v>8</v>
      </c>
      <c r="BI1265" s="36">
        <v>44805</v>
      </c>
      <c r="BJ1265" s="36">
        <v>60</v>
      </c>
      <c r="BK1265" s="36">
        <v>1659</v>
      </c>
      <c r="BL1265" s="36">
        <v>27.65</v>
      </c>
      <c r="BM1265" s="36" t="s">
        <v>289</v>
      </c>
    </row>
    <row r="1266" spans="59:65" x14ac:dyDescent="0.25">
      <c r="BG1266" s="36" t="s">
        <v>290</v>
      </c>
      <c r="BH1266" s="36" t="s">
        <v>8</v>
      </c>
      <c r="BI1266" s="36">
        <v>44805</v>
      </c>
      <c r="BJ1266" s="36">
        <v>357</v>
      </c>
      <c r="BK1266" s="36">
        <v>32250.53</v>
      </c>
      <c r="BL1266" s="36">
        <v>90.34</v>
      </c>
      <c r="BM1266" s="36" t="s">
        <v>291</v>
      </c>
    </row>
    <row r="1267" spans="59:65" x14ac:dyDescent="0.25">
      <c r="BG1267" s="36" t="s">
        <v>294</v>
      </c>
      <c r="BH1267" s="36" t="s">
        <v>8</v>
      </c>
      <c r="BI1267" s="36">
        <v>44805</v>
      </c>
      <c r="BJ1267" s="36">
        <v>407.04166600000002</v>
      </c>
      <c r="BK1267" s="36">
        <v>52254.6</v>
      </c>
      <c r="BL1267" s="36">
        <v>128.38</v>
      </c>
      <c r="BM1267" s="36" t="s">
        <v>295</v>
      </c>
    </row>
    <row r="1268" spans="59:65" x14ac:dyDescent="0.25">
      <c r="BG1268" s="36" t="s">
        <v>572</v>
      </c>
      <c r="BH1268" s="36" t="s">
        <v>8</v>
      </c>
      <c r="BI1268" s="36">
        <v>44805</v>
      </c>
      <c r="BJ1268" s="36">
        <v>12</v>
      </c>
      <c r="BK1268" s="36">
        <v>1167.25</v>
      </c>
      <c r="BL1268" s="36">
        <v>97.27</v>
      </c>
      <c r="BM1268" s="36" t="s">
        <v>573</v>
      </c>
    </row>
    <row r="1269" spans="59:65" x14ac:dyDescent="0.25">
      <c r="BG1269" s="36" t="s">
        <v>315</v>
      </c>
      <c r="BH1269" s="36" t="s">
        <v>8</v>
      </c>
      <c r="BI1269" s="36">
        <v>44805</v>
      </c>
      <c r="BJ1269" s="36">
        <v>26.5</v>
      </c>
      <c r="BK1269" s="36">
        <v>2562.3000000000002</v>
      </c>
      <c r="BL1269" s="36">
        <v>96.69</v>
      </c>
      <c r="BM1269" s="36" t="s">
        <v>316</v>
      </c>
    </row>
    <row r="1270" spans="59:65" x14ac:dyDescent="0.25">
      <c r="BG1270" s="36" t="s">
        <v>576</v>
      </c>
      <c r="BH1270" s="36" t="s">
        <v>8</v>
      </c>
      <c r="BI1270" s="36">
        <v>44805</v>
      </c>
      <c r="BJ1270" s="36">
        <v>6</v>
      </c>
      <c r="BK1270" s="36">
        <v>574.54999999999995</v>
      </c>
      <c r="BL1270" s="36">
        <v>95.76</v>
      </c>
      <c r="BM1270" s="36" t="s">
        <v>577</v>
      </c>
    </row>
    <row r="1271" spans="59:65" x14ac:dyDescent="0.25">
      <c r="BG1271" s="36" t="s">
        <v>7</v>
      </c>
      <c r="BH1271" s="36" t="s">
        <v>8</v>
      </c>
      <c r="BI1271" s="36">
        <v>44835</v>
      </c>
      <c r="BJ1271" s="36">
        <v>12.808337</v>
      </c>
      <c r="BK1271" s="36">
        <v>1467.6</v>
      </c>
      <c r="BL1271" s="36">
        <v>114.58</v>
      </c>
      <c r="BM1271" s="36" t="s">
        <v>10</v>
      </c>
    </row>
    <row r="1272" spans="59:65" x14ac:dyDescent="0.25">
      <c r="BG1272" s="36" t="s">
        <v>14</v>
      </c>
      <c r="BH1272" s="36" t="s">
        <v>8</v>
      </c>
      <c r="BI1272" s="36">
        <v>44835</v>
      </c>
      <c r="BJ1272" s="36">
        <v>14.1251</v>
      </c>
      <c r="BK1272" s="36">
        <v>1785.26</v>
      </c>
      <c r="BL1272" s="36">
        <v>126.39</v>
      </c>
      <c r="BM1272" s="36" t="s">
        <v>15</v>
      </c>
    </row>
    <row r="1273" spans="59:65" x14ac:dyDescent="0.25">
      <c r="BG1273" s="36" t="s">
        <v>18</v>
      </c>
      <c r="BH1273" s="36" t="s">
        <v>8</v>
      </c>
      <c r="BI1273" s="36">
        <v>44835</v>
      </c>
      <c r="BJ1273" s="36">
        <v>-4.1667000000000003E-2</v>
      </c>
      <c r="BK1273" s="36">
        <v>-5.56</v>
      </c>
      <c r="BL1273" s="36">
        <v>133.44</v>
      </c>
      <c r="BM1273" s="36" t="s">
        <v>19</v>
      </c>
    </row>
    <row r="1274" spans="59:65" x14ac:dyDescent="0.25">
      <c r="BG1274" s="36" t="s">
        <v>441</v>
      </c>
      <c r="BH1274" s="36" t="s">
        <v>8</v>
      </c>
      <c r="BI1274" s="36">
        <v>44835</v>
      </c>
      <c r="BJ1274" s="36">
        <v>175.5</v>
      </c>
      <c r="BK1274" s="36">
        <v>7352.25</v>
      </c>
      <c r="BL1274" s="36">
        <v>41.89</v>
      </c>
      <c r="BM1274" s="36" t="s">
        <v>442</v>
      </c>
    </row>
    <row r="1275" spans="59:65" x14ac:dyDescent="0.25">
      <c r="BG1275" s="36" t="s">
        <v>20</v>
      </c>
      <c r="BH1275" s="36" t="s">
        <v>8</v>
      </c>
      <c r="BI1275" s="36">
        <v>44835</v>
      </c>
      <c r="BJ1275" s="36">
        <v>60.082999999999998</v>
      </c>
      <c r="BK1275" s="36">
        <v>3234.47</v>
      </c>
      <c r="BL1275" s="36">
        <v>53.83</v>
      </c>
      <c r="BM1275" s="36" t="s">
        <v>21</v>
      </c>
    </row>
    <row r="1276" spans="59:65" x14ac:dyDescent="0.25">
      <c r="BG1276" s="36" t="s">
        <v>22</v>
      </c>
      <c r="BH1276" s="36" t="s">
        <v>8</v>
      </c>
      <c r="BI1276" s="36">
        <v>44835</v>
      </c>
      <c r="BJ1276" s="36">
        <v>10</v>
      </c>
      <c r="BK1276" s="36">
        <v>613.14</v>
      </c>
      <c r="BL1276" s="36">
        <v>61.31</v>
      </c>
      <c r="BM1276" s="36" t="s">
        <v>23</v>
      </c>
    </row>
    <row r="1277" spans="59:65" x14ac:dyDescent="0.25">
      <c r="BG1277" s="36" t="s">
        <v>24</v>
      </c>
      <c r="BH1277" s="36" t="s">
        <v>8</v>
      </c>
      <c r="BI1277" s="36">
        <v>44835</v>
      </c>
      <c r="BJ1277" s="36">
        <v>-0.75</v>
      </c>
      <c r="BK1277" s="36">
        <v>-16.2</v>
      </c>
      <c r="BL1277" s="36">
        <v>21.6</v>
      </c>
      <c r="BM1277" s="36" t="s">
        <v>25</v>
      </c>
    </row>
    <row r="1278" spans="59:65" x14ac:dyDescent="0.25">
      <c r="BG1278" s="36" t="s">
        <v>26</v>
      </c>
      <c r="BH1278" s="36" t="s">
        <v>8</v>
      </c>
      <c r="BI1278" s="36">
        <v>44835</v>
      </c>
      <c r="BJ1278" s="36">
        <v>-0.375</v>
      </c>
      <c r="BK1278" s="36">
        <v>-7.84</v>
      </c>
      <c r="BL1278" s="36">
        <v>20.91</v>
      </c>
      <c r="BM1278" s="36" t="s">
        <v>27</v>
      </c>
    </row>
    <row r="1279" spans="59:65" x14ac:dyDescent="0.25">
      <c r="BG1279" s="36" t="s">
        <v>320</v>
      </c>
      <c r="BH1279" s="36" t="s">
        <v>8</v>
      </c>
      <c r="BI1279" s="36">
        <v>44835</v>
      </c>
      <c r="BJ1279" s="36">
        <v>5.6000000000000001E-2</v>
      </c>
      <c r="BK1279" s="36">
        <v>1.88</v>
      </c>
      <c r="BL1279" s="36">
        <v>33.57</v>
      </c>
      <c r="BM1279" s="36" t="s">
        <v>321</v>
      </c>
    </row>
    <row r="1280" spans="59:65" x14ac:dyDescent="0.25">
      <c r="BG1280" s="36" t="s">
        <v>28</v>
      </c>
      <c r="BH1280" s="36" t="s">
        <v>8</v>
      </c>
      <c r="BI1280" s="36">
        <v>44835</v>
      </c>
      <c r="BJ1280" s="36">
        <v>-1.056</v>
      </c>
      <c r="BK1280" s="36">
        <v>-34.06</v>
      </c>
      <c r="BL1280" s="36">
        <v>32.25</v>
      </c>
      <c r="BM1280" s="36" t="s">
        <v>29</v>
      </c>
    </row>
    <row r="1281" spans="59:65" x14ac:dyDescent="0.25">
      <c r="BG1281" s="36" t="s">
        <v>30</v>
      </c>
      <c r="BH1281" s="36" t="s">
        <v>8</v>
      </c>
      <c r="BI1281" s="36">
        <v>44835</v>
      </c>
      <c r="BJ1281" s="36">
        <v>5.6000000000000001E-2</v>
      </c>
      <c r="BK1281" s="36">
        <v>2.09</v>
      </c>
      <c r="BL1281" s="36">
        <v>37.32</v>
      </c>
      <c r="BM1281" s="36" t="s">
        <v>31</v>
      </c>
    </row>
    <row r="1282" spans="59:65" x14ac:dyDescent="0.25">
      <c r="BG1282" s="36" t="s">
        <v>38</v>
      </c>
      <c r="BH1282" s="36" t="s">
        <v>8</v>
      </c>
      <c r="BI1282" s="36">
        <v>44835</v>
      </c>
      <c r="BJ1282" s="36">
        <v>6.25E-2</v>
      </c>
      <c r="BK1282" s="36">
        <v>2.27</v>
      </c>
      <c r="BL1282" s="36">
        <v>36.32</v>
      </c>
      <c r="BM1282" s="36" t="s">
        <v>39</v>
      </c>
    </row>
    <row r="1283" spans="59:65" x14ac:dyDescent="0.25">
      <c r="BG1283" s="36" t="s">
        <v>527</v>
      </c>
      <c r="BH1283" s="36" t="s">
        <v>8</v>
      </c>
      <c r="BI1283" s="36">
        <v>44835</v>
      </c>
      <c r="BJ1283" s="36">
        <v>43.5</v>
      </c>
      <c r="BK1283" s="36">
        <v>863.15</v>
      </c>
      <c r="BL1283" s="36">
        <v>19.84</v>
      </c>
      <c r="BM1283" s="36" t="s">
        <v>528</v>
      </c>
    </row>
    <row r="1284" spans="59:65" x14ac:dyDescent="0.25">
      <c r="BG1284" s="36" t="s">
        <v>40</v>
      </c>
      <c r="BH1284" s="36" t="s">
        <v>8</v>
      </c>
      <c r="BI1284" s="36">
        <v>44835</v>
      </c>
      <c r="BJ1284" s="36">
        <v>1.0004</v>
      </c>
      <c r="BK1284" s="36">
        <v>37.22</v>
      </c>
      <c r="BL1284" s="36">
        <v>37.21</v>
      </c>
      <c r="BM1284" s="36" t="s">
        <v>41</v>
      </c>
    </row>
    <row r="1285" spans="59:65" x14ac:dyDescent="0.25">
      <c r="BG1285" s="36" t="s">
        <v>504</v>
      </c>
      <c r="BH1285" s="36" t="s">
        <v>8</v>
      </c>
      <c r="BI1285" s="36">
        <v>44835</v>
      </c>
      <c r="BJ1285" s="36">
        <v>5</v>
      </c>
      <c r="BK1285" s="36">
        <v>185.4</v>
      </c>
      <c r="BL1285" s="36">
        <v>37.08</v>
      </c>
      <c r="BM1285" s="36" t="s">
        <v>505</v>
      </c>
    </row>
    <row r="1286" spans="59:65" x14ac:dyDescent="0.25">
      <c r="BG1286" s="36" t="s">
        <v>42</v>
      </c>
      <c r="BH1286" s="36" t="s">
        <v>8</v>
      </c>
      <c r="BI1286" s="36">
        <v>44835</v>
      </c>
      <c r="BJ1286" s="36">
        <v>3</v>
      </c>
      <c r="BK1286" s="36">
        <v>111.24</v>
      </c>
      <c r="BL1286" s="36">
        <v>37.08</v>
      </c>
      <c r="BM1286" s="36" t="s">
        <v>43</v>
      </c>
    </row>
    <row r="1287" spans="59:65" x14ac:dyDescent="0.25">
      <c r="BG1287" s="36" t="s">
        <v>51</v>
      </c>
      <c r="BH1287" s="36" t="s">
        <v>8</v>
      </c>
      <c r="BI1287" s="36">
        <v>44835</v>
      </c>
      <c r="BJ1287" s="36">
        <v>323.58366699999999</v>
      </c>
      <c r="BK1287" s="36">
        <v>8357.4599999999991</v>
      </c>
      <c r="BL1287" s="36">
        <v>25.83</v>
      </c>
      <c r="BM1287" s="36" t="s">
        <v>52</v>
      </c>
    </row>
    <row r="1288" spans="59:65" x14ac:dyDescent="0.25">
      <c r="BG1288" s="36" t="s">
        <v>58</v>
      </c>
      <c r="BH1288" s="36" t="s">
        <v>8</v>
      </c>
      <c r="BI1288" s="36">
        <v>44835</v>
      </c>
      <c r="BJ1288" s="36">
        <v>170.667</v>
      </c>
      <c r="BK1288" s="36">
        <v>25238.52</v>
      </c>
      <c r="BL1288" s="36">
        <v>147.88</v>
      </c>
      <c r="BM1288" s="36" t="s">
        <v>59</v>
      </c>
    </row>
    <row r="1289" spans="59:65" x14ac:dyDescent="0.25">
      <c r="BG1289" s="36" t="s">
        <v>62</v>
      </c>
      <c r="BH1289" s="36" t="s">
        <v>8</v>
      </c>
      <c r="BI1289" s="36">
        <v>44835</v>
      </c>
      <c r="BJ1289" s="36">
        <v>414.75400000000002</v>
      </c>
      <c r="BK1289" s="36">
        <v>27104.6</v>
      </c>
      <c r="BL1289" s="36">
        <v>65.349999999999994</v>
      </c>
      <c r="BM1289" s="36" t="s">
        <v>63</v>
      </c>
    </row>
    <row r="1290" spans="59:65" x14ac:dyDescent="0.25">
      <c r="BG1290" s="36" t="s">
        <v>66</v>
      </c>
      <c r="BH1290" s="36" t="s">
        <v>8</v>
      </c>
      <c r="BI1290" s="36">
        <v>44835</v>
      </c>
      <c r="BJ1290" s="36">
        <v>85.75</v>
      </c>
      <c r="BK1290" s="36">
        <v>10848.13</v>
      </c>
      <c r="BL1290" s="36">
        <v>126.51</v>
      </c>
      <c r="BM1290" s="36" t="s">
        <v>67</v>
      </c>
    </row>
    <row r="1291" spans="59:65" x14ac:dyDescent="0.25">
      <c r="BG1291" s="36" t="s">
        <v>70</v>
      </c>
      <c r="BH1291" s="36" t="s">
        <v>8</v>
      </c>
      <c r="BI1291" s="36">
        <v>44835</v>
      </c>
      <c r="BJ1291" s="36">
        <v>11.999665999999999</v>
      </c>
      <c r="BK1291" s="36">
        <v>1101.69</v>
      </c>
      <c r="BL1291" s="36">
        <v>91.81</v>
      </c>
      <c r="BM1291" s="36" t="s">
        <v>71</v>
      </c>
    </row>
    <row r="1292" spans="59:65" x14ac:dyDescent="0.25">
      <c r="BG1292" s="36" t="s">
        <v>74</v>
      </c>
      <c r="BH1292" s="36" t="s">
        <v>8</v>
      </c>
      <c r="BI1292" s="36">
        <v>44835</v>
      </c>
      <c r="BJ1292" s="36">
        <v>1.3333330000000001</v>
      </c>
      <c r="BK1292" s="36">
        <v>129.53</v>
      </c>
      <c r="BL1292" s="36">
        <v>97.15</v>
      </c>
      <c r="BM1292" s="36" t="s">
        <v>75</v>
      </c>
    </row>
    <row r="1293" spans="59:65" x14ac:dyDescent="0.25">
      <c r="BG1293" s="36" t="s">
        <v>78</v>
      </c>
      <c r="BH1293" s="36" t="s">
        <v>8</v>
      </c>
      <c r="BI1293" s="36">
        <v>44835</v>
      </c>
      <c r="BJ1293" s="36">
        <v>9.6666659999999993</v>
      </c>
      <c r="BK1293" s="36">
        <v>906.26</v>
      </c>
      <c r="BL1293" s="36">
        <v>93.75</v>
      </c>
      <c r="BM1293" s="36" t="s">
        <v>79</v>
      </c>
    </row>
    <row r="1294" spans="59:65" x14ac:dyDescent="0.25">
      <c r="BG1294" s="36" t="s">
        <v>82</v>
      </c>
      <c r="BH1294" s="36" t="s">
        <v>8</v>
      </c>
      <c r="BI1294" s="36">
        <v>44835</v>
      </c>
      <c r="BJ1294" s="36">
        <v>193.25</v>
      </c>
      <c r="BK1294" s="36">
        <v>13419.55</v>
      </c>
      <c r="BL1294" s="36">
        <v>69.44</v>
      </c>
      <c r="BM1294" s="36" t="s">
        <v>83</v>
      </c>
    </row>
    <row r="1295" spans="59:65" x14ac:dyDescent="0.25">
      <c r="BG1295" s="36" t="s">
        <v>84</v>
      </c>
      <c r="BH1295" s="36" t="s">
        <v>8</v>
      </c>
      <c r="BI1295" s="36">
        <v>44835</v>
      </c>
      <c r="BJ1295" s="36">
        <v>493.16666800000002</v>
      </c>
      <c r="BK1295" s="36">
        <v>32655.23</v>
      </c>
      <c r="BL1295" s="36">
        <v>66.22</v>
      </c>
      <c r="BM1295" s="36" t="s">
        <v>85</v>
      </c>
    </row>
    <row r="1296" spans="59:65" x14ac:dyDescent="0.25">
      <c r="BG1296" s="36" t="s">
        <v>88</v>
      </c>
      <c r="BH1296" s="36" t="s">
        <v>8</v>
      </c>
      <c r="BI1296" s="36">
        <v>44835</v>
      </c>
      <c r="BJ1296" s="36">
        <v>-0.29166300000000001</v>
      </c>
      <c r="BK1296" s="36">
        <v>-7.66</v>
      </c>
      <c r="BL1296" s="36">
        <v>26.26</v>
      </c>
      <c r="BM1296" s="36" t="s">
        <v>89</v>
      </c>
    </row>
    <row r="1297" spans="59:65" x14ac:dyDescent="0.25">
      <c r="BG1297" s="36" t="s">
        <v>90</v>
      </c>
      <c r="BH1297" s="36" t="s">
        <v>8</v>
      </c>
      <c r="BI1297" s="36">
        <v>44835</v>
      </c>
      <c r="BJ1297" s="36">
        <v>-0.62496700000000005</v>
      </c>
      <c r="BK1297" s="36">
        <v>-16.25</v>
      </c>
      <c r="BL1297" s="36">
        <v>26</v>
      </c>
      <c r="BM1297" s="36" t="s">
        <v>91</v>
      </c>
    </row>
    <row r="1298" spans="59:65" x14ac:dyDescent="0.25">
      <c r="BG1298" s="36" t="s">
        <v>92</v>
      </c>
      <c r="BH1298" s="36" t="s">
        <v>8</v>
      </c>
      <c r="BI1298" s="36">
        <v>44835</v>
      </c>
      <c r="BJ1298" s="36">
        <v>-4.1667000000000003E-2</v>
      </c>
      <c r="BK1298" s="36">
        <v>-1.05</v>
      </c>
      <c r="BL1298" s="36">
        <v>25.2</v>
      </c>
      <c r="BM1298" s="36" t="s">
        <v>93</v>
      </c>
    </row>
    <row r="1299" spans="59:65" x14ac:dyDescent="0.25">
      <c r="BG1299" s="36" t="s">
        <v>98</v>
      </c>
      <c r="BH1299" s="36" t="s">
        <v>8</v>
      </c>
      <c r="BI1299" s="36">
        <v>44835</v>
      </c>
      <c r="BJ1299" s="36">
        <v>0.75</v>
      </c>
      <c r="BK1299" s="36">
        <v>85.1</v>
      </c>
      <c r="BL1299" s="36">
        <v>113.47</v>
      </c>
      <c r="BM1299" s="36" t="s">
        <v>99</v>
      </c>
    </row>
    <row r="1300" spans="59:65" x14ac:dyDescent="0.25">
      <c r="BG1300" s="36" t="s">
        <v>102</v>
      </c>
      <c r="BH1300" s="36" t="s">
        <v>8</v>
      </c>
      <c r="BI1300" s="36">
        <v>44835</v>
      </c>
      <c r="BJ1300" s="36">
        <v>0.375</v>
      </c>
      <c r="BK1300" s="36">
        <v>42.55</v>
      </c>
      <c r="BL1300" s="36">
        <v>113.47</v>
      </c>
      <c r="BM1300" s="36" t="s">
        <v>103</v>
      </c>
    </row>
    <row r="1301" spans="59:65" x14ac:dyDescent="0.25">
      <c r="BG1301" s="36" t="s">
        <v>529</v>
      </c>
      <c r="BH1301" s="36" t="s">
        <v>8</v>
      </c>
      <c r="BI1301" s="36">
        <v>44835</v>
      </c>
      <c r="BJ1301" s="36">
        <v>36.5</v>
      </c>
      <c r="BK1301" s="36">
        <v>1055.45</v>
      </c>
      <c r="BL1301" s="36">
        <v>28.92</v>
      </c>
      <c r="BM1301" s="36" t="s">
        <v>530</v>
      </c>
    </row>
    <row r="1302" spans="59:65" x14ac:dyDescent="0.25">
      <c r="BG1302" s="36" t="s">
        <v>531</v>
      </c>
      <c r="BH1302" s="36" t="s">
        <v>8</v>
      </c>
      <c r="BI1302" s="36">
        <v>44835</v>
      </c>
      <c r="BJ1302" s="36">
        <v>240</v>
      </c>
      <c r="BK1302" s="36">
        <v>18147.259999999998</v>
      </c>
      <c r="BL1302" s="36">
        <v>75.61</v>
      </c>
      <c r="BM1302" s="36" t="s">
        <v>532</v>
      </c>
    </row>
    <row r="1303" spans="59:65" x14ac:dyDescent="0.25">
      <c r="BG1303" s="36" t="s">
        <v>108</v>
      </c>
      <c r="BH1303" s="36" t="s">
        <v>8</v>
      </c>
      <c r="BI1303" s="36">
        <v>44835</v>
      </c>
      <c r="BJ1303" s="36">
        <v>4.0003330000000004</v>
      </c>
      <c r="BK1303" s="36">
        <v>222.23</v>
      </c>
      <c r="BL1303" s="36">
        <v>55.55</v>
      </c>
      <c r="BM1303" s="36" t="s">
        <v>109</v>
      </c>
    </row>
    <row r="1304" spans="59:65" x14ac:dyDescent="0.25">
      <c r="BG1304" s="36" t="s">
        <v>110</v>
      </c>
      <c r="BH1304" s="36" t="s">
        <v>8</v>
      </c>
      <c r="BI1304" s="36">
        <v>44835</v>
      </c>
      <c r="BJ1304" s="36">
        <v>50.958666999999998</v>
      </c>
      <c r="BK1304" s="36">
        <v>2875.67</v>
      </c>
      <c r="BL1304" s="36">
        <v>56.43</v>
      </c>
      <c r="BM1304" s="36" t="s">
        <v>111</v>
      </c>
    </row>
    <row r="1305" spans="59:65" x14ac:dyDescent="0.25">
      <c r="BG1305" s="36" t="s">
        <v>112</v>
      </c>
      <c r="BH1305" s="36" t="s">
        <v>8</v>
      </c>
      <c r="BI1305" s="36">
        <v>44835</v>
      </c>
      <c r="BJ1305" s="36">
        <v>-0.5625</v>
      </c>
      <c r="BK1305" s="36">
        <v>-17.670000000000002</v>
      </c>
      <c r="BL1305" s="36">
        <v>31.41</v>
      </c>
      <c r="BM1305" s="36" t="s">
        <v>113</v>
      </c>
    </row>
    <row r="1306" spans="59:65" x14ac:dyDescent="0.25">
      <c r="BG1306" s="36" t="s">
        <v>114</v>
      </c>
      <c r="BH1306" s="36" t="s">
        <v>8</v>
      </c>
      <c r="BI1306" s="36">
        <v>44835</v>
      </c>
      <c r="BJ1306" s="36">
        <v>1024.2829959999999</v>
      </c>
      <c r="BK1306" s="36">
        <v>83951.09</v>
      </c>
      <c r="BL1306" s="36">
        <v>81.96</v>
      </c>
      <c r="BM1306" s="36" t="s">
        <v>115</v>
      </c>
    </row>
    <row r="1307" spans="59:65" x14ac:dyDescent="0.25">
      <c r="BG1307" s="36" t="s">
        <v>119</v>
      </c>
      <c r="BH1307" s="36" t="s">
        <v>8</v>
      </c>
      <c r="BI1307" s="36">
        <v>44835</v>
      </c>
      <c r="BJ1307" s="36">
        <v>352.16633999999999</v>
      </c>
      <c r="BK1307" s="36">
        <v>25980.799999999999</v>
      </c>
      <c r="BL1307" s="36">
        <v>73.77</v>
      </c>
      <c r="BM1307" s="36" t="s">
        <v>120</v>
      </c>
    </row>
    <row r="1308" spans="59:65" x14ac:dyDescent="0.25">
      <c r="BG1308" s="36" t="s">
        <v>123</v>
      </c>
      <c r="BH1308" s="36" t="s">
        <v>8</v>
      </c>
      <c r="BI1308" s="36">
        <v>44835</v>
      </c>
      <c r="BJ1308" s="36">
        <v>-0.25</v>
      </c>
      <c r="BK1308" s="36">
        <v>-7.38</v>
      </c>
      <c r="BL1308" s="36">
        <v>29.52</v>
      </c>
      <c r="BM1308" s="36" t="s">
        <v>124</v>
      </c>
    </row>
    <row r="1309" spans="59:65" x14ac:dyDescent="0.25">
      <c r="BG1309" s="36" t="s">
        <v>125</v>
      </c>
      <c r="BH1309" s="36" t="s">
        <v>8</v>
      </c>
      <c r="BI1309" s="36">
        <v>44835</v>
      </c>
      <c r="BJ1309" s="36">
        <v>18.5</v>
      </c>
      <c r="BK1309" s="36">
        <v>2197.04</v>
      </c>
      <c r="BL1309" s="36">
        <v>118.76</v>
      </c>
      <c r="BM1309" s="36" t="s">
        <v>126</v>
      </c>
    </row>
    <row r="1310" spans="59:65" x14ac:dyDescent="0.25">
      <c r="BG1310" s="36" t="s">
        <v>129</v>
      </c>
      <c r="BH1310" s="36" t="s">
        <v>8</v>
      </c>
      <c r="BI1310" s="36">
        <v>44835</v>
      </c>
      <c r="BJ1310" s="36">
        <v>143.73750000000001</v>
      </c>
      <c r="BK1310" s="36">
        <v>12670.15</v>
      </c>
      <c r="BL1310" s="36">
        <v>88.15</v>
      </c>
      <c r="BM1310" s="36" t="s">
        <v>130</v>
      </c>
    </row>
    <row r="1311" spans="59:65" x14ac:dyDescent="0.25">
      <c r="BG1311" s="36" t="s">
        <v>133</v>
      </c>
      <c r="BH1311" s="36" t="s">
        <v>8</v>
      </c>
      <c r="BI1311" s="36">
        <v>44835</v>
      </c>
      <c r="BJ1311" s="36">
        <v>178.788195</v>
      </c>
      <c r="BK1311" s="36">
        <v>17352.84</v>
      </c>
      <c r="BL1311" s="36">
        <v>97.06</v>
      </c>
      <c r="BM1311" s="36" t="s">
        <v>134</v>
      </c>
    </row>
    <row r="1312" spans="59:65" x14ac:dyDescent="0.25">
      <c r="BG1312" s="36" t="s">
        <v>533</v>
      </c>
      <c r="BH1312" s="36" t="s">
        <v>8</v>
      </c>
      <c r="BI1312" s="36">
        <v>44835</v>
      </c>
      <c r="BJ1312" s="36">
        <v>51</v>
      </c>
      <c r="BK1312" s="36">
        <v>2664</v>
      </c>
      <c r="BL1312" s="36">
        <v>52.24</v>
      </c>
      <c r="BM1312" s="36" t="s">
        <v>534</v>
      </c>
    </row>
    <row r="1313" spans="59:65" x14ac:dyDescent="0.25">
      <c r="BG1313" s="36" t="s">
        <v>147</v>
      </c>
      <c r="BH1313" s="36" t="s">
        <v>8</v>
      </c>
      <c r="BI1313" s="36">
        <v>44835</v>
      </c>
      <c r="BJ1313" s="36">
        <v>-0.58336699999999997</v>
      </c>
      <c r="BK1313" s="36">
        <v>-19.399999999999999</v>
      </c>
      <c r="BL1313" s="36">
        <v>33.26</v>
      </c>
      <c r="BM1313" s="36" t="s">
        <v>148</v>
      </c>
    </row>
    <row r="1314" spans="59:65" x14ac:dyDescent="0.25">
      <c r="BG1314" s="36" t="s">
        <v>351</v>
      </c>
      <c r="BH1314" s="36" t="s">
        <v>8</v>
      </c>
      <c r="BI1314" s="36">
        <v>44835</v>
      </c>
      <c r="BJ1314" s="36">
        <v>127.00000300000001</v>
      </c>
      <c r="BK1314" s="36">
        <v>4048.61</v>
      </c>
      <c r="BL1314" s="36">
        <v>31.88</v>
      </c>
      <c r="BM1314" s="36" t="s">
        <v>352</v>
      </c>
    </row>
    <row r="1315" spans="59:65" x14ac:dyDescent="0.25">
      <c r="BG1315" s="36" t="s">
        <v>353</v>
      </c>
      <c r="BH1315" s="36" t="s">
        <v>8</v>
      </c>
      <c r="BI1315" s="36">
        <v>44835</v>
      </c>
      <c r="BJ1315" s="36">
        <v>159.5</v>
      </c>
      <c r="BK1315" s="36">
        <v>5156.3999999999996</v>
      </c>
      <c r="BL1315" s="36">
        <v>32.33</v>
      </c>
      <c r="BM1315" s="36" t="s">
        <v>354</v>
      </c>
    </row>
    <row r="1316" spans="59:65" x14ac:dyDescent="0.25">
      <c r="BG1316" s="36" t="s">
        <v>355</v>
      </c>
      <c r="BH1316" s="36" t="s">
        <v>8</v>
      </c>
      <c r="BI1316" s="36">
        <v>44835</v>
      </c>
      <c r="BJ1316" s="36">
        <v>9</v>
      </c>
      <c r="BK1316" s="36">
        <v>659.53</v>
      </c>
      <c r="BL1316" s="36">
        <v>73.28</v>
      </c>
      <c r="BM1316" s="36" t="s">
        <v>356</v>
      </c>
    </row>
    <row r="1317" spans="59:65" x14ac:dyDescent="0.25">
      <c r="BG1317" s="36" t="s">
        <v>521</v>
      </c>
      <c r="BH1317" s="36" t="s">
        <v>8</v>
      </c>
      <c r="BI1317" s="36">
        <v>44835</v>
      </c>
      <c r="BJ1317" s="36">
        <v>378.16699999999997</v>
      </c>
      <c r="BK1317" s="36">
        <v>12332.73</v>
      </c>
      <c r="BL1317" s="36">
        <v>32.61</v>
      </c>
      <c r="BM1317" s="36" t="s">
        <v>522</v>
      </c>
    </row>
    <row r="1318" spans="59:65" x14ac:dyDescent="0.25">
      <c r="BG1318" s="36" t="s">
        <v>357</v>
      </c>
      <c r="BH1318" s="36" t="s">
        <v>8</v>
      </c>
      <c r="BI1318" s="36">
        <v>44835</v>
      </c>
      <c r="BJ1318" s="36">
        <v>6</v>
      </c>
      <c r="BK1318" s="36">
        <v>468.96</v>
      </c>
      <c r="BL1318" s="36">
        <v>78.16</v>
      </c>
      <c r="BM1318" s="36" t="s">
        <v>358</v>
      </c>
    </row>
    <row r="1319" spans="59:65" x14ac:dyDescent="0.25">
      <c r="BG1319" s="36" t="s">
        <v>359</v>
      </c>
      <c r="BH1319" s="36" t="s">
        <v>8</v>
      </c>
      <c r="BI1319" s="36">
        <v>44835</v>
      </c>
      <c r="BJ1319" s="36">
        <v>-0.54166700000000001</v>
      </c>
      <c r="BK1319" s="36">
        <v>-36.4</v>
      </c>
      <c r="BL1319" s="36">
        <v>67.2</v>
      </c>
      <c r="BM1319" s="36" t="s">
        <v>360</v>
      </c>
    </row>
    <row r="1320" spans="59:65" x14ac:dyDescent="0.25">
      <c r="BG1320" s="36" t="s">
        <v>361</v>
      </c>
      <c r="BH1320" s="36" t="s">
        <v>8</v>
      </c>
      <c r="BI1320" s="36">
        <v>44835</v>
      </c>
      <c r="BJ1320" s="36">
        <v>148</v>
      </c>
      <c r="BK1320" s="36">
        <v>4731.7700000000004</v>
      </c>
      <c r="BL1320" s="36">
        <v>31.97</v>
      </c>
      <c r="BM1320" s="36" t="s">
        <v>362</v>
      </c>
    </row>
    <row r="1321" spans="59:65" x14ac:dyDescent="0.25">
      <c r="BG1321" s="36" t="s">
        <v>459</v>
      </c>
      <c r="BH1321" s="36" t="s">
        <v>8</v>
      </c>
      <c r="BI1321" s="36">
        <v>44835</v>
      </c>
      <c r="BJ1321" s="36">
        <v>5</v>
      </c>
      <c r="BK1321" s="36">
        <v>390.8</v>
      </c>
      <c r="BL1321" s="36">
        <v>78.16</v>
      </c>
      <c r="BM1321" s="36" t="s">
        <v>460</v>
      </c>
    </row>
    <row r="1322" spans="59:65" x14ac:dyDescent="0.25">
      <c r="BG1322" s="36" t="s">
        <v>363</v>
      </c>
      <c r="BH1322" s="36" t="s">
        <v>8</v>
      </c>
      <c r="BI1322" s="36">
        <v>44835</v>
      </c>
      <c r="BJ1322" s="36">
        <v>119.5</v>
      </c>
      <c r="BK1322" s="36">
        <v>3748.85</v>
      </c>
      <c r="BL1322" s="36">
        <v>31.37</v>
      </c>
      <c r="BM1322" s="36" t="s">
        <v>364</v>
      </c>
    </row>
    <row r="1323" spans="59:65" x14ac:dyDescent="0.25">
      <c r="BG1323" s="36" t="s">
        <v>149</v>
      </c>
      <c r="BH1323" s="36" t="s">
        <v>8</v>
      </c>
      <c r="BI1323" s="36">
        <v>44835</v>
      </c>
      <c r="BJ1323" s="36">
        <v>198.08750000000001</v>
      </c>
      <c r="BK1323" s="36">
        <v>15741.55</v>
      </c>
      <c r="BL1323" s="36">
        <v>79.47</v>
      </c>
      <c r="BM1323" s="36" t="s">
        <v>150</v>
      </c>
    </row>
    <row r="1324" spans="59:65" x14ac:dyDescent="0.25">
      <c r="BG1324" s="36" t="s">
        <v>153</v>
      </c>
      <c r="BH1324" s="36" t="s">
        <v>8</v>
      </c>
      <c r="BI1324" s="36">
        <v>44835</v>
      </c>
      <c r="BJ1324" s="36">
        <v>180.243056</v>
      </c>
      <c r="BK1324" s="36">
        <v>17263.88</v>
      </c>
      <c r="BL1324" s="36">
        <v>95.78</v>
      </c>
      <c r="BM1324" s="36" t="s">
        <v>154</v>
      </c>
    </row>
    <row r="1325" spans="59:65" x14ac:dyDescent="0.25">
      <c r="BG1325" s="36" t="s">
        <v>535</v>
      </c>
      <c r="BH1325" s="36" t="s">
        <v>8</v>
      </c>
      <c r="BI1325" s="36">
        <v>44835</v>
      </c>
      <c r="BJ1325" s="36">
        <v>6.5833329999999997</v>
      </c>
      <c r="BK1325" s="36">
        <v>187.64</v>
      </c>
      <c r="BL1325" s="36">
        <v>28.5</v>
      </c>
      <c r="BM1325" s="36" t="s">
        <v>536</v>
      </c>
    </row>
    <row r="1326" spans="59:65" x14ac:dyDescent="0.25">
      <c r="BG1326" s="36" t="s">
        <v>537</v>
      </c>
      <c r="BH1326" s="36" t="s">
        <v>8</v>
      </c>
      <c r="BI1326" s="36">
        <v>44835</v>
      </c>
      <c r="BJ1326" s="36">
        <v>16.749666999999999</v>
      </c>
      <c r="BK1326" s="36">
        <v>445.55</v>
      </c>
      <c r="BL1326" s="36">
        <v>26.6</v>
      </c>
      <c r="BM1326" s="36" t="s">
        <v>538</v>
      </c>
    </row>
    <row r="1327" spans="59:65" x14ac:dyDescent="0.25">
      <c r="BG1327" s="36" t="s">
        <v>541</v>
      </c>
      <c r="BH1327" s="36" t="s">
        <v>8</v>
      </c>
      <c r="BI1327" s="36">
        <v>44835</v>
      </c>
      <c r="BJ1327" s="36">
        <v>2</v>
      </c>
      <c r="BK1327" s="36">
        <v>28.66</v>
      </c>
      <c r="BL1327" s="36">
        <v>14.33</v>
      </c>
      <c r="BM1327" s="36" t="s">
        <v>542</v>
      </c>
    </row>
    <row r="1328" spans="59:65" x14ac:dyDescent="0.25">
      <c r="BG1328" s="36" t="s">
        <v>465</v>
      </c>
      <c r="BH1328" s="36" t="s">
        <v>8</v>
      </c>
      <c r="BI1328" s="36">
        <v>44835</v>
      </c>
      <c r="BJ1328" s="36">
        <v>63.331299999999999</v>
      </c>
      <c r="BK1328" s="36">
        <v>8954.9699999999993</v>
      </c>
      <c r="BL1328" s="36">
        <v>141.4</v>
      </c>
      <c r="BM1328" s="36" t="s">
        <v>466</v>
      </c>
    </row>
    <row r="1329" spans="59:65" x14ac:dyDescent="0.25">
      <c r="BG1329" s="36" t="s">
        <v>467</v>
      </c>
      <c r="BH1329" s="36" t="s">
        <v>8</v>
      </c>
      <c r="BI1329" s="36">
        <v>44835</v>
      </c>
      <c r="BJ1329" s="36">
        <v>3.44</v>
      </c>
      <c r="BK1329" s="36">
        <v>230.04</v>
      </c>
      <c r="BL1329" s="36">
        <v>66.87</v>
      </c>
      <c r="BM1329" s="36" t="s">
        <v>468</v>
      </c>
    </row>
    <row r="1330" spans="59:65" x14ac:dyDescent="0.25">
      <c r="BG1330" s="36" t="s">
        <v>408</v>
      </c>
      <c r="BH1330" s="36" t="s">
        <v>8</v>
      </c>
      <c r="BI1330" s="36">
        <v>44835</v>
      </c>
      <c r="BJ1330" s="36">
        <v>-0.75</v>
      </c>
      <c r="BK1330" s="36">
        <v>-22.5</v>
      </c>
      <c r="BL1330" s="36">
        <v>30</v>
      </c>
      <c r="BM1330" s="36" t="s">
        <v>409</v>
      </c>
    </row>
    <row r="1331" spans="59:65" x14ac:dyDescent="0.25">
      <c r="BG1331" s="36" t="s">
        <v>163</v>
      </c>
      <c r="BH1331" s="36" t="s">
        <v>8</v>
      </c>
      <c r="BI1331" s="36">
        <v>44835</v>
      </c>
      <c r="BJ1331" s="36">
        <v>4.7085999999999997</v>
      </c>
      <c r="BK1331" s="36">
        <v>266.36</v>
      </c>
      <c r="BL1331" s="36">
        <v>56.57</v>
      </c>
      <c r="BM1331" s="36" t="s">
        <v>164</v>
      </c>
    </row>
    <row r="1332" spans="59:65" x14ac:dyDescent="0.25">
      <c r="BG1332" s="36" t="s">
        <v>166</v>
      </c>
      <c r="BH1332" s="36" t="s">
        <v>8</v>
      </c>
      <c r="BI1332" s="36">
        <v>44835</v>
      </c>
      <c r="BJ1332" s="36">
        <v>-0.25</v>
      </c>
      <c r="BK1332" s="36">
        <v>-6.17</v>
      </c>
      <c r="BL1332" s="36">
        <v>24.68</v>
      </c>
      <c r="BM1332" s="36" t="s">
        <v>167</v>
      </c>
    </row>
    <row r="1333" spans="59:65" x14ac:dyDescent="0.25">
      <c r="BG1333" s="36" t="s">
        <v>172</v>
      </c>
      <c r="BH1333" s="36" t="s">
        <v>8</v>
      </c>
      <c r="BI1333" s="36">
        <v>44835</v>
      </c>
      <c r="BJ1333" s="36">
        <v>3411</v>
      </c>
      <c r="BK1333" s="36">
        <v>44988.19</v>
      </c>
      <c r="BL1333" s="36">
        <v>13.19</v>
      </c>
      <c r="BM1333" s="36" t="s">
        <v>173</v>
      </c>
    </row>
    <row r="1334" spans="59:65" x14ac:dyDescent="0.25">
      <c r="BG1334" s="36" t="s">
        <v>367</v>
      </c>
      <c r="BH1334" s="36" t="s">
        <v>8</v>
      </c>
      <c r="BI1334" s="36">
        <v>44835</v>
      </c>
      <c r="BJ1334" s="36">
        <v>1151.75</v>
      </c>
      <c r="BK1334" s="36">
        <v>23121.01</v>
      </c>
      <c r="BL1334" s="36">
        <v>20.07</v>
      </c>
      <c r="BM1334" s="36" t="s">
        <v>368</v>
      </c>
    </row>
    <row r="1335" spans="59:65" x14ac:dyDescent="0.25">
      <c r="BG1335" s="36" t="s">
        <v>174</v>
      </c>
      <c r="BH1335" s="36" t="s">
        <v>8</v>
      </c>
      <c r="BI1335" s="36">
        <v>44835</v>
      </c>
      <c r="BJ1335" s="36">
        <v>15</v>
      </c>
      <c r="BK1335" s="36">
        <v>270</v>
      </c>
      <c r="BL1335" s="36">
        <v>18</v>
      </c>
      <c r="BM1335" s="36" t="s">
        <v>175</v>
      </c>
    </row>
    <row r="1336" spans="59:65" x14ac:dyDescent="0.25">
      <c r="BG1336" s="36" t="s">
        <v>176</v>
      </c>
      <c r="BH1336" s="36" t="s">
        <v>8</v>
      </c>
      <c r="BI1336" s="36">
        <v>44835</v>
      </c>
      <c r="BJ1336" s="36">
        <v>2306.666737</v>
      </c>
      <c r="BK1336" s="36">
        <v>81651.009999999995</v>
      </c>
      <c r="BL1336" s="36">
        <v>35.4</v>
      </c>
      <c r="BM1336" s="36" t="s">
        <v>177</v>
      </c>
    </row>
    <row r="1337" spans="59:65" x14ac:dyDescent="0.25">
      <c r="BG1337" s="36" t="s">
        <v>178</v>
      </c>
      <c r="BH1337" s="36" t="s">
        <v>8</v>
      </c>
      <c r="BI1337" s="36">
        <v>44835</v>
      </c>
      <c r="BJ1337" s="36">
        <v>437.5</v>
      </c>
      <c r="BK1337" s="36">
        <v>17713.3</v>
      </c>
      <c r="BL1337" s="36">
        <v>40.49</v>
      </c>
      <c r="BM1337" s="36" t="s">
        <v>179</v>
      </c>
    </row>
    <row r="1338" spans="59:65" x14ac:dyDescent="0.25">
      <c r="BG1338" s="36" t="s">
        <v>564</v>
      </c>
      <c r="BH1338" s="36" t="s">
        <v>8</v>
      </c>
      <c r="BI1338" s="36">
        <v>44835</v>
      </c>
      <c r="BJ1338" s="36">
        <v>119</v>
      </c>
      <c r="BK1338" s="36">
        <v>5305.62</v>
      </c>
      <c r="BL1338" s="36">
        <v>44.59</v>
      </c>
      <c r="BM1338" s="36" t="s">
        <v>565</v>
      </c>
    </row>
    <row r="1339" spans="59:65" x14ac:dyDescent="0.25">
      <c r="BG1339" s="36" t="s">
        <v>184</v>
      </c>
      <c r="BH1339" s="36" t="s">
        <v>8</v>
      </c>
      <c r="BI1339" s="36">
        <v>44835</v>
      </c>
      <c r="BJ1339" s="36">
        <v>2243.875</v>
      </c>
      <c r="BK1339" s="36">
        <v>36335.9</v>
      </c>
      <c r="BL1339" s="36">
        <v>16.190000000000001</v>
      </c>
      <c r="BM1339" s="36" t="s">
        <v>185</v>
      </c>
    </row>
    <row r="1340" spans="59:65" x14ac:dyDescent="0.25">
      <c r="BG1340" s="36" t="s">
        <v>186</v>
      </c>
      <c r="BH1340" s="36" t="s">
        <v>8</v>
      </c>
      <c r="BI1340" s="36">
        <v>44835</v>
      </c>
      <c r="BJ1340" s="36">
        <v>179.832334</v>
      </c>
      <c r="BK1340" s="36">
        <v>6410.01</v>
      </c>
      <c r="BL1340" s="36">
        <v>35.64</v>
      </c>
      <c r="BM1340" s="36" t="s">
        <v>187</v>
      </c>
    </row>
    <row r="1341" spans="59:65" x14ac:dyDescent="0.25">
      <c r="BG1341" s="36" t="s">
        <v>566</v>
      </c>
      <c r="BH1341" s="36" t="s">
        <v>8</v>
      </c>
      <c r="BI1341" s="36">
        <v>44835</v>
      </c>
      <c r="BJ1341" s="36">
        <v>171</v>
      </c>
      <c r="BK1341" s="36">
        <v>2971.02</v>
      </c>
      <c r="BL1341" s="36">
        <v>17.37</v>
      </c>
      <c r="BM1341" s="36" t="s">
        <v>567</v>
      </c>
    </row>
    <row r="1342" spans="59:65" x14ac:dyDescent="0.25">
      <c r="BG1342" s="36" t="s">
        <v>190</v>
      </c>
      <c r="BH1342" s="36" t="s">
        <v>8</v>
      </c>
      <c r="BI1342" s="36">
        <v>44835</v>
      </c>
      <c r="BJ1342" s="36">
        <v>97.250010000000003</v>
      </c>
      <c r="BK1342" s="36">
        <v>3548.99</v>
      </c>
      <c r="BL1342" s="36">
        <v>36.49</v>
      </c>
      <c r="BM1342" s="36" t="s">
        <v>191</v>
      </c>
    </row>
    <row r="1343" spans="59:65" x14ac:dyDescent="0.25">
      <c r="BG1343" s="36" t="s">
        <v>568</v>
      </c>
      <c r="BH1343" s="36" t="s">
        <v>8</v>
      </c>
      <c r="BI1343" s="36">
        <v>44835</v>
      </c>
      <c r="BJ1343" s="36">
        <v>52</v>
      </c>
      <c r="BK1343" s="36">
        <v>2440.7399999999998</v>
      </c>
      <c r="BL1343" s="36">
        <v>46.94</v>
      </c>
      <c r="BM1343" s="36" t="s">
        <v>569</v>
      </c>
    </row>
    <row r="1344" spans="59:65" x14ac:dyDescent="0.25">
      <c r="BG1344" s="36" t="s">
        <v>194</v>
      </c>
      <c r="BH1344" s="36" t="s">
        <v>8</v>
      </c>
      <c r="BI1344" s="36">
        <v>44835</v>
      </c>
      <c r="BJ1344" s="36">
        <v>2474.375</v>
      </c>
      <c r="BK1344" s="36">
        <v>39538.58</v>
      </c>
      <c r="BL1344" s="36">
        <v>15.98</v>
      </c>
      <c r="BM1344" s="36" t="s">
        <v>195</v>
      </c>
    </row>
    <row r="1345" spans="59:65" x14ac:dyDescent="0.25">
      <c r="BG1345" s="36" t="s">
        <v>196</v>
      </c>
      <c r="BH1345" s="36" t="s">
        <v>8</v>
      </c>
      <c r="BI1345" s="36">
        <v>44835</v>
      </c>
      <c r="BJ1345" s="36">
        <v>577.83233399999995</v>
      </c>
      <c r="BK1345" s="36">
        <v>20455.68</v>
      </c>
      <c r="BL1345" s="36">
        <v>35.4</v>
      </c>
      <c r="BM1345" s="36" t="s">
        <v>197</v>
      </c>
    </row>
    <row r="1346" spans="59:65" x14ac:dyDescent="0.25">
      <c r="BG1346" s="36" t="s">
        <v>545</v>
      </c>
      <c r="BH1346" s="36" t="s">
        <v>8</v>
      </c>
      <c r="BI1346" s="36">
        <v>44835</v>
      </c>
      <c r="BJ1346" s="36">
        <v>4</v>
      </c>
      <c r="BK1346" s="36">
        <v>58.68</v>
      </c>
      <c r="BL1346" s="36">
        <v>14.67</v>
      </c>
      <c r="BM1346" s="36" t="s">
        <v>546</v>
      </c>
    </row>
    <row r="1347" spans="59:65" x14ac:dyDescent="0.25">
      <c r="BG1347" s="36" t="s">
        <v>547</v>
      </c>
      <c r="BH1347" s="36" t="s">
        <v>8</v>
      </c>
      <c r="BI1347" s="36">
        <v>44835</v>
      </c>
      <c r="BJ1347" s="36">
        <v>7.1666999999999996</v>
      </c>
      <c r="BK1347" s="36">
        <v>135.09</v>
      </c>
      <c r="BL1347" s="36">
        <v>18.850000000000001</v>
      </c>
      <c r="BM1347" s="36" t="s">
        <v>548</v>
      </c>
    </row>
    <row r="1348" spans="59:65" x14ac:dyDescent="0.25">
      <c r="BG1348" s="36" t="s">
        <v>551</v>
      </c>
      <c r="BH1348" s="36" t="s">
        <v>8</v>
      </c>
      <c r="BI1348" s="36">
        <v>44835</v>
      </c>
      <c r="BJ1348" s="36">
        <v>12.5</v>
      </c>
      <c r="BK1348" s="36">
        <v>235.62</v>
      </c>
      <c r="BL1348" s="36">
        <v>18.850000000000001</v>
      </c>
      <c r="BM1348" s="36" t="s">
        <v>552</v>
      </c>
    </row>
    <row r="1349" spans="59:65" x14ac:dyDescent="0.25">
      <c r="BG1349" s="36" t="s">
        <v>428</v>
      </c>
      <c r="BH1349" s="36" t="s">
        <v>8</v>
      </c>
      <c r="BI1349" s="36">
        <v>44835</v>
      </c>
      <c r="BJ1349" s="36">
        <v>273.38900000000001</v>
      </c>
      <c r="BK1349" s="36">
        <v>9421.5</v>
      </c>
      <c r="BL1349" s="36">
        <v>34.46</v>
      </c>
      <c r="BM1349" s="36" t="s">
        <v>429</v>
      </c>
    </row>
    <row r="1350" spans="59:65" x14ac:dyDescent="0.25">
      <c r="BG1350" s="36" t="s">
        <v>553</v>
      </c>
      <c r="BH1350" s="36" t="s">
        <v>8</v>
      </c>
      <c r="BI1350" s="36">
        <v>44835</v>
      </c>
      <c r="BJ1350" s="36">
        <v>14</v>
      </c>
      <c r="BK1350" s="36">
        <v>263.89999999999998</v>
      </c>
      <c r="BL1350" s="36">
        <v>18.850000000000001</v>
      </c>
      <c r="BM1350" s="36" t="s">
        <v>554</v>
      </c>
    </row>
    <row r="1351" spans="59:65" x14ac:dyDescent="0.25">
      <c r="BG1351" s="36" t="s">
        <v>204</v>
      </c>
      <c r="BH1351" s="36" t="s">
        <v>8</v>
      </c>
      <c r="BI1351" s="36">
        <v>44835</v>
      </c>
      <c r="BJ1351" s="36">
        <v>2409.3339999999998</v>
      </c>
      <c r="BK1351" s="36">
        <v>54665.42</v>
      </c>
      <c r="BL1351" s="36">
        <v>22.69</v>
      </c>
      <c r="BM1351" s="36" t="s">
        <v>205</v>
      </c>
    </row>
    <row r="1352" spans="59:65" x14ac:dyDescent="0.25">
      <c r="BG1352" s="36" t="s">
        <v>206</v>
      </c>
      <c r="BH1352" s="36" t="s">
        <v>8</v>
      </c>
      <c r="BI1352" s="36">
        <v>44835</v>
      </c>
      <c r="BJ1352" s="36">
        <v>3967.25</v>
      </c>
      <c r="BK1352" s="36">
        <v>87750.52</v>
      </c>
      <c r="BL1352" s="36">
        <v>22.12</v>
      </c>
      <c r="BM1352" s="36" t="s">
        <v>207</v>
      </c>
    </row>
    <row r="1353" spans="59:65" x14ac:dyDescent="0.25">
      <c r="BG1353" s="36" t="s">
        <v>430</v>
      </c>
      <c r="BH1353" s="36" t="s">
        <v>8</v>
      </c>
      <c r="BI1353" s="36">
        <v>44835</v>
      </c>
      <c r="BJ1353" s="36">
        <v>179.3</v>
      </c>
      <c r="BK1353" s="36">
        <v>4248.46</v>
      </c>
      <c r="BL1353" s="36">
        <v>23.69</v>
      </c>
      <c r="BM1353" s="36" t="s">
        <v>431</v>
      </c>
    </row>
    <row r="1354" spans="59:65" x14ac:dyDescent="0.25">
      <c r="BG1354" s="36" t="s">
        <v>210</v>
      </c>
      <c r="BH1354" s="36" t="s">
        <v>8</v>
      </c>
      <c r="BI1354" s="36">
        <v>44835</v>
      </c>
      <c r="BJ1354" s="36">
        <v>216</v>
      </c>
      <c r="BK1354" s="36">
        <v>4927.37</v>
      </c>
      <c r="BL1354" s="36">
        <v>22.81</v>
      </c>
      <c r="BM1354" s="36" t="s">
        <v>211</v>
      </c>
    </row>
    <row r="1355" spans="59:65" x14ac:dyDescent="0.25">
      <c r="BG1355" s="36" t="s">
        <v>371</v>
      </c>
      <c r="BH1355" s="36" t="s">
        <v>8</v>
      </c>
      <c r="BI1355" s="36">
        <v>44835</v>
      </c>
      <c r="BJ1355" s="36">
        <v>234.75</v>
      </c>
      <c r="BK1355" s="36">
        <v>4929.82</v>
      </c>
      <c r="BL1355" s="36">
        <v>21</v>
      </c>
      <c r="BM1355" s="36" t="s">
        <v>372</v>
      </c>
    </row>
    <row r="1356" spans="59:65" x14ac:dyDescent="0.25">
      <c r="BG1356" s="36" t="s">
        <v>483</v>
      </c>
      <c r="BH1356" s="36" t="s">
        <v>8</v>
      </c>
      <c r="BI1356" s="36">
        <v>44835</v>
      </c>
      <c r="BJ1356" s="36">
        <v>124.286</v>
      </c>
      <c r="BK1356" s="36">
        <v>6722.08</v>
      </c>
      <c r="BL1356" s="36">
        <v>54.09</v>
      </c>
      <c r="BM1356" s="36" t="s">
        <v>484</v>
      </c>
    </row>
    <row r="1357" spans="59:65" x14ac:dyDescent="0.25">
      <c r="BG1357" s="36" t="s">
        <v>485</v>
      </c>
      <c r="BH1357" s="36" t="s">
        <v>8</v>
      </c>
      <c r="BI1357" s="36">
        <v>44835</v>
      </c>
      <c r="BJ1357" s="36">
        <v>93.846999999999994</v>
      </c>
      <c r="BK1357" s="36">
        <v>3530.06</v>
      </c>
      <c r="BL1357" s="36">
        <v>37.619999999999997</v>
      </c>
      <c r="BM1357" s="36" t="s">
        <v>486</v>
      </c>
    </row>
    <row r="1358" spans="59:65" x14ac:dyDescent="0.25">
      <c r="BG1358" s="36" t="s">
        <v>214</v>
      </c>
      <c r="BH1358" s="36" t="s">
        <v>8</v>
      </c>
      <c r="BI1358" s="36">
        <v>44835</v>
      </c>
      <c r="BJ1358" s="36">
        <v>4.5</v>
      </c>
      <c r="BK1358" s="36">
        <v>125.62</v>
      </c>
      <c r="BL1358" s="36">
        <v>27.92</v>
      </c>
      <c r="BM1358" s="36" t="s">
        <v>215</v>
      </c>
    </row>
    <row r="1359" spans="59:65" x14ac:dyDescent="0.25">
      <c r="BG1359" s="36" t="s">
        <v>513</v>
      </c>
      <c r="BH1359" s="36" t="s">
        <v>8</v>
      </c>
      <c r="BI1359" s="36">
        <v>44835</v>
      </c>
      <c r="BJ1359" s="36">
        <v>8.5</v>
      </c>
      <c r="BK1359" s="36">
        <v>459</v>
      </c>
      <c r="BL1359" s="36">
        <v>54</v>
      </c>
      <c r="BM1359" s="36" t="s">
        <v>514</v>
      </c>
    </row>
    <row r="1360" spans="59:65" x14ac:dyDescent="0.25">
      <c r="BG1360" s="36" t="s">
        <v>220</v>
      </c>
      <c r="BH1360" s="36" t="s">
        <v>8</v>
      </c>
      <c r="BI1360" s="36">
        <v>44835</v>
      </c>
      <c r="BJ1360" s="36">
        <v>48.25</v>
      </c>
      <c r="BK1360" s="36">
        <v>5473.4</v>
      </c>
      <c r="BL1360" s="36">
        <v>113.44</v>
      </c>
      <c r="BM1360" s="36" t="s">
        <v>221</v>
      </c>
    </row>
    <row r="1361" spans="59:65" x14ac:dyDescent="0.25">
      <c r="BG1361" s="36" t="s">
        <v>226</v>
      </c>
      <c r="BH1361" s="36" t="s">
        <v>8</v>
      </c>
      <c r="BI1361" s="36">
        <v>44835</v>
      </c>
      <c r="BJ1361" s="36">
        <v>-0.625</v>
      </c>
      <c r="BK1361" s="36">
        <v>-18.3</v>
      </c>
      <c r="BL1361" s="36">
        <v>29.28</v>
      </c>
      <c r="BM1361" s="36" t="s">
        <v>227</v>
      </c>
    </row>
    <row r="1362" spans="59:65" x14ac:dyDescent="0.25">
      <c r="BG1362" s="36" t="s">
        <v>228</v>
      </c>
      <c r="BH1362" s="36" t="s">
        <v>8</v>
      </c>
      <c r="BI1362" s="36">
        <v>44835</v>
      </c>
      <c r="BJ1362" s="36">
        <v>-0.66666700000000001</v>
      </c>
      <c r="BK1362" s="36">
        <v>-25.83</v>
      </c>
      <c r="BL1362" s="36">
        <v>38.74</v>
      </c>
      <c r="BM1362" s="36" t="s">
        <v>229</v>
      </c>
    </row>
    <row r="1363" spans="59:65" x14ac:dyDescent="0.25">
      <c r="BG1363" s="36" t="s">
        <v>230</v>
      </c>
      <c r="BH1363" s="36" t="s">
        <v>8</v>
      </c>
      <c r="BI1363" s="36">
        <v>44835</v>
      </c>
      <c r="BJ1363" s="36">
        <v>52.458334000000001</v>
      </c>
      <c r="BK1363" s="36">
        <v>3467.07</v>
      </c>
      <c r="BL1363" s="36">
        <v>66.09</v>
      </c>
      <c r="BM1363" s="36" t="s">
        <v>231</v>
      </c>
    </row>
    <row r="1364" spans="59:65" x14ac:dyDescent="0.25">
      <c r="BG1364" s="36" t="s">
        <v>557</v>
      </c>
      <c r="BH1364" s="36" t="s">
        <v>8</v>
      </c>
      <c r="BI1364" s="36">
        <v>44835</v>
      </c>
      <c r="BJ1364" s="36">
        <v>653.25</v>
      </c>
      <c r="BK1364" s="36">
        <v>29773.16</v>
      </c>
      <c r="BL1364" s="36">
        <v>45.58</v>
      </c>
      <c r="BM1364" s="36" t="s">
        <v>558</v>
      </c>
    </row>
    <row r="1365" spans="59:65" x14ac:dyDescent="0.25">
      <c r="BG1365" s="36" t="s">
        <v>581</v>
      </c>
      <c r="BH1365" s="36" t="s">
        <v>8</v>
      </c>
      <c r="BI1365" s="36">
        <v>44835</v>
      </c>
      <c r="BJ1365" s="36">
        <v>32.666632</v>
      </c>
      <c r="BK1365" s="36">
        <v>943.8</v>
      </c>
      <c r="BL1365" s="36">
        <v>28.89</v>
      </c>
      <c r="BM1365" s="36" t="s">
        <v>582</v>
      </c>
    </row>
    <row r="1366" spans="59:65" x14ac:dyDescent="0.25">
      <c r="BG1366" s="36" t="s">
        <v>583</v>
      </c>
      <c r="BH1366" s="36" t="s">
        <v>8</v>
      </c>
      <c r="BI1366" s="36">
        <v>44835</v>
      </c>
      <c r="BJ1366" s="36">
        <v>31.666632</v>
      </c>
      <c r="BK1366" s="36">
        <v>876.4</v>
      </c>
      <c r="BL1366" s="36">
        <v>27.68</v>
      </c>
      <c r="BM1366" s="36" t="s">
        <v>584</v>
      </c>
    </row>
    <row r="1367" spans="59:65" x14ac:dyDescent="0.25">
      <c r="BG1367" s="36" t="s">
        <v>585</v>
      </c>
      <c r="BH1367" s="36" t="s">
        <v>8</v>
      </c>
      <c r="BI1367" s="36">
        <v>44835</v>
      </c>
      <c r="BJ1367" s="36">
        <v>42.666632</v>
      </c>
      <c r="BK1367" s="36">
        <v>1228</v>
      </c>
      <c r="BL1367" s="36">
        <v>28.78</v>
      </c>
      <c r="BM1367" s="36" t="s">
        <v>586</v>
      </c>
    </row>
    <row r="1368" spans="59:65" x14ac:dyDescent="0.25">
      <c r="BG1368" s="36" t="s">
        <v>236</v>
      </c>
      <c r="BH1368" s="36" t="s">
        <v>8</v>
      </c>
      <c r="BI1368" s="36">
        <v>44835</v>
      </c>
      <c r="BJ1368" s="36">
        <v>29.615625000000001</v>
      </c>
      <c r="BK1368" s="36">
        <v>4443.96</v>
      </c>
      <c r="BL1368" s="36">
        <v>150.05000000000001</v>
      </c>
      <c r="BM1368" s="36" t="s">
        <v>237</v>
      </c>
    </row>
    <row r="1369" spans="59:65" x14ac:dyDescent="0.25">
      <c r="BG1369" s="36" t="s">
        <v>240</v>
      </c>
      <c r="BH1369" s="36" t="s">
        <v>8</v>
      </c>
      <c r="BI1369" s="36">
        <v>44835</v>
      </c>
      <c r="BJ1369" s="36">
        <v>556.4375</v>
      </c>
      <c r="BK1369" s="36">
        <v>77464.56</v>
      </c>
      <c r="BL1369" s="36">
        <v>139.22</v>
      </c>
      <c r="BM1369" s="36" t="s">
        <v>241</v>
      </c>
    </row>
    <row r="1370" spans="59:65" x14ac:dyDescent="0.25">
      <c r="BG1370" s="36" t="s">
        <v>246</v>
      </c>
      <c r="BH1370" s="36" t="s">
        <v>8</v>
      </c>
      <c r="BI1370" s="36">
        <v>44835</v>
      </c>
      <c r="BJ1370" s="36">
        <v>30.6875</v>
      </c>
      <c r="BK1370" s="36">
        <v>3345.97</v>
      </c>
      <c r="BL1370" s="36">
        <v>109.03</v>
      </c>
      <c r="BM1370" s="36" t="s">
        <v>247</v>
      </c>
    </row>
    <row r="1371" spans="59:65" x14ac:dyDescent="0.25">
      <c r="BG1371" s="36" t="s">
        <v>250</v>
      </c>
      <c r="BH1371" s="36" t="s">
        <v>8</v>
      </c>
      <c r="BI1371" s="36">
        <v>44835</v>
      </c>
      <c r="BJ1371" s="36">
        <v>48.5</v>
      </c>
      <c r="BK1371" s="36">
        <v>2089.4499999999998</v>
      </c>
      <c r="BL1371" s="36">
        <v>43.08</v>
      </c>
      <c r="BM1371" s="36" t="s">
        <v>251</v>
      </c>
    </row>
    <row r="1372" spans="59:65" x14ac:dyDescent="0.25">
      <c r="BG1372" s="36" t="s">
        <v>379</v>
      </c>
      <c r="BH1372" s="36" t="s">
        <v>8</v>
      </c>
      <c r="BI1372" s="36">
        <v>44835</v>
      </c>
      <c r="BJ1372" s="36">
        <v>60</v>
      </c>
      <c r="BK1372" s="36">
        <v>4795.2</v>
      </c>
      <c r="BL1372" s="36">
        <v>79.92</v>
      </c>
      <c r="BM1372" s="36" t="s">
        <v>380</v>
      </c>
    </row>
    <row r="1373" spans="59:65" x14ac:dyDescent="0.25">
      <c r="BG1373" s="36" t="s">
        <v>252</v>
      </c>
      <c r="BH1373" s="36" t="s">
        <v>8</v>
      </c>
      <c r="BI1373" s="36">
        <v>44835</v>
      </c>
      <c r="BJ1373" s="36">
        <v>331.3125</v>
      </c>
      <c r="BK1373" s="36">
        <v>27082.15</v>
      </c>
      <c r="BL1373" s="36">
        <v>81.739999999999995</v>
      </c>
      <c r="BM1373" s="36" t="s">
        <v>253</v>
      </c>
    </row>
    <row r="1374" spans="59:65" x14ac:dyDescent="0.25">
      <c r="BG1374" s="36" t="s">
        <v>256</v>
      </c>
      <c r="BH1374" s="36" t="s">
        <v>8</v>
      </c>
      <c r="BI1374" s="36">
        <v>44835</v>
      </c>
      <c r="BJ1374" s="36">
        <v>259.04166700000002</v>
      </c>
      <c r="BK1374" s="36">
        <v>24720.83</v>
      </c>
      <c r="BL1374" s="36">
        <v>95.43</v>
      </c>
      <c r="BM1374" s="36" t="s">
        <v>257</v>
      </c>
    </row>
    <row r="1375" spans="59:65" x14ac:dyDescent="0.25">
      <c r="BG1375" s="36" t="s">
        <v>268</v>
      </c>
      <c r="BH1375" s="36" t="s">
        <v>8</v>
      </c>
      <c r="BI1375" s="36">
        <v>44835</v>
      </c>
      <c r="BJ1375" s="36">
        <v>11.400033000000001</v>
      </c>
      <c r="BK1375" s="36">
        <v>1124.23</v>
      </c>
      <c r="BL1375" s="36">
        <v>98.62</v>
      </c>
      <c r="BM1375" s="36" t="s">
        <v>269</v>
      </c>
    </row>
    <row r="1376" spans="59:65" x14ac:dyDescent="0.25">
      <c r="BG1376" s="36" t="s">
        <v>270</v>
      </c>
      <c r="BH1376" s="36" t="s">
        <v>8</v>
      </c>
      <c r="BI1376" s="36">
        <v>44835</v>
      </c>
      <c r="BJ1376" s="36">
        <v>4.0000030000000004</v>
      </c>
      <c r="BK1376" s="36">
        <v>362.69</v>
      </c>
      <c r="BL1376" s="36">
        <v>90.67</v>
      </c>
      <c r="BM1376" s="36" t="s">
        <v>271</v>
      </c>
    </row>
    <row r="1377" spans="59:65" x14ac:dyDescent="0.25">
      <c r="BG1377" s="36" t="s">
        <v>272</v>
      </c>
      <c r="BH1377" s="36" t="s">
        <v>8</v>
      </c>
      <c r="BI1377" s="36">
        <v>44835</v>
      </c>
      <c r="BJ1377" s="36">
        <v>494.48333300000002</v>
      </c>
      <c r="BK1377" s="36">
        <v>42469.54</v>
      </c>
      <c r="BL1377" s="36">
        <v>85.89</v>
      </c>
      <c r="BM1377" s="36" t="s">
        <v>273</v>
      </c>
    </row>
    <row r="1378" spans="59:65" x14ac:dyDescent="0.25">
      <c r="BG1378" s="36" t="s">
        <v>276</v>
      </c>
      <c r="BH1378" s="36" t="s">
        <v>8</v>
      </c>
      <c r="BI1378" s="36">
        <v>44835</v>
      </c>
      <c r="BJ1378" s="36">
        <v>385.38425999999998</v>
      </c>
      <c r="BK1378" s="36">
        <v>26900.12</v>
      </c>
      <c r="BL1378" s="36">
        <v>69.8</v>
      </c>
      <c r="BM1378" s="36" t="s">
        <v>277</v>
      </c>
    </row>
    <row r="1379" spans="59:65" x14ac:dyDescent="0.25">
      <c r="BG1379" s="36" t="s">
        <v>559</v>
      </c>
      <c r="BH1379" s="36" t="s">
        <v>8</v>
      </c>
      <c r="BI1379" s="36">
        <v>44835</v>
      </c>
      <c r="BJ1379" s="36">
        <v>59.416670000000003</v>
      </c>
      <c r="BK1379" s="36">
        <v>1198.21</v>
      </c>
      <c r="BL1379" s="36">
        <v>20.170000000000002</v>
      </c>
      <c r="BM1379" s="36" t="s">
        <v>560</v>
      </c>
    </row>
    <row r="1380" spans="59:65" x14ac:dyDescent="0.25">
      <c r="BG1380" s="36" t="s">
        <v>436</v>
      </c>
      <c r="BH1380" s="36" t="s">
        <v>8</v>
      </c>
      <c r="BI1380" s="36">
        <v>44835</v>
      </c>
      <c r="BJ1380" s="36">
        <v>404.16666700000002</v>
      </c>
      <c r="BK1380" s="36">
        <v>22457.64</v>
      </c>
      <c r="BL1380" s="36">
        <v>55.57</v>
      </c>
      <c r="BM1380" s="36" t="s">
        <v>437</v>
      </c>
    </row>
    <row r="1381" spans="59:65" x14ac:dyDescent="0.25">
      <c r="BG1381" s="36" t="s">
        <v>280</v>
      </c>
      <c r="BH1381" s="36" t="s">
        <v>8</v>
      </c>
      <c r="BI1381" s="36">
        <v>44835</v>
      </c>
      <c r="BJ1381" s="36">
        <v>508.16699999999997</v>
      </c>
      <c r="BK1381" s="36">
        <v>13703.49</v>
      </c>
      <c r="BL1381" s="36">
        <v>26.97</v>
      </c>
      <c r="BM1381" s="36" t="s">
        <v>281</v>
      </c>
    </row>
    <row r="1382" spans="59:65" x14ac:dyDescent="0.25">
      <c r="BG1382" s="36" t="s">
        <v>282</v>
      </c>
      <c r="BH1382" s="36" t="s">
        <v>8</v>
      </c>
      <c r="BI1382" s="36">
        <v>44835</v>
      </c>
      <c r="BJ1382" s="36">
        <v>43</v>
      </c>
      <c r="BK1382" s="36">
        <v>718.59</v>
      </c>
      <c r="BL1382" s="36">
        <v>16.71</v>
      </c>
      <c r="BM1382" s="36" t="s">
        <v>283</v>
      </c>
    </row>
    <row r="1383" spans="59:65" x14ac:dyDescent="0.25">
      <c r="BG1383" s="36" t="s">
        <v>284</v>
      </c>
      <c r="BH1383" s="36" t="s">
        <v>8</v>
      </c>
      <c r="BI1383" s="36">
        <v>44835</v>
      </c>
      <c r="BJ1383" s="36">
        <v>406.66669999999999</v>
      </c>
      <c r="BK1383" s="36">
        <v>10858.67</v>
      </c>
      <c r="BL1383" s="36">
        <v>26.7</v>
      </c>
      <c r="BM1383" s="36" t="s">
        <v>285</v>
      </c>
    </row>
    <row r="1384" spans="59:65" x14ac:dyDescent="0.25">
      <c r="BG1384" s="36" t="s">
        <v>286</v>
      </c>
      <c r="BH1384" s="36" t="s">
        <v>8</v>
      </c>
      <c r="BI1384" s="36">
        <v>44835</v>
      </c>
      <c r="BJ1384" s="36">
        <v>43</v>
      </c>
      <c r="BK1384" s="36">
        <v>722.78</v>
      </c>
      <c r="BL1384" s="36">
        <v>16.809999999999999</v>
      </c>
      <c r="BM1384" s="36" t="s">
        <v>287</v>
      </c>
    </row>
    <row r="1385" spans="59:65" x14ac:dyDescent="0.25">
      <c r="BG1385" s="36" t="s">
        <v>288</v>
      </c>
      <c r="BH1385" s="36" t="s">
        <v>8</v>
      </c>
      <c r="BI1385" s="36">
        <v>44835</v>
      </c>
      <c r="BJ1385" s="36">
        <v>44</v>
      </c>
      <c r="BK1385" s="36">
        <v>1232</v>
      </c>
      <c r="BL1385" s="36">
        <v>28</v>
      </c>
      <c r="BM1385" s="36" t="s">
        <v>289</v>
      </c>
    </row>
    <row r="1386" spans="59:65" x14ac:dyDescent="0.25">
      <c r="BG1386" s="36" t="s">
        <v>290</v>
      </c>
      <c r="BH1386" s="36" t="s">
        <v>8</v>
      </c>
      <c r="BI1386" s="36">
        <v>44835</v>
      </c>
      <c r="BJ1386" s="36">
        <v>248.5</v>
      </c>
      <c r="BK1386" s="36">
        <v>23976.35</v>
      </c>
      <c r="BL1386" s="36">
        <v>96.48</v>
      </c>
      <c r="BM1386" s="36" t="s">
        <v>291</v>
      </c>
    </row>
    <row r="1387" spans="59:65" x14ac:dyDescent="0.25">
      <c r="BG1387" s="36" t="s">
        <v>294</v>
      </c>
      <c r="BH1387" s="36" t="s">
        <v>8</v>
      </c>
      <c r="BI1387" s="36">
        <v>44835</v>
      </c>
      <c r="BJ1387" s="36">
        <v>500.41666700000002</v>
      </c>
      <c r="BK1387" s="36">
        <v>59852.57</v>
      </c>
      <c r="BL1387" s="36">
        <v>119.61</v>
      </c>
      <c r="BM1387" s="36" t="s">
        <v>295</v>
      </c>
    </row>
    <row r="1388" spans="59:65" x14ac:dyDescent="0.25">
      <c r="BG1388" s="36" t="s">
        <v>572</v>
      </c>
      <c r="BH1388" s="36" t="s">
        <v>8</v>
      </c>
      <c r="BI1388" s="36">
        <v>44835</v>
      </c>
      <c r="BJ1388" s="36">
        <v>3.5832999999999999</v>
      </c>
      <c r="BK1388" s="36">
        <v>357.67</v>
      </c>
      <c r="BL1388" s="36">
        <v>99.82</v>
      </c>
      <c r="BM1388" s="36" t="s">
        <v>573</v>
      </c>
    </row>
    <row r="1389" spans="59:65" x14ac:dyDescent="0.25">
      <c r="BG1389" s="36" t="s">
        <v>315</v>
      </c>
      <c r="BH1389" s="36" t="s">
        <v>8</v>
      </c>
      <c r="BI1389" s="36">
        <v>44835</v>
      </c>
      <c r="BJ1389" s="36">
        <v>3.25</v>
      </c>
      <c r="BK1389" s="36">
        <v>327.60000000000002</v>
      </c>
      <c r="BL1389" s="36">
        <v>100.8</v>
      </c>
      <c r="BM1389" s="36" t="s">
        <v>316</v>
      </c>
    </row>
    <row r="1390" spans="59:65" x14ac:dyDescent="0.25">
      <c r="BG1390" s="36" t="s">
        <v>7</v>
      </c>
      <c r="BH1390" s="36" t="s">
        <v>8</v>
      </c>
      <c r="BI1390" s="36">
        <v>44866</v>
      </c>
      <c r="BJ1390" s="36">
        <v>3.06677</v>
      </c>
      <c r="BK1390" s="36">
        <v>395.87</v>
      </c>
      <c r="BL1390" s="36">
        <v>129.08000000000001</v>
      </c>
      <c r="BM1390" s="36" t="s">
        <v>10</v>
      </c>
    </row>
    <row r="1391" spans="59:65" x14ac:dyDescent="0.25">
      <c r="BG1391" s="36" t="s">
        <v>14</v>
      </c>
      <c r="BH1391" s="36" t="s">
        <v>8</v>
      </c>
      <c r="BI1391" s="36">
        <v>44866</v>
      </c>
      <c r="BJ1391" s="36">
        <v>20.933433999999998</v>
      </c>
      <c r="BK1391" s="36">
        <v>2674.8</v>
      </c>
      <c r="BL1391" s="36">
        <v>127.78</v>
      </c>
      <c r="BM1391" s="36" t="s">
        <v>15</v>
      </c>
    </row>
    <row r="1392" spans="59:65" x14ac:dyDescent="0.25">
      <c r="BG1392" s="36" t="s">
        <v>441</v>
      </c>
      <c r="BH1392" s="36" t="s">
        <v>8</v>
      </c>
      <c r="BI1392" s="36">
        <v>44866</v>
      </c>
      <c r="BJ1392" s="36">
        <v>174</v>
      </c>
      <c r="BK1392" s="36">
        <v>7639.61</v>
      </c>
      <c r="BL1392" s="36">
        <v>43.91</v>
      </c>
      <c r="BM1392" s="36" t="s">
        <v>442</v>
      </c>
    </row>
    <row r="1393" spans="59:65" x14ac:dyDescent="0.25">
      <c r="BG1393" s="36" t="s">
        <v>445</v>
      </c>
      <c r="BH1393" s="36" t="s">
        <v>8</v>
      </c>
      <c r="BI1393" s="36">
        <v>44866</v>
      </c>
      <c r="BJ1393" s="36">
        <v>20</v>
      </c>
      <c r="BK1393" s="36">
        <v>240</v>
      </c>
      <c r="BL1393" s="36">
        <v>12</v>
      </c>
      <c r="BM1393" s="36" t="s">
        <v>446</v>
      </c>
    </row>
    <row r="1394" spans="59:65" x14ac:dyDescent="0.25">
      <c r="BG1394" s="36" t="s">
        <v>20</v>
      </c>
      <c r="BH1394" s="36" t="s">
        <v>8</v>
      </c>
      <c r="BI1394" s="36">
        <v>44866</v>
      </c>
      <c r="BJ1394" s="36">
        <v>76.458332999999996</v>
      </c>
      <c r="BK1394" s="36">
        <v>3848.02</v>
      </c>
      <c r="BL1394" s="36">
        <v>50.33</v>
      </c>
      <c r="BM1394" s="36" t="s">
        <v>21</v>
      </c>
    </row>
    <row r="1395" spans="59:65" x14ac:dyDescent="0.25">
      <c r="BG1395" s="36" t="s">
        <v>22</v>
      </c>
      <c r="BH1395" s="36" t="s">
        <v>8</v>
      </c>
      <c r="BI1395" s="36">
        <v>44866</v>
      </c>
      <c r="BJ1395" s="36">
        <v>3.9666670000000002</v>
      </c>
      <c r="BK1395" s="36">
        <v>250.15</v>
      </c>
      <c r="BL1395" s="36">
        <v>63.06</v>
      </c>
      <c r="BM1395" s="36" t="s">
        <v>23</v>
      </c>
    </row>
    <row r="1396" spans="59:65" x14ac:dyDescent="0.25">
      <c r="BG1396" s="36" t="s">
        <v>24</v>
      </c>
      <c r="BH1396" s="36" t="s">
        <v>8</v>
      </c>
      <c r="BI1396" s="36">
        <v>44866</v>
      </c>
      <c r="BJ1396" s="36">
        <v>-0.625</v>
      </c>
      <c r="BK1396" s="36">
        <v>-13.5</v>
      </c>
      <c r="BL1396" s="36">
        <v>21.6</v>
      </c>
      <c r="BM1396" s="36" t="s">
        <v>25</v>
      </c>
    </row>
    <row r="1397" spans="59:65" x14ac:dyDescent="0.25">
      <c r="BG1397" s="36" t="s">
        <v>320</v>
      </c>
      <c r="BH1397" s="36" t="s">
        <v>8</v>
      </c>
      <c r="BI1397" s="36">
        <v>44866</v>
      </c>
      <c r="BJ1397" s="36">
        <v>103.66500000000001</v>
      </c>
      <c r="BK1397" s="36">
        <v>3164.31</v>
      </c>
      <c r="BL1397" s="36">
        <v>30.52</v>
      </c>
      <c r="BM1397" s="36" t="s">
        <v>321</v>
      </c>
    </row>
    <row r="1398" spans="59:65" x14ac:dyDescent="0.25">
      <c r="BG1398" s="36" t="s">
        <v>28</v>
      </c>
      <c r="BH1398" s="36" t="s">
        <v>8</v>
      </c>
      <c r="BI1398" s="36">
        <v>44866</v>
      </c>
      <c r="BJ1398" s="36">
        <v>37.498600000000003</v>
      </c>
      <c r="BK1398" s="36">
        <v>1559.83</v>
      </c>
      <c r="BL1398" s="36">
        <v>41.6</v>
      </c>
      <c r="BM1398" s="36" t="s">
        <v>29</v>
      </c>
    </row>
    <row r="1399" spans="59:65" x14ac:dyDescent="0.25">
      <c r="BG1399" s="36" t="s">
        <v>36</v>
      </c>
      <c r="BH1399" s="36" t="s">
        <v>8</v>
      </c>
      <c r="BI1399" s="36">
        <v>44866</v>
      </c>
      <c r="BJ1399" s="36">
        <v>-0.65</v>
      </c>
      <c r="BK1399" s="36">
        <v>-24.05</v>
      </c>
      <c r="BL1399" s="36">
        <v>37</v>
      </c>
      <c r="BM1399" s="36" t="s">
        <v>37</v>
      </c>
    </row>
    <row r="1400" spans="59:65" x14ac:dyDescent="0.25">
      <c r="BG1400" s="36" t="s">
        <v>38</v>
      </c>
      <c r="BH1400" s="36" t="s">
        <v>8</v>
      </c>
      <c r="BI1400" s="36">
        <v>44866</v>
      </c>
      <c r="BJ1400" s="36">
        <v>-0.375</v>
      </c>
      <c r="BK1400" s="36">
        <v>-12.86</v>
      </c>
      <c r="BL1400" s="36">
        <v>34.29</v>
      </c>
      <c r="BM1400" s="36" t="s">
        <v>39</v>
      </c>
    </row>
    <row r="1401" spans="59:65" x14ac:dyDescent="0.25">
      <c r="BG1401" s="36" t="s">
        <v>527</v>
      </c>
      <c r="BH1401" s="36" t="s">
        <v>8</v>
      </c>
      <c r="BI1401" s="36">
        <v>44866</v>
      </c>
      <c r="BJ1401" s="36">
        <v>34.25</v>
      </c>
      <c r="BK1401" s="36">
        <v>687.59</v>
      </c>
      <c r="BL1401" s="36">
        <v>20.079999999999998</v>
      </c>
      <c r="BM1401" s="36" t="s">
        <v>528</v>
      </c>
    </row>
    <row r="1402" spans="59:65" x14ac:dyDescent="0.25">
      <c r="BG1402" s="36" t="s">
        <v>504</v>
      </c>
      <c r="BH1402" s="36" t="s">
        <v>8</v>
      </c>
      <c r="BI1402" s="36">
        <v>44866</v>
      </c>
      <c r="BJ1402" s="36">
        <v>9</v>
      </c>
      <c r="BK1402" s="36">
        <v>333.72</v>
      </c>
      <c r="BL1402" s="36">
        <v>37.08</v>
      </c>
      <c r="BM1402" s="36" t="s">
        <v>505</v>
      </c>
    </row>
    <row r="1403" spans="59:65" x14ac:dyDescent="0.25">
      <c r="BG1403" s="36" t="s">
        <v>42</v>
      </c>
      <c r="BH1403" s="36" t="s">
        <v>8</v>
      </c>
      <c r="BI1403" s="36">
        <v>44866</v>
      </c>
      <c r="BJ1403" s="36">
        <v>2</v>
      </c>
      <c r="BK1403" s="36">
        <v>74.16</v>
      </c>
      <c r="BL1403" s="36">
        <v>37.08</v>
      </c>
      <c r="BM1403" s="36" t="s">
        <v>43</v>
      </c>
    </row>
    <row r="1404" spans="59:65" x14ac:dyDescent="0.25">
      <c r="BG1404" s="36" t="s">
        <v>49</v>
      </c>
      <c r="BH1404" s="36" t="s">
        <v>8</v>
      </c>
      <c r="BI1404" s="36">
        <v>44866</v>
      </c>
      <c r="BJ1404" s="36">
        <v>14.5</v>
      </c>
      <c r="BK1404" s="36">
        <v>840.58</v>
      </c>
      <c r="BL1404" s="36">
        <v>57.97</v>
      </c>
      <c r="BM1404" s="36" t="s">
        <v>50</v>
      </c>
    </row>
    <row r="1405" spans="59:65" x14ac:dyDescent="0.25">
      <c r="BG1405" s="36" t="s">
        <v>51</v>
      </c>
      <c r="BH1405" s="36" t="s">
        <v>8</v>
      </c>
      <c r="BI1405" s="36">
        <v>44866</v>
      </c>
      <c r="BJ1405" s="36">
        <v>189.41669999999999</v>
      </c>
      <c r="BK1405" s="36">
        <v>4863.7299999999996</v>
      </c>
      <c r="BL1405" s="36">
        <v>25.68</v>
      </c>
      <c r="BM1405" s="36" t="s">
        <v>52</v>
      </c>
    </row>
    <row r="1406" spans="59:65" x14ac:dyDescent="0.25">
      <c r="BG1406" s="36" t="s">
        <v>588</v>
      </c>
      <c r="BH1406" s="36" t="s">
        <v>8</v>
      </c>
      <c r="BI1406" s="36">
        <v>44866</v>
      </c>
      <c r="BJ1406" s="36">
        <v>22</v>
      </c>
      <c r="BK1406" s="36">
        <v>373.1</v>
      </c>
      <c r="BL1406" s="36">
        <v>16.96</v>
      </c>
      <c r="BM1406" s="36" t="s">
        <v>589</v>
      </c>
    </row>
    <row r="1407" spans="59:65" x14ac:dyDescent="0.25">
      <c r="BG1407" s="36" t="s">
        <v>58</v>
      </c>
      <c r="BH1407" s="36" t="s">
        <v>8</v>
      </c>
      <c r="BI1407" s="36">
        <v>44866</v>
      </c>
      <c r="BJ1407" s="36">
        <v>216.21666999999999</v>
      </c>
      <c r="BK1407" s="36">
        <v>30904.04</v>
      </c>
      <c r="BL1407" s="36">
        <v>142.93</v>
      </c>
      <c r="BM1407" s="36" t="s">
        <v>59</v>
      </c>
    </row>
    <row r="1408" spans="59:65" x14ac:dyDescent="0.25">
      <c r="BG1408" s="36" t="s">
        <v>62</v>
      </c>
      <c r="BH1408" s="36" t="s">
        <v>8</v>
      </c>
      <c r="BI1408" s="36">
        <v>44866</v>
      </c>
      <c r="BJ1408" s="36">
        <v>227.125</v>
      </c>
      <c r="BK1408" s="36">
        <v>16284.34</v>
      </c>
      <c r="BL1408" s="36">
        <v>71.7</v>
      </c>
      <c r="BM1408" s="36" t="s">
        <v>63</v>
      </c>
    </row>
    <row r="1409" spans="59:65" x14ac:dyDescent="0.25">
      <c r="BG1409" s="36" t="s">
        <v>66</v>
      </c>
      <c r="BH1409" s="36" t="s">
        <v>8</v>
      </c>
      <c r="BI1409" s="36">
        <v>44866</v>
      </c>
      <c r="BJ1409" s="36">
        <v>182.3125</v>
      </c>
      <c r="BK1409" s="36">
        <v>24730.9</v>
      </c>
      <c r="BL1409" s="36">
        <v>135.65</v>
      </c>
      <c r="BM1409" s="36" t="s">
        <v>67</v>
      </c>
    </row>
    <row r="1410" spans="59:65" x14ac:dyDescent="0.25">
      <c r="BG1410" s="36" t="s">
        <v>70</v>
      </c>
      <c r="BH1410" s="36" t="s">
        <v>8</v>
      </c>
      <c r="BI1410" s="36">
        <v>44866</v>
      </c>
      <c r="BJ1410" s="36">
        <v>45</v>
      </c>
      <c r="BK1410" s="36">
        <v>4623.66</v>
      </c>
      <c r="BL1410" s="36">
        <v>102.75</v>
      </c>
      <c r="BM1410" s="36" t="s">
        <v>71</v>
      </c>
    </row>
    <row r="1411" spans="59:65" x14ac:dyDescent="0.25">
      <c r="BG1411" s="36" t="s">
        <v>74</v>
      </c>
      <c r="BH1411" s="36" t="s">
        <v>8</v>
      </c>
      <c r="BI1411" s="36">
        <v>44866</v>
      </c>
      <c r="BJ1411" s="36">
        <v>18.332999999999998</v>
      </c>
      <c r="BK1411" s="36">
        <v>1872.8</v>
      </c>
      <c r="BL1411" s="36">
        <v>102.15</v>
      </c>
      <c r="BM1411" s="36" t="s">
        <v>75</v>
      </c>
    </row>
    <row r="1412" spans="59:65" x14ac:dyDescent="0.25">
      <c r="BG1412" s="36" t="s">
        <v>78</v>
      </c>
      <c r="BH1412" s="36" t="s">
        <v>8</v>
      </c>
      <c r="BI1412" s="36">
        <v>44866</v>
      </c>
      <c r="BJ1412" s="36">
        <v>15</v>
      </c>
      <c r="BK1412" s="36">
        <v>1526.18</v>
      </c>
      <c r="BL1412" s="36">
        <v>101.75</v>
      </c>
      <c r="BM1412" s="36" t="s">
        <v>79</v>
      </c>
    </row>
    <row r="1413" spans="59:65" x14ac:dyDescent="0.25">
      <c r="BG1413" s="36" t="s">
        <v>82</v>
      </c>
      <c r="BH1413" s="36" t="s">
        <v>8</v>
      </c>
      <c r="BI1413" s="36">
        <v>44866</v>
      </c>
      <c r="BJ1413" s="36">
        <v>338</v>
      </c>
      <c r="BK1413" s="36">
        <v>22613.81</v>
      </c>
      <c r="BL1413" s="36">
        <v>66.900000000000006</v>
      </c>
      <c r="BM1413" s="36" t="s">
        <v>83</v>
      </c>
    </row>
    <row r="1414" spans="59:65" x14ac:dyDescent="0.25">
      <c r="BG1414" s="36" t="s">
        <v>84</v>
      </c>
      <c r="BH1414" s="36" t="s">
        <v>8</v>
      </c>
      <c r="BI1414" s="36">
        <v>44866</v>
      </c>
      <c r="BJ1414" s="36">
        <v>842.08332900000005</v>
      </c>
      <c r="BK1414" s="36">
        <v>56166.81</v>
      </c>
      <c r="BL1414" s="36">
        <v>66.7</v>
      </c>
      <c r="BM1414" s="36" t="s">
        <v>85</v>
      </c>
    </row>
    <row r="1415" spans="59:65" x14ac:dyDescent="0.25">
      <c r="BG1415" s="36" t="s">
        <v>98</v>
      </c>
      <c r="BH1415" s="36" t="s">
        <v>8</v>
      </c>
      <c r="BI1415" s="36">
        <v>44866</v>
      </c>
      <c r="BJ1415" s="36">
        <v>0.625</v>
      </c>
      <c r="BK1415" s="36">
        <v>70.92</v>
      </c>
      <c r="BL1415" s="36">
        <v>113.47</v>
      </c>
      <c r="BM1415" s="36" t="s">
        <v>99</v>
      </c>
    </row>
    <row r="1416" spans="59:65" x14ac:dyDescent="0.25">
      <c r="BG1416" s="36" t="s">
        <v>102</v>
      </c>
      <c r="BH1416" s="36" t="s">
        <v>8</v>
      </c>
      <c r="BI1416" s="36">
        <v>44866</v>
      </c>
      <c r="BJ1416" s="36">
        <v>0.375</v>
      </c>
      <c r="BK1416" s="36">
        <v>42.55</v>
      </c>
      <c r="BL1416" s="36">
        <v>113.47</v>
      </c>
      <c r="BM1416" s="36" t="s">
        <v>103</v>
      </c>
    </row>
    <row r="1417" spans="59:65" x14ac:dyDescent="0.25">
      <c r="BG1417" s="36" t="s">
        <v>529</v>
      </c>
      <c r="BH1417" s="36" t="s">
        <v>8</v>
      </c>
      <c r="BI1417" s="36">
        <v>44866</v>
      </c>
      <c r="BJ1417" s="36">
        <v>36.5</v>
      </c>
      <c r="BK1417" s="36">
        <v>1040.6300000000001</v>
      </c>
      <c r="BL1417" s="36">
        <v>28.51</v>
      </c>
      <c r="BM1417" s="36" t="s">
        <v>530</v>
      </c>
    </row>
    <row r="1418" spans="59:65" x14ac:dyDescent="0.25">
      <c r="BG1418" s="36" t="s">
        <v>531</v>
      </c>
      <c r="BH1418" s="36" t="s">
        <v>8</v>
      </c>
      <c r="BI1418" s="36">
        <v>44866</v>
      </c>
      <c r="BJ1418" s="36">
        <v>126.5625</v>
      </c>
      <c r="BK1418" s="36">
        <v>9425.75</v>
      </c>
      <c r="BL1418" s="36">
        <v>74.48</v>
      </c>
      <c r="BM1418" s="36" t="s">
        <v>532</v>
      </c>
    </row>
    <row r="1419" spans="59:65" x14ac:dyDescent="0.25">
      <c r="BG1419" s="36" t="s">
        <v>455</v>
      </c>
      <c r="BH1419" s="36" t="s">
        <v>8</v>
      </c>
      <c r="BI1419" s="36">
        <v>44866</v>
      </c>
      <c r="BJ1419" s="36">
        <v>15</v>
      </c>
      <c r="BK1419" s="36">
        <v>180</v>
      </c>
      <c r="BL1419" s="36">
        <v>12</v>
      </c>
      <c r="BM1419" s="36" t="s">
        <v>456</v>
      </c>
    </row>
    <row r="1420" spans="59:65" x14ac:dyDescent="0.25">
      <c r="BG1420" s="36" t="s">
        <v>108</v>
      </c>
      <c r="BH1420" s="36" t="s">
        <v>8</v>
      </c>
      <c r="BI1420" s="36">
        <v>44866</v>
      </c>
      <c r="BJ1420" s="36">
        <v>1.2916669999999999</v>
      </c>
      <c r="BK1420" s="36">
        <v>85.87</v>
      </c>
      <c r="BL1420" s="36">
        <v>66.48</v>
      </c>
      <c r="BM1420" s="36" t="s">
        <v>109</v>
      </c>
    </row>
    <row r="1421" spans="59:65" x14ac:dyDescent="0.25">
      <c r="BG1421" s="36" t="s">
        <v>110</v>
      </c>
      <c r="BH1421" s="36" t="s">
        <v>8</v>
      </c>
      <c r="BI1421" s="36">
        <v>44866</v>
      </c>
      <c r="BJ1421" s="36">
        <v>12.916600000000001</v>
      </c>
      <c r="BK1421" s="36">
        <v>734.81</v>
      </c>
      <c r="BL1421" s="36">
        <v>56.89</v>
      </c>
      <c r="BM1421" s="36" t="s">
        <v>111</v>
      </c>
    </row>
    <row r="1422" spans="59:65" x14ac:dyDescent="0.25">
      <c r="BG1422" s="36" t="s">
        <v>112</v>
      </c>
      <c r="BH1422" s="36" t="s">
        <v>8</v>
      </c>
      <c r="BI1422" s="36">
        <v>44866</v>
      </c>
      <c r="BJ1422" s="36">
        <v>-0.64500000000000002</v>
      </c>
      <c r="BK1422" s="36">
        <v>-20.27</v>
      </c>
      <c r="BL1422" s="36">
        <v>31.43</v>
      </c>
      <c r="BM1422" s="36" t="s">
        <v>113</v>
      </c>
    </row>
    <row r="1423" spans="59:65" x14ac:dyDescent="0.25">
      <c r="BG1423" s="36" t="s">
        <v>114</v>
      </c>
      <c r="BH1423" s="36" t="s">
        <v>8</v>
      </c>
      <c r="BI1423" s="36">
        <v>44866</v>
      </c>
      <c r="BJ1423" s="36">
        <v>1112.733033</v>
      </c>
      <c r="BK1423" s="36">
        <v>91186.58</v>
      </c>
      <c r="BL1423" s="36">
        <v>81.95</v>
      </c>
      <c r="BM1423" s="36" t="s">
        <v>115</v>
      </c>
    </row>
    <row r="1424" spans="59:65" x14ac:dyDescent="0.25">
      <c r="BG1424" s="36" t="s">
        <v>119</v>
      </c>
      <c r="BH1424" s="36" t="s">
        <v>8</v>
      </c>
      <c r="BI1424" s="36">
        <v>44866</v>
      </c>
      <c r="BJ1424" s="36">
        <v>443.75</v>
      </c>
      <c r="BK1424" s="36">
        <v>32248.85</v>
      </c>
      <c r="BL1424" s="36">
        <v>72.67</v>
      </c>
      <c r="BM1424" s="36" t="s">
        <v>120</v>
      </c>
    </row>
    <row r="1425" spans="59:65" x14ac:dyDescent="0.25">
      <c r="BG1425" s="36" t="s">
        <v>123</v>
      </c>
      <c r="BH1425" s="36" t="s">
        <v>8</v>
      </c>
      <c r="BI1425" s="36">
        <v>44866</v>
      </c>
      <c r="BJ1425" s="36">
        <v>-0.25</v>
      </c>
      <c r="BK1425" s="36">
        <v>-7.38</v>
      </c>
      <c r="BL1425" s="36">
        <v>29.52</v>
      </c>
      <c r="BM1425" s="36" t="s">
        <v>124</v>
      </c>
    </row>
    <row r="1426" spans="59:65" x14ac:dyDescent="0.25">
      <c r="BG1426" s="36" t="s">
        <v>125</v>
      </c>
      <c r="BH1426" s="36" t="s">
        <v>8</v>
      </c>
      <c r="BI1426" s="36">
        <v>44866</v>
      </c>
      <c r="BJ1426" s="36">
        <v>44.75</v>
      </c>
      <c r="BK1426" s="36">
        <v>5114.05</v>
      </c>
      <c r="BL1426" s="36">
        <v>114.28</v>
      </c>
      <c r="BM1426" s="36" t="s">
        <v>126</v>
      </c>
    </row>
    <row r="1427" spans="59:65" x14ac:dyDescent="0.25">
      <c r="BG1427" s="36" t="s">
        <v>129</v>
      </c>
      <c r="BH1427" s="36" t="s">
        <v>8</v>
      </c>
      <c r="BI1427" s="36">
        <v>44866</v>
      </c>
      <c r="BJ1427" s="36">
        <v>104.3125</v>
      </c>
      <c r="BK1427" s="36">
        <v>9933.9699999999993</v>
      </c>
      <c r="BL1427" s="36">
        <v>95.23</v>
      </c>
      <c r="BM1427" s="36" t="s">
        <v>130</v>
      </c>
    </row>
    <row r="1428" spans="59:65" x14ac:dyDescent="0.25">
      <c r="BG1428" s="36" t="s">
        <v>133</v>
      </c>
      <c r="BH1428" s="36" t="s">
        <v>8</v>
      </c>
      <c r="BI1428" s="36">
        <v>44866</v>
      </c>
      <c r="BJ1428" s="36">
        <v>151.41673299999999</v>
      </c>
      <c r="BK1428" s="36">
        <v>14741.55</v>
      </c>
      <c r="BL1428" s="36">
        <v>97.36</v>
      </c>
      <c r="BM1428" s="36" t="s">
        <v>134</v>
      </c>
    </row>
    <row r="1429" spans="59:65" x14ac:dyDescent="0.25">
      <c r="BG1429" s="36" t="s">
        <v>533</v>
      </c>
      <c r="BH1429" s="36" t="s">
        <v>8</v>
      </c>
      <c r="BI1429" s="36">
        <v>44866</v>
      </c>
      <c r="BJ1429" s="36">
        <v>35</v>
      </c>
      <c r="BK1429" s="36">
        <v>1832.4</v>
      </c>
      <c r="BL1429" s="36">
        <v>52.35</v>
      </c>
      <c r="BM1429" s="36" t="s">
        <v>534</v>
      </c>
    </row>
    <row r="1430" spans="59:65" x14ac:dyDescent="0.25">
      <c r="BG1430" s="36" t="s">
        <v>141</v>
      </c>
      <c r="BH1430" s="36" t="s">
        <v>8</v>
      </c>
      <c r="BI1430" s="36">
        <v>44866</v>
      </c>
      <c r="BJ1430" s="36">
        <v>25</v>
      </c>
      <c r="BK1430" s="36">
        <v>324.75</v>
      </c>
      <c r="BL1430" s="36">
        <v>12.99</v>
      </c>
      <c r="BM1430" s="36" t="s">
        <v>142</v>
      </c>
    </row>
    <row r="1431" spans="59:65" x14ac:dyDescent="0.25">
      <c r="BG1431" s="36" t="s">
        <v>143</v>
      </c>
      <c r="BH1431" s="36" t="s">
        <v>8</v>
      </c>
      <c r="BI1431" s="36">
        <v>44866</v>
      </c>
      <c r="BJ1431" s="36">
        <v>234</v>
      </c>
      <c r="BK1431" s="36">
        <v>3627</v>
      </c>
      <c r="BL1431" s="36">
        <v>15.5</v>
      </c>
      <c r="BM1431" s="36" t="s">
        <v>144</v>
      </c>
    </row>
    <row r="1432" spans="59:65" x14ac:dyDescent="0.25">
      <c r="BG1432" s="36" t="s">
        <v>147</v>
      </c>
      <c r="BH1432" s="36" t="s">
        <v>8</v>
      </c>
      <c r="BI1432" s="36">
        <v>44866</v>
      </c>
      <c r="BJ1432" s="36">
        <v>10</v>
      </c>
      <c r="BK1432" s="36">
        <v>335.27</v>
      </c>
      <c r="BL1432" s="36">
        <v>33.53</v>
      </c>
      <c r="BM1432" s="36" t="s">
        <v>148</v>
      </c>
    </row>
    <row r="1433" spans="59:65" x14ac:dyDescent="0.25">
      <c r="BG1433" s="36" t="s">
        <v>351</v>
      </c>
      <c r="BH1433" s="36" t="s">
        <v>8</v>
      </c>
      <c r="BI1433" s="36">
        <v>44866</v>
      </c>
      <c r="BJ1433" s="36">
        <v>175.16669999999999</v>
      </c>
      <c r="BK1433" s="36">
        <v>5486.9</v>
      </c>
      <c r="BL1433" s="36">
        <v>31.32</v>
      </c>
      <c r="BM1433" s="36" t="s">
        <v>352</v>
      </c>
    </row>
    <row r="1434" spans="59:65" x14ac:dyDescent="0.25">
      <c r="BG1434" s="36" t="s">
        <v>353</v>
      </c>
      <c r="BH1434" s="36" t="s">
        <v>8</v>
      </c>
      <c r="BI1434" s="36">
        <v>44866</v>
      </c>
      <c r="BJ1434" s="36">
        <v>25</v>
      </c>
      <c r="BK1434" s="36">
        <v>844.59</v>
      </c>
      <c r="BL1434" s="36">
        <v>33.78</v>
      </c>
      <c r="BM1434" s="36" t="s">
        <v>354</v>
      </c>
    </row>
    <row r="1435" spans="59:65" x14ac:dyDescent="0.25">
      <c r="BG1435" s="36" t="s">
        <v>355</v>
      </c>
      <c r="BH1435" s="36" t="s">
        <v>8</v>
      </c>
      <c r="BI1435" s="36">
        <v>44866</v>
      </c>
      <c r="BJ1435" s="36">
        <v>8.9167000000000005</v>
      </c>
      <c r="BK1435" s="36">
        <v>619.77</v>
      </c>
      <c r="BL1435" s="36">
        <v>69.510000000000005</v>
      </c>
      <c r="BM1435" s="36" t="s">
        <v>356</v>
      </c>
    </row>
    <row r="1436" spans="59:65" x14ac:dyDescent="0.25">
      <c r="BG1436" s="36" t="s">
        <v>521</v>
      </c>
      <c r="BH1436" s="36" t="s">
        <v>8</v>
      </c>
      <c r="BI1436" s="36">
        <v>44866</v>
      </c>
      <c r="BJ1436" s="36">
        <v>38.5</v>
      </c>
      <c r="BK1436" s="36">
        <v>1352.47</v>
      </c>
      <c r="BL1436" s="36">
        <v>35.130000000000003</v>
      </c>
      <c r="BM1436" s="36" t="s">
        <v>522</v>
      </c>
    </row>
    <row r="1437" spans="59:65" x14ac:dyDescent="0.25">
      <c r="BG1437" s="36" t="s">
        <v>361</v>
      </c>
      <c r="BH1437" s="36" t="s">
        <v>8</v>
      </c>
      <c r="BI1437" s="36">
        <v>44866</v>
      </c>
      <c r="BJ1437" s="36">
        <v>155.5</v>
      </c>
      <c r="BK1437" s="36">
        <v>5011.38</v>
      </c>
      <c r="BL1437" s="36">
        <v>32.229999999999997</v>
      </c>
      <c r="BM1437" s="36" t="s">
        <v>362</v>
      </c>
    </row>
    <row r="1438" spans="59:65" x14ac:dyDescent="0.25">
      <c r="BG1438" s="36" t="s">
        <v>459</v>
      </c>
      <c r="BH1438" s="36" t="s">
        <v>8</v>
      </c>
      <c r="BI1438" s="36">
        <v>44866</v>
      </c>
      <c r="BJ1438" s="36">
        <v>3</v>
      </c>
      <c r="BK1438" s="36">
        <v>214.16</v>
      </c>
      <c r="BL1438" s="36">
        <v>71.39</v>
      </c>
      <c r="BM1438" s="36" t="s">
        <v>460</v>
      </c>
    </row>
    <row r="1439" spans="59:65" x14ac:dyDescent="0.25">
      <c r="BG1439" s="36" t="s">
        <v>363</v>
      </c>
      <c r="BH1439" s="36" t="s">
        <v>8</v>
      </c>
      <c r="BI1439" s="36">
        <v>44866</v>
      </c>
      <c r="BJ1439" s="36">
        <v>133.5</v>
      </c>
      <c r="BK1439" s="36">
        <v>4226.63</v>
      </c>
      <c r="BL1439" s="36">
        <v>31.66</v>
      </c>
      <c r="BM1439" s="36" t="s">
        <v>364</v>
      </c>
    </row>
    <row r="1440" spans="59:65" x14ac:dyDescent="0.25">
      <c r="BG1440" s="36" t="s">
        <v>149</v>
      </c>
      <c r="BH1440" s="36" t="s">
        <v>8</v>
      </c>
      <c r="BI1440" s="36">
        <v>44866</v>
      </c>
      <c r="BJ1440" s="36">
        <v>130.125</v>
      </c>
      <c r="BK1440" s="36">
        <v>11291.92</v>
      </c>
      <c r="BL1440" s="36">
        <v>86.78</v>
      </c>
      <c r="BM1440" s="36" t="s">
        <v>150</v>
      </c>
    </row>
    <row r="1441" spans="59:65" x14ac:dyDescent="0.25">
      <c r="BG1441" s="36" t="s">
        <v>153</v>
      </c>
      <c r="BH1441" s="36" t="s">
        <v>8</v>
      </c>
      <c r="BI1441" s="36">
        <v>44866</v>
      </c>
      <c r="BJ1441" s="36">
        <v>68.583340000000007</v>
      </c>
      <c r="BK1441" s="36">
        <v>7474.84</v>
      </c>
      <c r="BL1441" s="36">
        <v>108.99</v>
      </c>
      <c r="BM1441" s="36" t="s">
        <v>154</v>
      </c>
    </row>
    <row r="1442" spans="59:65" x14ac:dyDescent="0.25">
      <c r="BG1442" s="36" t="s">
        <v>590</v>
      </c>
      <c r="BH1442" s="36" t="s">
        <v>8</v>
      </c>
      <c r="BI1442" s="36">
        <v>44866</v>
      </c>
      <c r="BJ1442" s="36">
        <v>10.5</v>
      </c>
      <c r="BK1442" s="36">
        <v>289.75</v>
      </c>
      <c r="BL1442" s="36">
        <v>27.6</v>
      </c>
      <c r="BM1442" s="36" t="s">
        <v>536</v>
      </c>
    </row>
    <row r="1443" spans="59:65" x14ac:dyDescent="0.25">
      <c r="BG1443" s="36" t="s">
        <v>591</v>
      </c>
      <c r="BH1443" s="36" t="s">
        <v>8</v>
      </c>
      <c r="BI1443" s="36">
        <v>44866</v>
      </c>
      <c r="BJ1443" s="36">
        <v>10</v>
      </c>
      <c r="BK1443" s="36">
        <v>266.19</v>
      </c>
      <c r="BL1443" s="36">
        <v>26.62</v>
      </c>
      <c r="BM1443" s="36" t="s">
        <v>538</v>
      </c>
    </row>
    <row r="1444" spans="59:65" x14ac:dyDescent="0.25">
      <c r="BG1444" s="36" t="s">
        <v>592</v>
      </c>
      <c r="BH1444" s="36" t="s">
        <v>8</v>
      </c>
      <c r="BI1444" s="36">
        <v>44866</v>
      </c>
      <c r="BJ1444" s="36">
        <v>5</v>
      </c>
      <c r="BK1444" s="36">
        <v>71.81</v>
      </c>
      <c r="BL1444" s="36">
        <v>14.36</v>
      </c>
      <c r="BM1444" s="36" t="s">
        <v>540</v>
      </c>
    </row>
    <row r="1445" spans="59:65" x14ac:dyDescent="0.25">
      <c r="BG1445" s="36" t="s">
        <v>593</v>
      </c>
      <c r="BH1445" s="36" t="s">
        <v>8</v>
      </c>
      <c r="BI1445" s="36">
        <v>44866</v>
      </c>
      <c r="BJ1445" s="36">
        <v>1</v>
      </c>
      <c r="BK1445" s="36">
        <v>14.62</v>
      </c>
      <c r="BL1445" s="36">
        <v>14.62</v>
      </c>
      <c r="BM1445" s="36" t="s">
        <v>542</v>
      </c>
    </row>
    <row r="1446" spans="59:65" x14ac:dyDescent="0.25">
      <c r="BG1446" s="36" t="s">
        <v>461</v>
      </c>
      <c r="BH1446" s="36" t="s">
        <v>8</v>
      </c>
      <c r="BI1446" s="36">
        <v>44866</v>
      </c>
      <c r="BJ1446" s="36">
        <v>-0.125</v>
      </c>
      <c r="BK1446" s="36">
        <v>-10.06</v>
      </c>
      <c r="BL1446" s="36">
        <v>80.48</v>
      </c>
      <c r="BM1446" s="36" t="s">
        <v>462</v>
      </c>
    </row>
    <row r="1447" spans="59:65" x14ac:dyDescent="0.25">
      <c r="BG1447" s="36" t="s">
        <v>465</v>
      </c>
      <c r="BH1447" s="36" t="s">
        <v>8</v>
      </c>
      <c r="BI1447" s="36">
        <v>44866</v>
      </c>
      <c r="BJ1447" s="36">
        <v>42.832599999999999</v>
      </c>
      <c r="BK1447" s="36">
        <v>6044.85</v>
      </c>
      <c r="BL1447" s="36">
        <v>141.13</v>
      </c>
      <c r="BM1447" s="36" t="s">
        <v>466</v>
      </c>
    </row>
    <row r="1448" spans="59:65" x14ac:dyDescent="0.25">
      <c r="BG1448" s="36" t="s">
        <v>594</v>
      </c>
      <c r="BH1448" s="36" t="s">
        <v>8</v>
      </c>
      <c r="BI1448" s="36">
        <v>44866</v>
      </c>
      <c r="BJ1448" s="36">
        <v>45</v>
      </c>
      <c r="BK1448" s="36">
        <v>2027.52</v>
      </c>
      <c r="BL1448" s="36">
        <v>45.06</v>
      </c>
      <c r="BM1448" s="36" t="s">
        <v>595</v>
      </c>
    </row>
    <row r="1449" spans="59:65" x14ac:dyDescent="0.25">
      <c r="BG1449" s="36" t="s">
        <v>467</v>
      </c>
      <c r="BH1449" s="36" t="s">
        <v>8</v>
      </c>
      <c r="BI1449" s="36">
        <v>44866</v>
      </c>
      <c r="BJ1449" s="36">
        <v>-0.48143000000000002</v>
      </c>
      <c r="BK1449" s="36">
        <v>-40.92</v>
      </c>
      <c r="BL1449" s="36">
        <v>85</v>
      </c>
      <c r="BM1449" s="36" t="s">
        <v>468</v>
      </c>
    </row>
    <row r="1450" spans="59:65" x14ac:dyDescent="0.25">
      <c r="BG1450" s="36" t="s">
        <v>408</v>
      </c>
      <c r="BH1450" s="36" t="s">
        <v>8</v>
      </c>
      <c r="BI1450" s="36">
        <v>44866</v>
      </c>
      <c r="BJ1450" s="36">
        <v>-1</v>
      </c>
      <c r="BK1450" s="36">
        <v>-30</v>
      </c>
      <c r="BL1450" s="36">
        <v>30</v>
      </c>
      <c r="BM1450" s="36" t="s">
        <v>409</v>
      </c>
    </row>
    <row r="1451" spans="59:65" x14ac:dyDescent="0.25">
      <c r="BG1451" s="36" t="s">
        <v>596</v>
      </c>
      <c r="BH1451" s="36" t="s">
        <v>8</v>
      </c>
      <c r="BI1451" s="36">
        <v>44866</v>
      </c>
      <c r="BJ1451" s="36">
        <v>19</v>
      </c>
      <c r="BK1451" s="36">
        <v>683.92</v>
      </c>
      <c r="BL1451" s="36">
        <v>36</v>
      </c>
      <c r="BM1451" s="36" t="s">
        <v>597</v>
      </c>
    </row>
    <row r="1452" spans="59:65" x14ac:dyDescent="0.25">
      <c r="BG1452" s="36" t="s">
        <v>163</v>
      </c>
      <c r="BH1452" s="36" t="s">
        <v>8</v>
      </c>
      <c r="BI1452" s="36">
        <v>44866</v>
      </c>
      <c r="BJ1452" s="36">
        <v>1.7916669999999999</v>
      </c>
      <c r="BK1452" s="36">
        <v>111.87</v>
      </c>
      <c r="BL1452" s="36">
        <v>62.44</v>
      </c>
      <c r="BM1452" s="36" t="s">
        <v>164</v>
      </c>
    </row>
    <row r="1453" spans="59:65" x14ac:dyDescent="0.25">
      <c r="BG1453" s="36" t="s">
        <v>166</v>
      </c>
      <c r="BH1453" s="36" t="s">
        <v>8</v>
      </c>
      <c r="BI1453" s="36">
        <v>44866</v>
      </c>
      <c r="BJ1453" s="36">
        <v>14.916667</v>
      </c>
      <c r="BK1453" s="36">
        <v>371.78</v>
      </c>
      <c r="BL1453" s="36">
        <v>24.92</v>
      </c>
      <c r="BM1453" s="36" t="s">
        <v>167</v>
      </c>
    </row>
    <row r="1454" spans="59:65" x14ac:dyDescent="0.25">
      <c r="BG1454" s="36" t="s">
        <v>168</v>
      </c>
      <c r="BH1454" s="36" t="s">
        <v>8</v>
      </c>
      <c r="BI1454" s="36">
        <v>44866</v>
      </c>
      <c r="BJ1454" s="36">
        <v>34.499000000000002</v>
      </c>
      <c r="BK1454" s="36">
        <v>1428.41</v>
      </c>
      <c r="BL1454" s="36">
        <v>41.4</v>
      </c>
      <c r="BM1454" s="36" t="s">
        <v>169</v>
      </c>
    </row>
    <row r="1455" spans="59:65" x14ac:dyDescent="0.25">
      <c r="BG1455" s="36" t="s">
        <v>172</v>
      </c>
      <c r="BH1455" s="36" t="s">
        <v>8</v>
      </c>
      <c r="BI1455" s="36">
        <v>44866</v>
      </c>
      <c r="BJ1455" s="36">
        <v>7818.7084000000004</v>
      </c>
      <c r="BK1455" s="36">
        <v>100860.15</v>
      </c>
      <c r="BL1455" s="36">
        <v>12.9</v>
      </c>
      <c r="BM1455" s="36" t="s">
        <v>173</v>
      </c>
    </row>
    <row r="1456" spans="59:65" x14ac:dyDescent="0.25">
      <c r="BG1456" s="36" t="s">
        <v>367</v>
      </c>
      <c r="BH1456" s="36" t="s">
        <v>8</v>
      </c>
      <c r="BI1456" s="36">
        <v>44866</v>
      </c>
      <c r="BJ1456" s="36">
        <v>876.95839999999998</v>
      </c>
      <c r="BK1456" s="36">
        <v>17924.46</v>
      </c>
      <c r="BL1456" s="36">
        <v>20.440000000000001</v>
      </c>
      <c r="BM1456" s="36" t="s">
        <v>368</v>
      </c>
    </row>
    <row r="1457" spans="59:65" x14ac:dyDescent="0.25">
      <c r="BG1457" s="36" t="s">
        <v>174</v>
      </c>
      <c r="BH1457" s="36" t="s">
        <v>8</v>
      </c>
      <c r="BI1457" s="36">
        <v>44866</v>
      </c>
      <c r="BJ1457" s="36">
        <v>61</v>
      </c>
      <c r="BK1457" s="36">
        <v>1098</v>
      </c>
      <c r="BL1457" s="36">
        <v>18</v>
      </c>
      <c r="BM1457" s="36" t="s">
        <v>175</v>
      </c>
    </row>
    <row r="1458" spans="59:65" x14ac:dyDescent="0.25">
      <c r="BG1458" s="36" t="s">
        <v>176</v>
      </c>
      <c r="BH1458" s="36" t="s">
        <v>8</v>
      </c>
      <c r="BI1458" s="36">
        <v>44866</v>
      </c>
      <c r="BJ1458" s="36">
        <v>1374.2500010000001</v>
      </c>
      <c r="BK1458" s="36">
        <v>42537.78</v>
      </c>
      <c r="BL1458" s="36">
        <v>30.95</v>
      </c>
      <c r="BM1458" s="36" t="s">
        <v>177</v>
      </c>
    </row>
    <row r="1459" spans="59:65" x14ac:dyDescent="0.25">
      <c r="BG1459" s="36" t="s">
        <v>178</v>
      </c>
      <c r="BH1459" s="36" t="s">
        <v>8</v>
      </c>
      <c r="BI1459" s="36">
        <v>44866</v>
      </c>
      <c r="BJ1459" s="36">
        <v>943.66666999999995</v>
      </c>
      <c r="BK1459" s="36">
        <v>15564.26</v>
      </c>
      <c r="BL1459" s="36">
        <v>16.489999999999998</v>
      </c>
      <c r="BM1459" s="36" t="s">
        <v>179</v>
      </c>
    </row>
    <row r="1460" spans="59:65" x14ac:dyDescent="0.25">
      <c r="BG1460" s="36" t="s">
        <v>475</v>
      </c>
      <c r="BH1460" s="36" t="s">
        <v>8</v>
      </c>
      <c r="BI1460" s="36">
        <v>44866</v>
      </c>
      <c r="BJ1460" s="36">
        <v>-4.1599999999999998E-2</v>
      </c>
      <c r="BK1460" s="36">
        <v>-5.48</v>
      </c>
      <c r="BL1460" s="36">
        <v>131.72999999999999</v>
      </c>
      <c r="BM1460" s="36" t="s">
        <v>476</v>
      </c>
    </row>
    <row r="1461" spans="59:65" x14ac:dyDescent="0.25">
      <c r="BG1461" s="36" t="s">
        <v>564</v>
      </c>
      <c r="BH1461" s="36" t="s">
        <v>8</v>
      </c>
      <c r="BI1461" s="36">
        <v>44866</v>
      </c>
      <c r="BJ1461" s="36">
        <v>88</v>
      </c>
      <c r="BK1461" s="36">
        <v>3955.14</v>
      </c>
      <c r="BL1461" s="36">
        <v>44.94</v>
      </c>
      <c r="BM1461" s="36" t="s">
        <v>565</v>
      </c>
    </row>
    <row r="1462" spans="59:65" x14ac:dyDescent="0.25">
      <c r="BG1462" s="36" t="s">
        <v>184</v>
      </c>
      <c r="BH1462" s="36" t="s">
        <v>8</v>
      </c>
      <c r="BI1462" s="36">
        <v>44866</v>
      </c>
      <c r="BJ1462" s="36">
        <v>2150.125</v>
      </c>
      <c r="BK1462" s="36">
        <v>36741.61</v>
      </c>
      <c r="BL1462" s="36">
        <v>17.09</v>
      </c>
      <c r="BM1462" s="36" t="s">
        <v>185</v>
      </c>
    </row>
    <row r="1463" spans="59:65" x14ac:dyDescent="0.25">
      <c r="BG1463" s="36" t="s">
        <v>186</v>
      </c>
      <c r="BH1463" s="36" t="s">
        <v>8</v>
      </c>
      <c r="BI1463" s="36">
        <v>44866</v>
      </c>
      <c r="BJ1463" s="36">
        <v>444.666</v>
      </c>
      <c r="BK1463" s="36">
        <v>16378.04</v>
      </c>
      <c r="BL1463" s="36">
        <v>36.83</v>
      </c>
      <c r="BM1463" s="36" t="s">
        <v>187</v>
      </c>
    </row>
    <row r="1464" spans="59:65" x14ac:dyDescent="0.25">
      <c r="BG1464" s="36" t="s">
        <v>566</v>
      </c>
      <c r="BH1464" s="36" t="s">
        <v>8</v>
      </c>
      <c r="BI1464" s="36">
        <v>44866</v>
      </c>
      <c r="BJ1464" s="36">
        <v>50</v>
      </c>
      <c r="BK1464" s="36">
        <v>965.12</v>
      </c>
      <c r="BL1464" s="36">
        <v>19.3</v>
      </c>
      <c r="BM1464" s="36" t="s">
        <v>567</v>
      </c>
    </row>
    <row r="1465" spans="59:65" x14ac:dyDescent="0.25">
      <c r="BG1465" s="36" t="s">
        <v>190</v>
      </c>
      <c r="BH1465" s="36" t="s">
        <v>8</v>
      </c>
      <c r="BI1465" s="36">
        <v>44866</v>
      </c>
      <c r="BJ1465" s="36">
        <v>20.5</v>
      </c>
      <c r="BK1465" s="36">
        <v>836.6</v>
      </c>
      <c r="BL1465" s="36">
        <v>40.81</v>
      </c>
      <c r="BM1465" s="36" t="s">
        <v>191</v>
      </c>
    </row>
    <row r="1466" spans="59:65" x14ac:dyDescent="0.25">
      <c r="BG1466" s="36" t="s">
        <v>568</v>
      </c>
      <c r="BH1466" s="36" t="s">
        <v>8</v>
      </c>
      <c r="BI1466" s="36">
        <v>44866</v>
      </c>
      <c r="BJ1466" s="36">
        <v>37</v>
      </c>
      <c r="BK1466" s="36">
        <v>1644.9</v>
      </c>
      <c r="BL1466" s="36">
        <v>44.46</v>
      </c>
      <c r="BM1466" s="36" t="s">
        <v>569</v>
      </c>
    </row>
    <row r="1467" spans="59:65" x14ac:dyDescent="0.25">
      <c r="BG1467" s="36" t="s">
        <v>194</v>
      </c>
      <c r="BH1467" s="36" t="s">
        <v>8</v>
      </c>
      <c r="BI1467" s="36">
        <v>44866</v>
      </c>
      <c r="BJ1467" s="36">
        <v>2051.375</v>
      </c>
      <c r="BK1467" s="36">
        <v>34841.71</v>
      </c>
      <c r="BL1467" s="36">
        <v>16.98</v>
      </c>
      <c r="BM1467" s="36" t="s">
        <v>195</v>
      </c>
    </row>
    <row r="1468" spans="59:65" x14ac:dyDescent="0.25">
      <c r="BG1468" s="36" t="s">
        <v>196</v>
      </c>
      <c r="BH1468" s="36" t="s">
        <v>8</v>
      </c>
      <c r="BI1468" s="36">
        <v>44866</v>
      </c>
      <c r="BJ1468" s="36">
        <v>365.16667000000001</v>
      </c>
      <c r="BK1468" s="36">
        <v>13314.6</v>
      </c>
      <c r="BL1468" s="36">
        <v>36.46</v>
      </c>
      <c r="BM1468" s="36" t="s">
        <v>197</v>
      </c>
    </row>
    <row r="1469" spans="59:65" x14ac:dyDescent="0.25">
      <c r="BG1469" s="36" t="s">
        <v>481</v>
      </c>
      <c r="BH1469" s="36" t="s">
        <v>8</v>
      </c>
      <c r="BI1469" s="36">
        <v>44866</v>
      </c>
      <c r="BJ1469" s="36">
        <v>16</v>
      </c>
      <c r="BK1469" s="36">
        <v>153.6</v>
      </c>
      <c r="BL1469" s="36">
        <v>9.6</v>
      </c>
      <c r="BM1469" s="36" t="s">
        <v>482</v>
      </c>
    </row>
    <row r="1470" spans="59:65" x14ac:dyDescent="0.25">
      <c r="BG1470" s="36" t="s">
        <v>545</v>
      </c>
      <c r="BH1470" s="36" t="s">
        <v>8</v>
      </c>
      <c r="BI1470" s="36">
        <v>44866</v>
      </c>
      <c r="BJ1470" s="36">
        <v>4</v>
      </c>
      <c r="BK1470" s="36">
        <v>58.68</v>
      </c>
      <c r="BL1470" s="36">
        <v>14.67</v>
      </c>
      <c r="BM1470" s="36" t="s">
        <v>546</v>
      </c>
    </row>
    <row r="1471" spans="59:65" x14ac:dyDescent="0.25">
      <c r="BG1471" s="36" t="s">
        <v>547</v>
      </c>
      <c r="BH1471" s="36" t="s">
        <v>8</v>
      </c>
      <c r="BI1471" s="36">
        <v>44866</v>
      </c>
      <c r="BJ1471" s="36">
        <v>8</v>
      </c>
      <c r="BK1471" s="36">
        <v>150.80000000000001</v>
      </c>
      <c r="BL1471" s="36">
        <v>18.850000000000001</v>
      </c>
      <c r="BM1471" s="36" t="s">
        <v>548</v>
      </c>
    </row>
    <row r="1472" spans="59:65" x14ac:dyDescent="0.25">
      <c r="BG1472" s="36" t="s">
        <v>551</v>
      </c>
      <c r="BH1472" s="36" t="s">
        <v>8</v>
      </c>
      <c r="BI1472" s="36">
        <v>44866</v>
      </c>
      <c r="BJ1472" s="36">
        <v>11</v>
      </c>
      <c r="BK1472" s="36">
        <v>207.35</v>
      </c>
      <c r="BL1472" s="36">
        <v>18.850000000000001</v>
      </c>
      <c r="BM1472" s="36" t="s">
        <v>552</v>
      </c>
    </row>
    <row r="1473" spans="59:65" x14ac:dyDescent="0.25">
      <c r="BG1473" s="36" t="s">
        <v>428</v>
      </c>
      <c r="BH1473" s="36" t="s">
        <v>8</v>
      </c>
      <c r="BI1473" s="36">
        <v>44866</v>
      </c>
      <c r="BJ1473" s="36">
        <v>177.27780000000001</v>
      </c>
      <c r="BK1473" s="36">
        <v>6158</v>
      </c>
      <c r="BL1473" s="36">
        <v>34.74</v>
      </c>
      <c r="BM1473" s="36" t="s">
        <v>429</v>
      </c>
    </row>
    <row r="1474" spans="59:65" x14ac:dyDescent="0.25">
      <c r="BG1474" s="36" t="s">
        <v>553</v>
      </c>
      <c r="BH1474" s="36" t="s">
        <v>8</v>
      </c>
      <c r="BI1474" s="36">
        <v>44866</v>
      </c>
      <c r="BJ1474" s="36">
        <v>24</v>
      </c>
      <c r="BK1474" s="36">
        <v>452.4</v>
      </c>
      <c r="BL1474" s="36">
        <v>18.850000000000001</v>
      </c>
      <c r="BM1474" s="36" t="s">
        <v>554</v>
      </c>
    </row>
    <row r="1475" spans="59:65" x14ac:dyDescent="0.25">
      <c r="BG1475" s="36" t="s">
        <v>204</v>
      </c>
      <c r="BH1475" s="36" t="s">
        <v>8</v>
      </c>
      <c r="BI1475" s="36">
        <v>44866</v>
      </c>
      <c r="BJ1475" s="36">
        <v>1807.4</v>
      </c>
      <c r="BK1475" s="36">
        <v>37581.57</v>
      </c>
      <c r="BL1475" s="36">
        <v>20.79</v>
      </c>
      <c r="BM1475" s="36" t="s">
        <v>205</v>
      </c>
    </row>
    <row r="1476" spans="59:65" x14ac:dyDescent="0.25">
      <c r="BG1476" s="36" t="s">
        <v>206</v>
      </c>
      <c r="BH1476" s="36" t="s">
        <v>8</v>
      </c>
      <c r="BI1476" s="36">
        <v>44866</v>
      </c>
      <c r="BJ1476" s="36">
        <v>3944.5</v>
      </c>
      <c r="BK1476" s="36">
        <v>86328.58</v>
      </c>
      <c r="BL1476" s="36">
        <v>21.89</v>
      </c>
      <c r="BM1476" s="36" t="s">
        <v>207</v>
      </c>
    </row>
    <row r="1477" spans="59:65" x14ac:dyDescent="0.25">
      <c r="BG1477" s="36" t="s">
        <v>430</v>
      </c>
      <c r="BH1477" s="36" t="s">
        <v>8</v>
      </c>
      <c r="BI1477" s="36">
        <v>44866</v>
      </c>
      <c r="BJ1477" s="36">
        <v>192.6</v>
      </c>
      <c r="BK1477" s="36">
        <v>4666.78</v>
      </c>
      <c r="BL1477" s="36">
        <v>24.23</v>
      </c>
      <c r="BM1477" s="36" t="s">
        <v>431</v>
      </c>
    </row>
    <row r="1478" spans="59:65" x14ac:dyDescent="0.25">
      <c r="BG1478" s="36" t="s">
        <v>210</v>
      </c>
      <c r="BH1478" s="36" t="s">
        <v>8</v>
      </c>
      <c r="BI1478" s="36">
        <v>44866</v>
      </c>
      <c r="BJ1478" s="36">
        <v>151.9</v>
      </c>
      <c r="BK1478" s="36">
        <v>3514.49</v>
      </c>
      <c r="BL1478" s="36">
        <v>23.14</v>
      </c>
      <c r="BM1478" s="36" t="s">
        <v>211</v>
      </c>
    </row>
    <row r="1479" spans="59:65" x14ac:dyDescent="0.25">
      <c r="BG1479" s="36" t="s">
        <v>371</v>
      </c>
      <c r="BH1479" s="36" t="s">
        <v>8</v>
      </c>
      <c r="BI1479" s="36">
        <v>44866</v>
      </c>
      <c r="BJ1479" s="36">
        <v>356.25</v>
      </c>
      <c r="BK1479" s="36">
        <v>7812.13</v>
      </c>
      <c r="BL1479" s="36">
        <v>21.93</v>
      </c>
      <c r="BM1479" s="36" t="s">
        <v>372</v>
      </c>
    </row>
    <row r="1480" spans="59:65" x14ac:dyDescent="0.25">
      <c r="BG1480" s="36" t="s">
        <v>483</v>
      </c>
      <c r="BH1480" s="36" t="s">
        <v>8</v>
      </c>
      <c r="BI1480" s="36">
        <v>44866</v>
      </c>
      <c r="BJ1480" s="36">
        <v>45.5</v>
      </c>
      <c r="BK1480" s="36">
        <v>2560.19</v>
      </c>
      <c r="BL1480" s="36">
        <v>56.27</v>
      </c>
      <c r="BM1480" s="36" t="s">
        <v>484</v>
      </c>
    </row>
    <row r="1481" spans="59:65" x14ac:dyDescent="0.25">
      <c r="BG1481" s="36" t="s">
        <v>485</v>
      </c>
      <c r="BH1481" s="36" t="s">
        <v>8</v>
      </c>
      <c r="BI1481" s="36">
        <v>44866</v>
      </c>
      <c r="BJ1481" s="36">
        <v>87.631944000000004</v>
      </c>
      <c r="BK1481" s="36">
        <v>3279.82</v>
      </c>
      <c r="BL1481" s="36">
        <v>37.43</v>
      </c>
      <c r="BM1481" s="36" t="s">
        <v>486</v>
      </c>
    </row>
    <row r="1482" spans="59:65" x14ac:dyDescent="0.25">
      <c r="BG1482" s="36" t="s">
        <v>598</v>
      </c>
      <c r="BH1482" s="36" t="s">
        <v>8</v>
      </c>
      <c r="BI1482" s="36">
        <v>44866</v>
      </c>
      <c r="BJ1482" s="36">
        <v>58</v>
      </c>
      <c r="BK1482" s="36">
        <v>2428.52</v>
      </c>
      <c r="BL1482" s="36">
        <v>41.87</v>
      </c>
      <c r="BM1482" s="36" t="s">
        <v>599</v>
      </c>
    </row>
    <row r="1483" spans="59:65" x14ac:dyDescent="0.25">
      <c r="BG1483" s="36" t="s">
        <v>214</v>
      </c>
      <c r="BH1483" s="36" t="s">
        <v>8</v>
      </c>
      <c r="BI1483" s="36">
        <v>44866</v>
      </c>
      <c r="BJ1483" s="36">
        <v>2.5</v>
      </c>
      <c r="BK1483" s="36">
        <v>67.98</v>
      </c>
      <c r="BL1483" s="36">
        <v>27.19</v>
      </c>
      <c r="BM1483" s="36" t="s">
        <v>215</v>
      </c>
    </row>
    <row r="1484" spans="59:65" x14ac:dyDescent="0.25">
      <c r="BG1484" s="36" t="s">
        <v>511</v>
      </c>
      <c r="BH1484" s="36" t="s">
        <v>8</v>
      </c>
      <c r="BI1484" s="36">
        <v>44866</v>
      </c>
      <c r="BJ1484" s="36">
        <v>3</v>
      </c>
      <c r="BK1484" s="36">
        <v>115.71</v>
      </c>
      <c r="BL1484" s="36">
        <v>38.57</v>
      </c>
      <c r="BM1484" s="36" t="s">
        <v>512</v>
      </c>
    </row>
    <row r="1485" spans="59:65" x14ac:dyDescent="0.25">
      <c r="BG1485" s="36" t="s">
        <v>513</v>
      </c>
      <c r="BH1485" s="36" t="s">
        <v>8</v>
      </c>
      <c r="BI1485" s="36">
        <v>44866</v>
      </c>
      <c r="BJ1485" s="36">
        <v>36</v>
      </c>
      <c r="BK1485" s="36">
        <v>1944</v>
      </c>
      <c r="BL1485" s="36">
        <v>54</v>
      </c>
      <c r="BM1485" s="36" t="s">
        <v>514</v>
      </c>
    </row>
    <row r="1486" spans="59:65" x14ac:dyDescent="0.25">
      <c r="BG1486" s="36" t="s">
        <v>220</v>
      </c>
      <c r="BH1486" s="36" t="s">
        <v>8</v>
      </c>
      <c r="BI1486" s="36">
        <v>44866</v>
      </c>
      <c r="BJ1486" s="36">
        <v>44.5</v>
      </c>
      <c r="BK1486" s="36">
        <v>5603.64</v>
      </c>
      <c r="BL1486" s="36">
        <v>125.92</v>
      </c>
      <c r="BM1486" s="36" t="s">
        <v>221</v>
      </c>
    </row>
    <row r="1487" spans="59:65" x14ac:dyDescent="0.25">
      <c r="BG1487" s="36" t="s">
        <v>228</v>
      </c>
      <c r="BH1487" s="36" t="s">
        <v>8</v>
      </c>
      <c r="BI1487" s="36">
        <v>44866</v>
      </c>
      <c r="BJ1487" s="36">
        <v>-0.875</v>
      </c>
      <c r="BK1487" s="36">
        <v>-33.9</v>
      </c>
      <c r="BL1487" s="36">
        <v>38.74</v>
      </c>
      <c r="BM1487" s="36" t="s">
        <v>229</v>
      </c>
    </row>
    <row r="1488" spans="59:65" x14ac:dyDescent="0.25">
      <c r="BG1488" s="36" t="s">
        <v>230</v>
      </c>
      <c r="BH1488" s="36" t="s">
        <v>8</v>
      </c>
      <c r="BI1488" s="36">
        <v>44866</v>
      </c>
      <c r="BJ1488" s="36">
        <v>206.95833999999999</v>
      </c>
      <c r="BK1488" s="36">
        <v>12990.61</v>
      </c>
      <c r="BL1488" s="36">
        <v>62.77</v>
      </c>
      <c r="BM1488" s="36" t="s">
        <v>231</v>
      </c>
    </row>
    <row r="1489" spans="59:65" x14ac:dyDescent="0.25">
      <c r="BG1489" s="36" t="s">
        <v>557</v>
      </c>
      <c r="BH1489" s="36" t="s">
        <v>8</v>
      </c>
      <c r="BI1489" s="36">
        <v>44866</v>
      </c>
      <c r="BJ1489" s="36">
        <v>479.16673400000002</v>
      </c>
      <c r="BK1489" s="36">
        <v>21932.52</v>
      </c>
      <c r="BL1489" s="36">
        <v>45.77</v>
      </c>
      <c r="BM1489" s="36" t="s">
        <v>558</v>
      </c>
    </row>
    <row r="1490" spans="59:65" x14ac:dyDescent="0.25">
      <c r="BG1490" s="36" t="s">
        <v>581</v>
      </c>
      <c r="BH1490" s="36" t="s">
        <v>8</v>
      </c>
      <c r="BI1490" s="36">
        <v>44866</v>
      </c>
      <c r="BJ1490" s="36">
        <v>8.9999660000000006</v>
      </c>
      <c r="BK1490" s="36">
        <v>261.39999999999998</v>
      </c>
      <c r="BL1490" s="36">
        <v>29.04</v>
      </c>
      <c r="BM1490" s="36" t="s">
        <v>582</v>
      </c>
    </row>
    <row r="1491" spans="59:65" x14ac:dyDescent="0.25">
      <c r="BG1491" s="36" t="s">
        <v>583</v>
      </c>
      <c r="BH1491" s="36" t="s">
        <v>8</v>
      </c>
      <c r="BI1491" s="36">
        <v>44866</v>
      </c>
      <c r="BJ1491" s="36">
        <v>7.9999659999999997</v>
      </c>
      <c r="BK1491" s="36">
        <v>232</v>
      </c>
      <c r="BL1491" s="36">
        <v>29</v>
      </c>
      <c r="BM1491" s="36" t="s">
        <v>584</v>
      </c>
    </row>
    <row r="1492" spans="59:65" x14ac:dyDescent="0.25">
      <c r="BG1492" s="36" t="s">
        <v>585</v>
      </c>
      <c r="BH1492" s="36" t="s">
        <v>8</v>
      </c>
      <c r="BI1492" s="36">
        <v>44866</v>
      </c>
      <c r="BJ1492" s="36">
        <v>8.9999629999999993</v>
      </c>
      <c r="BK1492" s="36">
        <v>264</v>
      </c>
      <c r="BL1492" s="36">
        <v>29.33</v>
      </c>
      <c r="BM1492" s="36" t="s">
        <v>586</v>
      </c>
    </row>
    <row r="1493" spans="59:65" x14ac:dyDescent="0.25">
      <c r="BG1493" s="36" t="s">
        <v>236</v>
      </c>
      <c r="BH1493" s="36" t="s">
        <v>8</v>
      </c>
      <c r="BI1493" s="36">
        <v>44866</v>
      </c>
      <c r="BJ1493" s="36">
        <v>103.4375</v>
      </c>
      <c r="BK1493" s="36">
        <v>15329.9</v>
      </c>
      <c r="BL1493" s="36">
        <v>148.19999999999999</v>
      </c>
      <c r="BM1493" s="36" t="s">
        <v>237</v>
      </c>
    </row>
    <row r="1494" spans="59:65" x14ac:dyDescent="0.25">
      <c r="BG1494" s="36" t="s">
        <v>240</v>
      </c>
      <c r="BH1494" s="36" t="s">
        <v>8</v>
      </c>
      <c r="BI1494" s="36">
        <v>44866</v>
      </c>
      <c r="BJ1494" s="36">
        <v>542.55312500000002</v>
      </c>
      <c r="BK1494" s="36">
        <v>75492.91</v>
      </c>
      <c r="BL1494" s="36">
        <v>139.13999999999999</v>
      </c>
      <c r="BM1494" s="36" t="s">
        <v>241</v>
      </c>
    </row>
    <row r="1495" spans="59:65" x14ac:dyDescent="0.25">
      <c r="BG1495" s="36" t="s">
        <v>246</v>
      </c>
      <c r="BH1495" s="36" t="s">
        <v>8</v>
      </c>
      <c r="BI1495" s="36">
        <v>44866</v>
      </c>
      <c r="BJ1495" s="36">
        <v>32.625</v>
      </c>
      <c r="BK1495" s="36">
        <v>3437.68</v>
      </c>
      <c r="BL1495" s="36">
        <v>105.37</v>
      </c>
      <c r="BM1495" s="36" t="s">
        <v>247</v>
      </c>
    </row>
    <row r="1496" spans="59:65" x14ac:dyDescent="0.25">
      <c r="BG1496" s="36" t="s">
        <v>250</v>
      </c>
      <c r="BH1496" s="36" t="s">
        <v>8</v>
      </c>
      <c r="BI1496" s="36">
        <v>44866</v>
      </c>
      <c r="BJ1496" s="36">
        <v>23.75</v>
      </c>
      <c r="BK1496" s="36">
        <v>2601.7199999999998</v>
      </c>
      <c r="BL1496" s="36">
        <v>109.55</v>
      </c>
      <c r="BM1496" s="36" t="s">
        <v>251</v>
      </c>
    </row>
    <row r="1497" spans="59:65" x14ac:dyDescent="0.25">
      <c r="BG1497" s="36" t="s">
        <v>379</v>
      </c>
      <c r="BH1497" s="36" t="s">
        <v>8</v>
      </c>
      <c r="BI1497" s="36">
        <v>44866</v>
      </c>
      <c r="BJ1497" s="36">
        <v>78</v>
      </c>
      <c r="BK1497" s="36">
        <v>7065.7</v>
      </c>
      <c r="BL1497" s="36">
        <v>90.59</v>
      </c>
      <c r="BM1497" s="36" t="s">
        <v>380</v>
      </c>
    </row>
    <row r="1498" spans="59:65" x14ac:dyDescent="0.25">
      <c r="BG1498" s="36" t="s">
        <v>252</v>
      </c>
      <c r="BH1498" s="36" t="s">
        <v>8</v>
      </c>
      <c r="BI1498" s="36">
        <v>44866</v>
      </c>
      <c r="BJ1498" s="36">
        <v>142.25</v>
      </c>
      <c r="BK1498" s="36">
        <v>12289.36</v>
      </c>
      <c r="BL1498" s="36">
        <v>86.39</v>
      </c>
      <c r="BM1498" s="36" t="s">
        <v>253</v>
      </c>
    </row>
    <row r="1499" spans="59:65" x14ac:dyDescent="0.25">
      <c r="BG1499" s="36" t="s">
        <v>256</v>
      </c>
      <c r="BH1499" s="36" t="s">
        <v>8</v>
      </c>
      <c r="BI1499" s="36">
        <v>44866</v>
      </c>
      <c r="BJ1499" s="36">
        <v>135.70832999999999</v>
      </c>
      <c r="BK1499" s="36">
        <v>14363.23</v>
      </c>
      <c r="BL1499" s="36">
        <v>105.84</v>
      </c>
      <c r="BM1499" s="36" t="s">
        <v>257</v>
      </c>
    </row>
    <row r="1500" spans="59:65" x14ac:dyDescent="0.25">
      <c r="BG1500" s="36" t="s">
        <v>383</v>
      </c>
      <c r="BH1500" s="36" t="s">
        <v>8</v>
      </c>
      <c r="BI1500" s="36">
        <v>44866</v>
      </c>
      <c r="BJ1500" s="36">
        <v>32.083333000000003</v>
      </c>
      <c r="BK1500" s="36">
        <v>1758.24</v>
      </c>
      <c r="BL1500" s="36">
        <v>54.8</v>
      </c>
      <c r="BM1500" s="36" t="s">
        <v>384</v>
      </c>
    </row>
    <row r="1501" spans="59:65" x14ac:dyDescent="0.25">
      <c r="BG1501" s="36" t="s">
        <v>264</v>
      </c>
      <c r="BH1501" s="36" t="s">
        <v>8</v>
      </c>
      <c r="BI1501" s="36">
        <v>44866</v>
      </c>
      <c r="BJ1501" s="36">
        <v>23.5</v>
      </c>
      <c r="BK1501" s="36">
        <v>1553.34</v>
      </c>
      <c r="BL1501" s="36">
        <v>66.099999999999994</v>
      </c>
      <c r="BM1501" s="36" t="s">
        <v>265</v>
      </c>
    </row>
    <row r="1502" spans="59:65" x14ac:dyDescent="0.25">
      <c r="BG1502" s="36" t="s">
        <v>266</v>
      </c>
      <c r="BH1502" s="36" t="s">
        <v>8</v>
      </c>
      <c r="BI1502" s="36">
        <v>44866</v>
      </c>
      <c r="BJ1502" s="36">
        <v>64.75</v>
      </c>
      <c r="BK1502" s="36">
        <v>2874.46</v>
      </c>
      <c r="BL1502" s="36">
        <v>44.39</v>
      </c>
      <c r="BM1502" s="36" t="s">
        <v>267</v>
      </c>
    </row>
    <row r="1503" spans="59:65" x14ac:dyDescent="0.25">
      <c r="BG1503" s="36" t="s">
        <v>268</v>
      </c>
      <c r="BH1503" s="36" t="s">
        <v>8</v>
      </c>
      <c r="BI1503" s="36">
        <v>44866</v>
      </c>
      <c r="BJ1503" s="36">
        <v>7.2</v>
      </c>
      <c r="BK1503" s="36">
        <v>750.39</v>
      </c>
      <c r="BL1503" s="36">
        <v>104.22</v>
      </c>
      <c r="BM1503" s="36" t="s">
        <v>269</v>
      </c>
    </row>
    <row r="1504" spans="59:65" x14ac:dyDescent="0.25">
      <c r="BG1504" s="36" t="s">
        <v>270</v>
      </c>
      <c r="BH1504" s="36" t="s">
        <v>8</v>
      </c>
      <c r="BI1504" s="36">
        <v>44866</v>
      </c>
      <c r="BJ1504" s="36">
        <v>6.083367</v>
      </c>
      <c r="BK1504" s="36">
        <v>556.58000000000004</v>
      </c>
      <c r="BL1504" s="36">
        <v>91.49</v>
      </c>
      <c r="BM1504" s="36" t="s">
        <v>271</v>
      </c>
    </row>
    <row r="1505" spans="59:65" x14ac:dyDescent="0.25">
      <c r="BG1505" s="36" t="s">
        <v>272</v>
      </c>
      <c r="BH1505" s="36" t="s">
        <v>8</v>
      </c>
      <c r="BI1505" s="36">
        <v>44866</v>
      </c>
      <c r="BJ1505" s="36">
        <v>697.43338000000006</v>
      </c>
      <c r="BK1505" s="36">
        <v>59517.440000000002</v>
      </c>
      <c r="BL1505" s="36">
        <v>85.34</v>
      </c>
      <c r="BM1505" s="36" t="s">
        <v>273</v>
      </c>
    </row>
    <row r="1506" spans="59:65" x14ac:dyDescent="0.25">
      <c r="BG1506" s="36" t="s">
        <v>276</v>
      </c>
      <c r="BH1506" s="36" t="s">
        <v>8</v>
      </c>
      <c r="BI1506" s="36">
        <v>44866</v>
      </c>
      <c r="BJ1506" s="36">
        <v>301.28242</v>
      </c>
      <c r="BK1506" s="36">
        <v>22569.19</v>
      </c>
      <c r="BL1506" s="36">
        <v>74.91</v>
      </c>
      <c r="BM1506" s="36" t="s">
        <v>277</v>
      </c>
    </row>
    <row r="1507" spans="59:65" x14ac:dyDescent="0.25">
      <c r="BG1507" s="36" t="s">
        <v>559</v>
      </c>
      <c r="BH1507" s="36" t="s">
        <v>8</v>
      </c>
      <c r="BI1507" s="36">
        <v>44866</v>
      </c>
      <c r="BJ1507" s="36">
        <v>39.208329999999997</v>
      </c>
      <c r="BK1507" s="36">
        <v>796.13</v>
      </c>
      <c r="BL1507" s="36">
        <v>20.309999999999999</v>
      </c>
      <c r="BM1507" s="36" t="s">
        <v>560</v>
      </c>
    </row>
    <row r="1508" spans="59:65" x14ac:dyDescent="0.25">
      <c r="BG1508" s="36" t="s">
        <v>436</v>
      </c>
      <c r="BH1508" s="36" t="s">
        <v>8</v>
      </c>
      <c r="BI1508" s="36">
        <v>44866</v>
      </c>
      <c r="BJ1508" s="36">
        <v>306.83333299999998</v>
      </c>
      <c r="BK1508" s="36">
        <v>17225.37</v>
      </c>
      <c r="BL1508" s="36">
        <v>56.14</v>
      </c>
      <c r="BM1508" s="36" t="s">
        <v>437</v>
      </c>
    </row>
    <row r="1509" spans="59:65" x14ac:dyDescent="0.25">
      <c r="BG1509" s="36" t="s">
        <v>280</v>
      </c>
      <c r="BH1509" s="36" t="s">
        <v>8</v>
      </c>
      <c r="BI1509" s="36">
        <v>44866</v>
      </c>
      <c r="BJ1509" s="36">
        <v>507.5</v>
      </c>
      <c r="BK1509" s="36">
        <v>14035.92</v>
      </c>
      <c r="BL1509" s="36">
        <v>27.66</v>
      </c>
      <c r="BM1509" s="36" t="s">
        <v>281</v>
      </c>
    </row>
    <row r="1510" spans="59:65" x14ac:dyDescent="0.25">
      <c r="BG1510" s="36" t="s">
        <v>282</v>
      </c>
      <c r="BH1510" s="36" t="s">
        <v>8</v>
      </c>
      <c r="BI1510" s="36">
        <v>44866</v>
      </c>
      <c r="BJ1510" s="36">
        <v>61.5</v>
      </c>
      <c r="BK1510" s="36">
        <v>1042.51</v>
      </c>
      <c r="BL1510" s="36">
        <v>16.95</v>
      </c>
      <c r="BM1510" s="36" t="s">
        <v>283</v>
      </c>
    </row>
    <row r="1511" spans="59:65" x14ac:dyDescent="0.25">
      <c r="BG1511" s="36" t="s">
        <v>284</v>
      </c>
      <c r="BH1511" s="36" t="s">
        <v>8</v>
      </c>
      <c r="BI1511" s="36">
        <v>44866</v>
      </c>
      <c r="BJ1511" s="36">
        <v>364</v>
      </c>
      <c r="BK1511" s="36">
        <v>10001</v>
      </c>
      <c r="BL1511" s="36">
        <v>27.48</v>
      </c>
      <c r="BM1511" s="36" t="s">
        <v>285</v>
      </c>
    </row>
    <row r="1512" spans="59:65" x14ac:dyDescent="0.25">
      <c r="BG1512" s="36" t="s">
        <v>286</v>
      </c>
      <c r="BH1512" s="36" t="s">
        <v>8</v>
      </c>
      <c r="BI1512" s="36">
        <v>44866</v>
      </c>
      <c r="BJ1512" s="36">
        <v>63.5</v>
      </c>
      <c r="BK1512" s="36">
        <v>1083.08</v>
      </c>
      <c r="BL1512" s="36">
        <v>17.059999999999999</v>
      </c>
      <c r="BM1512" s="36" t="s">
        <v>287</v>
      </c>
    </row>
    <row r="1513" spans="59:65" x14ac:dyDescent="0.25">
      <c r="BG1513" s="36" t="s">
        <v>288</v>
      </c>
      <c r="BH1513" s="36" t="s">
        <v>8</v>
      </c>
      <c r="BI1513" s="36">
        <v>44866</v>
      </c>
      <c r="BJ1513" s="36">
        <v>61</v>
      </c>
      <c r="BK1513" s="36">
        <v>1692.5</v>
      </c>
      <c r="BL1513" s="36">
        <v>27.75</v>
      </c>
      <c r="BM1513" s="36" t="s">
        <v>289</v>
      </c>
    </row>
    <row r="1514" spans="59:65" x14ac:dyDescent="0.25">
      <c r="BG1514" s="36" t="s">
        <v>290</v>
      </c>
      <c r="BH1514" s="36" t="s">
        <v>8</v>
      </c>
      <c r="BI1514" s="36">
        <v>44866</v>
      </c>
      <c r="BJ1514" s="36">
        <v>191.5</v>
      </c>
      <c r="BK1514" s="36">
        <v>19361.82</v>
      </c>
      <c r="BL1514" s="36">
        <v>101.11</v>
      </c>
      <c r="BM1514" s="36" t="s">
        <v>291</v>
      </c>
    </row>
    <row r="1515" spans="59:65" x14ac:dyDescent="0.25">
      <c r="BG1515" s="36" t="s">
        <v>294</v>
      </c>
      <c r="BH1515" s="36" t="s">
        <v>8</v>
      </c>
      <c r="BI1515" s="36">
        <v>44866</v>
      </c>
      <c r="BJ1515" s="36">
        <v>732.75</v>
      </c>
      <c r="BK1515" s="36">
        <v>92950.19</v>
      </c>
      <c r="BL1515" s="36">
        <v>126.85</v>
      </c>
      <c r="BM1515" s="36" t="s">
        <v>295</v>
      </c>
    </row>
    <row r="1516" spans="59:65" x14ac:dyDescent="0.25">
      <c r="BG1516" s="36" t="s">
        <v>600</v>
      </c>
      <c r="BH1516" s="36" t="s">
        <v>8</v>
      </c>
      <c r="BI1516" s="36">
        <v>44866</v>
      </c>
      <c r="BJ1516" s="36">
        <v>13.379566000000001</v>
      </c>
      <c r="BK1516" s="36">
        <v>570.63</v>
      </c>
      <c r="BL1516" s="36">
        <v>42.65</v>
      </c>
      <c r="BM1516" s="36" t="s">
        <v>601</v>
      </c>
    </row>
    <row r="1517" spans="59:65" x14ac:dyDescent="0.25">
      <c r="BG1517" s="36" t="s">
        <v>602</v>
      </c>
      <c r="BH1517" s="36" t="s">
        <v>8</v>
      </c>
      <c r="BI1517" s="36">
        <v>44866</v>
      </c>
      <c r="BJ1517" s="36">
        <v>9.6176670000000009</v>
      </c>
      <c r="BK1517" s="36">
        <v>412</v>
      </c>
      <c r="BL1517" s="36">
        <v>42.84</v>
      </c>
      <c r="BM1517" s="36" t="s">
        <v>603</v>
      </c>
    </row>
    <row r="1518" spans="59:65" x14ac:dyDescent="0.25">
      <c r="BG1518" s="36" t="s">
        <v>572</v>
      </c>
      <c r="BH1518" s="36" t="s">
        <v>8</v>
      </c>
      <c r="BI1518" s="36">
        <v>44866</v>
      </c>
      <c r="BJ1518" s="36">
        <v>1.4166669999999999</v>
      </c>
      <c r="BK1518" s="36">
        <v>140.28</v>
      </c>
      <c r="BL1518" s="36">
        <v>99.02</v>
      </c>
      <c r="BM1518" s="36" t="s">
        <v>573</v>
      </c>
    </row>
    <row r="1519" spans="59:65" x14ac:dyDescent="0.25">
      <c r="BG1519" s="36" t="s">
        <v>315</v>
      </c>
      <c r="BH1519" s="36" t="s">
        <v>8</v>
      </c>
      <c r="BI1519" s="36">
        <v>44866</v>
      </c>
      <c r="BJ1519" s="36">
        <v>25.583266999999999</v>
      </c>
      <c r="BK1519" s="36">
        <v>2485.52</v>
      </c>
      <c r="BL1519" s="36">
        <v>97.15</v>
      </c>
      <c r="BM1519" s="36" t="s">
        <v>316</v>
      </c>
    </row>
    <row r="1520" spans="59:65" x14ac:dyDescent="0.25">
      <c r="BG1520" s="36" t="s">
        <v>576</v>
      </c>
      <c r="BH1520" s="36" t="s">
        <v>8</v>
      </c>
      <c r="BI1520" s="36">
        <v>44866</v>
      </c>
      <c r="BJ1520" s="36">
        <v>7.3333339999999998</v>
      </c>
      <c r="BK1520" s="36">
        <v>712.48</v>
      </c>
      <c r="BL1520" s="36">
        <v>97.16</v>
      </c>
      <c r="BM1520" s="36" t="s">
        <v>577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9241-9301-4E73-AD3C-BFA9ADAE656C}">
  <dimension ref="DE177:DM945"/>
  <sheetViews>
    <sheetView zoomScaleNormal="100" workbookViewId="0">
      <selection activeCell="G34" sqref="G34"/>
    </sheetView>
  </sheetViews>
  <sheetFormatPr baseColWidth="10" defaultRowHeight="15" x14ac:dyDescent="0.25"/>
  <cols>
    <col min="109" max="109" width="53.42578125" bestFit="1" customWidth="1"/>
    <col min="110" max="110" width="48.28515625" bestFit="1" customWidth="1"/>
    <col min="111" max="111" width="10.5703125" bestFit="1" customWidth="1"/>
    <col min="112" max="112" width="13.28515625" bestFit="1" customWidth="1"/>
    <col min="113" max="113" width="23.28515625" bestFit="1" customWidth="1"/>
    <col min="114" max="114" width="39.5703125" bestFit="1" customWidth="1"/>
    <col min="115" max="115" width="40.28515625" bestFit="1" customWidth="1"/>
    <col min="117" max="117" width="48.28515625" bestFit="1" customWidth="1"/>
  </cols>
  <sheetData>
    <row r="177" spans="109:117" x14ac:dyDescent="0.25">
      <c r="DE177" s="37"/>
      <c r="DF177" s="37" t="s">
        <v>607</v>
      </c>
      <c r="DG177" s="38" t="s">
        <v>2</v>
      </c>
      <c r="DH177" s="37" t="s">
        <v>3</v>
      </c>
      <c r="DI177" s="37" t="s">
        <v>604</v>
      </c>
      <c r="DJ177" s="37" t="s">
        <v>605</v>
      </c>
      <c r="DK177" s="37" t="s">
        <v>606</v>
      </c>
      <c r="DM177" s="37"/>
    </row>
    <row r="178" spans="109:117" x14ac:dyDescent="0.25">
      <c r="DE178" s="37" t="str">
        <f>+DF178&amp;DG178</f>
        <v>75 Aniversario Dark 12 (10x100g / 3.52oz)44562</v>
      </c>
      <c r="DF178" s="37" t="s">
        <v>7</v>
      </c>
      <c r="DG178" s="38">
        <v>44562</v>
      </c>
      <c r="DH178" s="39">
        <v>13</v>
      </c>
      <c r="DI178" s="39"/>
      <c r="DJ178" s="39"/>
      <c r="DK178" s="39"/>
      <c r="DM178" s="37" t="s">
        <v>7</v>
      </c>
    </row>
    <row r="179" spans="109:117" x14ac:dyDescent="0.25">
      <c r="DE179" s="37" t="str">
        <f t="shared" ref="DE179:DE242" si="0">+DF179&amp;DG179</f>
        <v>75 Aniversario Dark 12 (10x100g / 3.52oz)44593</v>
      </c>
      <c r="DF179" s="37" t="s">
        <v>7</v>
      </c>
      <c r="DG179" s="38">
        <v>44593</v>
      </c>
      <c r="DH179" s="39">
        <v>11.75</v>
      </c>
      <c r="DI179" s="39"/>
      <c r="DJ179" s="39"/>
      <c r="DK179" s="39"/>
      <c r="DM179" s="37" t="s">
        <v>14</v>
      </c>
    </row>
    <row r="180" spans="109:117" x14ac:dyDescent="0.25">
      <c r="DE180" s="37" t="str">
        <f t="shared" si="0"/>
        <v>75 Aniversario Dark 12 (10x100g / 3.52oz)44621</v>
      </c>
      <c r="DF180" s="37" t="s">
        <v>7</v>
      </c>
      <c r="DG180" s="38">
        <v>44621</v>
      </c>
      <c r="DH180" s="39">
        <v>15.5</v>
      </c>
      <c r="DI180" s="39"/>
      <c r="DJ180" s="39"/>
      <c r="DK180" s="39"/>
      <c r="DM180" s="37" t="s">
        <v>129</v>
      </c>
    </row>
    <row r="181" spans="109:117" x14ac:dyDescent="0.25">
      <c r="DE181" s="37" t="str">
        <f t="shared" si="0"/>
        <v>75 Aniversario Dark 12 (10x100g / 3.52oz)44652</v>
      </c>
      <c r="DF181" s="37" t="s">
        <v>7</v>
      </c>
      <c r="DG181" s="38">
        <v>44652</v>
      </c>
      <c r="DH181" s="39">
        <v>13.5</v>
      </c>
      <c r="DI181" s="39"/>
      <c r="DJ181" s="39"/>
      <c r="DK181" s="39"/>
      <c r="DM181" s="37" t="s">
        <v>133</v>
      </c>
    </row>
    <row r="182" spans="109:117" x14ac:dyDescent="0.25">
      <c r="DE182" s="37" t="str">
        <f t="shared" si="0"/>
        <v>75 Aniversario Dark 12 (10x100g / 3.52oz)44682</v>
      </c>
      <c r="DF182" s="37" t="s">
        <v>7</v>
      </c>
      <c r="DG182" s="38">
        <v>44682</v>
      </c>
      <c r="DH182" s="39">
        <v>12.75</v>
      </c>
      <c r="DI182" s="39"/>
      <c r="DJ182" s="39"/>
      <c r="DK182" s="39"/>
      <c r="DM182" s="37" t="s">
        <v>149</v>
      </c>
    </row>
    <row r="183" spans="109:117" x14ac:dyDescent="0.25">
      <c r="DE183" s="37" t="str">
        <f t="shared" si="0"/>
        <v>75 Aniversario Dark 12 (10x100g / 3.52oz)44713</v>
      </c>
      <c r="DF183" s="37" t="s">
        <v>7</v>
      </c>
      <c r="DG183" s="38">
        <v>44713</v>
      </c>
      <c r="DH183" s="39">
        <v>12.75</v>
      </c>
      <c r="DI183" s="39"/>
      <c r="DJ183" s="39"/>
      <c r="DK183" s="39"/>
      <c r="DM183" s="37" t="s">
        <v>153</v>
      </c>
    </row>
    <row r="184" spans="109:117" x14ac:dyDescent="0.25">
      <c r="DE184" s="37" t="str">
        <f t="shared" si="0"/>
        <v>75 Aniversario Dark 12 (10x100g / 3.52oz)44743</v>
      </c>
      <c r="DF184" s="37" t="s">
        <v>7</v>
      </c>
      <c r="DG184" s="38">
        <v>44743</v>
      </c>
      <c r="DH184" s="39">
        <v>11.416667</v>
      </c>
      <c r="DI184" s="39"/>
      <c r="DJ184" s="39"/>
      <c r="DK184" s="39"/>
      <c r="DM184" s="37" t="s">
        <v>246</v>
      </c>
    </row>
    <row r="185" spans="109:117" x14ac:dyDescent="0.25">
      <c r="DE185" s="37" t="str">
        <f t="shared" si="0"/>
        <v>75 Aniversario Dark 12 (10x100g / 3.52oz)44774</v>
      </c>
      <c r="DF185" s="37" t="s">
        <v>7</v>
      </c>
      <c r="DG185" s="38">
        <v>44774</v>
      </c>
      <c r="DH185" s="39">
        <v>7.7999989999999997</v>
      </c>
      <c r="DI185" s="39"/>
      <c r="DJ185" s="39"/>
      <c r="DK185" s="39"/>
      <c r="DM185" s="37" t="s">
        <v>250</v>
      </c>
    </row>
    <row r="186" spans="109:117" x14ac:dyDescent="0.25">
      <c r="DE186" s="37" t="str">
        <f t="shared" si="0"/>
        <v>75 Aniversario Dark 12 (10x100g / 3.52oz)44805</v>
      </c>
      <c r="DF186" s="37" t="s">
        <v>7</v>
      </c>
      <c r="DG186" s="38">
        <v>44805</v>
      </c>
      <c r="DH186" s="39">
        <v>16.875</v>
      </c>
      <c r="DI186" s="39"/>
      <c r="DJ186" s="39"/>
      <c r="DK186" s="39"/>
      <c r="DM186" s="37" t="s">
        <v>252</v>
      </c>
    </row>
    <row r="187" spans="109:117" x14ac:dyDescent="0.25">
      <c r="DE187" s="37" t="str">
        <f t="shared" si="0"/>
        <v>75 Aniversario Dark 12 (10x100g / 3.52oz)44835</v>
      </c>
      <c r="DF187" s="37" t="s">
        <v>7</v>
      </c>
      <c r="DG187" s="38">
        <v>44835</v>
      </c>
      <c r="DH187" s="39">
        <v>12.808337</v>
      </c>
      <c r="DI187" s="39"/>
      <c r="DJ187" s="39"/>
      <c r="DK187" s="39"/>
      <c r="DM187" s="37" t="s">
        <v>256</v>
      </c>
    </row>
    <row r="188" spans="109:117" x14ac:dyDescent="0.25">
      <c r="DE188" s="37" t="str">
        <f t="shared" si="0"/>
        <v>75 Aniversario Dark 12 (10x100g / 3.52oz)44866</v>
      </c>
      <c r="DF188" s="37" t="s">
        <v>7</v>
      </c>
      <c r="DG188" s="38">
        <v>44866</v>
      </c>
      <c r="DH188" s="39">
        <v>3.06677</v>
      </c>
      <c r="DI188" s="39">
        <v>3.06677</v>
      </c>
      <c r="DJ188" s="39">
        <v>3.06677</v>
      </c>
      <c r="DK188" s="39">
        <v>3.06677</v>
      </c>
      <c r="DM188" s="37" t="s">
        <v>290</v>
      </c>
    </row>
    <row r="189" spans="109:117" x14ac:dyDescent="0.25">
      <c r="DE189" s="37" t="str">
        <f t="shared" si="0"/>
        <v>75 Aniversario Dark 12 (10x100g / 3.52oz)44896</v>
      </c>
      <c r="DF189" s="37" t="s">
        <v>7</v>
      </c>
      <c r="DG189" s="38">
        <v>44896</v>
      </c>
      <c r="DH189" s="39"/>
      <c r="DI189" s="39">
        <v>7.1183923171369825</v>
      </c>
      <c r="DJ189" s="39">
        <v>-0.6402997883969137</v>
      </c>
      <c r="DK189" s="39">
        <v>14.87708442267088</v>
      </c>
      <c r="DM189" s="37" t="s">
        <v>294</v>
      </c>
    </row>
    <row r="190" spans="109:117" x14ac:dyDescent="0.25">
      <c r="DE190" s="37" t="str">
        <f t="shared" si="0"/>
        <v>75 Aniversario Dark 12 (10x100g / 3.52oz)44927</v>
      </c>
      <c r="DF190" s="37" t="s">
        <v>7</v>
      </c>
      <c r="DG190" s="38">
        <v>44927</v>
      </c>
      <c r="DH190" s="39"/>
      <c r="DI190" s="39">
        <v>6.6260917595747424</v>
      </c>
      <c r="DJ190" s="39">
        <v>-2.0518622899742729</v>
      </c>
      <c r="DK190" s="39">
        <v>15.304045809123757</v>
      </c>
      <c r="DM190" s="37" t="s">
        <v>114</v>
      </c>
    </row>
    <row r="191" spans="109:117" x14ac:dyDescent="0.25">
      <c r="DE191" s="37" t="str">
        <f t="shared" si="0"/>
        <v>75 Aniversario Dark 12 (10x100g / 3.52oz)44958</v>
      </c>
      <c r="DF191" s="37" t="s">
        <v>7</v>
      </c>
      <c r="DG191" s="38">
        <v>44958</v>
      </c>
      <c r="DH191" s="39"/>
      <c r="DI191" s="39">
        <v>6.1337912020124987</v>
      </c>
      <c r="DJ191" s="39">
        <v>-3.3781406563847414</v>
      </c>
      <c r="DK191" s="39">
        <v>15.64572306040974</v>
      </c>
      <c r="DM191" s="37" t="s">
        <v>119</v>
      </c>
    </row>
    <row r="192" spans="109:117" x14ac:dyDescent="0.25">
      <c r="DE192" s="37" t="str">
        <f t="shared" si="0"/>
        <v>75 Aniversario Dark 12 (10x100g / 3.52oz)44986</v>
      </c>
      <c r="DF192" s="37" t="s">
        <v>7</v>
      </c>
      <c r="DG192" s="38">
        <v>44986</v>
      </c>
      <c r="DH192" s="39"/>
      <c r="DI192" s="39">
        <v>5.6414906444502586</v>
      </c>
      <c r="DJ192" s="39">
        <v>-4.6399152497455818</v>
      </c>
      <c r="DK192" s="39">
        <v>15.9228965386461</v>
      </c>
      <c r="DM192" s="37" t="s">
        <v>236</v>
      </c>
    </row>
    <row r="193" spans="109:117" x14ac:dyDescent="0.25">
      <c r="DE193" s="37" t="str">
        <f t="shared" si="0"/>
        <v>75 Aniversario Dark 12 (10x100g / 3.52oz)45017</v>
      </c>
      <c r="DF193" s="37" t="s">
        <v>7</v>
      </c>
      <c r="DG193" s="38">
        <v>45017</v>
      </c>
      <c r="DH193" s="39"/>
      <c r="DI193" s="39">
        <v>5.1491900868880149</v>
      </c>
      <c r="DJ193" s="39">
        <v>-5.8507365186820612</v>
      </c>
      <c r="DK193" s="39">
        <v>16.14911669245809</v>
      </c>
      <c r="DM193" s="37" t="s">
        <v>240</v>
      </c>
    </row>
    <row r="194" spans="109:117" x14ac:dyDescent="0.25">
      <c r="DE194" s="37" t="str">
        <f t="shared" si="0"/>
        <v>75 Aniversario Dark 12 (10x100g / 3.52oz)45047</v>
      </c>
      <c r="DF194" s="37" t="s">
        <v>7</v>
      </c>
      <c r="DG194" s="38">
        <v>45047</v>
      </c>
      <c r="DH194" s="39"/>
      <c r="DI194" s="39">
        <v>4.6568895293257748</v>
      </c>
      <c r="DJ194" s="39">
        <v>-7.0200194184038844</v>
      </c>
      <c r="DK194" s="39">
        <v>16.333798477055435</v>
      </c>
      <c r="DM194" s="37" t="s">
        <v>272</v>
      </c>
    </row>
    <row r="195" spans="109:117" x14ac:dyDescent="0.25">
      <c r="DE195" s="37" t="str">
        <f t="shared" si="0"/>
        <v>75 Aniversario Dark 12 (10x100g / 3.52oz)45078</v>
      </c>
      <c r="DF195" s="37" t="s">
        <v>7</v>
      </c>
      <c r="DG195" s="38">
        <v>45078</v>
      </c>
      <c r="DH195" s="39"/>
      <c r="DI195" s="39">
        <v>4.1645889717635312</v>
      </c>
      <c r="DJ195" s="39">
        <v>-8.1546187662662639</v>
      </c>
      <c r="DK195" s="39">
        <v>16.483796709793324</v>
      </c>
      <c r="DM195" s="37" t="s">
        <v>276</v>
      </c>
    </row>
    <row r="196" spans="109:117" x14ac:dyDescent="0.25">
      <c r="DE196" s="37" t="str">
        <f t="shared" si="0"/>
        <v>75 Aniversario Dark 12 (10x100g / 3.52oz)45108</v>
      </c>
      <c r="DF196" s="37" t="s">
        <v>7</v>
      </c>
      <c r="DG196" s="38">
        <v>45108</v>
      </c>
      <c r="DH196" s="39"/>
      <c r="DI196" s="39">
        <v>3.6722884142012902</v>
      </c>
      <c r="DJ196" s="39">
        <v>-9.2597081787470401</v>
      </c>
      <c r="DK196" s="39">
        <v>16.60428500714962</v>
      </c>
      <c r="DM196" s="37"/>
    </row>
    <row r="197" spans="109:117" x14ac:dyDescent="0.25">
      <c r="DE197" s="37" t="str">
        <f t="shared" si="0"/>
        <v>75 Aniversario Dark 12 (10x100g / 3.52oz)45139</v>
      </c>
      <c r="DF197" s="37" t="s">
        <v>7</v>
      </c>
      <c r="DG197" s="38">
        <v>45139</v>
      </c>
      <c r="DH197" s="39"/>
      <c r="DI197" s="39">
        <v>3.1799878566390469</v>
      </c>
      <c r="DJ197" s="39">
        <v>-10.339305495088238</v>
      </c>
      <c r="DK197" s="39">
        <v>16.699281208366333</v>
      </c>
      <c r="DM197" s="37"/>
    </row>
    <row r="198" spans="109:117" x14ac:dyDescent="0.25">
      <c r="DE198" s="37" t="str">
        <f t="shared" si="0"/>
        <v>75 Aniversario Dark 12 (10x100g / 3.52oz)45170</v>
      </c>
      <c r="DF198" s="37" t="s">
        <v>7</v>
      </c>
      <c r="DG198" s="38">
        <v>45170</v>
      </c>
      <c r="DH198" s="39"/>
      <c r="DI198" s="39">
        <v>2.6876872990768059</v>
      </c>
      <c r="DJ198" s="39">
        <v>-11.396604313831192</v>
      </c>
      <c r="DK198" s="39">
        <v>16.771978911984803</v>
      </c>
      <c r="DM198" s="37"/>
    </row>
    <row r="199" spans="109:117" x14ac:dyDescent="0.25">
      <c r="DE199" s="37" t="str">
        <f t="shared" si="0"/>
        <v>75 Aniversario Dark 12 (10x100g / 3.52oz)45200</v>
      </c>
      <c r="DF199" s="37" t="s">
        <v>7</v>
      </c>
      <c r="DG199" s="38">
        <v>45200</v>
      </c>
      <c r="DH199" s="39"/>
      <c r="DI199" s="39">
        <v>2.1953867415145631</v>
      </c>
      <c r="DJ199" s="39">
        <v>-12.434192500444269</v>
      </c>
      <c r="DK199" s="39">
        <v>16.824965983473394</v>
      </c>
    </row>
    <row r="200" spans="109:117" x14ac:dyDescent="0.25">
      <c r="DE200" s="37" t="str">
        <f t="shared" si="0"/>
        <v>75 Aniversario Dark 12 (10x100g / 3.52oz)45231</v>
      </c>
      <c r="DF200" s="37" t="s">
        <v>7</v>
      </c>
      <c r="DG200" s="38">
        <v>45231</v>
      </c>
      <c r="DH200" s="39"/>
      <c r="DI200" s="39">
        <v>1.7030861839523221</v>
      </c>
      <c r="DJ200" s="39">
        <v>-13.454201462675956</v>
      </c>
      <c r="DK200" s="39">
        <v>16.860373830580599</v>
      </c>
    </row>
    <row r="201" spans="109:117" x14ac:dyDescent="0.25">
      <c r="DE201" s="37" t="str">
        <f t="shared" si="0"/>
        <v>75 Aniversario Dark 12 (10x100g / 3.52oz)45261</v>
      </c>
      <c r="DF201" s="37" t="s">
        <v>7</v>
      </c>
      <c r="DG201" s="38">
        <v>45261</v>
      </c>
      <c r="DH201" s="39"/>
      <c r="DI201" s="39">
        <v>1.2107856263900794</v>
      </c>
      <c r="DJ201" s="39">
        <v>-14.458411246764257</v>
      </c>
      <c r="DK201" s="39">
        <v>16.879982499544415</v>
      </c>
    </row>
    <row r="202" spans="109:117" x14ac:dyDescent="0.25">
      <c r="DE202" s="37" t="str">
        <f t="shared" si="0"/>
        <v>75 Aniversario Milk 12(10x100g / 3.52oz)44562</v>
      </c>
      <c r="DF202" s="37" t="s">
        <v>14</v>
      </c>
      <c r="DG202" s="38">
        <v>44562</v>
      </c>
      <c r="DH202" s="39">
        <v>18.25</v>
      </c>
      <c r="DI202" s="39"/>
      <c r="DJ202" s="39"/>
      <c r="DK202" s="39"/>
    </row>
    <row r="203" spans="109:117" x14ac:dyDescent="0.25">
      <c r="DE203" s="37" t="str">
        <f t="shared" si="0"/>
        <v>75 Aniversario Milk 12(10x100g / 3.52oz)44593</v>
      </c>
      <c r="DF203" s="37" t="s">
        <v>14</v>
      </c>
      <c r="DG203" s="38">
        <v>44593</v>
      </c>
      <c r="DH203" s="39">
        <v>22</v>
      </c>
      <c r="DI203" s="39"/>
      <c r="DJ203" s="39"/>
      <c r="DK203" s="39"/>
    </row>
    <row r="204" spans="109:117" x14ac:dyDescent="0.25">
      <c r="DE204" s="37" t="str">
        <f t="shared" si="0"/>
        <v>75 Aniversario Milk 12(10x100g / 3.52oz)44621</v>
      </c>
      <c r="DF204" s="37" t="s">
        <v>14</v>
      </c>
      <c r="DG204" s="38">
        <v>44621</v>
      </c>
      <c r="DH204" s="39">
        <v>15</v>
      </c>
      <c r="DI204" s="39"/>
      <c r="DJ204" s="39"/>
      <c r="DK204" s="39"/>
    </row>
    <row r="205" spans="109:117" x14ac:dyDescent="0.25">
      <c r="DE205" s="37" t="str">
        <f t="shared" si="0"/>
        <v>75 Aniversario Milk 12(10x100g / 3.52oz)44652</v>
      </c>
      <c r="DF205" s="37" t="s">
        <v>14</v>
      </c>
      <c r="DG205" s="38">
        <v>44652</v>
      </c>
      <c r="DH205" s="39">
        <v>18</v>
      </c>
      <c r="DI205" s="39"/>
      <c r="DJ205" s="39"/>
      <c r="DK205" s="39"/>
    </row>
    <row r="206" spans="109:117" x14ac:dyDescent="0.25">
      <c r="DE206" s="37" t="str">
        <f t="shared" si="0"/>
        <v>75 Aniversario Milk 12(10x100g / 3.52oz)44682</v>
      </c>
      <c r="DF206" s="37" t="s">
        <v>14</v>
      </c>
      <c r="DG206" s="38">
        <v>44682</v>
      </c>
      <c r="DH206" s="39">
        <v>10.75</v>
      </c>
      <c r="DI206" s="39"/>
      <c r="DJ206" s="39"/>
      <c r="DK206" s="39"/>
    </row>
    <row r="207" spans="109:117" x14ac:dyDescent="0.25">
      <c r="DE207" s="37" t="str">
        <f t="shared" si="0"/>
        <v>75 Aniversario Milk 12(10x100g / 3.52oz)44713</v>
      </c>
      <c r="DF207" s="37" t="s">
        <v>14</v>
      </c>
      <c r="DG207" s="38">
        <v>44713</v>
      </c>
      <c r="DH207" s="39">
        <v>9.75</v>
      </c>
      <c r="DI207" s="39"/>
      <c r="DJ207" s="39"/>
      <c r="DK207" s="39"/>
    </row>
    <row r="208" spans="109:117" x14ac:dyDescent="0.25">
      <c r="DE208" s="37" t="str">
        <f t="shared" si="0"/>
        <v>75 Aniversario Milk 12(10x100g / 3.52oz)44743</v>
      </c>
      <c r="DF208" s="37" t="s">
        <v>14</v>
      </c>
      <c r="DG208" s="38">
        <v>44743</v>
      </c>
      <c r="DH208" s="39">
        <v>8.4166670000000003</v>
      </c>
      <c r="DI208" s="39"/>
      <c r="DJ208" s="39"/>
      <c r="DK208" s="39"/>
    </row>
    <row r="209" spans="109:115" x14ac:dyDescent="0.25">
      <c r="DE209" s="37" t="str">
        <f t="shared" si="0"/>
        <v>75 Aniversario Milk 12(10x100g / 3.52oz)44774</v>
      </c>
      <c r="DF209" s="37" t="s">
        <v>14</v>
      </c>
      <c r="DG209" s="38">
        <v>44774</v>
      </c>
      <c r="DH209" s="39">
        <v>12.008333</v>
      </c>
      <c r="DI209" s="39"/>
      <c r="DJ209" s="39"/>
      <c r="DK209" s="39"/>
    </row>
    <row r="210" spans="109:115" x14ac:dyDescent="0.25">
      <c r="DE210" s="37" t="str">
        <f t="shared" si="0"/>
        <v>75 Aniversario Milk 12(10x100g / 3.52oz)44805</v>
      </c>
      <c r="DF210" s="37" t="s">
        <v>14</v>
      </c>
      <c r="DG210" s="38">
        <v>44805</v>
      </c>
      <c r="DH210" s="39">
        <v>14.700100000000001</v>
      </c>
      <c r="DI210" s="39"/>
      <c r="DJ210" s="39"/>
      <c r="DK210" s="39"/>
    </row>
    <row r="211" spans="109:115" x14ac:dyDescent="0.25">
      <c r="DE211" s="37" t="str">
        <f t="shared" si="0"/>
        <v>75 Aniversario Milk 12(10x100g / 3.52oz)44835</v>
      </c>
      <c r="DF211" s="37" t="s">
        <v>14</v>
      </c>
      <c r="DG211" s="38">
        <v>44835</v>
      </c>
      <c r="DH211" s="39">
        <v>14.1251</v>
      </c>
      <c r="DI211" s="39"/>
      <c r="DJ211" s="39"/>
      <c r="DK211" s="39"/>
    </row>
    <row r="212" spans="109:115" x14ac:dyDescent="0.25">
      <c r="DE212" s="37" t="str">
        <f t="shared" si="0"/>
        <v>75 Aniversario Milk 12(10x100g / 3.52oz)44866</v>
      </c>
      <c r="DF212" s="37" t="s">
        <v>14</v>
      </c>
      <c r="DG212" s="38">
        <v>44866</v>
      </c>
      <c r="DH212" s="39">
        <v>20.933433999999998</v>
      </c>
      <c r="DI212" s="39">
        <v>20.933433999999998</v>
      </c>
      <c r="DJ212" s="39">
        <v>20.933433999999998</v>
      </c>
      <c r="DK212" s="39">
        <v>20.933433999999998</v>
      </c>
    </row>
    <row r="213" spans="109:115" x14ac:dyDescent="0.25">
      <c r="DE213" s="37" t="str">
        <f t="shared" si="0"/>
        <v>75 Aniversario Milk 12(10x100g / 3.52oz)44896</v>
      </c>
      <c r="DF213" s="37" t="s">
        <v>14</v>
      </c>
      <c r="DG213" s="38">
        <v>44896</v>
      </c>
      <c r="DH213" s="39">
        <v>13.697423716793178</v>
      </c>
      <c r="DI213" s="39">
        <v>13.697423716793178</v>
      </c>
      <c r="DJ213" s="39">
        <v>4.8786073899417595</v>
      </c>
      <c r="DK213" s="39">
        <v>22.516240043644597</v>
      </c>
    </row>
    <row r="214" spans="109:115" x14ac:dyDescent="0.25">
      <c r="DE214" s="37" t="str">
        <f t="shared" si="0"/>
        <v>75 Aniversario Milk 12(10x100g / 3.52oz)44927</v>
      </c>
      <c r="DF214" s="37" t="s">
        <v>14</v>
      </c>
      <c r="DG214" s="38">
        <v>44927</v>
      </c>
      <c r="DH214" s="39">
        <v>13.383462715247507</v>
      </c>
      <c r="DI214" s="39">
        <v>13.383462715247507</v>
      </c>
      <c r="DJ214" s="39">
        <v>4.5197801455357904</v>
      </c>
      <c r="DK214" s="39">
        <v>22.247145284959224</v>
      </c>
    </row>
    <row r="215" spans="109:115" x14ac:dyDescent="0.25">
      <c r="DE215" s="37" t="str">
        <f t="shared" si="0"/>
        <v>75 Aniversario Milk 12(10x100g / 3.52oz)44958</v>
      </c>
      <c r="DF215" s="37" t="s">
        <v>14</v>
      </c>
      <c r="DG215" s="38">
        <v>44958</v>
      </c>
      <c r="DH215" s="39">
        <v>13.069501713701838</v>
      </c>
      <c r="DI215" s="39">
        <v>13.069501713701838</v>
      </c>
      <c r="DJ215" s="39">
        <v>4.1602927922920898</v>
      </c>
      <c r="DK215" s="39">
        <v>21.978710635111586</v>
      </c>
    </row>
    <row r="216" spans="109:115" x14ac:dyDescent="0.25">
      <c r="DE216" s="37" t="str">
        <f t="shared" si="0"/>
        <v>75 Aniversario Milk 12(10x100g / 3.52oz)44986</v>
      </c>
      <c r="DF216" s="37" t="s">
        <v>14</v>
      </c>
      <c r="DG216" s="38">
        <v>44986</v>
      </c>
      <c r="DH216" s="39">
        <v>12.755540712156167</v>
      </c>
      <c r="DI216" s="39">
        <v>12.755540712156167</v>
      </c>
      <c r="DJ216" s="39">
        <v>3.8001467132339997</v>
      </c>
      <c r="DK216" s="39">
        <v>21.710934711078334</v>
      </c>
    </row>
    <row r="217" spans="109:115" x14ac:dyDescent="0.25">
      <c r="DE217" s="37" t="str">
        <f t="shared" si="0"/>
        <v>75 Aniversario Milk 12(10x100g / 3.52oz)45017</v>
      </c>
      <c r="DF217" s="37" t="s">
        <v>14</v>
      </c>
      <c r="DG217" s="38">
        <v>45017</v>
      </c>
      <c r="DH217" s="39">
        <v>12.441579710610498</v>
      </c>
      <c r="DI217" s="39">
        <v>12.441579710610498</v>
      </c>
      <c r="DJ217" s="39">
        <v>3.4393434078095932</v>
      </c>
      <c r="DK217" s="39">
        <v>21.4438160134114</v>
      </c>
    </row>
    <row r="218" spans="109:115" x14ac:dyDescent="0.25">
      <c r="DE218" s="37" t="str">
        <f t="shared" si="0"/>
        <v>75 Aniversario Milk 12(10x100g / 3.52oz)45047</v>
      </c>
      <c r="DF218" s="37" t="s">
        <v>14</v>
      </c>
      <c r="DG218" s="38">
        <v>45047</v>
      </c>
      <c r="DH218" s="39">
        <v>12.127618709064826</v>
      </c>
      <c r="DI218" s="39">
        <v>12.127618709064826</v>
      </c>
      <c r="DJ218" s="39">
        <v>3.0778844878307137</v>
      </c>
      <c r="DK218" s="39">
        <v>21.177352930298937</v>
      </c>
    </row>
    <row r="219" spans="109:115" x14ac:dyDescent="0.25">
      <c r="DE219" s="37" t="str">
        <f t="shared" si="0"/>
        <v>75 Aniversario Milk 12(10x100g / 3.52oz)45078</v>
      </c>
      <c r="DF219" s="37" t="s">
        <v>14</v>
      </c>
      <c r="DG219" s="38">
        <v>45078</v>
      </c>
      <c r="DH219" s="39">
        <v>11.813657707519157</v>
      </c>
      <c r="DI219" s="39">
        <v>11.813657707519157</v>
      </c>
      <c r="DJ219" s="39">
        <v>2.7157716734175015</v>
      </c>
      <c r="DK219" s="39">
        <v>20.911543741620811</v>
      </c>
    </row>
    <row r="220" spans="109:115" x14ac:dyDescent="0.25">
      <c r="DE220" s="37" t="str">
        <f t="shared" si="0"/>
        <v>75 Aniversario Milk 12(10x100g / 3.52oz)45108</v>
      </c>
      <c r="DF220" s="37" t="s">
        <v>14</v>
      </c>
      <c r="DG220" s="38">
        <v>45108</v>
      </c>
      <c r="DH220" s="39">
        <v>11.499696705973486</v>
      </c>
      <c r="DI220" s="39">
        <v>11.499696705973486</v>
      </c>
      <c r="DJ220" s="39">
        <v>2.3530067889549962</v>
      </c>
      <c r="DK220" s="39">
        <v>20.646386622991976</v>
      </c>
    </row>
    <row r="221" spans="109:115" x14ac:dyDescent="0.25">
      <c r="DE221" s="37" t="str">
        <f t="shared" si="0"/>
        <v>75 Aniversario Milk 12(10x100g / 3.52oz)45139</v>
      </c>
      <c r="DF221" s="37" t="s">
        <v>14</v>
      </c>
      <c r="DG221" s="38">
        <v>45139</v>
      </c>
      <c r="DH221" s="39">
        <v>11.185735704427817</v>
      </c>
      <c r="DI221" s="39">
        <v>11.185735704427817</v>
      </c>
      <c r="DJ221" s="39">
        <v>1.9895917590681105</v>
      </c>
      <c r="DK221" s="39">
        <v>20.381879649787521</v>
      </c>
    </row>
    <row r="222" spans="109:115" x14ac:dyDescent="0.25">
      <c r="DE222" s="37" t="str">
        <f t="shared" si="0"/>
        <v>75 Aniversario Milk 12(10x100g / 3.52oz)45170</v>
      </c>
      <c r="DF222" s="37" t="s">
        <v>14</v>
      </c>
      <c r="DG222" s="38">
        <v>45170</v>
      </c>
      <c r="DH222" s="39">
        <v>10.871774702882146</v>
      </c>
      <c r="DI222" s="39">
        <v>10.871774702882146</v>
      </c>
      <c r="DJ222" s="39">
        <v>1.6255286046209996</v>
      </c>
      <c r="DK222" s="39">
        <v>20.118020801143292</v>
      </c>
    </row>
    <row r="223" spans="109:115" x14ac:dyDescent="0.25">
      <c r="DE223" s="37" t="str">
        <f t="shared" si="0"/>
        <v>75 Aniversario Milk 12(10x100g / 3.52oz)45200</v>
      </c>
      <c r="DF223" s="37" t="s">
        <v>14</v>
      </c>
      <c r="DG223" s="38">
        <v>45200</v>
      </c>
      <c r="DH223" s="39">
        <v>10.557813701336476</v>
      </c>
      <c r="DI223" s="39">
        <v>10.557813701336476</v>
      </c>
      <c r="DJ223" s="39">
        <v>1.2608194387464948</v>
      </c>
      <c r="DK223" s="39">
        <v>19.854807963926458</v>
      </c>
    </row>
    <row r="224" spans="109:115" x14ac:dyDescent="0.25">
      <c r="DE224" s="37" t="str">
        <f t="shared" si="0"/>
        <v>75 Aniversario Milk 12(10x100g / 3.52oz)45231</v>
      </c>
      <c r="DF224" s="37" t="s">
        <v>14</v>
      </c>
      <c r="DG224" s="38">
        <v>45231</v>
      </c>
      <c r="DH224" s="39">
        <v>10.243852699790807</v>
      </c>
      <c r="DI224" s="39">
        <v>10.243852699790807</v>
      </c>
      <c r="DJ224" s="39">
        <v>0.89546646291101695</v>
      </c>
      <c r="DK224" s="39">
        <v>19.592238936670597</v>
      </c>
    </row>
    <row r="225" spans="109:115" x14ac:dyDescent="0.25">
      <c r="DE225" s="37" t="str">
        <f t="shared" si="0"/>
        <v>75 Aniversario Milk 12(10x100g / 3.52oz)45261</v>
      </c>
      <c r="DF225" s="37" t="s">
        <v>14</v>
      </c>
      <c r="DG225" s="38">
        <v>45261</v>
      </c>
      <c r="DH225" s="39">
        <v>9.929891698245136</v>
      </c>
      <c r="DI225" s="39">
        <v>9.929891698245136</v>
      </c>
      <c r="DJ225" s="39">
        <v>0.52947196302003086</v>
      </c>
      <c r="DK225" s="39">
        <v>19.330311433470243</v>
      </c>
    </row>
    <row r="226" spans="109:115" x14ac:dyDescent="0.25">
      <c r="DE226" s="37" t="str">
        <f t="shared" si="0"/>
        <v>Cri Cri® 16 (5x123gr / 4.33oz)44562</v>
      </c>
      <c r="DF226" s="37" t="s">
        <v>129</v>
      </c>
      <c r="DG226" s="38">
        <v>44562</v>
      </c>
      <c r="DH226" s="39">
        <v>110.375</v>
      </c>
      <c r="DI226" s="39"/>
      <c r="DJ226" s="39"/>
      <c r="DK226" s="39"/>
    </row>
    <row r="227" spans="109:115" x14ac:dyDescent="0.25">
      <c r="DE227" s="37" t="str">
        <f t="shared" si="0"/>
        <v>Cri Cri® 16 (5x123gr / 4.33oz)44593</v>
      </c>
      <c r="DF227" s="37" t="s">
        <v>129</v>
      </c>
      <c r="DG227" s="38">
        <v>44593</v>
      </c>
      <c r="DH227" s="39">
        <v>151.75</v>
      </c>
      <c r="DI227" s="39"/>
      <c r="DJ227" s="39"/>
      <c r="DK227" s="39"/>
    </row>
    <row r="228" spans="109:115" x14ac:dyDescent="0.25">
      <c r="DE228" s="37" t="str">
        <f t="shared" si="0"/>
        <v>Cri Cri® 16 (5x123gr / 4.33oz)44621</v>
      </c>
      <c r="DF228" s="37" t="s">
        <v>129</v>
      </c>
      <c r="DG228" s="38">
        <v>44621</v>
      </c>
      <c r="DH228" s="39">
        <v>153.0625</v>
      </c>
      <c r="DI228" s="39"/>
      <c r="DJ228" s="39"/>
      <c r="DK228" s="39"/>
    </row>
    <row r="229" spans="109:115" x14ac:dyDescent="0.25">
      <c r="DE229" s="37" t="str">
        <f t="shared" si="0"/>
        <v>Cri Cri® 16 (5x123gr / 4.33oz)44652</v>
      </c>
      <c r="DF229" s="37" t="s">
        <v>129</v>
      </c>
      <c r="DG229" s="38">
        <v>44652</v>
      </c>
      <c r="DH229" s="39">
        <v>37.25</v>
      </c>
      <c r="DI229" s="39"/>
      <c r="DJ229" s="39"/>
      <c r="DK229" s="39"/>
    </row>
    <row r="230" spans="109:115" x14ac:dyDescent="0.25">
      <c r="DE230" s="37" t="str">
        <f t="shared" si="0"/>
        <v>Cri Cri® 16 (5x123gr / 4.33oz)44682</v>
      </c>
      <c r="DF230" s="37" t="s">
        <v>129</v>
      </c>
      <c r="DG230" s="38">
        <v>44682</v>
      </c>
      <c r="DH230" s="39">
        <v>203</v>
      </c>
      <c r="DI230" s="39"/>
      <c r="DJ230" s="39"/>
      <c r="DK230" s="39"/>
    </row>
    <row r="231" spans="109:115" x14ac:dyDescent="0.25">
      <c r="DE231" s="37" t="str">
        <f t="shared" si="0"/>
        <v>Cri Cri® 16 (5x123gr / 4.33oz)44713</v>
      </c>
      <c r="DF231" s="37" t="s">
        <v>129</v>
      </c>
      <c r="DG231" s="38">
        <v>44713</v>
      </c>
      <c r="DH231" s="39">
        <v>155.125</v>
      </c>
      <c r="DI231" s="39"/>
      <c r="DJ231" s="39"/>
      <c r="DK231" s="39"/>
    </row>
    <row r="232" spans="109:115" x14ac:dyDescent="0.25">
      <c r="DE232" s="37" t="str">
        <f t="shared" si="0"/>
        <v>Cri Cri® 16 (5x123gr / 4.33oz)44743</v>
      </c>
      <c r="DF232" s="37" t="s">
        <v>129</v>
      </c>
      <c r="DG232" s="38">
        <v>44743</v>
      </c>
      <c r="DH232" s="39">
        <v>130.0625</v>
      </c>
      <c r="DI232" s="39"/>
      <c r="DJ232" s="39"/>
      <c r="DK232" s="39"/>
    </row>
    <row r="233" spans="109:115" x14ac:dyDescent="0.25">
      <c r="DE233" s="37" t="str">
        <f t="shared" si="0"/>
        <v>Cri Cri® 16 (5x123gr / 4.33oz)44774</v>
      </c>
      <c r="DF233" s="37" t="s">
        <v>129</v>
      </c>
      <c r="DG233" s="38">
        <v>44774</v>
      </c>
      <c r="DH233" s="39">
        <v>229.625</v>
      </c>
      <c r="DI233" s="39"/>
      <c r="DJ233" s="39"/>
      <c r="DK233" s="39"/>
    </row>
    <row r="234" spans="109:115" x14ac:dyDescent="0.25">
      <c r="DE234" s="37" t="str">
        <f t="shared" si="0"/>
        <v>Cri Cri® 16 (5x123gr / 4.33oz)44805</v>
      </c>
      <c r="DF234" s="37" t="s">
        <v>129</v>
      </c>
      <c r="DG234" s="38">
        <v>44805</v>
      </c>
      <c r="DH234" s="39">
        <v>136.3125</v>
      </c>
      <c r="DI234" s="39"/>
      <c r="DJ234" s="39"/>
      <c r="DK234" s="39"/>
    </row>
    <row r="235" spans="109:115" x14ac:dyDescent="0.25">
      <c r="DE235" s="37" t="str">
        <f t="shared" si="0"/>
        <v>Cri Cri® 16 (5x123gr / 4.33oz)44835</v>
      </c>
      <c r="DF235" s="37" t="s">
        <v>129</v>
      </c>
      <c r="DG235" s="38">
        <v>44835</v>
      </c>
      <c r="DH235" s="39">
        <v>143.73750000000001</v>
      </c>
      <c r="DI235" s="39"/>
      <c r="DJ235" s="39"/>
      <c r="DK235" s="39"/>
    </row>
    <row r="236" spans="109:115" x14ac:dyDescent="0.25">
      <c r="DE236" s="37" t="str">
        <f t="shared" si="0"/>
        <v>Cri Cri® 16 (5x123gr / 4.33oz)44866</v>
      </c>
      <c r="DF236" s="37" t="s">
        <v>129</v>
      </c>
      <c r="DG236" s="38">
        <v>44866</v>
      </c>
      <c r="DH236" s="39">
        <v>104.3125</v>
      </c>
      <c r="DI236" s="39">
        <v>104.3125</v>
      </c>
      <c r="DJ236" s="39">
        <v>104.3125</v>
      </c>
      <c r="DK236" s="39">
        <v>104.3125</v>
      </c>
    </row>
    <row r="237" spans="109:115" x14ac:dyDescent="0.25">
      <c r="DE237" s="37" t="str">
        <f t="shared" si="0"/>
        <v>Cri Cri® 16 (5x123gr / 4.33oz)44896</v>
      </c>
      <c r="DF237" s="37" t="s">
        <v>129</v>
      </c>
      <c r="DG237" s="38">
        <v>44896</v>
      </c>
      <c r="DH237" s="39"/>
      <c r="DI237" s="39">
        <v>145.60630880462682</v>
      </c>
      <c r="DJ237" s="39">
        <v>43.766372493011943</v>
      </c>
      <c r="DK237" s="39">
        <v>247.4462451162417</v>
      </c>
    </row>
    <row r="238" spans="109:115" x14ac:dyDescent="0.25">
      <c r="DE238" s="37" t="str">
        <f t="shared" si="0"/>
        <v>Cri Cri® 16 (5x123gr / 4.33oz)44927</v>
      </c>
      <c r="DF238" s="37" t="s">
        <v>129</v>
      </c>
      <c r="DG238" s="38">
        <v>44927</v>
      </c>
      <c r="DH238" s="39"/>
      <c r="DI238" s="39">
        <v>147.559376098744</v>
      </c>
      <c r="DJ238" s="39">
        <v>45.201323166248613</v>
      </c>
      <c r="DK238" s="39">
        <v>249.91742903123938</v>
      </c>
    </row>
    <row r="239" spans="109:115" x14ac:dyDescent="0.25">
      <c r="DE239" s="37" t="str">
        <f t="shared" si="0"/>
        <v>Cri Cri® 16 (5x123gr / 4.33oz)44958</v>
      </c>
      <c r="DF239" s="37" t="s">
        <v>129</v>
      </c>
      <c r="DG239" s="38">
        <v>44958</v>
      </c>
      <c r="DH239" s="39"/>
      <c r="DI239" s="39">
        <v>149.5124433928612</v>
      </c>
      <c r="DJ239" s="39">
        <v>46.628650884260693</v>
      </c>
      <c r="DK239" s="39">
        <v>252.39623590146169</v>
      </c>
    </row>
    <row r="240" spans="109:115" x14ac:dyDescent="0.25">
      <c r="DE240" s="37" t="str">
        <f t="shared" si="0"/>
        <v>Cri Cri® 16 (5x123gr / 4.33oz)44986</v>
      </c>
      <c r="DF240" s="37" t="s">
        <v>129</v>
      </c>
      <c r="DG240" s="38">
        <v>44986</v>
      </c>
      <c r="DH240" s="39"/>
      <c r="DI240" s="39">
        <v>151.46551068697838</v>
      </c>
      <c r="DJ240" s="39">
        <v>48.048371618240239</v>
      </c>
      <c r="DK240" s="39">
        <v>254.8826497557165</v>
      </c>
    </row>
    <row r="241" spans="109:115" x14ac:dyDescent="0.25">
      <c r="DE241" s="37" t="str">
        <f t="shared" si="0"/>
        <v>Cri Cri® 16 (5x123gr / 4.33oz)45017</v>
      </c>
      <c r="DF241" s="37" t="s">
        <v>129</v>
      </c>
      <c r="DG241" s="38">
        <v>45017</v>
      </c>
      <c r="DH241" s="39"/>
      <c r="DI241" s="39">
        <v>153.41857798109555</v>
      </c>
      <c r="DJ241" s="39">
        <v>49.460502683855324</v>
      </c>
      <c r="DK241" s="39">
        <v>257.37665327833577</v>
      </c>
    </row>
    <row r="242" spans="109:115" x14ac:dyDescent="0.25">
      <c r="DE242" s="37" t="str">
        <f t="shared" si="0"/>
        <v>Cri Cri® 16 (5x123gr / 4.33oz)45047</v>
      </c>
      <c r="DF242" s="37" t="s">
        <v>129</v>
      </c>
      <c r="DG242" s="38">
        <v>45047</v>
      </c>
      <c r="DH242" s="39"/>
      <c r="DI242" s="39">
        <v>155.37164527521273</v>
      </c>
      <c r="DJ242" s="39">
        <v>50.865062694353938</v>
      </c>
      <c r="DK242" s="39">
        <v>259.87822785607153</v>
      </c>
    </row>
    <row r="243" spans="109:115" x14ac:dyDescent="0.25">
      <c r="DE243" s="37" t="str">
        <f t="shared" ref="DE243:DE306" si="1">+DF243&amp;DG243</f>
        <v>Cri Cri® 16 (5x123gr / 4.33oz)45078</v>
      </c>
      <c r="DF243" s="37" t="s">
        <v>129</v>
      </c>
      <c r="DG243" s="38">
        <v>45078</v>
      </c>
      <c r="DH243" s="39"/>
      <c r="DI243" s="39">
        <v>157.32471256932993</v>
      </c>
      <c r="DJ243" s="39">
        <v>52.262071513731328</v>
      </c>
      <c r="DK243" s="39">
        <v>262.38735362492855</v>
      </c>
    </row>
    <row r="244" spans="109:115" x14ac:dyDescent="0.25">
      <c r="DE244" s="37" t="str">
        <f t="shared" si="1"/>
        <v>Cri Cri® 16 (5x123gr / 4.33oz)45108</v>
      </c>
      <c r="DF244" s="37" t="s">
        <v>129</v>
      </c>
      <c r="DG244" s="38">
        <v>45108</v>
      </c>
      <c r="DH244" s="39"/>
      <c r="DI244" s="39">
        <v>159.27777986344711</v>
      </c>
      <c r="DJ244" s="39">
        <v>53.651550210036717</v>
      </c>
      <c r="DK244" s="39">
        <v>264.90400951685751</v>
      </c>
    </row>
    <row r="245" spans="109:115" x14ac:dyDescent="0.25">
      <c r="DE245" s="37" t="str">
        <f t="shared" si="1"/>
        <v>Cri Cri® 16 (5x123gr / 4.33oz)45139</v>
      </c>
      <c r="DF245" s="37" t="s">
        <v>129</v>
      </c>
      <c r="DG245" s="38">
        <v>45139</v>
      </c>
      <c r="DH245" s="39"/>
      <c r="DI245" s="39">
        <v>161.23084715756428</v>
      </c>
      <c r="DJ245" s="39">
        <v>55.033521008892137</v>
      </c>
      <c r="DK245" s="39">
        <v>267.42817330623643</v>
      </c>
    </row>
    <row r="246" spans="109:115" x14ac:dyDescent="0.25">
      <c r="DE246" s="37" t="str">
        <f t="shared" si="1"/>
        <v>Cri Cri® 16 (5x123gr / 4.33oz)45170</v>
      </c>
      <c r="DF246" s="37" t="s">
        <v>129</v>
      </c>
      <c r="DG246" s="38">
        <v>45170</v>
      </c>
      <c r="DH246" s="39"/>
      <c r="DI246" s="39">
        <v>163.18391445168146</v>
      </c>
      <c r="DJ246" s="39">
        <v>56.408007247293042</v>
      </c>
      <c r="DK246" s="39">
        <v>269.95982165606989</v>
      </c>
    </row>
    <row r="247" spans="109:115" x14ac:dyDescent="0.25">
      <c r="DE247" s="37" t="str">
        <f t="shared" si="1"/>
        <v>Cri Cri® 16 (5x123gr / 4.33oz)45200</v>
      </c>
      <c r="DF247" s="37" t="s">
        <v>129</v>
      </c>
      <c r="DG247" s="38">
        <v>45200</v>
      </c>
      <c r="DH247" s="39"/>
      <c r="DI247" s="39">
        <v>165.13698174579866</v>
      </c>
      <c r="DJ247" s="39">
        <v>57.775033327756219</v>
      </c>
      <c r="DK247" s="39">
        <v>272.49893016384112</v>
      </c>
    </row>
    <row r="248" spans="109:115" x14ac:dyDescent="0.25">
      <c r="DE248" s="37" t="str">
        <f t="shared" si="1"/>
        <v>Cri Cri® 16 (5x123gr / 4.33oz)45231</v>
      </c>
      <c r="DF248" s="37" t="s">
        <v>129</v>
      </c>
      <c r="DG248" s="38">
        <v>45231</v>
      </c>
      <c r="DH248" s="39"/>
      <c r="DI248" s="39">
        <v>167.09004903991584</v>
      </c>
      <c r="DJ248" s="39">
        <v>59.134624672877095</v>
      </c>
      <c r="DK248" s="39">
        <v>275.04547340695456</v>
      </c>
    </row>
    <row r="249" spans="109:115" x14ac:dyDescent="0.25">
      <c r="DE249" s="37" t="str">
        <f t="shared" si="1"/>
        <v>Cri Cri® 16 (5x123gr / 4.33oz)45261</v>
      </c>
      <c r="DF249" s="37" t="s">
        <v>129</v>
      </c>
      <c r="DG249" s="38">
        <v>45261</v>
      </c>
      <c r="DH249" s="39"/>
      <c r="DI249" s="39">
        <v>169.04311633403302</v>
      </c>
      <c r="DJ249" s="39">
        <v>60.486807680355611</v>
      </c>
      <c r="DK249" s="39">
        <v>277.59942498771045</v>
      </c>
    </row>
    <row r="250" spans="109:115" x14ac:dyDescent="0.25">
      <c r="DE250" s="37" t="str">
        <f t="shared" si="1"/>
        <v>Cri Cri® 24 (12x27gr / 0.95oz)44562</v>
      </c>
      <c r="DF250" s="37" t="s">
        <v>133</v>
      </c>
      <c r="DG250" s="38">
        <v>44562</v>
      </c>
      <c r="DH250" s="39">
        <v>109.166601</v>
      </c>
      <c r="DI250" s="39"/>
      <c r="DJ250" s="39"/>
      <c r="DK250" s="39"/>
    </row>
    <row r="251" spans="109:115" x14ac:dyDescent="0.25">
      <c r="DE251" s="37" t="str">
        <f t="shared" si="1"/>
        <v>Cri Cri® 24 (12x27gr / 0.95oz)44593</v>
      </c>
      <c r="DF251" s="37" t="s">
        <v>133</v>
      </c>
      <c r="DG251" s="38">
        <v>44593</v>
      </c>
      <c r="DH251" s="39">
        <v>32.874994000000001</v>
      </c>
      <c r="DI251" s="39"/>
      <c r="DJ251" s="39"/>
      <c r="DK251" s="39"/>
    </row>
    <row r="252" spans="109:115" x14ac:dyDescent="0.25">
      <c r="DE252" s="37" t="str">
        <f t="shared" si="1"/>
        <v>Cri Cri® 24 (12x27gr / 0.95oz)44621</v>
      </c>
      <c r="DF252" s="37" t="s">
        <v>133</v>
      </c>
      <c r="DG252" s="38">
        <v>44621</v>
      </c>
      <c r="DH252" s="39">
        <v>14.458333</v>
      </c>
      <c r="DI252" s="39"/>
      <c r="DJ252" s="39"/>
      <c r="DK252" s="39"/>
    </row>
    <row r="253" spans="109:115" x14ac:dyDescent="0.25">
      <c r="DE253" s="37" t="str">
        <f t="shared" si="1"/>
        <v>Cri Cri® 24 (12x27gr / 0.95oz)44652</v>
      </c>
      <c r="DF253" s="37" t="s">
        <v>133</v>
      </c>
      <c r="DG253" s="38">
        <v>44652</v>
      </c>
      <c r="DH253" s="39">
        <v>30</v>
      </c>
      <c r="DI253" s="39"/>
      <c r="DJ253" s="39"/>
      <c r="DK253" s="39"/>
    </row>
    <row r="254" spans="109:115" x14ac:dyDescent="0.25">
      <c r="DE254" s="37" t="str">
        <f t="shared" si="1"/>
        <v>Cri Cri® 24 (12x27gr / 0.95oz)44682</v>
      </c>
      <c r="DF254" s="37" t="s">
        <v>133</v>
      </c>
      <c r="DG254" s="38">
        <v>44682</v>
      </c>
      <c r="DH254" s="39">
        <v>250.79173299999999</v>
      </c>
      <c r="DI254" s="39"/>
      <c r="DJ254" s="39"/>
      <c r="DK254" s="39"/>
    </row>
    <row r="255" spans="109:115" x14ac:dyDescent="0.25">
      <c r="DE255" s="37" t="str">
        <f t="shared" si="1"/>
        <v>Cri Cri® 24 (12x27gr / 0.95oz)44713</v>
      </c>
      <c r="DF255" s="37" t="s">
        <v>133</v>
      </c>
      <c r="DG255" s="38">
        <v>44713</v>
      </c>
      <c r="DH255" s="39">
        <v>111.58333</v>
      </c>
      <c r="DI255" s="39"/>
      <c r="DJ255" s="39"/>
      <c r="DK255" s="39"/>
    </row>
    <row r="256" spans="109:115" x14ac:dyDescent="0.25">
      <c r="DE256" s="37" t="str">
        <f t="shared" si="1"/>
        <v>Cri Cri® 24 (12x27gr / 0.95oz)44743</v>
      </c>
      <c r="DF256" s="37" t="s">
        <v>133</v>
      </c>
      <c r="DG256" s="38">
        <v>44743</v>
      </c>
      <c r="DH256" s="39">
        <v>167.583933</v>
      </c>
      <c r="DI256" s="39"/>
      <c r="DJ256" s="39"/>
      <c r="DK256" s="39"/>
    </row>
    <row r="257" spans="109:115" x14ac:dyDescent="0.25">
      <c r="DE257" s="37" t="str">
        <f t="shared" si="1"/>
        <v>Cri Cri® 24 (12x27gr / 0.95oz)44774</v>
      </c>
      <c r="DF257" s="37" t="s">
        <v>133</v>
      </c>
      <c r="DG257" s="38">
        <v>44774</v>
      </c>
      <c r="DH257" s="39">
        <v>152.5</v>
      </c>
      <c r="DI257" s="39"/>
      <c r="DJ257" s="39"/>
      <c r="DK257" s="39"/>
    </row>
    <row r="258" spans="109:115" x14ac:dyDescent="0.25">
      <c r="DE258" s="37" t="str">
        <f t="shared" si="1"/>
        <v>Cri Cri® 24 (12x27gr / 0.95oz)44805</v>
      </c>
      <c r="DF258" s="37" t="s">
        <v>133</v>
      </c>
      <c r="DG258" s="38">
        <v>44805</v>
      </c>
      <c r="DH258" s="39">
        <v>160.00000700000001</v>
      </c>
      <c r="DI258" s="39"/>
      <c r="DJ258" s="39"/>
      <c r="DK258" s="39"/>
    </row>
    <row r="259" spans="109:115" x14ac:dyDescent="0.25">
      <c r="DE259" s="37" t="str">
        <f t="shared" si="1"/>
        <v>Cri Cri® 24 (12x27gr / 0.95oz)44835</v>
      </c>
      <c r="DF259" s="37" t="s">
        <v>133</v>
      </c>
      <c r="DG259" s="38">
        <v>44835</v>
      </c>
      <c r="DH259" s="39">
        <v>178.788195</v>
      </c>
      <c r="DI259" s="39"/>
      <c r="DJ259" s="39"/>
      <c r="DK259" s="39"/>
    </row>
    <row r="260" spans="109:115" x14ac:dyDescent="0.25">
      <c r="DE260" s="37" t="str">
        <f t="shared" si="1"/>
        <v>Cri Cri® 24 (12x27gr / 0.95oz)44866</v>
      </c>
      <c r="DF260" s="37" t="s">
        <v>133</v>
      </c>
      <c r="DG260" s="38">
        <v>44866</v>
      </c>
      <c r="DH260" s="39">
        <v>151.41673299999999</v>
      </c>
      <c r="DI260" s="39">
        <v>151.41673299999999</v>
      </c>
      <c r="DJ260" s="39">
        <v>151.41673299999999</v>
      </c>
      <c r="DK260" s="39">
        <v>151.41673299999999</v>
      </c>
    </row>
    <row r="261" spans="109:115" x14ac:dyDescent="0.25">
      <c r="DE261" s="37" t="str">
        <f t="shared" si="1"/>
        <v>Cri Cri® 24 (12x27gr / 0.95oz)44896</v>
      </c>
      <c r="DF261" s="37" t="s">
        <v>133</v>
      </c>
      <c r="DG261" s="38">
        <v>44896</v>
      </c>
      <c r="DH261" s="39"/>
      <c r="DI261" s="39">
        <v>208.63467012179581</v>
      </c>
      <c r="DJ261" s="39">
        <v>76.552974645336519</v>
      </c>
      <c r="DK261" s="39">
        <v>340.71636559825509</v>
      </c>
    </row>
    <row r="262" spans="109:115" x14ac:dyDescent="0.25">
      <c r="DE262" s="37" t="str">
        <f t="shared" si="1"/>
        <v>Cri Cri® 24 (12x27gr / 0.95oz)44927</v>
      </c>
      <c r="DF262" s="37" t="s">
        <v>133</v>
      </c>
      <c r="DG262" s="38">
        <v>44927</v>
      </c>
      <c r="DH262" s="39"/>
      <c r="DI262" s="39">
        <v>221.00172516396125</v>
      </c>
      <c r="DJ262" s="39">
        <v>87.85911760538437</v>
      </c>
      <c r="DK262" s="39">
        <v>354.14433272253814</v>
      </c>
    </row>
    <row r="263" spans="109:115" x14ac:dyDescent="0.25">
      <c r="DE263" s="37" t="str">
        <f t="shared" si="1"/>
        <v>Cri Cri® 24 (12x27gr / 0.95oz)44958</v>
      </c>
      <c r="DF263" s="37" t="s">
        <v>133</v>
      </c>
      <c r="DG263" s="38">
        <v>44958</v>
      </c>
      <c r="DH263" s="39"/>
      <c r="DI263" s="39">
        <v>233.36878020612656</v>
      </c>
      <c r="DJ263" s="39">
        <v>99.157073427247951</v>
      </c>
      <c r="DK263" s="39">
        <v>367.58048698500517</v>
      </c>
    </row>
    <row r="264" spans="109:115" x14ac:dyDescent="0.25">
      <c r="DE264" s="37" t="str">
        <f t="shared" si="1"/>
        <v>Cri Cri® 24 (12x27gr / 0.95oz)44986</v>
      </c>
      <c r="DF264" s="37" t="s">
        <v>133</v>
      </c>
      <c r="DG264" s="38">
        <v>44986</v>
      </c>
      <c r="DH264" s="39"/>
      <c r="DI264" s="39">
        <v>245.73583524829198</v>
      </c>
      <c r="DJ264" s="39">
        <v>110.4469072530857</v>
      </c>
      <c r="DK264" s="39">
        <v>381.02476324349823</v>
      </c>
    </row>
    <row r="265" spans="109:115" x14ac:dyDescent="0.25">
      <c r="DE265" s="37" t="str">
        <f t="shared" si="1"/>
        <v>Cri Cri® 24 (12x27gr / 0.95oz)45017</v>
      </c>
      <c r="DF265" s="37" t="s">
        <v>133</v>
      </c>
      <c r="DG265" s="38">
        <v>45017</v>
      </c>
      <c r="DH265" s="39"/>
      <c r="DI265" s="39">
        <v>258.10289029045737</v>
      </c>
      <c r="DJ265" s="39">
        <v>121.72868362576938</v>
      </c>
      <c r="DK265" s="39">
        <v>394.47709695514538</v>
      </c>
    </row>
    <row r="266" spans="109:115" x14ac:dyDescent="0.25">
      <c r="DE266" s="37" t="str">
        <f t="shared" si="1"/>
        <v>Cri Cri® 24 (12x27gr / 0.95oz)45047</v>
      </c>
      <c r="DF266" s="37" t="s">
        <v>133</v>
      </c>
      <c r="DG266" s="38">
        <v>45047</v>
      </c>
      <c r="DH266" s="39"/>
      <c r="DI266" s="39">
        <v>270.46994533262273</v>
      </c>
      <c r="DJ266" s="39">
        <v>133.00246647438144</v>
      </c>
      <c r="DK266" s="39">
        <v>407.93742419086402</v>
      </c>
    </row>
    <row r="267" spans="109:115" x14ac:dyDescent="0.25">
      <c r="DE267" s="37" t="str">
        <f t="shared" si="1"/>
        <v>Cri Cri® 24 (12x27gr / 0.95oz)45078</v>
      </c>
      <c r="DF267" s="37" t="s">
        <v>133</v>
      </c>
      <c r="DG267" s="38">
        <v>45078</v>
      </c>
      <c r="DH267" s="39"/>
      <c r="DI267" s="39">
        <v>282.83700037478809</v>
      </c>
      <c r="DJ267" s="39">
        <v>144.26831910122391</v>
      </c>
      <c r="DK267" s="39">
        <v>421.40568164835224</v>
      </c>
    </row>
    <row r="268" spans="109:115" x14ac:dyDescent="0.25">
      <c r="DE268" s="37" t="str">
        <f t="shared" si="1"/>
        <v>Cri Cri® 24 (12x27gr / 0.95oz)45108</v>
      </c>
      <c r="DF268" s="37" t="s">
        <v>133</v>
      </c>
      <c r="DG268" s="38">
        <v>45108</v>
      </c>
      <c r="DH268" s="39"/>
      <c r="DI268" s="39">
        <v>295.20405541695345</v>
      </c>
      <c r="DJ268" s="39">
        <v>155.5263041702627</v>
      </c>
      <c r="DK268" s="39">
        <v>434.88180666364417</v>
      </c>
    </row>
    <row r="269" spans="109:115" x14ac:dyDescent="0.25">
      <c r="DE269" s="37" t="str">
        <f t="shared" si="1"/>
        <v>Cri Cri® 24 (12x27gr / 0.95oz)45139</v>
      </c>
      <c r="DF269" s="37" t="s">
        <v>133</v>
      </c>
      <c r="DG269" s="38">
        <v>45139</v>
      </c>
      <c r="DH269" s="39"/>
      <c r="DI269" s="39">
        <v>307.57111045911881</v>
      </c>
      <c r="DJ269" s="39">
        <v>166.77648369693392</v>
      </c>
      <c r="DK269" s="39">
        <v>448.36573722130368</v>
      </c>
    </row>
    <row r="270" spans="109:115" x14ac:dyDescent="0.25">
      <c r="DE270" s="37" t="str">
        <f t="shared" si="1"/>
        <v>Cri Cri® 24 (12x27gr / 0.95oz)45170</v>
      </c>
      <c r="DF270" s="37" t="s">
        <v>133</v>
      </c>
      <c r="DG270" s="38">
        <v>45170</v>
      </c>
      <c r="DH270" s="39"/>
      <c r="DI270" s="39">
        <v>319.93816550128417</v>
      </c>
      <c r="DJ270" s="39">
        <v>178.01891903923877</v>
      </c>
      <c r="DK270" s="39">
        <v>461.85741196332958</v>
      </c>
    </row>
    <row r="271" spans="109:115" x14ac:dyDescent="0.25">
      <c r="DE271" s="37" t="str">
        <f t="shared" si="1"/>
        <v>Cri Cri® 24 (12x27gr / 0.95oz)45200</v>
      </c>
      <c r="DF271" s="37" t="s">
        <v>133</v>
      </c>
      <c r="DG271" s="38">
        <v>45200</v>
      </c>
      <c r="DH271" s="39"/>
      <c r="DI271" s="39">
        <v>332.30522054344954</v>
      </c>
      <c r="DJ271" s="39">
        <v>189.25367089005891</v>
      </c>
      <c r="DK271" s="39">
        <v>475.35677019684016</v>
      </c>
    </row>
    <row r="272" spans="109:115" x14ac:dyDescent="0.25">
      <c r="DE272" s="37" t="str">
        <f t="shared" si="1"/>
        <v>Cri Cri® 24 (12x27gr / 0.95oz)45231</v>
      </c>
      <c r="DF272" s="37" t="s">
        <v>133</v>
      </c>
      <c r="DG272" s="38">
        <v>45231</v>
      </c>
      <c r="DH272" s="39"/>
      <c r="DI272" s="39">
        <v>344.6722755856149</v>
      </c>
      <c r="DJ272" s="39">
        <v>200.48079927062392</v>
      </c>
      <c r="DK272" s="39">
        <v>488.86375190060585</v>
      </c>
    </row>
    <row r="273" spans="109:115" x14ac:dyDescent="0.25">
      <c r="DE273" s="37" t="str">
        <f t="shared" si="1"/>
        <v>Cri Cri® 24 (12x27gr / 0.95oz)45261</v>
      </c>
      <c r="DF273" s="37" t="s">
        <v>133</v>
      </c>
      <c r="DG273" s="38">
        <v>45261</v>
      </c>
      <c r="DH273" s="39"/>
      <c r="DI273" s="39">
        <v>357.03933062778032</v>
      </c>
      <c r="DJ273" s="39">
        <v>211.70036352506656</v>
      </c>
      <c r="DK273" s="39">
        <v>502.37829773049407</v>
      </c>
    </row>
    <row r="274" spans="109:115" x14ac:dyDescent="0.25">
      <c r="DE274" s="37" t="str">
        <f t="shared" si="1"/>
        <v>Galak® 16(5x130g / 4.58oz)44562</v>
      </c>
      <c r="DF274" s="37" t="s">
        <v>149</v>
      </c>
      <c r="DG274" s="38">
        <v>44562</v>
      </c>
      <c r="DH274" s="39">
        <v>62.05</v>
      </c>
      <c r="DI274" s="39"/>
      <c r="DJ274" s="39"/>
      <c r="DK274" s="39"/>
    </row>
    <row r="275" spans="109:115" x14ac:dyDescent="0.25">
      <c r="DE275" s="37" t="str">
        <f t="shared" si="1"/>
        <v>Galak® 16(5x130g / 4.58oz)44593</v>
      </c>
      <c r="DF275" s="37" t="s">
        <v>149</v>
      </c>
      <c r="DG275" s="38">
        <v>44593</v>
      </c>
      <c r="DH275" s="39">
        <v>71.0625</v>
      </c>
      <c r="DI275" s="39"/>
      <c r="DJ275" s="39"/>
      <c r="DK275" s="39"/>
    </row>
    <row r="276" spans="109:115" x14ac:dyDescent="0.25">
      <c r="DE276" s="37" t="str">
        <f t="shared" si="1"/>
        <v>Galak® 16(5x130g / 4.58oz)44621</v>
      </c>
      <c r="DF276" s="37" t="s">
        <v>149</v>
      </c>
      <c r="DG276" s="38">
        <v>44621</v>
      </c>
      <c r="DH276" s="39">
        <v>61.5</v>
      </c>
      <c r="DI276" s="39"/>
      <c r="DJ276" s="39"/>
      <c r="DK276" s="39"/>
    </row>
    <row r="277" spans="109:115" x14ac:dyDescent="0.25">
      <c r="DE277" s="37" t="str">
        <f t="shared" si="1"/>
        <v>Galak® 16(5x130g / 4.58oz)44652</v>
      </c>
      <c r="DF277" s="37" t="s">
        <v>149</v>
      </c>
      <c r="DG277" s="38">
        <v>44652</v>
      </c>
      <c r="DH277" s="39">
        <v>64.75</v>
      </c>
      <c r="DI277" s="39"/>
      <c r="DJ277" s="39"/>
      <c r="DK277" s="39"/>
    </row>
    <row r="278" spans="109:115" x14ac:dyDescent="0.25">
      <c r="DE278" s="37" t="str">
        <f t="shared" si="1"/>
        <v>Galak® 16(5x130g / 4.58oz)44682</v>
      </c>
      <c r="DF278" s="37" t="s">
        <v>149</v>
      </c>
      <c r="DG278" s="38">
        <v>44682</v>
      </c>
      <c r="DH278" s="39">
        <v>68</v>
      </c>
      <c r="DI278" s="39"/>
      <c r="DJ278" s="39"/>
      <c r="DK278" s="39"/>
    </row>
    <row r="279" spans="109:115" x14ac:dyDescent="0.25">
      <c r="DE279" s="37" t="str">
        <f t="shared" si="1"/>
        <v>Galak® 16(5x130g / 4.58oz)44713</v>
      </c>
      <c r="DF279" s="37" t="s">
        <v>149</v>
      </c>
      <c r="DG279" s="38">
        <v>44713</v>
      </c>
      <c r="DH279" s="39">
        <v>119.3125</v>
      </c>
      <c r="DI279" s="39"/>
      <c r="DJ279" s="39"/>
      <c r="DK279" s="39"/>
    </row>
    <row r="280" spans="109:115" x14ac:dyDescent="0.25">
      <c r="DE280" s="37" t="str">
        <f t="shared" si="1"/>
        <v>Galak® 16(5x130g / 4.58oz)44743</v>
      </c>
      <c r="DF280" s="37" t="s">
        <v>149</v>
      </c>
      <c r="DG280" s="38">
        <v>44743</v>
      </c>
      <c r="DH280" s="39">
        <v>57.875</v>
      </c>
      <c r="DI280" s="39"/>
      <c r="DJ280" s="39"/>
      <c r="DK280" s="39"/>
    </row>
    <row r="281" spans="109:115" x14ac:dyDescent="0.25">
      <c r="DE281" s="37" t="str">
        <f t="shared" si="1"/>
        <v>Galak® 16(5x130g / 4.58oz)44774</v>
      </c>
      <c r="DF281" s="37" t="s">
        <v>149</v>
      </c>
      <c r="DG281" s="38">
        <v>44774</v>
      </c>
      <c r="DH281" s="39">
        <v>95.3125</v>
      </c>
      <c r="DI281" s="39"/>
      <c r="DJ281" s="39"/>
      <c r="DK281" s="39"/>
    </row>
    <row r="282" spans="109:115" x14ac:dyDescent="0.25">
      <c r="DE282" s="37" t="str">
        <f t="shared" si="1"/>
        <v>Galak® 16(5x130g / 4.58oz)44805</v>
      </c>
      <c r="DF282" s="37" t="s">
        <v>149</v>
      </c>
      <c r="DG282" s="38">
        <v>44805</v>
      </c>
      <c r="DH282" s="39">
        <v>142.9375</v>
      </c>
      <c r="DI282" s="39"/>
      <c r="DJ282" s="39"/>
      <c r="DK282" s="39"/>
    </row>
    <row r="283" spans="109:115" x14ac:dyDescent="0.25">
      <c r="DE283" s="37" t="str">
        <f t="shared" si="1"/>
        <v>Galak® 16(5x130g / 4.58oz)44835</v>
      </c>
      <c r="DF283" s="37" t="s">
        <v>149</v>
      </c>
      <c r="DG283" s="38">
        <v>44835</v>
      </c>
      <c r="DH283" s="39">
        <v>198.08750000000001</v>
      </c>
      <c r="DI283" s="39"/>
      <c r="DJ283" s="39"/>
      <c r="DK283" s="39"/>
    </row>
    <row r="284" spans="109:115" x14ac:dyDescent="0.25">
      <c r="DE284" s="37" t="str">
        <f t="shared" si="1"/>
        <v>Galak® 16(5x130g / 4.58oz)44866</v>
      </c>
      <c r="DF284" s="37" t="s">
        <v>149</v>
      </c>
      <c r="DG284" s="38">
        <v>44866</v>
      </c>
      <c r="DH284" s="39">
        <v>130.125</v>
      </c>
      <c r="DI284" s="39">
        <v>130.125</v>
      </c>
      <c r="DJ284" s="39">
        <v>130.125</v>
      </c>
      <c r="DK284" s="39">
        <v>130.125</v>
      </c>
    </row>
    <row r="285" spans="109:115" x14ac:dyDescent="0.25">
      <c r="DE285" s="37" t="str">
        <f t="shared" si="1"/>
        <v>Galak® 16(5x130g / 4.58oz)44896</v>
      </c>
      <c r="DF285" s="37" t="s">
        <v>149</v>
      </c>
      <c r="DG285" s="38">
        <v>44896</v>
      </c>
      <c r="DH285" s="39"/>
      <c r="DI285" s="39">
        <v>163.67473990392028</v>
      </c>
      <c r="DJ285" s="39">
        <v>119.30530814892109</v>
      </c>
      <c r="DK285" s="39">
        <v>208.04417165891948</v>
      </c>
    </row>
    <row r="286" spans="109:115" x14ac:dyDescent="0.25">
      <c r="DE286" s="37" t="str">
        <f t="shared" si="1"/>
        <v>Galak® 16(5x130g / 4.58oz)44927</v>
      </c>
      <c r="DF286" s="37" t="s">
        <v>149</v>
      </c>
      <c r="DG286" s="38">
        <v>44927</v>
      </c>
      <c r="DH286" s="39"/>
      <c r="DI286" s="39">
        <v>169.04238037895243</v>
      </c>
      <c r="DJ286" s="39">
        <v>119.39609894356863</v>
      </c>
      <c r="DK286" s="39">
        <v>218.68866181433623</v>
      </c>
    </row>
    <row r="287" spans="109:115" x14ac:dyDescent="0.25">
      <c r="DE287" s="37" t="str">
        <f t="shared" si="1"/>
        <v>Galak® 16(5x130g / 4.58oz)44958</v>
      </c>
      <c r="DF287" s="37" t="s">
        <v>149</v>
      </c>
      <c r="DG287" s="38">
        <v>44958</v>
      </c>
      <c r="DH287" s="39"/>
      <c r="DI287" s="39">
        <v>218.83422351969796</v>
      </c>
      <c r="DJ287" s="39">
        <v>164.40226106961012</v>
      </c>
      <c r="DK287" s="39">
        <v>273.26618596978579</v>
      </c>
    </row>
    <row r="288" spans="109:115" x14ac:dyDescent="0.25">
      <c r="DE288" s="37" t="str">
        <f t="shared" si="1"/>
        <v>Galak® 16(5x130g / 4.58oz)44986</v>
      </c>
      <c r="DF288" s="37" t="s">
        <v>149</v>
      </c>
      <c r="DG288" s="38">
        <v>44986</v>
      </c>
      <c r="DH288" s="39"/>
      <c r="DI288" s="39">
        <v>181.36555854368751</v>
      </c>
      <c r="DJ288" s="39">
        <v>122.51909527720235</v>
      </c>
      <c r="DK288" s="39">
        <v>240.21202181017267</v>
      </c>
    </row>
    <row r="289" spans="109:115" x14ac:dyDescent="0.25">
      <c r="DE289" s="37" t="str">
        <f t="shared" si="1"/>
        <v>Galak® 16(5x130g / 4.58oz)45017</v>
      </c>
      <c r="DF289" s="37" t="s">
        <v>149</v>
      </c>
      <c r="DG289" s="38">
        <v>45017</v>
      </c>
      <c r="DH289" s="39"/>
      <c r="DI289" s="39">
        <v>206.26011174293592</v>
      </c>
      <c r="DJ289" s="39">
        <v>143.2763788616767</v>
      </c>
      <c r="DK289" s="39">
        <v>269.24384462419516</v>
      </c>
    </row>
    <row r="290" spans="109:115" x14ac:dyDescent="0.25">
      <c r="DE290" s="37" t="str">
        <f t="shared" si="1"/>
        <v>Galak® 16(5x130g / 4.58oz)45047</v>
      </c>
      <c r="DF290" s="37" t="s">
        <v>149</v>
      </c>
      <c r="DG290" s="38">
        <v>45047</v>
      </c>
      <c r="DH290" s="39"/>
      <c r="DI290" s="39">
        <v>211.62775221796809</v>
      </c>
      <c r="DJ290" s="39">
        <v>144.7622530697389</v>
      </c>
      <c r="DK290" s="39">
        <v>278.49325136619728</v>
      </c>
    </row>
    <row r="291" spans="109:115" x14ac:dyDescent="0.25">
      <c r="DE291" s="37" t="str">
        <f t="shared" si="1"/>
        <v>Galak® 16(5x130g / 4.58oz)45078</v>
      </c>
      <c r="DF291" s="37" t="s">
        <v>149</v>
      </c>
      <c r="DG291" s="38">
        <v>45078</v>
      </c>
      <c r="DH291" s="39"/>
      <c r="DI291" s="39">
        <v>261.41959535871359</v>
      </c>
      <c r="DJ291" s="39">
        <v>190.87150123913946</v>
      </c>
      <c r="DK291" s="39">
        <v>331.96768947828775</v>
      </c>
    </row>
    <row r="292" spans="109:115" x14ac:dyDescent="0.25">
      <c r="DE292" s="37" t="str">
        <f t="shared" si="1"/>
        <v>Galak® 16(5x130g / 4.58oz)45108</v>
      </c>
      <c r="DF292" s="37" t="s">
        <v>149</v>
      </c>
      <c r="DG292" s="38">
        <v>45108</v>
      </c>
      <c r="DH292" s="39"/>
      <c r="DI292" s="39">
        <v>223.95093038270315</v>
      </c>
      <c r="DJ292" s="39">
        <v>149.88966947230466</v>
      </c>
      <c r="DK292" s="39">
        <v>298.01219129310164</v>
      </c>
    </row>
    <row r="293" spans="109:115" x14ac:dyDescent="0.25">
      <c r="DE293" s="37" t="str">
        <f t="shared" si="1"/>
        <v>Galak® 16(5x130g / 4.58oz)45139</v>
      </c>
      <c r="DF293" s="37" t="s">
        <v>149</v>
      </c>
      <c r="DG293" s="38">
        <v>45139</v>
      </c>
      <c r="DH293" s="39"/>
      <c r="DI293" s="39">
        <v>248.84548358195158</v>
      </c>
      <c r="DJ293" s="39">
        <v>171.40443945421822</v>
      </c>
      <c r="DK293" s="39">
        <v>326.28652770968495</v>
      </c>
    </row>
    <row r="294" spans="109:115" x14ac:dyDescent="0.25">
      <c r="DE294" s="37" t="str">
        <f t="shared" si="1"/>
        <v>Galak® 16(5x130g / 4.58oz)45170</v>
      </c>
      <c r="DF294" s="37" t="s">
        <v>149</v>
      </c>
      <c r="DG294" s="38">
        <v>45170</v>
      </c>
      <c r="DH294" s="39"/>
      <c r="DI294" s="39">
        <v>254.21312405698376</v>
      </c>
      <c r="DJ294" s="39">
        <v>173.53375703201903</v>
      </c>
      <c r="DK294" s="39">
        <v>334.89249108194849</v>
      </c>
    </row>
    <row r="295" spans="109:115" x14ac:dyDescent="0.25">
      <c r="DE295" s="37" t="str">
        <f t="shared" si="1"/>
        <v>Galak® 16(5x130g / 4.58oz)45200</v>
      </c>
      <c r="DF295" s="37" t="s">
        <v>149</v>
      </c>
      <c r="DG295" s="38">
        <v>45200</v>
      </c>
      <c r="DH295" s="39"/>
      <c r="DI295" s="39">
        <v>304.00496719772923</v>
      </c>
      <c r="DJ295" s="39">
        <v>220.20034202969561</v>
      </c>
      <c r="DK295" s="39">
        <v>387.80959236576285</v>
      </c>
    </row>
    <row r="296" spans="109:115" x14ac:dyDescent="0.25">
      <c r="DE296" s="37" t="str">
        <f t="shared" si="1"/>
        <v>Galak® 16(5x130g / 4.58oz)45231</v>
      </c>
      <c r="DF296" s="37" t="s">
        <v>149</v>
      </c>
      <c r="DG296" s="38">
        <v>45231</v>
      </c>
      <c r="DH296" s="39"/>
      <c r="DI296" s="39">
        <v>266.53630222171881</v>
      </c>
      <c r="DJ296" s="39">
        <v>179.707251432807</v>
      </c>
      <c r="DK296" s="39">
        <v>353.36535301063066</v>
      </c>
    </row>
    <row r="297" spans="109:115" x14ac:dyDescent="0.25">
      <c r="DE297" s="37" t="str">
        <f t="shared" si="1"/>
        <v>Galak® 16(5x130g / 4.58oz)45261</v>
      </c>
      <c r="DF297" s="37" t="s">
        <v>149</v>
      </c>
      <c r="DG297" s="38">
        <v>45261</v>
      </c>
      <c r="DH297" s="39"/>
      <c r="DI297" s="39">
        <v>291.43085542096725</v>
      </c>
      <c r="DJ297" s="39">
        <v>201.65673562680036</v>
      </c>
      <c r="DK297" s="39">
        <v>381.20497521513414</v>
      </c>
    </row>
    <row r="298" spans="109:115" x14ac:dyDescent="0.25">
      <c r="DE298" s="37" t="str">
        <f t="shared" si="1"/>
        <v>Galak® 24 (12x30gr / 1.05oz)44562</v>
      </c>
      <c r="DF298" s="37" t="s">
        <v>153</v>
      </c>
      <c r="DG298" s="38">
        <v>44562</v>
      </c>
      <c r="DH298" s="39">
        <v>76.166601</v>
      </c>
      <c r="DI298" s="39"/>
      <c r="DJ298" s="39"/>
      <c r="DK298" s="39"/>
    </row>
    <row r="299" spans="109:115" x14ac:dyDescent="0.25">
      <c r="DE299" s="37" t="str">
        <f t="shared" si="1"/>
        <v>Galak® 24 (12x30gr / 1.05oz)44593</v>
      </c>
      <c r="DF299" s="37" t="s">
        <v>153</v>
      </c>
      <c r="DG299" s="38">
        <v>44593</v>
      </c>
      <c r="DH299" s="39">
        <v>80.5</v>
      </c>
      <c r="DI299" s="39"/>
      <c r="DJ299" s="39"/>
      <c r="DK299" s="39"/>
    </row>
    <row r="300" spans="109:115" x14ac:dyDescent="0.25">
      <c r="DE300" s="37" t="str">
        <f t="shared" si="1"/>
        <v>Galak® 24 (12x30gr / 1.05oz)44621</v>
      </c>
      <c r="DF300" s="37" t="s">
        <v>153</v>
      </c>
      <c r="DG300" s="38">
        <v>44621</v>
      </c>
      <c r="DH300" s="39">
        <v>94.916667000000004</v>
      </c>
      <c r="DI300" s="39"/>
      <c r="DJ300" s="39"/>
      <c r="DK300" s="39"/>
    </row>
    <row r="301" spans="109:115" x14ac:dyDescent="0.25">
      <c r="DE301" s="37" t="str">
        <f t="shared" si="1"/>
        <v>Galak® 24 (12x30gr / 1.05oz)44652</v>
      </c>
      <c r="DF301" s="37" t="s">
        <v>153</v>
      </c>
      <c r="DG301" s="38">
        <v>44652</v>
      </c>
      <c r="DH301" s="39">
        <v>88.75</v>
      </c>
      <c r="DI301" s="39"/>
      <c r="DJ301" s="39"/>
      <c r="DK301" s="39"/>
    </row>
    <row r="302" spans="109:115" x14ac:dyDescent="0.25">
      <c r="DE302" s="37" t="str">
        <f t="shared" si="1"/>
        <v>Galak® 24 (12x30gr / 1.05oz)44682</v>
      </c>
      <c r="DF302" s="37" t="s">
        <v>153</v>
      </c>
      <c r="DG302" s="38">
        <v>44682</v>
      </c>
      <c r="DH302" s="39">
        <v>118.625</v>
      </c>
      <c r="DI302" s="39"/>
      <c r="DJ302" s="39"/>
      <c r="DK302" s="39"/>
    </row>
    <row r="303" spans="109:115" x14ac:dyDescent="0.25">
      <c r="DE303" s="37" t="str">
        <f t="shared" si="1"/>
        <v>Galak® 24 (12x30gr / 1.05oz)44713</v>
      </c>
      <c r="DF303" s="37" t="s">
        <v>153</v>
      </c>
      <c r="DG303" s="38">
        <v>44713</v>
      </c>
      <c r="DH303" s="39">
        <v>108.121528</v>
      </c>
      <c r="DI303" s="39"/>
      <c r="DJ303" s="39"/>
      <c r="DK303" s="39"/>
    </row>
    <row r="304" spans="109:115" x14ac:dyDescent="0.25">
      <c r="DE304" s="37" t="str">
        <f t="shared" si="1"/>
        <v>Galak® 24 (12x30gr / 1.05oz)44743</v>
      </c>
      <c r="DF304" s="37" t="s">
        <v>153</v>
      </c>
      <c r="DG304" s="38">
        <v>44743</v>
      </c>
      <c r="DH304" s="39">
        <v>82.25</v>
      </c>
      <c r="DI304" s="39"/>
      <c r="DJ304" s="39"/>
      <c r="DK304" s="39"/>
    </row>
    <row r="305" spans="109:115" x14ac:dyDescent="0.25">
      <c r="DE305" s="37" t="str">
        <f t="shared" si="1"/>
        <v>Galak® 24 (12x30gr / 1.05oz)44774</v>
      </c>
      <c r="DF305" s="37" t="s">
        <v>153</v>
      </c>
      <c r="DG305" s="38">
        <v>44774</v>
      </c>
      <c r="DH305" s="39">
        <v>225.28823</v>
      </c>
      <c r="DI305" s="39"/>
      <c r="DJ305" s="39"/>
      <c r="DK305" s="39"/>
    </row>
    <row r="306" spans="109:115" x14ac:dyDescent="0.25">
      <c r="DE306" s="37" t="str">
        <f t="shared" si="1"/>
        <v>Galak® 24 (12x30gr / 1.05oz)44805</v>
      </c>
      <c r="DF306" s="37" t="s">
        <v>153</v>
      </c>
      <c r="DG306" s="38">
        <v>44805</v>
      </c>
      <c r="DH306" s="39">
        <v>161.08333999999999</v>
      </c>
      <c r="DI306" s="39"/>
      <c r="DJ306" s="39"/>
      <c r="DK306" s="39"/>
    </row>
    <row r="307" spans="109:115" x14ac:dyDescent="0.25">
      <c r="DE307" s="37" t="str">
        <f t="shared" ref="DE307:DE370" si="2">+DF307&amp;DG307</f>
        <v>Galak® 24 (12x30gr / 1.05oz)44835</v>
      </c>
      <c r="DF307" s="37" t="s">
        <v>153</v>
      </c>
      <c r="DG307" s="38">
        <v>44835</v>
      </c>
      <c r="DH307" s="39">
        <v>180.243056</v>
      </c>
      <c r="DI307" s="39"/>
      <c r="DJ307" s="39"/>
      <c r="DK307" s="39"/>
    </row>
    <row r="308" spans="109:115" x14ac:dyDescent="0.25">
      <c r="DE308" s="37" t="str">
        <f t="shared" si="2"/>
        <v>Galak® 24 (12x30gr / 1.05oz)44866</v>
      </c>
      <c r="DF308" s="37" t="s">
        <v>153</v>
      </c>
      <c r="DG308" s="38">
        <v>44866</v>
      </c>
      <c r="DH308" s="39">
        <v>68.583340000000007</v>
      </c>
      <c r="DI308" s="39">
        <v>68.583340000000007</v>
      </c>
      <c r="DJ308" s="39">
        <v>68.583340000000007</v>
      </c>
      <c r="DK308" s="39">
        <v>68.583340000000007</v>
      </c>
    </row>
    <row r="309" spans="109:115" x14ac:dyDescent="0.25">
      <c r="DE309" s="37" t="str">
        <f t="shared" si="2"/>
        <v>Galak® 24 (12x30gr / 1.05oz)44896</v>
      </c>
      <c r="DF309" s="37" t="s">
        <v>153</v>
      </c>
      <c r="DG309" s="38">
        <v>44896</v>
      </c>
      <c r="DH309" s="39"/>
      <c r="DI309" s="39">
        <v>156.17834030817269</v>
      </c>
      <c r="DJ309" s="39">
        <v>72.376491665258399</v>
      </c>
      <c r="DK309" s="39">
        <v>239.98018895108697</v>
      </c>
    </row>
    <row r="310" spans="109:115" x14ac:dyDescent="0.25">
      <c r="DE310" s="37" t="str">
        <f t="shared" si="2"/>
        <v>Galak® 24 (12x30gr / 1.05oz)44927</v>
      </c>
      <c r="DF310" s="37" t="s">
        <v>153</v>
      </c>
      <c r="DG310" s="38">
        <v>44927</v>
      </c>
      <c r="DH310" s="39"/>
      <c r="DI310" s="39">
        <v>163.46479981025379</v>
      </c>
      <c r="DJ310" s="39">
        <v>79.662574059869087</v>
      </c>
      <c r="DK310" s="39">
        <v>247.2670255606385</v>
      </c>
    </row>
    <row r="311" spans="109:115" x14ac:dyDescent="0.25">
      <c r="DE311" s="37" t="str">
        <f t="shared" si="2"/>
        <v>Galak® 24 (12x30gr / 1.05oz)44958</v>
      </c>
      <c r="DF311" s="37" t="s">
        <v>153</v>
      </c>
      <c r="DG311" s="38">
        <v>44958</v>
      </c>
      <c r="DH311" s="39"/>
      <c r="DI311" s="39">
        <v>170.75125931233504</v>
      </c>
      <c r="DJ311" s="39">
        <v>86.948363152859642</v>
      </c>
      <c r="DK311" s="39">
        <v>254.55415547181042</v>
      </c>
    </row>
    <row r="312" spans="109:115" x14ac:dyDescent="0.25">
      <c r="DE312" s="37" t="str">
        <f t="shared" si="2"/>
        <v>Galak® 24 (12x30gr / 1.05oz)44986</v>
      </c>
      <c r="DF312" s="37" t="s">
        <v>153</v>
      </c>
      <c r="DG312" s="38">
        <v>44986</v>
      </c>
      <c r="DH312" s="39"/>
      <c r="DI312" s="39">
        <v>178.03771881441614</v>
      </c>
      <c r="DJ312" s="39">
        <v>94.233775151473182</v>
      </c>
      <c r="DK312" s="39">
        <v>261.84166247735908</v>
      </c>
    </row>
    <row r="313" spans="109:115" x14ac:dyDescent="0.25">
      <c r="DE313" s="37" t="str">
        <f t="shared" si="2"/>
        <v>Galak® 24 (12x30gr / 1.05oz)45017</v>
      </c>
      <c r="DF313" s="37" t="s">
        <v>153</v>
      </c>
      <c r="DG313" s="38">
        <v>45017</v>
      </c>
      <c r="DH313" s="39"/>
      <c r="DI313" s="39">
        <v>185.32417831649738</v>
      </c>
      <c r="DJ313" s="39">
        <v>101.51872627156291</v>
      </c>
      <c r="DK313" s="39">
        <v>269.12963036143185</v>
      </c>
    </row>
    <row r="314" spans="109:115" x14ac:dyDescent="0.25">
      <c r="DE314" s="37" t="str">
        <f t="shared" si="2"/>
        <v>Galak® 24 (12x30gr / 1.05oz)45047</v>
      </c>
      <c r="DF314" s="37" t="s">
        <v>153</v>
      </c>
      <c r="DG314" s="38">
        <v>45047</v>
      </c>
      <c r="DH314" s="39"/>
      <c r="DI314" s="39">
        <v>192.61063781857851</v>
      </c>
      <c r="DJ314" s="39">
        <v>108.80313274177901</v>
      </c>
      <c r="DK314" s="39">
        <v>276.41814289537803</v>
      </c>
    </row>
    <row r="315" spans="109:115" x14ac:dyDescent="0.25">
      <c r="DE315" s="37" t="str">
        <f t="shared" si="2"/>
        <v>Galak® 24 (12x30gr / 1.05oz)45078</v>
      </c>
      <c r="DF315" s="37" t="s">
        <v>153</v>
      </c>
      <c r="DG315" s="38">
        <v>45078</v>
      </c>
      <c r="DH315" s="39"/>
      <c r="DI315" s="39">
        <v>199.89709732065975</v>
      </c>
      <c r="DJ315" s="39">
        <v>116.08691080859383</v>
      </c>
      <c r="DK315" s="39">
        <v>283.70728383272569</v>
      </c>
    </row>
    <row r="316" spans="109:115" x14ac:dyDescent="0.25">
      <c r="DE316" s="37" t="str">
        <f t="shared" si="2"/>
        <v>Galak® 24 (12x30gr / 1.05oz)45108</v>
      </c>
      <c r="DF316" s="37" t="s">
        <v>153</v>
      </c>
      <c r="DG316" s="38">
        <v>45108</v>
      </c>
      <c r="DH316" s="39"/>
      <c r="DI316" s="39">
        <v>207.18355682274085</v>
      </c>
      <c r="DJ316" s="39">
        <v>123.36997674215969</v>
      </c>
      <c r="DK316" s="39">
        <v>290.99713690332203</v>
      </c>
    </row>
    <row r="317" spans="109:115" x14ac:dyDescent="0.25">
      <c r="DE317" s="37" t="str">
        <f t="shared" si="2"/>
        <v>Galak® 24 (12x30gr / 1.05oz)45139</v>
      </c>
      <c r="DF317" s="37" t="s">
        <v>153</v>
      </c>
      <c r="DG317" s="38">
        <v>45139</v>
      </c>
      <c r="DH317" s="39"/>
      <c r="DI317" s="39">
        <v>214.47001632482207</v>
      </c>
      <c r="DJ317" s="39">
        <v>130.65224684300165</v>
      </c>
      <c r="DK317" s="39">
        <v>298.28778580664249</v>
      </c>
    </row>
    <row r="318" spans="109:115" x14ac:dyDescent="0.25">
      <c r="DE318" s="37" t="str">
        <f t="shared" si="2"/>
        <v>Galak® 24 (12x30gr / 1.05oz)45170</v>
      </c>
      <c r="DF318" s="37" t="s">
        <v>153</v>
      </c>
      <c r="DG318" s="38">
        <v>45170</v>
      </c>
      <c r="DH318" s="39"/>
      <c r="DI318" s="39">
        <v>221.7564758269032</v>
      </c>
      <c r="DJ318" s="39">
        <v>137.93363744953888</v>
      </c>
      <c r="DK318" s="39">
        <v>305.57931420426752</v>
      </c>
    </row>
    <row r="319" spans="109:115" x14ac:dyDescent="0.25">
      <c r="DE319" s="37" t="str">
        <f t="shared" si="2"/>
        <v>Galak® 24 (12x30gr / 1.05oz)45200</v>
      </c>
      <c r="DF319" s="37" t="s">
        <v>153</v>
      </c>
      <c r="DG319" s="38">
        <v>45200</v>
      </c>
      <c r="DH319" s="39"/>
      <c r="DI319" s="39">
        <v>229.04293532898444</v>
      </c>
      <c r="DJ319" s="39">
        <v>145.21406494643594</v>
      </c>
      <c r="DK319" s="39">
        <v>312.87180571153294</v>
      </c>
    </row>
    <row r="320" spans="109:115" x14ac:dyDescent="0.25">
      <c r="DE320" s="37" t="str">
        <f t="shared" si="2"/>
        <v>Galak® 24 (12x30gr / 1.05oz)45231</v>
      </c>
      <c r="DF320" s="37" t="s">
        <v>153</v>
      </c>
      <c r="DG320" s="38">
        <v>45231</v>
      </c>
      <c r="DH320" s="39"/>
      <c r="DI320" s="39">
        <v>236.32939483106557</v>
      </c>
      <c r="DJ320" s="39">
        <v>152.49344577377633</v>
      </c>
      <c r="DK320" s="39">
        <v>320.16534388835481</v>
      </c>
    </row>
    <row r="321" spans="109:115" x14ac:dyDescent="0.25">
      <c r="DE321" s="37" t="str">
        <f t="shared" si="2"/>
        <v>Galak® 24 (12x30gr / 1.05oz)45261</v>
      </c>
      <c r="DF321" s="37" t="s">
        <v>153</v>
      </c>
      <c r="DG321" s="38">
        <v>45261</v>
      </c>
      <c r="DH321" s="39"/>
      <c r="DI321" s="39">
        <v>243.61585433314679</v>
      </c>
      <c r="DJ321" s="39">
        <v>159.77169643705813</v>
      </c>
      <c r="DK321" s="39">
        <v>327.46001222923542</v>
      </c>
    </row>
    <row r="322" spans="109:115" x14ac:dyDescent="0.25">
      <c r="DE322" s="37" t="str">
        <f t="shared" si="2"/>
        <v>Savoy Chocolate Baking Bar 40% 16 (4x200gr / 7.05oz)44562</v>
      </c>
      <c r="DF322" s="37" t="s">
        <v>246</v>
      </c>
      <c r="DG322" s="38">
        <v>44562</v>
      </c>
      <c r="DH322" s="39">
        <v>38.5</v>
      </c>
      <c r="DI322" s="39"/>
      <c r="DJ322" s="39"/>
      <c r="DK322" s="39"/>
    </row>
    <row r="323" spans="109:115" x14ac:dyDescent="0.25">
      <c r="DE323" s="37" t="str">
        <f t="shared" si="2"/>
        <v>Savoy Chocolate Baking Bar 40% 16 (4x200gr / 7.05oz)44593</v>
      </c>
      <c r="DF323" s="37" t="s">
        <v>246</v>
      </c>
      <c r="DG323" s="38">
        <v>44593</v>
      </c>
      <c r="DH323" s="39">
        <v>39.5</v>
      </c>
      <c r="DI323" s="39"/>
      <c r="DJ323" s="39"/>
      <c r="DK323" s="39"/>
    </row>
    <row r="324" spans="109:115" x14ac:dyDescent="0.25">
      <c r="DE324" s="37" t="str">
        <f t="shared" si="2"/>
        <v>Savoy Chocolate Baking Bar 40% 16 (4x200gr / 7.05oz)44621</v>
      </c>
      <c r="DF324" s="37" t="s">
        <v>246</v>
      </c>
      <c r="DG324" s="38">
        <v>44621</v>
      </c>
      <c r="DH324" s="39">
        <v>31.4375</v>
      </c>
      <c r="DI324" s="39"/>
      <c r="DJ324" s="39"/>
      <c r="DK324" s="39"/>
    </row>
    <row r="325" spans="109:115" x14ac:dyDescent="0.25">
      <c r="DE325" s="37" t="str">
        <f t="shared" si="2"/>
        <v>Savoy Chocolate Baking Bar 40% 16 (4x200gr / 7.05oz)44652</v>
      </c>
      <c r="DF325" s="37" t="s">
        <v>246</v>
      </c>
      <c r="DG325" s="38">
        <v>44652</v>
      </c>
      <c r="DH325" s="39">
        <v>44.5</v>
      </c>
      <c r="DI325" s="39"/>
      <c r="DJ325" s="39"/>
      <c r="DK325" s="39"/>
    </row>
    <row r="326" spans="109:115" x14ac:dyDescent="0.25">
      <c r="DE326" s="37" t="str">
        <f t="shared" si="2"/>
        <v>Savoy Chocolate Baking Bar 40% 16 (4x200gr / 7.05oz)44682</v>
      </c>
      <c r="DF326" s="37" t="s">
        <v>246</v>
      </c>
      <c r="DG326" s="38">
        <v>44682</v>
      </c>
      <c r="DH326" s="39">
        <v>28</v>
      </c>
      <c r="DI326" s="39"/>
      <c r="DJ326" s="39"/>
      <c r="DK326" s="39"/>
    </row>
    <row r="327" spans="109:115" x14ac:dyDescent="0.25">
      <c r="DE327" s="37" t="str">
        <f t="shared" si="2"/>
        <v>Savoy Chocolate Baking Bar 40% 16 (4x200gr / 7.05oz)44713</v>
      </c>
      <c r="DF327" s="37" t="s">
        <v>246</v>
      </c>
      <c r="DG327" s="38">
        <v>44713</v>
      </c>
      <c r="DH327" s="39">
        <v>37</v>
      </c>
      <c r="DI327" s="39"/>
      <c r="DJ327" s="39"/>
      <c r="DK327" s="39"/>
    </row>
    <row r="328" spans="109:115" x14ac:dyDescent="0.25">
      <c r="DE328" s="37" t="str">
        <f t="shared" si="2"/>
        <v>Savoy Chocolate Baking Bar 40% 16 (4x200gr / 7.05oz)44743</v>
      </c>
      <c r="DF328" s="37" t="s">
        <v>246</v>
      </c>
      <c r="DG328" s="38">
        <v>44743</v>
      </c>
      <c r="DH328" s="39">
        <v>37.8125</v>
      </c>
      <c r="DI328" s="39"/>
      <c r="DJ328" s="39"/>
      <c r="DK328" s="39"/>
    </row>
    <row r="329" spans="109:115" x14ac:dyDescent="0.25">
      <c r="DE329" s="37" t="str">
        <f t="shared" si="2"/>
        <v>Savoy Chocolate Baking Bar 40% 16 (4x200gr / 7.05oz)44774</v>
      </c>
      <c r="DF329" s="37" t="s">
        <v>246</v>
      </c>
      <c r="DG329" s="38">
        <v>44774</v>
      </c>
      <c r="DH329" s="39">
        <v>26</v>
      </c>
      <c r="DI329" s="39"/>
      <c r="DJ329" s="39"/>
      <c r="DK329" s="39"/>
    </row>
    <row r="330" spans="109:115" x14ac:dyDescent="0.25">
      <c r="DE330" s="37" t="str">
        <f t="shared" si="2"/>
        <v>Savoy Chocolate Baking Bar 40% 16 (4x200gr / 7.05oz)44805</v>
      </c>
      <c r="DF330" s="37" t="s">
        <v>246</v>
      </c>
      <c r="DG330" s="38">
        <v>44805</v>
      </c>
      <c r="DH330" s="39">
        <v>35</v>
      </c>
      <c r="DI330" s="39"/>
      <c r="DJ330" s="39"/>
      <c r="DK330" s="39"/>
    </row>
    <row r="331" spans="109:115" x14ac:dyDescent="0.25">
      <c r="DE331" s="37" t="str">
        <f t="shared" si="2"/>
        <v>Savoy Chocolate Baking Bar 40% 16 (4x200gr / 7.05oz)44835</v>
      </c>
      <c r="DF331" s="37" t="s">
        <v>246</v>
      </c>
      <c r="DG331" s="38">
        <v>44835</v>
      </c>
      <c r="DH331" s="39">
        <v>30.6875</v>
      </c>
      <c r="DI331" s="39"/>
      <c r="DJ331" s="39"/>
      <c r="DK331" s="39"/>
    </row>
    <row r="332" spans="109:115" x14ac:dyDescent="0.25">
      <c r="DE332" s="37" t="str">
        <f t="shared" si="2"/>
        <v>Savoy Chocolate Baking Bar 40% 16 (4x200gr / 7.05oz)44866</v>
      </c>
      <c r="DF332" s="37" t="s">
        <v>246</v>
      </c>
      <c r="DG332" s="38">
        <v>44866</v>
      </c>
      <c r="DH332" s="39">
        <v>32.625</v>
      </c>
      <c r="DI332" s="39">
        <v>32.625</v>
      </c>
      <c r="DJ332" s="39">
        <v>32.625</v>
      </c>
      <c r="DK332" s="39">
        <v>32.625</v>
      </c>
    </row>
    <row r="333" spans="109:115" x14ac:dyDescent="0.25">
      <c r="DE333" s="37" t="str">
        <f t="shared" si="2"/>
        <v>Savoy Chocolate Baking Bar 40% 16 (4x200gr / 7.05oz)44896</v>
      </c>
      <c r="DF333" s="37" t="s">
        <v>246</v>
      </c>
      <c r="DG333" s="38">
        <v>44896</v>
      </c>
      <c r="DH333" s="39"/>
      <c r="DI333" s="39">
        <v>30.372645283567817</v>
      </c>
      <c r="DJ333" s="39">
        <v>21.192967531766932</v>
      </c>
      <c r="DK333" s="39">
        <v>39.552323035368701</v>
      </c>
    </row>
    <row r="334" spans="109:115" x14ac:dyDescent="0.25">
      <c r="DE334" s="37" t="str">
        <f t="shared" si="2"/>
        <v>Savoy Chocolate Baking Bar 40% 16 (4x200gr / 7.05oz)44927</v>
      </c>
      <c r="DF334" s="37" t="s">
        <v>246</v>
      </c>
      <c r="DG334" s="38">
        <v>44927</v>
      </c>
      <c r="DH334" s="39"/>
      <c r="DI334" s="39">
        <v>29.633308328307884</v>
      </c>
      <c r="DJ334" s="39">
        <v>20.45358926805006</v>
      </c>
      <c r="DK334" s="39">
        <v>38.813027388565708</v>
      </c>
    </row>
    <row r="335" spans="109:115" x14ac:dyDescent="0.25">
      <c r="DE335" s="37" t="str">
        <f t="shared" si="2"/>
        <v>Savoy Chocolate Baking Bar 40% 16 (4x200gr / 7.05oz)44958</v>
      </c>
      <c r="DF335" s="37" t="s">
        <v>246</v>
      </c>
      <c r="DG335" s="38">
        <v>44958</v>
      </c>
      <c r="DH335" s="39"/>
      <c r="DI335" s="39">
        <v>28.893971373047947</v>
      </c>
      <c r="DJ335" s="39">
        <v>19.714178875992317</v>
      </c>
      <c r="DK335" s="39">
        <v>38.073763870103576</v>
      </c>
    </row>
    <row r="336" spans="109:115" x14ac:dyDescent="0.25">
      <c r="DE336" s="37" t="str">
        <f t="shared" si="2"/>
        <v>Savoy Chocolate Baking Bar 40% 16 (4x200gr / 7.05oz)44986</v>
      </c>
      <c r="DF336" s="37" t="s">
        <v>246</v>
      </c>
      <c r="DG336" s="38">
        <v>44986</v>
      </c>
      <c r="DH336" s="39"/>
      <c r="DI336" s="39">
        <v>28.154634417788014</v>
      </c>
      <c r="DJ336" s="39">
        <v>18.974727176911912</v>
      </c>
      <c r="DK336" s="39">
        <v>37.334541658664115</v>
      </c>
    </row>
    <row r="337" spans="109:115" x14ac:dyDescent="0.25">
      <c r="DE337" s="37" t="str">
        <f t="shared" si="2"/>
        <v>Savoy Chocolate Baking Bar 40% 16 (4x200gr / 7.05oz)45017</v>
      </c>
      <c r="DF337" s="37" t="s">
        <v>246</v>
      </c>
      <c r="DG337" s="38">
        <v>45017</v>
      </c>
      <c r="DH337" s="39"/>
      <c r="DI337" s="39">
        <v>27.415297462528077</v>
      </c>
      <c r="DJ337" s="39">
        <v>18.235224993070112</v>
      </c>
      <c r="DK337" s="39">
        <v>36.595369931986042</v>
      </c>
    </row>
    <row r="338" spans="109:115" x14ac:dyDescent="0.25">
      <c r="DE338" s="37" t="str">
        <f t="shared" si="2"/>
        <v>Savoy Chocolate Baking Bar 40% 16 (4x200gr / 7.05oz)45047</v>
      </c>
      <c r="DF338" s="37" t="s">
        <v>246</v>
      </c>
      <c r="DG338" s="38">
        <v>45047</v>
      </c>
      <c r="DH338" s="39"/>
      <c r="DI338" s="39">
        <v>26.675960507268144</v>
      </c>
      <c r="DJ338" s="39">
        <v>17.495663148130056</v>
      </c>
      <c r="DK338" s="39">
        <v>35.856257866406231</v>
      </c>
    </row>
    <row r="339" spans="109:115" x14ac:dyDescent="0.25">
      <c r="DE339" s="37" t="str">
        <f t="shared" si="2"/>
        <v>Savoy Chocolate Baking Bar 40% 16 (4x200gr / 7.05oz)45078</v>
      </c>
      <c r="DF339" s="37" t="s">
        <v>246</v>
      </c>
      <c r="DG339" s="38">
        <v>45078</v>
      </c>
      <c r="DH339" s="39"/>
      <c r="DI339" s="39">
        <v>25.936623552008207</v>
      </c>
      <c r="DJ339" s="39">
        <v>16.756032467707051</v>
      </c>
      <c r="DK339" s="39">
        <v>35.117214636309363</v>
      </c>
    </row>
    <row r="340" spans="109:115" x14ac:dyDescent="0.25">
      <c r="DE340" s="37" t="str">
        <f t="shared" si="2"/>
        <v>Savoy Chocolate Baking Bar 40% 16 (4x200gr / 7.05oz)45108</v>
      </c>
      <c r="DF340" s="37" t="s">
        <v>246</v>
      </c>
      <c r="DG340" s="38">
        <v>45108</v>
      </c>
      <c r="DH340" s="39"/>
      <c r="DI340" s="39">
        <v>25.197286596748274</v>
      </c>
      <c r="DJ340" s="39">
        <v>16.016323780010389</v>
      </c>
      <c r="DK340" s="39">
        <v>34.378249413486159</v>
      </c>
    </row>
    <row r="341" spans="109:115" x14ac:dyDescent="0.25">
      <c r="DE341" s="37" t="str">
        <f t="shared" si="2"/>
        <v>Savoy Chocolate Baking Bar 40% 16 (4x200gr / 7.05oz)45139</v>
      </c>
      <c r="DF341" s="37" t="s">
        <v>246</v>
      </c>
      <c r="DG341" s="38">
        <v>45139</v>
      </c>
      <c r="DH341" s="39"/>
      <c r="DI341" s="39">
        <v>24.457949641488337</v>
      </c>
      <c r="DJ341" s="39">
        <v>15.27652791657632</v>
      </c>
      <c r="DK341" s="39">
        <v>33.639371366400354</v>
      </c>
    </row>
    <row r="342" spans="109:115" x14ac:dyDescent="0.25">
      <c r="DE342" s="37" t="str">
        <f t="shared" si="2"/>
        <v>Savoy Chocolate Baking Bar 40% 16 (4x200gr / 7.05oz)45170</v>
      </c>
      <c r="DF342" s="37" t="s">
        <v>246</v>
      </c>
      <c r="DG342" s="38">
        <v>45170</v>
      </c>
      <c r="DH342" s="39"/>
      <c r="DI342" s="39">
        <v>23.718612686228404</v>
      </c>
      <c r="DJ342" s="39">
        <v>14.536635713092105</v>
      </c>
      <c r="DK342" s="39">
        <v>32.900589659364705</v>
      </c>
    </row>
    <row r="343" spans="109:115" x14ac:dyDescent="0.25">
      <c r="DE343" s="37" t="str">
        <f t="shared" si="2"/>
        <v>Savoy Chocolate Baking Bar 40% 16 (4x200gr / 7.05oz)45200</v>
      </c>
      <c r="DF343" s="37" t="s">
        <v>246</v>
      </c>
      <c r="DG343" s="38">
        <v>45200</v>
      </c>
      <c r="DH343" s="39"/>
      <c r="DI343" s="39">
        <v>22.979275730968467</v>
      </c>
      <c r="DJ343" s="39">
        <v>13.796638010310666</v>
      </c>
      <c r="DK343" s="39">
        <v>32.161913451626269</v>
      </c>
    </row>
    <row r="344" spans="109:115" x14ac:dyDescent="0.25">
      <c r="DE344" s="37" t="str">
        <f t="shared" si="2"/>
        <v>Savoy Chocolate Baking Bar 40% 16 (4x200gr / 7.05oz)45231</v>
      </c>
      <c r="DF344" s="37" t="s">
        <v>246</v>
      </c>
      <c r="DG344" s="38">
        <v>45231</v>
      </c>
      <c r="DH344" s="39"/>
      <c r="DI344" s="39">
        <v>22.239938775708531</v>
      </c>
      <c r="DJ344" s="39">
        <v>13.056525655055596</v>
      </c>
      <c r="DK344" s="39">
        <v>31.423351896361467</v>
      </c>
    </row>
    <row r="345" spans="109:115" x14ac:dyDescent="0.25">
      <c r="DE345" s="37" t="str">
        <f t="shared" si="2"/>
        <v>Savoy Chocolate Baking Bar 40% 16 (4x200gr / 7.05oz)45261</v>
      </c>
      <c r="DF345" s="37" t="s">
        <v>246</v>
      </c>
      <c r="DG345" s="38">
        <v>45261</v>
      </c>
      <c r="DH345" s="39"/>
      <c r="DI345" s="39">
        <v>21.500601820448598</v>
      </c>
      <c r="DJ345" s="39">
        <v>12.316289501315971</v>
      </c>
      <c r="DK345" s="39">
        <v>30.684914139581224</v>
      </c>
    </row>
    <row r="346" spans="109:115" x14ac:dyDescent="0.25">
      <c r="DE346" s="37" t="str">
        <f t="shared" si="2"/>
        <v>Savoy Chocolate Baking Bar 55% 16 (4x200gr / 7.05oz)44562</v>
      </c>
      <c r="DF346" s="37" t="s">
        <v>250</v>
      </c>
      <c r="DG346" s="38">
        <v>44562</v>
      </c>
      <c r="DH346" s="39">
        <v>34.75</v>
      </c>
      <c r="DI346" s="39"/>
      <c r="DJ346" s="39"/>
      <c r="DK346" s="39"/>
    </row>
    <row r="347" spans="109:115" x14ac:dyDescent="0.25">
      <c r="DE347" s="37" t="str">
        <f t="shared" si="2"/>
        <v>Savoy Chocolate Baking Bar 55% 16 (4x200gr / 7.05oz)44593</v>
      </c>
      <c r="DF347" s="37" t="s">
        <v>250</v>
      </c>
      <c r="DG347" s="38">
        <v>44593</v>
      </c>
      <c r="DH347" s="39">
        <v>20.4375</v>
      </c>
      <c r="DI347" s="39"/>
      <c r="DJ347" s="39"/>
      <c r="DK347" s="39"/>
    </row>
    <row r="348" spans="109:115" x14ac:dyDescent="0.25">
      <c r="DE348" s="37" t="str">
        <f t="shared" si="2"/>
        <v>Savoy Chocolate Baking Bar 55% 16 (4x200gr / 7.05oz)44621</v>
      </c>
      <c r="DF348" s="37" t="s">
        <v>250</v>
      </c>
      <c r="DG348" s="38">
        <v>44621</v>
      </c>
      <c r="DH348" s="39">
        <v>22.9375</v>
      </c>
      <c r="DI348" s="39"/>
      <c r="DJ348" s="39"/>
      <c r="DK348" s="39"/>
    </row>
    <row r="349" spans="109:115" x14ac:dyDescent="0.25">
      <c r="DE349" s="37" t="str">
        <f t="shared" si="2"/>
        <v>Savoy Chocolate Baking Bar 55% 16 (4x200gr / 7.05oz)44652</v>
      </c>
      <c r="DF349" s="37" t="s">
        <v>250</v>
      </c>
      <c r="DG349" s="38">
        <v>44652</v>
      </c>
      <c r="DH349" s="39">
        <v>35.75</v>
      </c>
      <c r="DI349" s="39"/>
      <c r="DJ349" s="39"/>
      <c r="DK349" s="39"/>
    </row>
    <row r="350" spans="109:115" x14ac:dyDescent="0.25">
      <c r="DE350" s="37" t="str">
        <f t="shared" si="2"/>
        <v>Savoy Chocolate Baking Bar 55% 16 (4x200gr / 7.05oz)44682</v>
      </c>
      <c r="DF350" s="37" t="s">
        <v>250</v>
      </c>
      <c r="DG350" s="38">
        <v>44682</v>
      </c>
      <c r="DH350" s="39">
        <v>31.75</v>
      </c>
      <c r="DI350" s="39"/>
      <c r="DJ350" s="39"/>
      <c r="DK350" s="39"/>
    </row>
    <row r="351" spans="109:115" x14ac:dyDescent="0.25">
      <c r="DE351" s="37" t="str">
        <f t="shared" si="2"/>
        <v>Savoy Chocolate Baking Bar 55% 16 (4x200gr / 7.05oz)44713</v>
      </c>
      <c r="DF351" s="37" t="s">
        <v>250</v>
      </c>
      <c r="DG351" s="38">
        <v>44713</v>
      </c>
      <c r="DH351" s="39">
        <v>29.75</v>
      </c>
      <c r="DI351" s="39"/>
      <c r="DJ351" s="39"/>
      <c r="DK351" s="39"/>
    </row>
    <row r="352" spans="109:115" x14ac:dyDescent="0.25">
      <c r="DE352" s="37" t="str">
        <f t="shared" si="2"/>
        <v>Savoy Chocolate Baking Bar 55% 16 (4x200gr / 7.05oz)44743</v>
      </c>
      <c r="DF352" s="37" t="s">
        <v>250</v>
      </c>
      <c r="DG352" s="38">
        <v>44743</v>
      </c>
      <c r="DH352" s="39">
        <v>33.25</v>
      </c>
      <c r="DI352" s="39"/>
      <c r="DJ352" s="39"/>
      <c r="DK352" s="39"/>
    </row>
    <row r="353" spans="109:115" x14ac:dyDescent="0.25">
      <c r="DE353" s="37" t="str">
        <f t="shared" si="2"/>
        <v>Savoy Chocolate Baking Bar 55% 16 (4x200gr / 7.05oz)44774</v>
      </c>
      <c r="DF353" s="37" t="s">
        <v>250</v>
      </c>
      <c r="DG353" s="38">
        <v>44774</v>
      </c>
      <c r="DH353" s="39">
        <v>23.25</v>
      </c>
      <c r="DI353" s="39"/>
      <c r="DJ353" s="39"/>
      <c r="DK353" s="39"/>
    </row>
    <row r="354" spans="109:115" x14ac:dyDescent="0.25">
      <c r="DE354" s="37" t="str">
        <f t="shared" si="2"/>
        <v>Savoy Chocolate Baking Bar 55% 16 (4x200gr / 7.05oz)44805</v>
      </c>
      <c r="DF354" s="37" t="s">
        <v>250</v>
      </c>
      <c r="DG354" s="38">
        <v>44805</v>
      </c>
      <c r="DH354" s="39">
        <v>20.5</v>
      </c>
      <c r="DI354" s="39"/>
      <c r="DJ354" s="39"/>
      <c r="DK354" s="39"/>
    </row>
    <row r="355" spans="109:115" x14ac:dyDescent="0.25">
      <c r="DE355" s="37" t="str">
        <f t="shared" si="2"/>
        <v>Savoy Chocolate Baking Bar 55% 16 (4x200gr / 7.05oz)44835</v>
      </c>
      <c r="DF355" s="37" t="s">
        <v>250</v>
      </c>
      <c r="DG355" s="38">
        <v>44835</v>
      </c>
      <c r="DH355" s="39">
        <v>48.5</v>
      </c>
      <c r="DI355" s="39"/>
      <c r="DJ355" s="39"/>
      <c r="DK355" s="39"/>
    </row>
    <row r="356" spans="109:115" x14ac:dyDescent="0.25">
      <c r="DE356" s="37" t="str">
        <f t="shared" si="2"/>
        <v>Savoy Chocolate Baking Bar 55% 16 (4x200gr / 7.05oz)44866</v>
      </c>
      <c r="DF356" s="37" t="s">
        <v>250</v>
      </c>
      <c r="DG356" s="38">
        <v>44866</v>
      </c>
      <c r="DH356" s="39">
        <v>23.75</v>
      </c>
      <c r="DI356" s="39">
        <v>23.75</v>
      </c>
      <c r="DJ356" s="39">
        <v>23.75</v>
      </c>
      <c r="DK356" s="39">
        <v>23.75</v>
      </c>
    </row>
    <row r="357" spans="109:115" x14ac:dyDescent="0.25">
      <c r="DE357" s="37" t="str">
        <f t="shared" si="2"/>
        <v>Savoy Chocolate Baking Bar 55% 16 (4x200gr / 7.05oz)44896</v>
      </c>
      <c r="DF357" s="37" t="s">
        <v>250</v>
      </c>
      <c r="DG357" s="38">
        <v>44896</v>
      </c>
      <c r="DH357" s="39"/>
      <c r="DI357" s="39">
        <v>31.117904964239845</v>
      </c>
      <c r="DJ357" s="39">
        <v>12.274782760454091</v>
      </c>
      <c r="DK357" s="39">
        <v>49.961027168025595</v>
      </c>
    </row>
    <row r="358" spans="109:115" x14ac:dyDescent="0.25">
      <c r="DE358" s="37" t="str">
        <f t="shared" si="2"/>
        <v>Savoy Chocolate Baking Bar 55% 16 (4x200gr / 7.05oz)44927</v>
      </c>
      <c r="DF358" s="37" t="s">
        <v>250</v>
      </c>
      <c r="DG358" s="38">
        <v>44927</v>
      </c>
      <c r="DH358" s="39"/>
      <c r="DI358" s="39">
        <v>31.33397093985667</v>
      </c>
      <c r="DJ358" s="39">
        <v>11.906346420208706</v>
      </c>
      <c r="DK358" s="39">
        <v>50.761595459504633</v>
      </c>
    </row>
    <row r="359" spans="109:115" x14ac:dyDescent="0.25">
      <c r="DE359" s="37" t="str">
        <f t="shared" si="2"/>
        <v>Savoy Chocolate Baking Bar 55% 16 (4x200gr / 7.05oz)44958</v>
      </c>
      <c r="DF359" s="37" t="s">
        <v>250</v>
      </c>
      <c r="DG359" s="38">
        <v>44958</v>
      </c>
      <c r="DH359" s="39"/>
      <c r="DI359" s="39">
        <v>31.550036915473505</v>
      </c>
      <c r="DJ359" s="39">
        <v>11.550523636820788</v>
      </c>
      <c r="DK359" s="39">
        <v>51.549550194126226</v>
      </c>
    </row>
    <row r="360" spans="109:115" x14ac:dyDescent="0.25">
      <c r="DE360" s="37" t="str">
        <f t="shared" si="2"/>
        <v>Savoy Chocolate Baking Bar 55% 16 (4x200gr / 7.05oz)44986</v>
      </c>
      <c r="DF360" s="37" t="s">
        <v>250</v>
      </c>
      <c r="DG360" s="38">
        <v>44986</v>
      </c>
      <c r="DH360" s="39"/>
      <c r="DI360" s="39">
        <v>31.76610289109033</v>
      </c>
      <c r="DJ360" s="39">
        <v>11.20624454447103</v>
      </c>
      <c r="DK360" s="39">
        <v>52.325961237709635</v>
      </c>
    </row>
    <row r="361" spans="109:115" x14ac:dyDescent="0.25">
      <c r="DE361" s="37" t="str">
        <f t="shared" si="2"/>
        <v>Savoy Chocolate Baking Bar 55% 16 (4x200gr / 7.05oz)45017</v>
      </c>
      <c r="DF361" s="37" t="s">
        <v>250</v>
      </c>
      <c r="DG361" s="38">
        <v>45017</v>
      </c>
      <c r="DH361" s="39"/>
      <c r="DI361" s="39">
        <v>31.982168866707166</v>
      </c>
      <c r="DJ361" s="39">
        <v>10.872573035591159</v>
      </c>
      <c r="DK361" s="39">
        <v>53.091764697823173</v>
      </c>
    </row>
    <row r="362" spans="109:115" x14ac:dyDescent="0.25">
      <c r="DE362" s="37" t="str">
        <f t="shared" si="2"/>
        <v>Savoy Chocolate Baking Bar 55% 16 (4x200gr / 7.05oz)45047</v>
      </c>
      <c r="DF362" s="37" t="s">
        <v>250</v>
      </c>
      <c r="DG362" s="38">
        <v>45047</v>
      </c>
      <c r="DH362" s="39"/>
      <c r="DI362" s="39">
        <v>32.198234842323991</v>
      </c>
      <c r="DJ362" s="39">
        <v>10.548684632918434</v>
      </c>
      <c r="DK362" s="39">
        <v>53.847785051729545</v>
      </c>
    </row>
    <row r="363" spans="109:115" x14ac:dyDescent="0.25">
      <c r="DE363" s="37" t="str">
        <f t="shared" si="2"/>
        <v>Savoy Chocolate Baking Bar 55% 16 (4x200gr / 7.05oz)45078</v>
      </c>
      <c r="DF363" s="37" t="s">
        <v>250</v>
      </c>
      <c r="DG363" s="38">
        <v>45078</v>
      </c>
      <c r="DH363" s="39"/>
      <c r="DI363" s="39">
        <v>32.41430081794082</v>
      </c>
      <c r="DJ363" s="39">
        <v>10.233848845335171</v>
      </c>
      <c r="DK363" s="39">
        <v>54.594752790546465</v>
      </c>
    </row>
    <row r="364" spans="109:115" x14ac:dyDescent="0.25">
      <c r="DE364" s="37" t="str">
        <f t="shared" si="2"/>
        <v>Savoy Chocolate Baking Bar 55% 16 (4x200gr / 7.05oz)45108</v>
      </c>
      <c r="DF364" s="37" t="s">
        <v>250</v>
      </c>
      <c r="DG364" s="38">
        <v>45108</v>
      </c>
      <c r="DH364" s="39"/>
      <c r="DI364" s="39">
        <v>32.630366793557656</v>
      </c>
      <c r="DJ364" s="39">
        <v>9.9274149458780307</v>
      </c>
      <c r="DK364" s="39">
        <v>55.333318641237284</v>
      </c>
    </row>
    <row r="365" spans="109:115" x14ac:dyDescent="0.25">
      <c r="DE365" s="37" t="str">
        <f t="shared" si="2"/>
        <v>Savoy Chocolate Baking Bar 55% 16 (4x200gr / 7.05oz)45139</v>
      </c>
      <c r="DF365" s="37" t="s">
        <v>250</v>
      </c>
      <c r="DG365" s="38">
        <v>45139</v>
      </c>
      <c r="DH365" s="39"/>
      <c r="DI365" s="39">
        <v>32.846432769174484</v>
      </c>
      <c r="DJ365" s="39">
        <v>9.6288003949838945</v>
      </c>
      <c r="DK365" s="39">
        <v>56.06406514336507</v>
      </c>
    </row>
    <row r="366" spans="109:115" x14ac:dyDescent="0.25">
      <c r="DE366" s="37" t="str">
        <f t="shared" si="2"/>
        <v>Savoy Chocolate Baking Bar 55% 16 (4x200gr / 7.05oz)45170</v>
      </c>
      <c r="DF366" s="37" t="s">
        <v>250</v>
      </c>
      <c r="DG366" s="38">
        <v>45170</v>
      </c>
      <c r="DH366" s="39"/>
      <c r="DI366" s="39">
        <v>33.062498744791313</v>
      </c>
      <c r="DJ366" s="39">
        <v>9.3374813321404986</v>
      </c>
      <c r="DK366" s="39">
        <v>56.787516157442127</v>
      </c>
    </row>
    <row r="367" spans="109:115" x14ac:dyDescent="0.25">
      <c r="DE367" s="37" t="str">
        <f t="shared" si="2"/>
        <v>Savoy Chocolate Baking Bar 55% 16 (4x200gr / 7.05oz)45200</v>
      </c>
      <c r="DF367" s="37" t="s">
        <v>250</v>
      </c>
      <c r="DG367" s="38">
        <v>45200</v>
      </c>
      <c r="DH367" s="39"/>
      <c r="DI367" s="39">
        <v>33.278564720408141</v>
      </c>
      <c r="DJ367" s="39">
        <v>9.0529847020240197</v>
      </c>
      <c r="DK367" s="39">
        <v>57.504144738792263</v>
      </c>
    </row>
    <row r="368" spans="109:115" x14ac:dyDescent="0.25">
      <c r="DE368" s="37" t="str">
        <f t="shared" si="2"/>
        <v>Savoy Chocolate Baking Bar 55% 16 (4x200gr / 7.05oz)45231</v>
      </c>
      <c r="DF368" s="37" t="s">
        <v>250</v>
      </c>
      <c r="DG368" s="38">
        <v>45231</v>
      </c>
      <c r="DH368" s="39"/>
      <c r="DI368" s="39">
        <v>33.49463069602497</v>
      </c>
      <c r="DJ368" s="39">
        <v>8.7748816847745594</v>
      </c>
      <c r="DK368" s="39">
        <v>58.214379707275384</v>
      </c>
    </row>
    <row r="369" spans="109:115" x14ac:dyDescent="0.25">
      <c r="DE369" s="37" t="str">
        <f t="shared" si="2"/>
        <v>Savoy Chocolate Baking Bar 55% 16 (4x200gr / 7.05oz)45261</v>
      </c>
      <c r="DF369" s="37" t="s">
        <v>250</v>
      </c>
      <c r="DG369" s="38">
        <v>45261</v>
      </c>
      <c r="DH369" s="39"/>
      <c r="DI369" s="39">
        <v>33.710696671641806</v>
      </c>
      <c r="DJ369" s="39">
        <v>8.5027821761238691</v>
      </c>
      <c r="DK369" s="39">
        <v>58.918611167159739</v>
      </c>
    </row>
    <row r="370" spans="109:115" x14ac:dyDescent="0.25">
      <c r="DE370" s="37" t="str">
        <f t="shared" si="2"/>
        <v>Savoy® Milk 16 (5x130gr / 4.58oz)44562</v>
      </c>
      <c r="DF370" s="37" t="s">
        <v>252</v>
      </c>
      <c r="DG370" s="38">
        <v>44562</v>
      </c>
      <c r="DH370" s="39">
        <v>90.6875</v>
      </c>
      <c r="DI370" s="39"/>
      <c r="DJ370" s="39"/>
      <c r="DK370" s="39"/>
    </row>
    <row r="371" spans="109:115" x14ac:dyDescent="0.25">
      <c r="DE371" s="37" t="str">
        <f t="shared" ref="DE371:DE434" si="3">+DF371&amp;DG371</f>
        <v>Savoy® Milk 16 (5x130gr / 4.58oz)44593</v>
      </c>
      <c r="DF371" s="37" t="s">
        <v>252</v>
      </c>
      <c r="DG371" s="38">
        <v>44593</v>
      </c>
      <c r="DH371" s="39">
        <v>89.5</v>
      </c>
      <c r="DI371" s="39"/>
      <c r="DJ371" s="39"/>
      <c r="DK371" s="39"/>
    </row>
    <row r="372" spans="109:115" x14ac:dyDescent="0.25">
      <c r="DE372" s="37" t="str">
        <f t="shared" si="3"/>
        <v>Savoy® Milk 16 (5x130gr / 4.58oz)44621</v>
      </c>
      <c r="DF372" s="37" t="s">
        <v>252</v>
      </c>
      <c r="DG372" s="38">
        <v>44621</v>
      </c>
      <c r="DH372" s="39">
        <v>113.4375</v>
      </c>
      <c r="DI372" s="39"/>
      <c r="DJ372" s="39"/>
      <c r="DK372" s="39"/>
    </row>
    <row r="373" spans="109:115" x14ac:dyDescent="0.25">
      <c r="DE373" s="37" t="str">
        <f t="shared" si="3"/>
        <v>Savoy® Milk 16 (5x130gr / 4.58oz)44652</v>
      </c>
      <c r="DF373" s="37" t="s">
        <v>252</v>
      </c>
      <c r="DG373" s="38">
        <v>44652</v>
      </c>
      <c r="DH373" s="39">
        <v>89.5625</v>
      </c>
      <c r="DI373" s="39"/>
      <c r="DJ373" s="39"/>
      <c r="DK373" s="39"/>
    </row>
    <row r="374" spans="109:115" x14ac:dyDescent="0.25">
      <c r="DE374" s="37" t="str">
        <f t="shared" si="3"/>
        <v>Savoy® Milk 16 (5x130gr / 4.58oz)44682</v>
      </c>
      <c r="DF374" s="37" t="s">
        <v>252</v>
      </c>
      <c r="DG374" s="38">
        <v>44682</v>
      </c>
      <c r="DH374" s="39">
        <v>86.125</v>
      </c>
      <c r="DI374" s="39"/>
      <c r="DJ374" s="39"/>
      <c r="DK374" s="39"/>
    </row>
    <row r="375" spans="109:115" x14ac:dyDescent="0.25">
      <c r="DE375" s="37" t="str">
        <f t="shared" si="3"/>
        <v>Savoy® Milk 16 (5x130gr / 4.58oz)44713</v>
      </c>
      <c r="DF375" s="37" t="s">
        <v>252</v>
      </c>
      <c r="DG375" s="38">
        <v>44713</v>
      </c>
      <c r="DH375" s="39">
        <v>157</v>
      </c>
      <c r="DI375" s="39"/>
      <c r="DJ375" s="39"/>
      <c r="DK375" s="39"/>
    </row>
    <row r="376" spans="109:115" x14ac:dyDescent="0.25">
      <c r="DE376" s="37" t="str">
        <f t="shared" si="3"/>
        <v>Savoy® Milk 16 (5x130gr / 4.58oz)44743</v>
      </c>
      <c r="DF376" s="37" t="s">
        <v>252</v>
      </c>
      <c r="DG376" s="38">
        <v>44743</v>
      </c>
      <c r="DH376" s="39">
        <v>102.925</v>
      </c>
      <c r="DI376" s="39"/>
      <c r="DJ376" s="39"/>
      <c r="DK376" s="39"/>
    </row>
    <row r="377" spans="109:115" x14ac:dyDescent="0.25">
      <c r="DE377" s="37" t="str">
        <f t="shared" si="3"/>
        <v>Savoy® Milk 16 (5x130gr / 4.58oz)44774</v>
      </c>
      <c r="DF377" s="37" t="s">
        <v>252</v>
      </c>
      <c r="DG377" s="38">
        <v>44774</v>
      </c>
      <c r="DH377" s="39">
        <v>149.3125</v>
      </c>
      <c r="DI377" s="39"/>
      <c r="DJ377" s="39"/>
      <c r="DK377" s="39"/>
    </row>
    <row r="378" spans="109:115" x14ac:dyDescent="0.25">
      <c r="DE378" s="37" t="str">
        <f t="shared" si="3"/>
        <v>Savoy® Milk 16 (5x130gr / 4.58oz)44805</v>
      </c>
      <c r="DF378" s="37" t="s">
        <v>252</v>
      </c>
      <c r="DG378" s="38">
        <v>44805</v>
      </c>
      <c r="DH378" s="39">
        <v>182.125</v>
      </c>
      <c r="DI378" s="39"/>
      <c r="DJ378" s="39"/>
      <c r="DK378" s="39"/>
    </row>
    <row r="379" spans="109:115" x14ac:dyDescent="0.25">
      <c r="DE379" s="37" t="str">
        <f t="shared" si="3"/>
        <v>Savoy® Milk 16 (5x130gr / 4.58oz)44835</v>
      </c>
      <c r="DF379" s="37" t="s">
        <v>252</v>
      </c>
      <c r="DG379" s="38">
        <v>44835</v>
      </c>
      <c r="DH379" s="39">
        <v>331.3125</v>
      </c>
      <c r="DI379" s="39"/>
      <c r="DJ379" s="39"/>
      <c r="DK379" s="39"/>
    </row>
    <row r="380" spans="109:115" x14ac:dyDescent="0.25">
      <c r="DE380" s="37" t="str">
        <f t="shared" si="3"/>
        <v>Savoy® Milk 16 (5x130gr / 4.58oz)44866</v>
      </c>
      <c r="DF380" s="37" t="s">
        <v>252</v>
      </c>
      <c r="DG380" s="38">
        <v>44866</v>
      </c>
      <c r="DH380" s="39">
        <v>142.25</v>
      </c>
      <c r="DI380" s="39">
        <v>142.25</v>
      </c>
      <c r="DJ380" s="39">
        <v>142.25</v>
      </c>
      <c r="DK380" s="39">
        <v>142.25</v>
      </c>
    </row>
    <row r="381" spans="109:115" x14ac:dyDescent="0.25">
      <c r="DE381" s="37" t="str">
        <f t="shared" si="3"/>
        <v>Savoy® Milk 16 (5x130gr / 4.58oz)44896</v>
      </c>
      <c r="DF381" s="37" t="s">
        <v>252</v>
      </c>
      <c r="DG381" s="38">
        <v>44896</v>
      </c>
      <c r="DH381" s="39"/>
      <c r="DI381" s="39">
        <v>229.90906735080318</v>
      </c>
      <c r="DJ381" s="39">
        <v>120.0126797497901</v>
      </c>
      <c r="DK381" s="39">
        <v>339.80545495181627</v>
      </c>
    </row>
    <row r="382" spans="109:115" x14ac:dyDescent="0.25">
      <c r="DE382" s="37" t="str">
        <f t="shared" si="3"/>
        <v>Savoy® Milk 16 (5x130gr / 4.58oz)44927</v>
      </c>
      <c r="DF382" s="37" t="s">
        <v>252</v>
      </c>
      <c r="DG382" s="38">
        <v>44927</v>
      </c>
      <c r="DH382" s="39"/>
      <c r="DI382" s="39">
        <v>244.02745951611109</v>
      </c>
      <c r="DJ382" s="39">
        <v>133.24835758464963</v>
      </c>
      <c r="DK382" s="39">
        <v>354.80656144757256</v>
      </c>
    </row>
    <row r="383" spans="109:115" x14ac:dyDescent="0.25">
      <c r="DE383" s="37" t="str">
        <f t="shared" si="3"/>
        <v>Savoy® Milk 16 (5x130gr / 4.58oz)44958</v>
      </c>
      <c r="DF383" s="37" t="s">
        <v>252</v>
      </c>
      <c r="DG383" s="38">
        <v>44958</v>
      </c>
      <c r="DH383" s="39"/>
      <c r="DI383" s="39">
        <v>258.14585168141917</v>
      </c>
      <c r="DJ383" s="39">
        <v>146.4772234467527</v>
      </c>
      <c r="DK383" s="39">
        <v>369.81447991608565</v>
      </c>
    </row>
    <row r="384" spans="109:115" x14ac:dyDescent="0.25">
      <c r="DE384" s="37" t="str">
        <f t="shared" si="3"/>
        <v>Savoy® Milk 16 (5x130gr / 4.58oz)44986</v>
      </c>
      <c r="DF384" s="37" t="s">
        <v>252</v>
      </c>
      <c r="DG384" s="38">
        <v>44986</v>
      </c>
      <c r="DH384" s="39"/>
      <c r="DI384" s="39">
        <v>272.26424384672703</v>
      </c>
      <c r="DJ384" s="39">
        <v>159.69933153655307</v>
      </c>
      <c r="DK384" s="39">
        <v>384.82915615690098</v>
      </c>
    </row>
    <row r="385" spans="109:115" x14ac:dyDescent="0.25">
      <c r="DE385" s="37" t="str">
        <f t="shared" si="3"/>
        <v>Savoy® Milk 16 (5x130gr / 4.58oz)45017</v>
      </c>
      <c r="DF385" s="37" t="s">
        <v>252</v>
      </c>
      <c r="DG385" s="38">
        <v>45017</v>
      </c>
      <c r="DH385" s="39"/>
      <c r="DI385" s="39">
        <v>286.38263601203511</v>
      </c>
      <c r="DJ385" s="39">
        <v>172.91473555587896</v>
      </c>
      <c r="DK385" s="39">
        <v>399.85053646819125</v>
      </c>
    </row>
    <row r="386" spans="109:115" x14ac:dyDescent="0.25">
      <c r="DE386" s="37" t="str">
        <f t="shared" si="3"/>
        <v>Savoy® Milk 16 (5x130gr / 4.58oz)45047</v>
      </c>
      <c r="DF386" s="37" t="s">
        <v>252</v>
      </c>
      <c r="DG386" s="38">
        <v>45047</v>
      </c>
      <c r="DH386" s="39"/>
      <c r="DI386" s="39">
        <v>300.50102817734296</v>
      </c>
      <c r="DJ386" s="39">
        <v>186.12348869586435</v>
      </c>
      <c r="DK386" s="39">
        <v>414.87856765882157</v>
      </c>
    </row>
    <row r="387" spans="109:115" x14ac:dyDescent="0.25">
      <c r="DE387" s="37" t="str">
        <f t="shared" si="3"/>
        <v>Savoy® Milk 16 (5x130gr / 4.58oz)45078</v>
      </c>
      <c r="DF387" s="37" t="s">
        <v>252</v>
      </c>
      <c r="DG387" s="38">
        <v>45078</v>
      </c>
      <c r="DH387" s="39"/>
      <c r="DI387" s="39">
        <v>314.61942034265104</v>
      </c>
      <c r="DJ387" s="39">
        <v>199.3256436261419</v>
      </c>
      <c r="DK387" s="39">
        <v>429.91319705916021</v>
      </c>
    </row>
    <row r="388" spans="109:115" x14ac:dyDescent="0.25">
      <c r="DE388" s="37" t="str">
        <f t="shared" si="3"/>
        <v>Savoy® Milk 16 (5x130gr / 4.58oz)45108</v>
      </c>
      <c r="DF388" s="37" t="s">
        <v>252</v>
      </c>
      <c r="DG388" s="38">
        <v>45108</v>
      </c>
      <c r="DH388" s="39"/>
      <c r="DI388" s="39">
        <v>328.73781250795889</v>
      </c>
      <c r="DJ388" s="39">
        <v>212.52125248522634</v>
      </c>
      <c r="DK388" s="39">
        <v>444.95437253069144</v>
      </c>
    </row>
    <row r="389" spans="109:115" x14ac:dyDescent="0.25">
      <c r="DE389" s="37" t="str">
        <f t="shared" si="3"/>
        <v>Savoy® Milk 16 (5x130gr / 4.58oz)45139</v>
      </c>
      <c r="DF389" s="37" t="s">
        <v>252</v>
      </c>
      <c r="DG389" s="38">
        <v>45139</v>
      </c>
      <c r="DH389" s="39"/>
      <c r="DI389" s="39">
        <v>342.85620467326697</v>
      </c>
      <c r="DJ389" s="39">
        <v>225.71036687203483</v>
      </c>
      <c r="DK389" s="39">
        <v>460.00204247449915</v>
      </c>
    </row>
    <row r="390" spans="109:115" x14ac:dyDescent="0.25">
      <c r="DE390" s="37" t="str">
        <f t="shared" si="3"/>
        <v>Savoy® Milk 16 (5x130gr / 4.58oz)45170</v>
      </c>
      <c r="DF390" s="37" t="s">
        <v>252</v>
      </c>
      <c r="DG390" s="38">
        <v>45170</v>
      </c>
      <c r="DH390" s="39"/>
      <c r="DI390" s="39">
        <v>356.97459683857488</v>
      </c>
      <c r="DJ390" s="39">
        <v>238.89303783847583</v>
      </c>
      <c r="DK390" s="39">
        <v>475.05615583867393</v>
      </c>
    </row>
    <row r="391" spans="109:115" x14ac:dyDescent="0.25">
      <c r="DE391" s="37" t="str">
        <f t="shared" si="3"/>
        <v>Savoy® Milk 16 (5x130gr / 4.58oz)45200</v>
      </c>
      <c r="DF391" s="37" t="s">
        <v>252</v>
      </c>
      <c r="DG391" s="38">
        <v>45200</v>
      </c>
      <c r="DH391" s="39"/>
      <c r="DI391" s="39">
        <v>371.09298900388291</v>
      </c>
      <c r="DJ391" s="39">
        <v>252.06931588305684</v>
      </c>
      <c r="DK391" s="39">
        <v>490.11666212470897</v>
      </c>
    </row>
    <row r="392" spans="109:115" x14ac:dyDescent="0.25">
      <c r="DE392" s="37" t="str">
        <f t="shared" si="3"/>
        <v>Savoy® Milk 16 (5x130gr / 4.58oz)45231</v>
      </c>
      <c r="DF392" s="37" t="s">
        <v>252</v>
      </c>
      <c r="DG392" s="38">
        <v>45231</v>
      </c>
      <c r="DH392" s="39"/>
      <c r="DI392" s="39">
        <v>385.21138116919082</v>
      </c>
      <c r="DJ392" s="39">
        <v>265.23925094544779</v>
      </c>
      <c r="DK392" s="39">
        <v>505.18351139293384</v>
      </c>
    </row>
    <row r="393" spans="109:115" x14ac:dyDescent="0.25">
      <c r="DE393" s="37" t="str">
        <f t="shared" si="3"/>
        <v>Savoy® Milk 16 (5x130gr / 4.58oz)45261</v>
      </c>
      <c r="DF393" s="37" t="s">
        <v>252</v>
      </c>
      <c r="DG393" s="38">
        <v>45261</v>
      </c>
      <c r="DH393" s="39"/>
      <c r="DI393" s="39">
        <v>399.32977333449884</v>
      </c>
      <c r="DJ393" s="39">
        <v>278.40289240195187</v>
      </c>
      <c r="DK393" s="39">
        <v>520.25665426704575</v>
      </c>
    </row>
    <row r="394" spans="109:115" x14ac:dyDescent="0.25">
      <c r="DE394" s="37" t="str">
        <f t="shared" si="3"/>
        <v>Savoy® Milk 24 (12x30gr / 1.05oz)44562</v>
      </c>
      <c r="DF394" s="37" t="s">
        <v>256</v>
      </c>
      <c r="DG394" s="38">
        <v>44562</v>
      </c>
      <c r="DH394" s="39">
        <v>158.458327</v>
      </c>
      <c r="DI394" s="39"/>
      <c r="DJ394" s="39"/>
      <c r="DK394" s="39"/>
    </row>
    <row r="395" spans="109:115" x14ac:dyDescent="0.25">
      <c r="DE395" s="37" t="str">
        <f t="shared" si="3"/>
        <v>Savoy® Milk 24 (12x30gr / 1.05oz)44593</v>
      </c>
      <c r="DF395" s="37" t="s">
        <v>256</v>
      </c>
      <c r="DG395" s="38">
        <v>44593</v>
      </c>
      <c r="DH395" s="39">
        <v>138.5</v>
      </c>
      <c r="DI395" s="39"/>
      <c r="DJ395" s="39"/>
      <c r="DK395" s="39"/>
    </row>
    <row r="396" spans="109:115" x14ac:dyDescent="0.25">
      <c r="DE396" s="37" t="str">
        <f t="shared" si="3"/>
        <v>Savoy® Milk 24 (12x30gr / 1.05oz)44621</v>
      </c>
      <c r="DF396" s="37" t="s">
        <v>256</v>
      </c>
      <c r="DG396" s="38">
        <v>44621</v>
      </c>
      <c r="DH396" s="39">
        <v>163.875</v>
      </c>
      <c r="DI396" s="39"/>
      <c r="DJ396" s="39"/>
      <c r="DK396" s="39"/>
    </row>
    <row r="397" spans="109:115" x14ac:dyDescent="0.25">
      <c r="DE397" s="37" t="str">
        <f t="shared" si="3"/>
        <v>Savoy® Milk 24 (12x30gr / 1.05oz)44652</v>
      </c>
      <c r="DF397" s="37" t="s">
        <v>256</v>
      </c>
      <c r="DG397" s="38">
        <v>44652</v>
      </c>
      <c r="DH397" s="39">
        <v>211.33333300000001</v>
      </c>
      <c r="DI397" s="39"/>
      <c r="DJ397" s="39"/>
      <c r="DK397" s="39"/>
    </row>
    <row r="398" spans="109:115" x14ac:dyDescent="0.25">
      <c r="DE398" s="37" t="str">
        <f t="shared" si="3"/>
        <v>Savoy® Milk 24 (12x30gr / 1.05oz)44682</v>
      </c>
      <c r="DF398" s="37" t="s">
        <v>256</v>
      </c>
      <c r="DG398" s="38">
        <v>44682</v>
      </c>
      <c r="DH398" s="39">
        <v>142.58333300000001</v>
      </c>
      <c r="DI398" s="39"/>
      <c r="DJ398" s="39"/>
      <c r="DK398" s="39"/>
    </row>
    <row r="399" spans="109:115" x14ac:dyDescent="0.25">
      <c r="DE399" s="37" t="str">
        <f t="shared" si="3"/>
        <v>Savoy® Milk 24 (12x30gr / 1.05oz)44713</v>
      </c>
      <c r="DF399" s="37" t="s">
        <v>256</v>
      </c>
      <c r="DG399" s="38">
        <v>44713</v>
      </c>
      <c r="DH399" s="39">
        <v>192.78126700000001</v>
      </c>
      <c r="DI399" s="39"/>
      <c r="DJ399" s="39"/>
      <c r="DK399" s="39"/>
    </row>
    <row r="400" spans="109:115" x14ac:dyDescent="0.25">
      <c r="DE400" s="37" t="str">
        <f t="shared" si="3"/>
        <v>Savoy® Milk 24 (12x30gr / 1.05oz)44743</v>
      </c>
      <c r="DF400" s="37" t="s">
        <v>256</v>
      </c>
      <c r="DG400" s="38">
        <v>44743</v>
      </c>
      <c r="DH400" s="39">
        <v>126.70829999999999</v>
      </c>
      <c r="DI400" s="39"/>
      <c r="DJ400" s="39"/>
      <c r="DK400" s="39"/>
    </row>
    <row r="401" spans="109:115" x14ac:dyDescent="0.25">
      <c r="DE401" s="37" t="str">
        <f t="shared" si="3"/>
        <v>Savoy® Milk 24 (12x30gr / 1.05oz)44774</v>
      </c>
      <c r="DF401" s="37" t="s">
        <v>256</v>
      </c>
      <c r="DG401" s="38">
        <v>44774</v>
      </c>
      <c r="DH401" s="39">
        <v>278.62153000000001</v>
      </c>
      <c r="DI401" s="39"/>
      <c r="DJ401" s="39"/>
      <c r="DK401" s="39"/>
    </row>
    <row r="402" spans="109:115" x14ac:dyDescent="0.25">
      <c r="DE402" s="37" t="str">
        <f t="shared" si="3"/>
        <v>Savoy® Milk 24 (12x30gr / 1.05oz)44805</v>
      </c>
      <c r="DF402" s="37" t="s">
        <v>256</v>
      </c>
      <c r="DG402" s="38">
        <v>44805</v>
      </c>
      <c r="DH402" s="39">
        <v>230.37500299999999</v>
      </c>
      <c r="DI402" s="39"/>
      <c r="DJ402" s="39"/>
      <c r="DK402" s="39"/>
    </row>
    <row r="403" spans="109:115" x14ac:dyDescent="0.25">
      <c r="DE403" s="37" t="str">
        <f t="shared" si="3"/>
        <v>Savoy® Milk 24 (12x30gr / 1.05oz)44835</v>
      </c>
      <c r="DF403" s="37" t="s">
        <v>256</v>
      </c>
      <c r="DG403" s="38">
        <v>44835</v>
      </c>
      <c r="DH403" s="39">
        <v>259.04166700000002</v>
      </c>
      <c r="DI403" s="39"/>
      <c r="DJ403" s="39"/>
      <c r="DK403" s="39"/>
    </row>
    <row r="404" spans="109:115" x14ac:dyDescent="0.25">
      <c r="DE404" s="37" t="str">
        <f t="shared" si="3"/>
        <v>Savoy® Milk 24 (12x30gr / 1.05oz)44866</v>
      </c>
      <c r="DF404" s="37" t="s">
        <v>256</v>
      </c>
      <c r="DG404" s="38">
        <v>44866</v>
      </c>
      <c r="DH404" s="39">
        <v>135.70832999999999</v>
      </c>
      <c r="DI404" s="39">
        <v>135.70832999999999</v>
      </c>
      <c r="DJ404" s="39">
        <v>135.70832999999999</v>
      </c>
      <c r="DK404" s="39">
        <v>135.70832999999999</v>
      </c>
    </row>
    <row r="405" spans="109:115" x14ac:dyDescent="0.25">
      <c r="DE405" s="37" t="str">
        <f t="shared" si="3"/>
        <v>Savoy® Milk 24 (12x30gr / 1.05oz)44896</v>
      </c>
      <c r="DF405" s="37" t="s">
        <v>256</v>
      </c>
      <c r="DG405" s="38">
        <v>44896</v>
      </c>
      <c r="DH405" s="39"/>
      <c r="DI405" s="39">
        <v>226.74466777561054</v>
      </c>
      <c r="DJ405" s="39">
        <v>135.2268964010886</v>
      </c>
      <c r="DK405" s="39">
        <v>318.26243915013248</v>
      </c>
    </row>
    <row r="406" spans="109:115" x14ac:dyDescent="0.25">
      <c r="DE406" s="37" t="str">
        <f t="shared" si="3"/>
        <v>Savoy® Milk 24 (12x30gr / 1.05oz)44927</v>
      </c>
      <c r="DF406" s="37" t="s">
        <v>256</v>
      </c>
      <c r="DG406" s="38">
        <v>44927</v>
      </c>
      <c r="DH406" s="39"/>
      <c r="DI406" s="39">
        <v>232.94015237919919</v>
      </c>
      <c r="DJ406" s="39">
        <v>141.42196917563268</v>
      </c>
      <c r="DK406" s="39">
        <v>324.4583355827657</v>
      </c>
    </row>
    <row r="407" spans="109:115" x14ac:dyDescent="0.25">
      <c r="DE407" s="37" t="str">
        <f t="shared" si="3"/>
        <v>Savoy® Milk 24 (12x30gr / 1.05oz)44958</v>
      </c>
      <c r="DF407" s="37" t="s">
        <v>256</v>
      </c>
      <c r="DG407" s="38">
        <v>44958</v>
      </c>
      <c r="DH407" s="39"/>
      <c r="DI407" s="39">
        <v>239.13563698278793</v>
      </c>
      <c r="DJ407" s="39">
        <v>147.61672164327354</v>
      </c>
      <c r="DK407" s="39">
        <v>330.65455232230232</v>
      </c>
    </row>
    <row r="408" spans="109:115" x14ac:dyDescent="0.25">
      <c r="DE408" s="37" t="str">
        <f t="shared" si="3"/>
        <v>Savoy® Milk 24 (12x30gr / 1.05oz)44986</v>
      </c>
      <c r="DF408" s="37" t="s">
        <v>256</v>
      </c>
      <c r="DG408" s="38">
        <v>44986</v>
      </c>
      <c r="DH408" s="39"/>
      <c r="DI408" s="39">
        <v>245.33112158637658</v>
      </c>
      <c r="DJ408" s="39">
        <v>153.81106229616887</v>
      </c>
      <c r="DK408" s="39">
        <v>336.85118087658429</v>
      </c>
    </row>
    <row r="409" spans="109:115" x14ac:dyDescent="0.25">
      <c r="DE409" s="37" t="str">
        <f t="shared" si="3"/>
        <v>Savoy® Milk 24 (12x30gr / 1.05oz)45017</v>
      </c>
      <c r="DF409" s="37" t="s">
        <v>256</v>
      </c>
      <c r="DG409" s="38">
        <v>45017</v>
      </c>
      <c r="DH409" s="39"/>
      <c r="DI409" s="39">
        <v>251.52660618996535</v>
      </c>
      <c r="DJ409" s="39">
        <v>160.00489963587884</v>
      </c>
      <c r="DK409" s="39">
        <v>343.04831274405183</v>
      </c>
    </row>
    <row r="410" spans="109:115" x14ac:dyDescent="0.25">
      <c r="DE410" s="37" t="str">
        <f t="shared" si="3"/>
        <v>Savoy® Milk 24 (12x30gr / 1.05oz)45047</v>
      </c>
      <c r="DF410" s="37" t="s">
        <v>256</v>
      </c>
      <c r="DG410" s="38">
        <v>45047</v>
      </c>
      <c r="DH410" s="39"/>
      <c r="DI410" s="39">
        <v>257.72209079355395</v>
      </c>
      <c r="DJ410" s="39">
        <v>166.19814217793908</v>
      </c>
      <c r="DK410" s="39">
        <v>349.24603940916882</v>
      </c>
    </row>
    <row r="411" spans="109:115" x14ac:dyDescent="0.25">
      <c r="DE411" s="37" t="str">
        <f t="shared" si="3"/>
        <v>Savoy® Milk 24 (12x30gr / 1.05oz)45078</v>
      </c>
      <c r="DF411" s="37" t="s">
        <v>256</v>
      </c>
      <c r="DG411" s="38">
        <v>45078</v>
      </c>
      <c r="DH411" s="39"/>
      <c r="DI411" s="39">
        <v>263.9175753971428</v>
      </c>
      <c r="DJ411" s="39">
        <v>172.39069845734844</v>
      </c>
      <c r="DK411" s="39">
        <v>355.44445233693716</v>
      </c>
    </row>
    <row r="412" spans="109:115" x14ac:dyDescent="0.25">
      <c r="DE412" s="37" t="str">
        <f t="shared" si="3"/>
        <v>Savoy® Milk 24 (12x30gr / 1.05oz)45108</v>
      </c>
      <c r="DF412" s="37" t="s">
        <v>256</v>
      </c>
      <c r="DG412" s="38">
        <v>45108</v>
      </c>
      <c r="DH412" s="39"/>
      <c r="DI412" s="39">
        <v>270.11306000073137</v>
      </c>
      <c r="DJ412" s="39">
        <v>178.58247703496562</v>
      </c>
      <c r="DK412" s="39">
        <v>361.64364296649711</v>
      </c>
    </row>
    <row r="413" spans="109:115" x14ac:dyDescent="0.25">
      <c r="DE413" s="37" t="str">
        <f t="shared" si="3"/>
        <v>Savoy® Milk 24 (12x30gr / 1.05oz)45139</v>
      </c>
      <c r="DF413" s="37" t="s">
        <v>256</v>
      </c>
      <c r="DG413" s="38">
        <v>45139</v>
      </c>
      <c r="DH413" s="39"/>
      <c r="DI413" s="39">
        <v>276.30854460432016</v>
      </c>
      <c r="DJ413" s="39">
        <v>184.77338650481903</v>
      </c>
      <c r="DK413" s="39">
        <v>367.84370270382129</v>
      </c>
    </row>
    <row r="414" spans="109:115" x14ac:dyDescent="0.25">
      <c r="DE414" s="37" t="str">
        <f t="shared" si="3"/>
        <v>Savoy® Milk 24 (12x30gr / 1.05oz)45170</v>
      </c>
      <c r="DF414" s="37" t="s">
        <v>256</v>
      </c>
      <c r="DG414" s="38">
        <v>45170</v>
      </c>
      <c r="DH414" s="39"/>
      <c r="DI414" s="39">
        <v>282.50402920790879</v>
      </c>
      <c r="DJ414" s="39">
        <v>190.96333550231998</v>
      </c>
      <c r="DK414" s="39">
        <v>374.04472291349759</v>
      </c>
    </row>
    <row r="415" spans="109:115" x14ac:dyDescent="0.25">
      <c r="DE415" s="37" t="str">
        <f t="shared" si="3"/>
        <v>Savoy® Milk 24 (12x30gr / 1.05oz)45200</v>
      </c>
      <c r="DF415" s="37" t="s">
        <v>256</v>
      </c>
      <c r="DG415" s="38">
        <v>45200</v>
      </c>
      <c r="DH415" s="39"/>
      <c r="DI415" s="39">
        <v>288.69951381149758</v>
      </c>
      <c r="DJ415" s="39">
        <v>197.15223271338323</v>
      </c>
      <c r="DK415" s="39">
        <v>380.24679490961194</v>
      </c>
    </row>
    <row r="416" spans="109:115" x14ac:dyDescent="0.25">
      <c r="DE416" s="37" t="str">
        <f t="shared" si="3"/>
        <v>Savoy® Milk 24 (12x30gr / 1.05oz)45231</v>
      </c>
      <c r="DF416" s="37" t="s">
        <v>256</v>
      </c>
      <c r="DG416" s="38">
        <v>45231</v>
      </c>
      <c r="DH416" s="39"/>
      <c r="DI416" s="39">
        <v>294.89499841508621</v>
      </c>
      <c r="DJ416" s="39">
        <v>203.33998688444501</v>
      </c>
      <c r="DK416" s="39">
        <v>386.4500099457274</v>
      </c>
    </row>
    <row r="417" spans="109:115" x14ac:dyDescent="0.25">
      <c r="DE417" s="37" t="str">
        <f t="shared" si="3"/>
        <v>Savoy® Milk 24 (12x30gr / 1.05oz)45261</v>
      </c>
      <c r="DF417" s="37" t="s">
        <v>256</v>
      </c>
      <c r="DG417" s="38">
        <v>45261</v>
      </c>
      <c r="DH417" s="39"/>
      <c r="DI417" s="39">
        <v>301.090483018675</v>
      </c>
      <c r="DJ417" s="39">
        <v>209.52650683337927</v>
      </c>
      <c r="DK417" s="39">
        <v>392.65445920397076</v>
      </c>
    </row>
    <row r="418" spans="109:115" x14ac:dyDescent="0.25">
      <c r="DE418" s="37" t="str">
        <f t="shared" si="3"/>
        <v>Toronto Chocolate Bag (48x125gr / 4.4oz)44562</v>
      </c>
      <c r="DF418" s="37" t="s">
        <v>290</v>
      </c>
      <c r="DG418" s="38">
        <v>44562</v>
      </c>
      <c r="DH418" s="39">
        <v>85.75</v>
      </c>
      <c r="DI418" s="39"/>
      <c r="DJ418" s="39"/>
      <c r="DK418" s="39"/>
    </row>
    <row r="419" spans="109:115" x14ac:dyDescent="0.25">
      <c r="DE419" s="37" t="str">
        <f t="shared" si="3"/>
        <v>Toronto Chocolate Bag (48x125gr / 4.4oz)44593</v>
      </c>
      <c r="DF419" s="37" t="s">
        <v>290</v>
      </c>
      <c r="DG419" s="38">
        <v>44593</v>
      </c>
      <c r="DH419" s="39">
        <v>374.625</v>
      </c>
      <c r="DI419" s="39"/>
      <c r="DJ419" s="39"/>
      <c r="DK419" s="39"/>
    </row>
    <row r="420" spans="109:115" x14ac:dyDescent="0.25">
      <c r="DE420" s="37" t="str">
        <f t="shared" si="3"/>
        <v>Toronto Chocolate Bag (48x125gr / 4.4oz)44621</v>
      </c>
      <c r="DF420" s="37" t="s">
        <v>290</v>
      </c>
      <c r="DG420" s="38">
        <v>44621</v>
      </c>
      <c r="DH420" s="39">
        <v>193.75</v>
      </c>
      <c r="DI420" s="39"/>
      <c r="DJ420" s="39"/>
      <c r="DK420" s="39"/>
    </row>
    <row r="421" spans="109:115" x14ac:dyDescent="0.25">
      <c r="DE421" s="37" t="str">
        <f t="shared" si="3"/>
        <v>Toronto Chocolate Bag (48x125gr / 4.4oz)44652</v>
      </c>
      <c r="DF421" s="37" t="s">
        <v>290</v>
      </c>
      <c r="DG421" s="38">
        <v>44652</v>
      </c>
      <c r="DH421" s="39">
        <v>178.35416699999999</v>
      </c>
      <c r="DI421" s="39"/>
      <c r="DJ421" s="39"/>
      <c r="DK421" s="39"/>
    </row>
    <row r="422" spans="109:115" x14ac:dyDescent="0.25">
      <c r="DE422" s="37" t="str">
        <f t="shared" si="3"/>
        <v>Toronto Chocolate Bag (48x125gr / 4.4oz)44682</v>
      </c>
      <c r="DF422" s="37" t="s">
        <v>290</v>
      </c>
      <c r="DG422" s="38">
        <v>44682</v>
      </c>
      <c r="DH422" s="39">
        <v>205.91666699999999</v>
      </c>
      <c r="DI422" s="39"/>
      <c r="DJ422" s="39"/>
      <c r="DK422" s="39"/>
    </row>
    <row r="423" spans="109:115" x14ac:dyDescent="0.25">
      <c r="DE423" s="37" t="str">
        <f t="shared" si="3"/>
        <v>Toronto Chocolate Bag (48x125gr / 4.4oz)44713</v>
      </c>
      <c r="DF423" s="37" t="s">
        <v>290</v>
      </c>
      <c r="DG423" s="38">
        <v>44713</v>
      </c>
      <c r="DH423" s="39">
        <v>275.5</v>
      </c>
      <c r="DI423" s="39"/>
      <c r="DJ423" s="39"/>
      <c r="DK423" s="39"/>
    </row>
    <row r="424" spans="109:115" x14ac:dyDescent="0.25">
      <c r="DE424" s="37" t="str">
        <f t="shared" si="3"/>
        <v>Toronto Chocolate Bag (48x125gr / 4.4oz)44743</v>
      </c>
      <c r="DF424" s="37" t="s">
        <v>290</v>
      </c>
      <c r="DG424" s="38">
        <v>44743</v>
      </c>
      <c r="DH424" s="39">
        <v>232.75</v>
      </c>
      <c r="DI424" s="39"/>
      <c r="DJ424" s="39"/>
      <c r="DK424" s="39"/>
    </row>
    <row r="425" spans="109:115" x14ac:dyDescent="0.25">
      <c r="DE425" s="37" t="str">
        <f t="shared" si="3"/>
        <v>Toronto Chocolate Bag (48x125gr / 4.4oz)44774</v>
      </c>
      <c r="DF425" s="37" t="s">
        <v>290</v>
      </c>
      <c r="DG425" s="38">
        <v>44774</v>
      </c>
      <c r="DH425" s="39">
        <v>316.25</v>
      </c>
      <c r="DI425" s="39"/>
      <c r="DJ425" s="39"/>
      <c r="DK425" s="39"/>
    </row>
    <row r="426" spans="109:115" x14ac:dyDescent="0.25">
      <c r="DE426" s="37" t="str">
        <f t="shared" si="3"/>
        <v>Toronto Chocolate Bag (48x125gr / 4.4oz)44805</v>
      </c>
      <c r="DF426" s="37" t="s">
        <v>290</v>
      </c>
      <c r="DG426" s="38">
        <v>44805</v>
      </c>
      <c r="DH426" s="39">
        <v>357</v>
      </c>
      <c r="DI426" s="39"/>
      <c r="DJ426" s="39"/>
      <c r="DK426" s="39"/>
    </row>
    <row r="427" spans="109:115" x14ac:dyDescent="0.25">
      <c r="DE427" s="37" t="str">
        <f t="shared" si="3"/>
        <v>Toronto Chocolate Bag (48x125gr / 4.4oz)44835</v>
      </c>
      <c r="DF427" s="37" t="s">
        <v>290</v>
      </c>
      <c r="DG427" s="38">
        <v>44835</v>
      </c>
      <c r="DH427" s="39">
        <v>248.5</v>
      </c>
      <c r="DI427" s="39"/>
      <c r="DJ427" s="39"/>
      <c r="DK427" s="39"/>
    </row>
    <row r="428" spans="109:115" x14ac:dyDescent="0.25">
      <c r="DE428" s="37" t="str">
        <f t="shared" si="3"/>
        <v>Toronto Chocolate Bag (48x125gr / 4.4oz)44866</v>
      </c>
      <c r="DF428" s="37" t="s">
        <v>290</v>
      </c>
      <c r="DG428" s="38">
        <v>44866</v>
      </c>
      <c r="DH428" s="39">
        <v>191.5</v>
      </c>
      <c r="DI428" s="39">
        <v>191.5</v>
      </c>
      <c r="DJ428" s="39">
        <v>191.5</v>
      </c>
      <c r="DK428" s="39">
        <v>191.5</v>
      </c>
    </row>
    <row r="429" spans="109:115" x14ac:dyDescent="0.25">
      <c r="DE429" s="37" t="str">
        <f t="shared" si="3"/>
        <v>Toronto Chocolate Bag (48x125gr / 4.4oz)44896</v>
      </c>
      <c r="DF429" s="37" t="s">
        <v>290</v>
      </c>
      <c r="DG429" s="38">
        <v>44896</v>
      </c>
      <c r="DH429" s="39"/>
      <c r="DI429" s="39">
        <v>252.27015456587429</v>
      </c>
      <c r="DJ429" s="39">
        <v>52.150519220902225</v>
      </c>
      <c r="DK429" s="39">
        <v>452.38978991084639</v>
      </c>
    </row>
    <row r="430" spans="109:115" x14ac:dyDescent="0.25">
      <c r="DE430" s="37" t="str">
        <f t="shared" si="3"/>
        <v>Toronto Chocolate Bag (48x125gr / 4.4oz)44927</v>
      </c>
      <c r="DF430" s="37" t="s">
        <v>290</v>
      </c>
      <c r="DG430" s="38">
        <v>44927</v>
      </c>
      <c r="DH430" s="39"/>
      <c r="DI430" s="39">
        <v>259.85887292356188</v>
      </c>
      <c r="DJ430" s="39">
        <v>36.028751001656985</v>
      </c>
      <c r="DK430" s="39">
        <v>483.68899484546677</v>
      </c>
    </row>
    <row r="431" spans="109:115" x14ac:dyDescent="0.25">
      <c r="DE431" s="37" t="str">
        <f t="shared" si="3"/>
        <v>Toronto Chocolate Bag (48x125gr / 4.4oz)44958</v>
      </c>
      <c r="DF431" s="37" t="s">
        <v>290</v>
      </c>
      <c r="DG431" s="38">
        <v>44958</v>
      </c>
      <c r="DH431" s="39"/>
      <c r="DI431" s="39">
        <v>267.44759128124974</v>
      </c>
      <c r="DJ431" s="39">
        <v>22.106713071765512</v>
      </c>
      <c r="DK431" s="39">
        <v>512.78846949073397</v>
      </c>
    </row>
    <row r="432" spans="109:115" x14ac:dyDescent="0.25">
      <c r="DE432" s="37" t="str">
        <f t="shared" si="3"/>
        <v>Toronto Chocolate Bag (48x125gr / 4.4oz)44986</v>
      </c>
      <c r="DF432" s="37" t="s">
        <v>290</v>
      </c>
      <c r="DG432" s="38">
        <v>44986</v>
      </c>
      <c r="DH432" s="39"/>
      <c r="DI432" s="39">
        <v>275.03630963893733</v>
      </c>
      <c r="DJ432" s="39">
        <v>9.848418381776014</v>
      </c>
      <c r="DK432" s="39">
        <v>540.22420089609864</v>
      </c>
    </row>
    <row r="433" spans="109:115" x14ac:dyDescent="0.25">
      <c r="DE433" s="37" t="str">
        <f t="shared" si="3"/>
        <v>Toronto Chocolate Bag (48x125gr / 4.4oz)45017</v>
      </c>
      <c r="DF433" s="37" t="s">
        <v>290</v>
      </c>
      <c r="DG433" s="38">
        <v>45017</v>
      </c>
      <c r="DH433" s="39"/>
      <c r="DI433" s="39">
        <v>282.62502799662519</v>
      </c>
      <c r="DJ433" s="39">
        <v>-1.0956392480589443</v>
      </c>
      <c r="DK433" s="39">
        <v>566.34569524130939</v>
      </c>
    </row>
    <row r="434" spans="109:115" x14ac:dyDescent="0.25">
      <c r="DE434" s="37" t="str">
        <f t="shared" si="3"/>
        <v>Toronto Chocolate Bag (48x125gr / 4.4oz)45047</v>
      </c>
      <c r="DF434" s="37" t="s">
        <v>290</v>
      </c>
      <c r="DG434" s="38">
        <v>45047</v>
      </c>
      <c r="DH434" s="39"/>
      <c r="DI434" s="39">
        <v>290.21374635431278</v>
      </c>
      <c r="DJ434" s="39">
        <v>-10.968299381126485</v>
      </c>
      <c r="DK434" s="39">
        <v>591.39579208975204</v>
      </c>
    </row>
    <row r="435" spans="109:115" x14ac:dyDescent="0.25">
      <c r="DE435" s="37" t="str">
        <f t="shared" ref="DE435:DE498" si="4">+DF435&amp;DG435</f>
        <v>Toronto Chocolate Bag (48x125gr / 4.4oz)45078</v>
      </c>
      <c r="DF435" s="37" t="s">
        <v>290</v>
      </c>
      <c r="DG435" s="38">
        <v>45078</v>
      </c>
      <c r="DH435" s="39"/>
      <c r="DI435" s="39">
        <v>297.80246471200059</v>
      </c>
      <c r="DJ435" s="39">
        <v>-19.946368047465626</v>
      </c>
      <c r="DK435" s="39">
        <v>615.5512974714668</v>
      </c>
    </row>
    <row r="436" spans="109:115" x14ac:dyDescent="0.25">
      <c r="DE436" s="37" t="str">
        <f t="shared" si="4"/>
        <v>Toronto Chocolate Bag (48x125gr / 4.4oz)45108</v>
      </c>
      <c r="DF436" s="37" t="s">
        <v>290</v>
      </c>
      <c r="DG436" s="38">
        <v>45108</v>
      </c>
      <c r="DH436" s="39"/>
      <c r="DI436" s="39">
        <v>305.39118306968822</v>
      </c>
      <c r="DJ436" s="39">
        <v>-28.163288130088517</v>
      </c>
      <c r="DK436" s="39">
        <v>638.94565426946497</v>
      </c>
    </row>
    <row r="437" spans="109:115" x14ac:dyDescent="0.25">
      <c r="DE437" s="37" t="str">
        <f t="shared" si="4"/>
        <v>Toronto Chocolate Bag (48x125gr / 4.4oz)45139</v>
      </c>
      <c r="DF437" s="37" t="s">
        <v>290</v>
      </c>
      <c r="DG437" s="38">
        <v>45139</v>
      </c>
      <c r="DH437" s="39"/>
      <c r="DI437" s="39">
        <v>312.97990142737603</v>
      </c>
      <c r="DJ437" s="39">
        <v>-35.722691595961692</v>
      </c>
      <c r="DK437" s="39">
        <v>661.68249445071376</v>
      </c>
    </row>
    <row r="438" spans="109:115" x14ac:dyDescent="0.25">
      <c r="DE438" s="37" t="str">
        <f t="shared" si="4"/>
        <v>Toronto Chocolate Bag (48x125gr / 4.4oz)45170</v>
      </c>
      <c r="DF438" s="37" t="s">
        <v>290</v>
      </c>
      <c r="DG438" s="38">
        <v>45170</v>
      </c>
      <c r="DH438" s="39"/>
      <c r="DI438" s="39">
        <v>320.56861978506362</v>
      </c>
      <c r="DJ438" s="39">
        <v>-42.706950804606777</v>
      </c>
      <c r="DK438" s="39">
        <v>683.84419037473401</v>
      </c>
    </row>
    <row r="439" spans="109:115" x14ac:dyDescent="0.25">
      <c r="DE439" s="37" t="str">
        <f t="shared" si="4"/>
        <v>Toronto Chocolate Bag (48x125gr / 4.4oz)45200</v>
      </c>
      <c r="DF439" s="37" t="s">
        <v>290</v>
      </c>
      <c r="DG439" s="38">
        <v>45200</v>
      </c>
      <c r="DH439" s="39"/>
      <c r="DI439" s="39">
        <v>328.15733814275148</v>
      </c>
      <c r="DJ439" s="39">
        <v>-49.182814466605578</v>
      </c>
      <c r="DK439" s="39">
        <v>705.49749075210855</v>
      </c>
    </row>
    <row r="440" spans="109:115" x14ac:dyDescent="0.25">
      <c r="DE440" s="37" t="str">
        <f t="shared" si="4"/>
        <v>Toronto Chocolate Bag (48x125gr / 4.4oz)45231</v>
      </c>
      <c r="DF440" s="37" t="s">
        <v>290</v>
      </c>
      <c r="DG440" s="38">
        <v>45231</v>
      </c>
      <c r="DH440" s="39"/>
      <c r="DI440" s="39">
        <v>335.74605650043912</v>
      </c>
      <c r="DJ440" s="39">
        <v>-55.205257896818296</v>
      </c>
      <c r="DK440" s="39">
        <v>726.6973708976966</v>
      </c>
    </row>
    <row r="441" spans="109:115" x14ac:dyDescent="0.25">
      <c r="DE441" s="37" t="str">
        <f t="shared" si="4"/>
        <v>Toronto Chocolate Bag (48x125gr / 4.4oz)45261</v>
      </c>
      <c r="DF441" s="37" t="s">
        <v>290</v>
      </c>
      <c r="DG441" s="38">
        <v>45261</v>
      </c>
      <c r="DH441" s="39"/>
      <c r="DI441" s="39">
        <v>343.33477485812693</v>
      </c>
      <c r="DJ441" s="39">
        <v>-60.82019375670842</v>
      </c>
      <c r="DK441" s="39">
        <v>747.48974347296235</v>
      </c>
    </row>
    <row r="442" spans="109:115" x14ac:dyDescent="0.25">
      <c r="DE442" s="37" t="str">
        <f t="shared" si="4"/>
        <v>Toronto® Box (24x324gr / 11.43oz)44562</v>
      </c>
      <c r="DF442" s="37" t="s">
        <v>294</v>
      </c>
      <c r="DG442" s="38">
        <v>44562</v>
      </c>
      <c r="DH442" s="39">
        <v>90.791666000000006</v>
      </c>
      <c r="DI442" s="39"/>
      <c r="DJ442" s="39"/>
      <c r="DK442" s="39"/>
    </row>
    <row r="443" spans="109:115" x14ac:dyDescent="0.25">
      <c r="DE443" s="37" t="str">
        <f t="shared" si="4"/>
        <v>Toronto® Box (24x324gr / 11.43oz)44593</v>
      </c>
      <c r="DF443" s="37" t="s">
        <v>294</v>
      </c>
      <c r="DG443" s="38">
        <v>44593</v>
      </c>
      <c r="DH443" s="39">
        <v>608</v>
      </c>
      <c r="DI443" s="39"/>
      <c r="DJ443" s="39"/>
      <c r="DK443" s="39"/>
    </row>
    <row r="444" spans="109:115" x14ac:dyDescent="0.25">
      <c r="DE444" s="37" t="str">
        <f t="shared" si="4"/>
        <v>Toronto® Box (24x324gr / 11.43oz)44621</v>
      </c>
      <c r="DF444" s="37" t="s">
        <v>294</v>
      </c>
      <c r="DG444" s="38">
        <v>44621</v>
      </c>
      <c r="DH444" s="39">
        <v>296.875</v>
      </c>
      <c r="DI444" s="39"/>
      <c r="DJ444" s="39"/>
      <c r="DK444" s="39"/>
    </row>
    <row r="445" spans="109:115" x14ac:dyDescent="0.25">
      <c r="DE445" s="37" t="str">
        <f t="shared" si="4"/>
        <v>Toronto® Box (24x324gr / 11.43oz)44652</v>
      </c>
      <c r="DF445" s="37" t="s">
        <v>294</v>
      </c>
      <c r="DG445" s="38">
        <v>44652</v>
      </c>
      <c r="DH445" s="39">
        <v>342.79160000000002</v>
      </c>
      <c r="DI445" s="39"/>
      <c r="DJ445" s="39"/>
      <c r="DK445" s="39"/>
    </row>
    <row r="446" spans="109:115" x14ac:dyDescent="0.25">
      <c r="DE446" s="37" t="str">
        <f t="shared" si="4"/>
        <v>Toronto® Box (24x324gr / 11.43oz)44682</v>
      </c>
      <c r="DF446" s="37" t="s">
        <v>294</v>
      </c>
      <c r="DG446" s="38">
        <v>44682</v>
      </c>
      <c r="DH446" s="39">
        <v>387.04173300000002</v>
      </c>
      <c r="DI446" s="39"/>
      <c r="DJ446" s="39"/>
      <c r="DK446" s="39"/>
    </row>
    <row r="447" spans="109:115" x14ac:dyDescent="0.25">
      <c r="DE447" s="37" t="str">
        <f t="shared" si="4"/>
        <v>Toronto® Box (24x324gr / 11.43oz)44713</v>
      </c>
      <c r="DF447" s="37" t="s">
        <v>294</v>
      </c>
      <c r="DG447" s="38">
        <v>44713</v>
      </c>
      <c r="DH447" s="39">
        <v>210.5</v>
      </c>
      <c r="DI447" s="39"/>
      <c r="DJ447" s="39"/>
      <c r="DK447" s="39"/>
    </row>
    <row r="448" spans="109:115" x14ac:dyDescent="0.25">
      <c r="DE448" s="37" t="str">
        <f t="shared" si="4"/>
        <v>Toronto® Box (24x324gr / 11.43oz)44743</v>
      </c>
      <c r="DF448" s="37" t="s">
        <v>294</v>
      </c>
      <c r="DG448" s="38">
        <v>44743</v>
      </c>
      <c r="DH448" s="39">
        <v>266.54163999999997</v>
      </c>
      <c r="DI448" s="39"/>
      <c r="DJ448" s="39"/>
      <c r="DK448" s="39"/>
    </row>
    <row r="449" spans="109:115" x14ac:dyDescent="0.25">
      <c r="DE449" s="37" t="str">
        <f t="shared" si="4"/>
        <v>Toronto® Box (24x324gr / 11.43oz)44774</v>
      </c>
      <c r="DF449" s="37" t="s">
        <v>294</v>
      </c>
      <c r="DG449" s="38">
        <v>44774</v>
      </c>
      <c r="DH449" s="39">
        <v>502.91633300000001</v>
      </c>
      <c r="DI449" s="39"/>
      <c r="DJ449" s="39"/>
      <c r="DK449" s="39"/>
    </row>
    <row r="450" spans="109:115" x14ac:dyDescent="0.25">
      <c r="DE450" s="37" t="str">
        <f t="shared" si="4"/>
        <v>Toronto® Box (24x324gr / 11.43oz)44805</v>
      </c>
      <c r="DF450" s="37" t="s">
        <v>294</v>
      </c>
      <c r="DG450" s="38">
        <v>44805</v>
      </c>
      <c r="DH450" s="39">
        <v>407.04166600000002</v>
      </c>
      <c r="DI450" s="39"/>
      <c r="DJ450" s="39"/>
      <c r="DK450" s="39"/>
    </row>
    <row r="451" spans="109:115" x14ac:dyDescent="0.25">
      <c r="DE451" s="37" t="str">
        <f t="shared" si="4"/>
        <v>Toronto® Box (24x324gr / 11.43oz)44835</v>
      </c>
      <c r="DF451" s="37" t="s">
        <v>294</v>
      </c>
      <c r="DG451" s="38">
        <v>44835</v>
      </c>
      <c r="DH451" s="39">
        <v>500.41666700000002</v>
      </c>
      <c r="DI451" s="39"/>
      <c r="DJ451" s="39"/>
      <c r="DK451" s="39"/>
    </row>
    <row r="452" spans="109:115" x14ac:dyDescent="0.25">
      <c r="DE452" s="37" t="str">
        <f t="shared" si="4"/>
        <v>Toronto® Box (24x324gr / 11.43oz)44866</v>
      </c>
      <c r="DF452" s="37" t="s">
        <v>294</v>
      </c>
      <c r="DG452" s="38">
        <v>44866</v>
      </c>
      <c r="DH452" s="39">
        <v>732.75</v>
      </c>
      <c r="DI452" s="39">
        <v>732.75</v>
      </c>
      <c r="DJ452" s="39">
        <v>732.75</v>
      </c>
      <c r="DK452" s="39">
        <v>732.75</v>
      </c>
    </row>
    <row r="453" spans="109:115" x14ac:dyDescent="0.25">
      <c r="DE453" s="37" t="str">
        <f t="shared" si="4"/>
        <v>Toronto® Box (24x324gr / 11.43oz)44896</v>
      </c>
      <c r="DF453" s="37" t="s">
        <v>294</v>
      </c>
      <c r="DG453" s="38">
        <v>44896</v>
      </c>
      <c r="DH453" s="39"/>
      <c r="DI453" s="39">
        <v>590.5806167195351</v>
      </c>
      <c r="DJ453" s="39">
        <v>238.36531786826527</v>
      </c>
      <c r="DK453" s="39">
        <v>942.79591557080494</v>
      </c>
    </row>
    <row r="454" spans="109:115" x14ac:dyDescent="0.25">
      <c r="DE454" s="37" t="str">
        <f t="shared" si="4"/>
        <v>Toronto® Box (24x324gr / 11.43oz)44927</v>
      </c>
      <c r="DF454" s="37" t="s">
        <v>294</v>
      </c>
      <c r="DG454" s="38">
        <v>44927</v>
      </c>
      <c r="DH454" s="39"/>
      <c r="DI454" s="39">
        <v>621.32528763311223</v>
      </c>
      <c r="DJ454" s="39">
        <v>258.184482083207</v>
      </c>
      <c r="DK454" s="39">
        <v>984.46609318301739</v>
      </c>
    </row>
    <row r="455" spans="109:115" x14ac:dyDescent="0.25">
      <c r="DE455" s="37" t="str">
        <f t="shared" si="4"/>
        <v>Toronto® Box (24x324gr / 11.43oz)44958</v>
      </c>
      <c r="DF455" s="37" t="s">
        <v>294</v>
      </c>
      <c r="DG455" s="38">
        <v>44958</v>
      </c>
      <c r="DH455" s="39"/>
      <c r="DI455" s="39">
        <v>652.06995854668946</v>
      </c>
      <c r="DJ455" s="39">
        <v>278.23941867440783</v>
      </c>
      <c r="DK455" s="39">
        <v>1025.900498418971</v>
      </c>
    </row>
    <row r="456" spans="109:115" x14ac:dyDescent="0.25">
      <c r="DE456" s="37" t="str">
        <f t="shared" si="4"/>
        <v>Toronto® Box (24x324gr / 11.43oz)44986</v>
      </c>
      <c r="DF456" s="37" t="s">
        <v>294</v>
      </c>
      <c r="DG456" s="38">
        <v>44986</v>
      </c>
      <c r="DH456" s="39"/>
      <c r="DI456" s="39">
        <v>682.8146294602667</v>
      </c>
      <c r="DJ456" s="39">
        <v>298.51012972935644</v>
      </c>
      <c r="DK456" s="39">
        <v>1067.1191291911769</v>
      </c>
    </row>
    <row r="457" spans="109:115" x14ac:dyDescent="0.25">
      <c r="DE457" s="37" t="str">
        <f t="shared" si="4"/>
        <v>Toronto® Box (24x324gr / 11.43oz)45017</v>
      </c>
      <c r="DF457" s="37" t="s">
        <v>294</v>
      </c>
      <c r="DG457" s="38">
        <v>45017</v>
      </c>
      <c r="DH457" s="39"/>
      <c r="DI457" s="39">
        <v>713.55930037384383</v>
      </c>
      <c r="DJ457" s="39">
        <v>318.97911754234576</v>
      </c>
      <c r="DK457" s="39">
        <v>1108.139483205342</v>
      </c>
    </row>
    <row r="458" spans="109:115" x14ac:dyDescent="0.25">
      <c r="DE458" s="37" t="str">
        <f t="shared" si="4"/>
        <v>Toronto® Box (24x324gr / 11.43oz)45047</v>
      </c>
      <c r="DF458" s="37" t="s">
        <v>294</v>
      </c>
      <c r="DG458" s="38">
        <v>45047</v>
      </c>
      <c r="DH458" s="39"/>
      <c r="DI458" s="39">
        <v>744.30397128742106</v>
      </c>
      <c r="DJ458" s="39">
        <v>339.63097099931827</v>
      </c>
      <c r="DK458" s="39">
        <v>1148.9769715755237</v>
      </c>
    </row>
    <row r="459" spans="109:115" x14ac:dyDescent="0.25">
      <c r="DE459" s="37" t="str">
        <f t="shared" si="4"/>
        <v>Toronto® Box (24x324gr / 11.43oz)45078</v>
      </c>
      <c r="DF459" s="37" t="s">
        <v>294</v>
      </c>
      <c r="DG459" s="38">
        <v>45078</v>
      </c>
      <c r="DH459" s="39"/>
      <c r="DI459" s="39">
        <v>775.0486422009983</v>
      </c>
      <c r="DJ459" s="39">
        <v>360.45203577353612</v>
      </c>
      <c r="DK459" s="39">
        <v>1189.6452486284604</v>
      </c>
    </row>
    <row r="460" spans="109:115" x14ac:dyDescent="0.25">
      <c r="DE460" s="37" t="str">
        <f t="shared" si="4"/>
        <v>Toronto® Box (24x324gr / 11.43oz)45108</v>
      </c>
      <c r="DF460" s="37" t="s">
        <v>294</v>
      </c>
      <c r="DG460" s="38">
        <v>45108</v>
      </c>
      <c r="DH460" s="39"/>
      <c r="DI460" s="39">
        <v>805.79331311457543</v>
      </c>
      <c r="DJ460" s="39">
        <v>381.43014848838982</v>
      </c>
      <c r="DK460" s="39">
        <v>1230.1564777407611</v>
      </c>
    </row>
    <row r="461" spans="109:115" x14ac:dyDescent="0.25">
      <c r="DE461" s="37" t="str">
        <f t="shared" si="4"/>
        <v>Toronto® Box (24x324gr / 11.43oz)45139</v>
      </c>
      <c r="DF461" s="37" t="s">
        <v>294</v>
      </c>
      <c r="DG461" s="38">
        <v>45139</v>
      </c>
      <c r="DH461" s="39"/>
      <c r="DI461" s="39">
        <v>836.53798402815266</v>
      </c>
      <c r="DJ461" s="39">
        <v>402.55442032491982</v>
      </c>
      <c r="DK461" s="39">
        <v>1270.5215477313855</v>
      </c>
    </row>
    <row r="462" spans="109:115" x14ac:dyDescent="0.25">
      <c r="DE462" s="37" t="str">
        <f t="shared" si="4"/>
        <v>Toronto® Box (24x324gr / 11.43oz)45170</v>
      </c>
      <c r="DF462" s="37" t="s">
        <v>294</v>
      </c>
      <c r="DG462" s="38">
        <v>45170</v>
      </c>
      <c r="DH462" s="39"/>
      <c r="DI462" s="39">
        <v>867.28265494172979</v>
      </c>
      <c r="DJ462" s="39">
        <v>423.81505929192144</v>
      </c>
      <c r="DK462" s="39">
        <v>1310.7502505915381</v>
      </c>
    </row>
    <row r="463" spans="109:115" x14ac:dyDescent="0.25">
      <c r="DE463" s="37" t="str">
        <f t="shared" si="4"/>
        <v>Toronto® Box (24x324gr / 11.43oz)45200</v>
      </c>
      <c r="DF463" s="37" t="s">
        <v>294</v>
      </c>
      <c r="DG463" s="38">
        <v>45200</v>
      </c>
      <c r="DH463" s="39"/>
      <c r="DI463" s="39">
        <v>898.02732585530703</v>
      </c>
      <c r="DJ463" s="39">
        <v>445.20322304785219</v>
      </c>
      <c r="DK463" s="39">
        <v>1350.8514286627619</v>
      </c>
    </row>
    <row r="464" spans="109:115" x14ac:dyDescent="0.25">
      <c r="DE464" s="37" t="str">
        <f t="shared" si="4"/>
        <v>Toronto® Box (24x324gr / 11.43oz)45231</v>
      </c>
      <c r="DF464" s="37" t="s">
        <v>294</v>
      </c>
      <c r="DG464" s="38">
        <v>45231</v>
      </c>
      <c r="DH464" s="39"/>
      <c r="DI464" s="39">
        <v>928.77199676888426</v>
      </c>
      <c r="DJ464" s="39">
        <v>466.71089609965998</v>
      </c>
      <c r="DK464" s="39">
        <v>1390.8330974381086</v>
      </c>
    </row>
    <row r="465" spans="109:115" x14ac:dyDescent="0.25">
      <c r="DE465" s="37" t="str">
        <f t="shared" si="4"/>
        <v>Toronto® Box (24x324gr / 11.43oz)45261</v>
      </c>
      <c r="DF465" s="37" t="s">
        <v>294</v>
      </c>
      <c r="DG465" s="38">
        <v>45261</v>
      </c>
      <c r="DH465" s="39"/>
      <c r="DI465" s="39">
        <v>959.5166676824615</v>
      </c>
      <c r="DJ465" s="39">
        <v>488.33078662542982</v>
      </c>
      <c r="DK465" s="39">
        <v>1430.7025487394931</v>
      </c>
    </row>
    <row r="466" spans="109:115" x14ac:dyDescent="0.25">
      <c r="DE466" s="37" t="str">
        <f t="shared" si="4"/>
        <v>Cocosette Wafer 4Pack (60x200gr / 7.05oz)44562</v>
      </c>
      <c r="DF466" s="37" t="s">
        <v>114</v>
      </c>
      <c r="DG466" s="38">
        <v>44562</v>
      </c>
      <c r="DH466" s="39">
        <v>1096.4000000000001</v>
      </c>
      <c r="DI466" s="39"/>
      <c r="DJ466" s="39"/>
      <c r="DK466" s="39"/>
    </row>
    <row r="467" spans="109:115" x14ac:dyDescent="0.25">
      <c r="DE467" s="37" t="str">
        <f t="shared" si="4"/>
        <v>Cocosette Wafer 4Pack (60x200gr / 7.05oz)44593</v>
      </c>
      <c r="DF467" s="37" t="s">
        <v>114</v>
      </c>
      <c r="DG467" s="38">
        <v>44593</v>
      </c>
      <c r="DH467" s="39">
        <v>805.96667000000002</v>
      </c>
      <c r="DI467" s="39"/>
      <c r="DJ467" s="39"/>
      <c r="DK467" s="39"/>
    </row>
    <row r="468" spans="109:115" x14ac:dyDescent="0.25">
      <c r="DE468" s="37" t="str">
        <f t="shared" si="4"/>
        <v>Cocosette Wafer 4Pack (60x200gr / 7.05oz)44621</v>
      </c>
      <c r="DF468" s="37" t="s">
        <v>114</v>
      </c>
      <c r="DG468" s="38">
        <v>44621</v>
      </c>
      <c r="DH468" s="39">
        <v>785.18334000000004</v>
      </c>
      <c r="DI468" s="39"/>
      <c r="DJ468" s="39"/>
      <c r="DK468" s="39"/>
    </row>
    <row r="469" spans="109:115" x14ac:dyDescent="0.25">
      <c r="DE469" s="37" t="str">
        <f t="shared" si="4"/>
        <v>Cocosette Wafer 4Pack (60x200gr / 7.05oz)44652</v>
      </c>
      <c r="DF469" s="37" t="s">
        <v>114</v>
      </c>
      <c r="DG469" s="38">
        <v>44652</v>
      </c>
      <c r="DH469" s="39">
        <v>718.81667000000004</v>
      </c>
      <c r="DI469" s="39"/>
      <c r="DJ469" s="39"/>
      <c r="DK469" s="39"/>
    </row>
    <row r="470" spans="109:115" x14ac:dyDescent="0.25">
      <c r="DE470" s="37" t="str">
        <f t="shared" si="4"/>
        <v>Cocosette Wafer 4Pack (60x200gr / 7.05oz)44682</v>
      </c>
      <c r="DF470" s="37" t="s">
        <v>114</v>
      </c>
      <c r="DG470" s="38">
        <v>44682</v>
      </c>
      <c r="DH470" s="39">
        <v>888.16660000000002</v>
      </c>
      <c r="DI470" s="39"/>
      <c r="DJ470" s="39"/>
      <c r="DK470" s="39"/>
    </row>
    <row r="471" spans="109:115" x14ac:dyDescent="0.25">
      <c r="DE471" s="37" t="str">
        <f t="shared" si="4"/>
        <v>Cocosette Wafer 4Pack (60x200gr / 7.05oz)44713</v>
      </c>
      <c r="DF471" s="37" t="s">
        <v>114</v>
      </c>
      <c r="DG471" s="38">
        <v>44713</v>
      </c>
      <c r="DH471" s="39">
        <v>883.89934100000005</v>
      </c>
      <c r="DI471" s="39"/>
      <c r="DJ471" s="39"/>
      <c r="DK471" s="39"/>
    </row>
    <row r="472" spans="109:115" x14ac:dyDescent="0.25">
      <c r="DE472" s="37" t="str">
        <f t="shared" si="4"/>
        <v>Cocosette Wafer 4Pack (60x200gr / 7.05oz)44743</v>
      </c>
      <c r="DF472" s="37" t="s">
        <v>114</v>
      </c>
      <c r="DG472" s="38">
        <v>44743</v>
      </c>
      <c r="DH472" s="39">
        <v>822.99926700000003</v>
      </c>
      <c r="DI472" s="39"/>
      <c r="DJ472" s="39"/>
      <c r="DK472" s="39"/>
    </row>
    <row r="473" spans="109:115" x14ac:dyDescent="0.25">
      <c r="DE473" s="37" t="str">
        <f t="shared" si="4"/>
        <v>Cocosette Wafer 4Pack (60x200gr / 7.05oz)44774</v>
      </c>
      <c r="DF473" s="37" t="s">
        <v>114</v>
      </c>
      <c r="DG473" s="38">
        <v>44774</v>
      </c>
      <c r="DH473" s="39">
        <v>1069.6330399999999</v>
      </c>
      <c r="DI473" s="39"/>
      <c r="DJ473" s="39"/>
      <c r="DK473" s="39"/>
    </row>
    <row r="474" spans="109:115" x14ac:dyDescent="0.25">
      <c r="DE474" s="37" t="str">
        <f t="shared" si="4"/>
        <v>Cocosette Wafer 4Pack (60x200gr / 7.05oz)44805</v>
      </c>
      <c r="DF474" s="37" t="s">
        <v>114</v>
      </c>
      <c r="DG474" s="38">
        <v>44805</v>
      </c>
      <c r="DH474" s="39">
        <v>952.93299999999999</v>
      </c>
      <c r="DI474" s="39"/>
      <c r="DJ474" s="39"/>
      <c r="DK474" s="39"/>
    </row>
    <row r="475" spans="109:115" x14ac:dyDescent="0.25">
      <c r="DE475" s="37" t="str">
        <f t="shared" si="4"/>
        <v>Cocosette Wafer 4Pack (60x200gr / 7.05oz)44835</v>
      </c>
      <c r="DF475" s="37" t="s">
        <v>114</v>
      </c>
      <c r="DG475" s="38">
        <v>44835</v>
      </c>
      <c r="DH475" s="39">
        <v>1024.2829959999999</v>
      </c>
      <c r="DI475" s="39"/>
      <c r="DJ475" s="39"/>
      <c r="DK475" s="39"/>
    </row>
    <row r="476" spans="109:115" x14ac:dyDescent="0.25">
      <c r="DE476" s="37" t="str">
        <f t="shared" si="4"/>
        <v>Cocosette Wafer 4Pack (60x200gr / 7.05oz)44866</v>
      </c>
      <c r="DF476" s="37" t="s">
        <v>114</v>
      </c>
      <c r="DG476" s="38">
        <v>44866</v>
      </c>
      <c r="DH476" s="39">
        <v>1112.733033</v>
      </c>
      <c r="DI476" s="39">
        <v>1112.733033</v>
      </c>
      <c r="DJ476" s="39">
        <v>1112.733033</v>
      </c>
      <c r="DK476" s="39">
        <v>1112.733033</v>
      </c>
    </row>
    <row r="477" spans="109:115" x14ac:dyDescent="0.25">
      <c r="DE477" s="37" t="str">
        <f t="shared" si="4"/>
        <v>Cocosette Wafer 4Pack (60x200gr / 7.05oz)44896</v>
      </c>
      <c r="DF477" s="37" t="s">
        <v>114</v>
      </c>
      <c r="DG477" s="38">
        <v>44896</v>
      </c>
      <c r="DH477" s="39"/>
      <c r="DI477" s="39">
        <v>1112.09685122116</v>
      </c>
      <c r="DJ477" s="39">
        <v>847.11965348903254</v>
      </c>
      <c r="DK477" s="39">
        <v>1377.0740489532875</v>
      </c>
    </row>
    <row r="478" spans="109:115" x14ac:dyDescent="0.25">
      <c r="DE478" s="37" t="str">
        <f t="shared" si="4"/>
        <v>Cocosette Wafer 4Pack (60x200gr / 7.05oz)44927</v>
      </c>
      <c r="DF478" s="37" t="s">
        <v>114</v>
      </c>
      <c r="DG478" s="38">
        <v>44927</v>
      </c>
      <c r="DH478" s="39"/>
      <c r="DI478" s="39">
        <v>1130.8858136759163</v>
      </c>
      <c r="DJ478" s="39">
        <v>799.50526239050669</v>
      </c>
      <c r="DK478" s="39">
        <v>1462.266364961326</v>
      </c>
    </row>
    <row r="479" spans="109:115" x14ac:dyDescent="0.25">
      <c r="DE479" s="37" t="str">
        <f t="shared" si="4"/>
        <v>Cocosette Wafer 4Pack (60x200gr / 7.05oz)44958</v>
      </c>
      <c r="DF479" s="37" t="s">
        <v>114</v>
      </c>
      <c r="DG479" s="38">
        <v>44958</v>
      </c>
      <c r="DH479" s="39"/>
      <c r="DI479" s="39">
        <v>1149.6747761306724</v>
      </c>
      <c r="DJ479" s="39">
        <v>762.99822624149715</v>
      </c>
      <c r="DK479" s="39">
        <v>1536.3513260198476</v>
      </c>
    </row>
    <row r="480" spans="109:115" x14ac:dyDescent="0.25">
      <c r="DE480" s="37" t="str">
        <f t="shared" si="4"/>
        <v>Cocosette Wafer 4Pack (60x200gr / 7.05oz)44986</v>
      </c>
      <c r="DF480" s="37" t="s">
        <v>114</v>
      </c>
      <c r="DG480" s="38">
        <v>44986</v>
      </c>
      <c r="DH480" s="39"/>
      <c r="DI480" s="39">
        <v>1168.4637385854287</v>
      </c>
      <c r="DJ480" s="39">
        <v>733.3429402595807</v>
      </c>
      <c r="DK480" s="39">
        <v>1603.5845369112767</v>
      </c>
    </row>
    <row r="481" spans="109:115" x14ac:dyDescent="0.25">
      <c r="DE481" s="37" t="str">
        <f t="shared" si="4"/>
        <v>Cocosette Wafer 4Pack (60x200gr / 7.05oz)45017</v>
      </c>
      <c r="DF481" s="37" t="s">
        <v>114</v>
      </c>
      <c r="DG481" s="38">
        <v>45017</v>
      </c>
      <c r="DH481" s="39"/>
      <c r="DI481" s="39">
        <v>1187.2527010401848</v>
      </c>
      <c r="DJ481" s="39">
        <v>708.45496200977232</v>
      </c>
      <c r="DK481" s="39">
        <v>1666.0504400705972</v>
      </c>
    </row>
    <row r="482" spans="109:115" x14ac:dyDescent="0.25">
      <c r="DE482" s="37" t="str">
        <f t="shared" si="4"/>
        <v>Cocosette Wafer 4Pack (60x200gr / 7.05oz)45047</v>
      </c>
      <c r="DF482" s="37" t="s">
        <v>114</v>
      </c>
      <c r="DG482" s="38">
        <v>45047</v>
      </c>
      <c r="DH482" s="39"/>
      <c r="DI482" s="39">
        <v>1206.0416634949411</v>
      </c>
      <c r="DJ482" s="39">
        <v>687.1289618246492</v>
      </c>
      <c r="DK482" s="39">
        <v>1724.954365165233</v>
      </c>
    </row>
    <row r="483" spans="109:115" x14ac:dyDescent="0.25">
      <c r="DE483" s="37" t="str">
        <f t="shared" si="4"/>
        <v>Cocosette Wafer 4Pack (60x200gr / 7.05oz)45078</v>
      </c>
      <c r="DF483" s="37" t="s">
        <v>114</v>
      </c>
      <c r="DG483" s="38">
        <v>45078</v>
      </c>
      <c r="DH483" s="39"/>
      <c r="DI483" s="39">
        <v>1224.8306259496972</v>
      </c>
      <c r="DJ483" s="39">
        <v>668.59362545086913</v>
      </c>
      <c r="DK483" s="39">
        <v>1781.0676264485251</v>
      </c>
    </row>
    <row r="484" spans="109:115" x14ac:dyDescent="0.25">
      <c r="DE484" s="37" t="str">
        <f t="shared" si="4"/>
        <v>Cocosette Wafer 4Pack (60x200gr / 7.05oz)45108</v>
      </c>
      <c r="DF484" s="37" t="s">
        <v>114</v>
      </c>
      <c r="DG484" s="38">
        <v>45108</v>
      </c>
      <c r="DH484" s="39"/>
      <c r="DI484" s="39">
        <v>1243.6195884044532</v>
      </c>
      <c r="DJ484" s="39">
        <v>652.32013665941633</v>
      </c>
      <c r="DK484" s="39">
        <v>1834.9190401494902</v>
      </c>
    </row>
    <row r="485" spans="109:115" x14ac:dyDescent="0.25">
      <c r="DE485" s="37" t="str">
        <f t="shared" si="4"/>
        <v>Cocosette Wafer 4Pack (60x200gr / 7.05oz)45139</v>
      </c>
      <c r="DF485" s="37" t="s">
        <v>114</v>
      </c>
      <c r="DG485" s="38">
        <v>45139</v>
      </c>
      <c r="DH485" s="39"/>
      <c r="DI485" s="39">
        <v>1262.4085508592095</v>
      </c>
      <c r="DJ485" s="39">
        <v>637.9272820362479</v>
      </c>
      <c r="DK485" s="39">
        <v>1886.889819682171</v>
      </c>
    </row>
    <row r="486" spans="109:115" x14ac:dyDescent="0.25">
      <c r="DE486" s="37" t="str">
        <f t="shared" si="4"/>
        <v>Cocosette Wafer 4Pack (60x200gr / 7.05oz)45170</v>
      </c>
      <c r="DF486" s="37" t="s">
        <v>114</v>
      </c>
      <c r="DG486" s="38">
        <v>45170</v>
      </c>
      <c r="DH486" s="39"/>
      <c r="DI486" s="39">
        <v>1281.1975133139656</v>
      </c>
      <c r="DJ486" s="39">
        <v>625.12954307000678</v>
      </c>
      <c r="DK486" s="39">
        <v>1937.2654835579244</v>
      </c>
    </row>
    <row r="487" spans="109:115" x14ac:dyDescent="0.25">
      <c r="DE487" s="37" t="str">
        <f t="shared" si="4"/>
        <v>Cocosette Wafer 4Pack (60x200gr / 7.05oz)45200</v>
      </c>
      <c r="DF487" s="37" t="s">
        <v>114</v>
      </c>
      <c r="DG487" s="38">
        <v>45200</v>
      </c>
      <c r="DH487" s="39"/>
      <c r="DI487" s="39">
        <v>1299.9864757687219</v>
      </c>
      <c r="DJ487" s="39">
        <v>613.70653181896023</v>
      </c>
      <c r="DK487" s="39">
        <v>1986.2664197184836</v>
      </c>
    </row>
    <row r="488" spans="109:115" x14ac:dyDescent="0.25">
      <c r="DE488" s="37" t="str">
        <f t="shared" si="4"/>
        <v>Cocosette Wafer 4Pack (60x200gr / 7.05oz)45231</v>
      </c>
      <c r="DF488" s="37" t="s">
        <v>114</v>
      </c>
      <c r="DG488" s="38">
        <v>45231</v>
      </c>
      <c r="DH488" s="39"/>
      <c r="DI488" s="39">
        <v>1318.775438223478</v>
      </c>
      <c r="DJ488" s="39">
        <v>603.48393456951544</v>
      </c>
      <c r="DK488" s="39">
        <v>2034.0669418774405</v>
      </c>
    </row>
    <row r="489" spans="109:115" x14ac:dyDescent="0.25">
      <c r="DE489" s="37" t="str">
        <f t="shared" si="4"/>
        <v>Cocosette Wafer 4Pack (60x200gr / 7.05oz)45261</v>
      </c>
      <c r="DF489" s="37" t="s">
        <v>114</v>
      </c>
      <c r="DG489" s="38">
        <v>45261</v>
      </c>
      <c r="DH489" s="39"/>
      <c r="DI489" s="39">
        <v>1337.5644006782343</v>
      </c>
      <c r="DJ489" s="39">
        <v>594.3210736301977</v>
      </c>
      <c r="DK489" s="39">
        <v>2080.807727726271</v>
      </c>
    </row>
    <row r="490" spans="109:115" x14ac:dyDescent="0.25">
      <c r="DE490" s="37" t="str">
        <f t="shared" si="4"/>
        <v>Cocosette Wafer Box 12 (18x50gr / 1.76oz)44562</v>
      </c>
      <c r="DF490" s="37" t="s">
        <v>119</v>
      </c>
      <c r="DG490" s="38">
        <v>44562</v>
      </c>
      <c r="DH490" s="39">
        <v>690.08333000000005</v>
      </c>
      <c r="DI490" s="39"/>
      <c r="DJ490" s="39"/>
      <c r="DK490" s="39"/>
    </row>
    <row r="491" spans="109:115" x14ac:dyDescent="0.25">
      <c r="DE491" s="37" t="str">
        <f t="shared" si="4"/>
        <v>Cocosette Wafer Box 12 (18x50gr / 1.76oz)44593</v>
      </c>
      <c r="DF491" s="37" t="s">
        <v>119</v>
      </c>
      <c r="DG491" s="38">
        <v>44593</v>
      </c>
      <c r="DH491" s="39">
        <v>692.41665999999998</v>
      </c>
      <c r="DI491" s="39"/>
      <c r="DJ491" s="39"/>
      <c r="DK491" s="39"/>
    </row>
    <row r="492" spans="109:115" x14ac:dyDescent="0.25">
      <c r="DE492" s="37" t="str">
        <f t="shared" si="4"/>
        <v>Cocosette Wafer Box 12 (18x50gr / 1.76oz)44621</v>
      </c>
      <c r="DF492" s="37" t="s">
        <v>119</v>
      </c>
      <c r="DG492" s="38">
        <v>44621</v>
      </c>
      <c r="DH492" s="39">
        <v>397.83330000000001</v>
      </c>
      <c r="DI492" s="39"/>
      <c r="DJ492" s="39"/>
      <c r="DK492" s="39"/>
    </row>
    <row r="493" spans="109:115" x14ac:dyDescent="0.25">
      <c r="DE493" s="37" t="str">
        <f t="shared" si="4"/>
        <v>Cocosette Wafer Box 12 (18x50gr / 1.76oz)44652</v>
      </c>
      <c r="DF493" s="37" t="s">
        <v>119</v>
      </c>
      <c r="DG493" s="38">
        <v>44652</v>
      </c>
      <c r="DH493" s="39">
        <v>467.58327000000003</v>
      </c>
      <c r="DI493" s="39"/>
      <c r="DJ493" s="39"/>
      <c r="DK493" s="39"/>
    </row>
    <row r="494" spans="109:115" x14ac:dyDescent="0.25">
      <c r="DE494" s="37" t="str">
        <f t="shared" si="4"/>
        <v>Cocosette Wafer Box 12 (18x50gr / 1.76oz)44682</v>
      </c>
      <c r="DF494" s="37" t="s">
        <v>119</v>
      </c>
      <c r="DG494" s="38">
        <v>44682</v>
      </c>
      <c r="DH494" s="39">
        <v>313.5</v>
      </c>
      <c r="DI494" s="39"/>
      <c r="DJ494" s="39"/>
      <c r="DK494" s="39"/>
    </row>
    <row r="495" spans="109:115" x14ac:dyDescent="0.25">
      <c r="DE495" s="37" t="str">
        <f t="shared" si="4"/>
        <v>Cocosette Wafer Box 12 (18x50gr / 1.76oz)44713</v>
      </c>
      <c r="DF495" s="37" t="s">
        <v>119</v>
      </c>
      <c r="DG495" s="38">
        <v>44713</v>
      </c>
      <c r="DH495" s="39">
        <v>374.61667299999999</v>
      </c>
      <c r="DI495" s="39"/>
      <c r="DJ495" s="39"/>
      <c r="DK495" s="39"/>
    </row>
    <row r="496" spans="109:115" x14ac:dyDescent="0.25">
      <c r="DE496" s="37" t="str">
        <f t="shared" si="4"/>
        <v>Cocosette Wafer Box 12 (18x50gr / 1.76oz)44743</v>
      </c>
      <c r="DF496" s="37" t="s">
        <v>119</v>
      </c>
      <c r="DG496" s="38">
        <v>44743</v>
      </c>
      <c r="DH496" s="39">
        <v>375.33762999999999</v>
      </c>
      <c r="DI496" s="39"/>
      <c r="DJ496" s="39"/>
      <c r="DK496" s="39"/>
    </row>
    <row r="497" spans="109:115" x14ac:dyDescent="0.25">
      <c r="DE497" s="37" t="str">
        <f t="shared" si="4"/>
        <v>Cocosette Wafer Box 12 (18x50gr / 1.76oz)44774</v>
      </c>
      <c r="DF497" s="37" t="s">
        <v>119</v>
      </c>
      <c r="DG497" s="38">
        <v>44774</v>
      </c>
      <c r="DH497" s="39">
        <v>512.94899999999996</v>
      </c>
      <c r="DI497" s="39"/>
      <c r="DJ497" s="39"/>
      <c r="DK497" s="39"/>
    </row>
    <row r="498" spans="109:115" x14ac:dyDescent="0.25">
      <c r="DE498" s="37" t="str">
        <f t="shared" si="4"/>
        <v>Cocosette Wafer Box 12 (18x50gr / 1.76oz)44805</v>
      </c>
      <c r="DF498" s="37" t="s">
        <v>119</v>
      </c>
      <c r="DG498" s="38">
        <v>44805</v>
      </c>
      <c r="DH498" s="39">
        <v>701.83300399999996</v>
      </c>
      <c r="DI498" s="39"/>
      <c r="DJ498" s="39"/>
      <c r="DK498" s="39"/>
    </row>
    <row r="499" spans="109:115" x14ac:dyDescent="0.25">
      <c r="DE499" s="37" t="str">
        <f t="shared" ref="DE499:DE562" si="5">+DF499&amp;DG499</f>
        <v>Cocosette Wafer Box 12 (18x50gr / 1.76oz)44835</v>
      </c>
      <c r="DF499" s="37" t="s">
        <v>119</v>
      </c>
      <c r="DG499" s="38">
        <v>44835</v>
      </c>
      <c r="DH499" s="39">
        <v>352.16633999999999</v>
      </c>
      <c r="DI499" s="39"/>
      <c r="DJ499" s="39"/>
      <c r="DK499" s="39"/>
    </row>
    <row r="500" spans="109:115" x14ac:dyDescent="0.25">
      <c r="DE500" s="37" t="str">
        <f t="shared" si="5"/>
        <v>Cocosette Wafer Box 12 (18x50gr / 1.76oz)44866</v>
      </c>
      <c r="DF500" s="37" t="s">
        <v>119</v>
      </c>
      <c r="DG500" s="38">
        <v>44866</v>
      </c>
      <c r="DH500" s="39">
        <v>443.75</v>
      </c>
      <c r="DI500" s="39">
        <v>443.75</v>
      </c>
      <c r="DJ500" s="39">
        <v>443.75</v>
      </c>
      <c r="DK500" s="39">
        <v>443.75</v>
      </c>
    </row>
    <row r="501" spans="109:115" x14ac:dyDescent="0.25">
      <c r="DE501" s="37" t="str">
        <f t="shared" si="5"/>
        <v>Cocosette Wafer Box 12 (18x50gr / 1.76oz)44896</v>
      </c>
      <c r="DF501" s="37" t="s">
        <v>119</v>
      </c>
      <c r="DG501" s="38">
        <v>44896</v>
      </c>
      <c r="DH501" s="39"/>
      <c r="DI501" s="39">
        <v>429.85818429090915</v>
      </c>
      <c r="DJ501" s="39">
        <v>26.7412548401187</v>
      </c>
      <c r="DK501" s="39">
        <v>832.9751137416996</v>
      </c>
    </row>
    <row r="502" spans="109:115" x14ac:dyDescent="0.25">
      <c r="DE502" s="37" t="str">
        <f t="shared" si="5"/>
        <v>Cocosette Wafer Box 12 (18x50gr / 1.76oz)44927</v>
      </c>
      <c r="DF502" s="37" t="s">
        <v>119</v>
      </c>
      <c r="DG502" s="38">
        <v>44927</v>
      </c>
      <c r="DH502" s="39"/>
      <c r="DI502" s="39">
        <v>415.96636858181824</v>
      </c>
      <c r="DJ502" s="39">
        <v>-88.171766537752433</v>
      </c>
      <c r="DK502" s="39">
        <v>920.10450370138892</v>
      </c>
    </row>
    <row r="503" spans="109:115" x14ac:dyDescent="0.25">
      <c r="DE503" s="37" t="str">
        <f t="shared" si="5"/>
        <v>Cocosette Wafer Box 12 (18x50gr / 1.76oz)44958</v>
      </c>
      <c r="DF503" s="37" t="s">
        <v>119</v>
      </c>
      <c r="DG503" s="38">
        <v>44958</v>
      </c>
      <c r="DH503" s="39"/>
      <c r="DI503" s="39">
        <v>402.07455287272739</v>
      </c>
      <c r="DJ503" s="39">
        <v>-186.18687043483123</v>
      </c>
      <c r="DK503" s="39">
        <v>990.33597618028602</v>
      </c>
    </row>
    <row r="504" spans="109:115" x14ac:dyDescent="0.25">
      <c r="DE504" s="37" t="str">
        <f t="shared" si="5"/>
        <v>Cocosette Wafer Box 12 (18x50gr / 1.76oz)44986</v>
      </c>
      <c r="DF504" s="37" t="s">
        <v>119</v>
      </c>
      <c r="DG504" s="38">
        <v>44986</v>
      </c>
      <c r="DH504" s="39"/>
      <c r="DI504" s="39">
        <v>388.18273716363649</v>
      </c>
      <c r="DJ504" s="39">
        <v>-273.77822273229242</v>
      </c>
      <c r="DK504" s="39">
        <v>1050.1436970595655</v>
      </c>
    </row>
    <row r="505" spans="109:115" x14ac:dyDescent="0.25">
      <c r="DE505" s="37" t="str">
        <f t="shared" si="5"/>
        <v>Cocosette Wafer Box 12 (18x50gr / 1.76oz)45017</v>
      </c>
      <c r="DF505" s="37" t="s">
        <v>119</v>
      </c>
      <c r="DG505" s="38">
        <v>45017</v>
      </c>
      <c r="DH505" s="39"/>
      <c r="DI505" s="39">
        <v>374.29092145454564</v>
      </c>
      <c r="DJ505" s="39">
        <v>-354.11694170446157</v>
      </c>
      <c r="DK505" s="39">
        <v>1102.6987846135528</v>
      </c>
    </row>
    <row r="506" spans="109:115" x14ac:dyDescent="0.25">
      <c r="DE506" s="37" t="str">
        <f t="shared" si="5"/>
        <v>Cocosette Wafer Box 12 (18x50gr / 1.76oz)45047</v>
      </c>
      <c r="DF506" s="37" t="s">
        <v>119</v>
      </c>
      <c r="DG506" s="38">
        <v>45047</v>
      </c>
      <c r="DH506" s="39"/>
      <c r="DI506" s="39">
        <v>360.39910574545479</v>
      </c>
      <c r="DJ506" s="39">
        <v>-429.03672775524626</v>
      </c>
      <c r="DK506" s="39">
        <v>1149.834939246156</v>
      </c>
    </row>
    <row r="507" spans="109:115" x14ac:dyDescent="0.25">
      <c r="DE507" s="37" t="str">
        <f t="shared" si="5"/>
        <v>Cocosette Wafer Box 12 (18x50gr / 1.76oz)45078</v>
      </c>
      <c r="DF507" s="37" t="s">
        <v>119</v>
      </c>
      <c r="DG507" s="38">
        <v>45078</v>
      </c>
      <c r="DH507" s="39"/>
      <c r="DI507" s="39">
        <v>346.50729003636388</v>
      </c>
      <c r="DJ507" s="39">
        <v>-499.71100197940405</v>
      </c>
      <c r="DK507" s="39">
        <v>1192.7255820521318</v>
      </c>
    </row>
    <row r="508" spans="109:115" x14ac:dyDescent="0.25">
      <c r="DE508" s="37" t="str">
        <f t="shared" si="5"/>
        <v>Cocosette Wafer Box 12 (18x50gr / 1.76oz)45108</v>
      </c>
      <c r="DF508" s="37" t="s">
        <v>119</v>
      </c>
      <c r="DG508" s="38">
        <v>45108</v>
      </c>
      <c r="DH508" s="39"/>
      <c r="DI508" s="39">
        <v>332.61547432727303</v>
      </c>
      <c r="DJ508" s="39">
        <v>-566.9442667126425</v>
      </c>
      <c r="DK508" s="39">
        <v>1232.1752153671885</v>
      </c>
    </row>
    <row r="509" spans="109:115" x14ac:dyDescent="0.25">
      <c r="DE509" s="37" t="str">
        <f t="shared" si="5"/>
        <v>Cocosette Wafer Box 12 (18x50gr / 1.76oz)45139</v>
      </c>
      <c r="DF509" s="37" t="s">
        <v>119</v>
      </c>
      <c r="DG509" s="38">
        <v>45139</v>
      </c>
      <c r="DH509" s="39"/>
      <c r="DI509" s="39">
        <v>318.72365861818218</v>
      </c>
      <c r="DJ509" s="39">
        <v>-631.31647216294084</v>
      </c>
      <c r="DK509" s="39">
        <v>1268.7637893993051</v>
      </c>
    </row>
    <row r="510" spans="109:115" x14ac:dyDescent="0.25">
      <c r="DE510" s="37" t="str">
        <f t="shared" si="5"/>
        <v>Cocosette Wafer Box 12 (18x50gr / 1.76oz)45170</v>
      </c>
      <c r="DF510" s="37" t="s">
        <v>119</v>
      </c>
      <c r="DG510" s="38">
        <v>45170</v>
      </c>
      <c r="DH510" s="39"/>
      <c r="DI510" s="39">
        <v>304.83184290909128</v>
      </c>
      <c r="DJ510" s="39">
        <v>-693.26198531200396</v>
      </c>
      <c r="DK510" s="39">
        <v>1302.9256711301864</v>
      </c>
    </row>
    <row r="511" spans="109:115" x14ac:dyDescent="0.25">
      <c r="DE511" s="37" t="str">
        <f t="shared" si="5"/>
        <v>Cocosette Wafer Box 12 (18x50gr / 1.76oz)45200</v>
      </c>
      <c r="DF511" s="37" t="s">
        <v>119</v>
      </c>
      <c r="DG511" s="38">
        <v>45200</v>
      </c>
      <c r="DH511" s="39"/>
      <c r="DI511" s="39">
        <v>290.94002720000043</v>
      </c>
      <c r="DJ511" s="39">
        <v>-753.11608825625262</v>
      </c>
      <c r="DK511" s="39">
        <v>1334.9961426562536</v>
      </c>
    </row>
    <row r="512" spans="109:115" x14ac:dyDescent="0.25">
      <c r="DE512" s="37" t="str">
        <f t="shared" si="5"/>
        <v>Cocosette Wafer Box 12 (18x50gr / 1.76oz)45231</v>
      </c>
      <c r="DF512" s="37" t="s">
        <v>119</v>
      </c>
      <c r="DG512" s="38">
        <v>45231</v>
      </c>
      <c r="DH512" s="39"/>
      <c r="DI512" s="39">
        <v>277.04821149090958</v>
      </c>
      <c r="DJ512" s="39">
        <v>-811.14396913106611</v>
      </c>
      <c r="DK512" s="39">
        <v>1365.2403921128853</v>
      </c>
    </row>
    <row r="513" spans="109:115" x14ac:dyDescent="0.25">
      <c r="DE513" s="37" t="str">
        <f t="shared" si="5"/>
        <v>Cocosette Wafer Box 12 (18x50gr / 1.76oz)45261</v>
      </c>
      <c r="DF513" s="37" t="s">
        <v>119</v>
      </c>
      <c r="DG513" s="38">
        <v>45261</v>
      </c>
      <c r="DH513" s="39"/>
      <c r="DI513" s="39">
        <v>263.15639578181867</v>
      </c>
      <c r="DJ513" s="39">
        <v>-867.55964468775346</v>
      </c>
      <c r="DK513" s="39">
        <v>1393.8724362513908</v>
      </c>
    </row>
    <row r="514" spans="109:115" x14ac:dyDescent="0.25">
      <c r="DE514" s="37" t="str">
        <f t="shared" si="5"/>
        <v>Samba Chocolate 16 (20x32gr / 1.12oz)44562</v>
      </c>
      <c r="DF514" s="37" t="s">
        <v>236</v>
      </c>
      <c r="DG514" s="38">
        <v>44562</v>
      </c>
      <c r="DH514" s="39">
        <v>71.206249999999997</v>
      </c>
      <c r="DI514" s="39"/>
      <c r="DJ514" s="39"/>
      <c r="DK514" s="39"/>
    </row>
    <row r="515" spans="109:115" x14ac:dyDescent="0.25">
      <c r="DE515" s="37" t="str">
        <f t="shared" si="5"/>
        <v>Samba Chocolate 16 (20x32gr / 1.12oz)44593</v>
      </c>
      <c r="DF515" s="37" t="s">
        <v>236</v>
      </c>
      <c r="DG515" s="38">
        <v>44593</v>
      </c>
      <c r="DH515" s="39">
        <v>60.875</v>
      </c>
      <c r="DI515" s="39"/>
      <c r="DJ515" s="39"/>
      <c r="DK515" s="39"/>
    </row>
    <row r="516" spans="109:115" x14ac:dyDescent="0.25">
      <c r="DE516" s="37" t="str">
        <f t="shared" si="5"/>
        <v>Samba Chocolate 16 (20x32gr / 1.12oz)44621</v>
      </c>
      <c r="DF516" s="37" t="s">
        <v>236</v>
      </c>
      <c r="DG516" s="38">
        <v>44621</v>
      </c>
      <c r="DH516" s="39">
        <v>32.9375</v>
      </c>
      <c r="DI516" s="39"/>
      <c r="DJ516" s="39"/>
      <c r="DK516" s="39"/>
    </row>
    <row r="517" spans="109:115" x14ac:dyDescent="0.25">
      <c r="DE517" s="37" t="str">
        <f t="shared" si="5"/>
        <v>Samba Chocolate 16 (20x32gr / 1.12oz)44652</v>
      </c>
      <c r="DF517" s="37" t="s">
        <v>236</v>
      </c>
      <c r="DG517" s="38">
        <v>44652</v>
      </c>
      <c r="DH517" s="39">
        <v>53.3125</v>
      </c>
      <c r="DI517" s="39"/>
      <c r="DJ517" s="39"/>
      <c r="DK517" s="39"/>
    </row>
    <row r="518" spans="109:115" x14ac:dyDescent="0.25">
      <c r="DE518" s="37" t="str">
        <f t="shared" si="5"/>
        <v>Samba Chocolate 16 (20x32gr / 1.12oz)44682</v>
      </c>
      <c r="DF518" s="37" t="s">
        <v>236</v>
      </c>
      <c r="DG518" s="38">
        <v>44682</v>
      </c>
      <c r="DH518" s="39">
        <v>37.1875</v>
      </c>
      <c r="DI518" s="39"/>
      <c r="DJ518" s="39"/>
      <c r="DK518" s="39"/>
    </row>
    <row r="519" spans="109:115" x14ac:dyDescent="0.25">
      <c r="DE519" s="37" t="str">
        <f t="shared" si="5"/>
        <v>Samba Chocolate 16 (20x32gr / 1.12oz)44713</v>
      </c>
      <c r="DF519" s="37" t="s">
        <v>236</v>
      </c>
      <c r="DG519" s="38">
        <v>44713</v>
      </c>
      <c r="DH519" s="39">
        <v>48.6875</v>
      </c>
      <c r="DI519" s="39"/>
      <c r="DJ519" s="39"/>
      <c r="DK519" s="39"/>
    </row>
    <row r="520" spans="109:115" x14ac:dyDescent="0.25">
      <c r="DE520" s="37" t="str">
        <f t="shared" si="5"/>
        <v>Samba Chocolate 16 (20x32gr / 1.12oz)44743</v>
      </c>
      <c r="DF520" s="37" t="s">
        <v>236</v>
      </c>
      <c r="DG520" s="38">
        <v>44743</v>
      </c>
      <c r="DH520" s="39">
        <v>29.25</v>
      </c>
      <c r="DI520" s="39"/>
      <c r="DJ520" s="39"/>
      <c r="DK520" s="39"/>
    </row>
    <row r="521" spans="109:115" x14ac:dyDescent="0.25">
      <c r="DE521" s="37" t="str">
        <f t="shared" si="5"/>
        <v>Samba Chocolate 16 (20x32gr / 1.12oz)44774</v>
      </c>
      <c r="DF521" s="37" t="s">
        <v>236</v>
      </c>
      <c r="DG521" s="38">
        <v>44774</v>
      </c>
      <c r="DH521" s="39">
        <v>-0.9375</v>
      </c>
      <c r="DI521" s="39"/>
      <c r="DJ521" s="39"/>
      <c r="DK521" s="39"/>
    </row>
    <row r="522" spans="109:115" x14ac:dyDescent="0.25">
      <c r="DE522" s="37" t="str">
        <f t="shared" si="5"/>
        <v>Samba Chocolate 16 (20x32gr / 1.12oz)44805</v>
      </c>
      <c r="DF522" s="37" t="s">
        <v>236</v>
      </c>
      <c r="DG522" s="38">
        <v>44805</v>
      </c>
      <c r="DH522" s="39">
        <v>84.95</v>
      </c>
      <c r="DI522" s="39"/>
      <c r="DJ522" s="39"/>
      <c r="DK522" s="39"/>
    </row>
    <row r="523" spans="109:115" x14ac:dyDescent="0.25">
      <c r="DE523" s="37" t="str">
        <f t="shared" si="5"/>
        <v>Samba Chocolate 16 (20x32gr / 1.12oz)44835</v>
      </c>
      <c r="DF523" s="37" t="s">
        <v>236</v>
      </c>
      <c r="DG523" s="38">
        <v>44835</v>
      </c>
      <c r="DH523" s="39">
        <v>29.615625000000001</v>
      </c>
      <c r="DI523" s="39"/>
      <c r="DJ523" s="39"/>
      <c r="DK523" s="39"/>
    </row>
    <row r="524" spans="109:115" x14ac:dyDescent="0.25">
      <c r="DE524" s="37" t="str">
        <f t="shared" si="5"/>
        <v>Samba Chocolate 16 (20x32gr / 1.12oz)44866</v>
      </c>
      <c r="DF524" s="37" t="s">
        <v>236</v>
      </c>
      <c r="DG524" s="38">
        <v>44866</v>
      </c>
      <c r="DH524" s="39">
        <v>103.4375</v>
      </c>
      <c r="DI524" s="39">
        <v>103.4375</v>
      </c>
      <c r="DJ524" s="39">
        <v>103.4375</v>
      </c>
      <c r="DK524" s="39">
        <v>103.4375</v>
      </c>
    </row>
    <row r="525" spans="109:115" x14ac:dyDescent="0.25">
      <c r="DE525" s="37" t="str">
        <f t="shared" si="5"/>
        <v>Samba Chocolate 16 (20x32gr / 1.12oz)44896</v>
      </c>
      <c r="DF525" s="37" t="s">
        <v>236</v>
      </c>
      <c r="DG525" s="38">
        <v>44896</v>
      </c>
      <c r="DH525" s="39"/>
      <c r="DI525" s="39">
        <v>73.346369885258056</v>
      </c>
      <c r="DJ525" s="39">
        <v>8.3921848131765273</v>
      </c>
      <c r="DK525" s="39">
        <v>138.30055495733959</v>
      </c>
    </row>
    <row r="526" spans="109:115" x14ac:dyDescent="0.25">
      <c r="DE526" s="37" t="str">
        <f t="shared" si="5"/>
        <v>Samba Chocolate 16 (20x32gr / 1.12oz)44927</v>
      </c>
      <c r="DF526" s="37" t="s">
        <v>236</v>
      </c>
      <c r="DG526" s="38">
        <v>44927</v>
      </c>
      <c r="DH526" s="39"/>
      <c r="DI526" s="39">
        <v>74.024912736976077</v>
      </c>
      <c r="DJ526" s="39">
        <v>1.3748544907687972</v>
      </c>
      <c r="DK526" s="39">
        <v>146.67497098318336</v>
      </c>
    </row>
    <row r="527" spans="109:115" x14ac:dyDescent="0.25">
      <c r="DE527" s="37" t="str">
        <f t="shared" si="5"/>
        <v>Samba Chocolate 16 (20x32gr / 1.12oz)44958</v>
      </c>
      <c r="DF527" s="37" t="s">
        <v>236</v>
      </c>
      <c r="DG527" s="38">
        <v>44958</v>
      </c>
      <c r="DH527" s="39"/>
      <c r="DI527" s="39">
        <v>74.703455588694041</v>
      </c>
      <c r="DJ527" s="39">
        <v>-4.9284944770506485</v>
      </c>
      <c r="DK527" s="39">
        <v>154.33540565443872</v>
      </c>
    </row>
    <row r="528" spans="109:115" x14ac:dyDescent="0.25">
      <c r="DE528" s="37" t="str">
        <f t="shared" si="5"/>
        <v>Samba Chocolate 16 (20x32gr / 1.12oz)44986</v>
      </c>
      <c r="DF528" s="37" t="s">
        <v>236</v>
      </c>
      <c r="DG528" s="38">
        <v>44986</v>
      </c>
      <c r="DH528" s="39"/>
      <c r="DI528" s="39">
        <v>75.381998440412062</v>
      </c>
      <c r="DJ528" s="39">
        <v>-10.691831036138879</v>
      </c>
      <c r="DK528" s="39">
        <v>161.45582791696302</v>
      </c>
    </row>
    <row r="529" spans="109:115" x14ac:dyDescent="0.25">
      <c r="DE529" s="37" t="str">
        <f t="shared" si="5"/>
        <v>Samba Chocolate 16 (20x32gr / 1.12oz)45017</v>
      </c>
      <c r="DF529" s="37" t="s">
        <v>236</v>
      </c>
      <c r="DG529" s="38">
        <v>45017</v>
      </c>
      <c r="DH529" s="39"/>
      <c r="DI529" s="39">
        <v>76.060541292130026</v>
      </c>
      <c r="DJ529" s="39">
        <v>-16.028596773794845</v>
      </c>
      <c r="DK529" s="39">
        <v>168.1496793580549</v>
      </c>
    </row>
    <row r="530" spans="109:115" x14ac:dyDescent="0.25">
      <c r="DE530" s="37" t="str">
        <f t="shared" si="5"/>
        <v>Samba Chocolate 16 (20x32gr / 1.12oz)45047</v>
      </c>
      <c r="DF530" s="37" t="s">
        <v>236</v>
      </c>
      <c r="DG530" s="38">
        <v>45047</v>
      </c>
      <c r="DH530" s="39"/>
      <c r="DI530" s="39">
        <v>76.739084143848046</v>
      </c>
      <c r="DJ530" s="39">
        <v>-21.017611771395423</v>
      </c>
      <c r="DK530" s="39">
        <v>174.49578005909152</v>
      </c>
    </row>
    <row r="531" spans="109:115" x14ac:dyDescent="0.25">
      <c r="DE531" s="37" t="str">
        <f t="shared" si="5"/>
        <v>Samba Chocolate 16 (20x32gr / 1.12oz)45078</v>
      </c>
      <c r="DF531" s="37" t="s">
        <v>236</v>
      </c>
      <c r="DG531" s="38">
        <v>45078</v>
      </c>
      <c r="DH531" s="39"/>
      <c r="DI531" s="39">
        <v>77.41762699556601</v>
      </c>
      <c r="DJ531" s="39">
        <v>-25.716263159280302</v>
      </c>
      <c r="DK531" s="39">
        <v>180.55151715041234</v>
      </c>
    </row>
    <row r="532" spans="109:115" x14ac:dyDescent="0.25">
      <c r="DE532" s="37" t="str">
        <f t="shared" si="5"/>
        <v>Samba Chocolate 16 (20x32gr / 1.12oz)45108</v>
      </c>
      <c r="DF532" s="37" t="s">
        <v>236</v>
      </c>
      <c r="DG532" s="38">
        <v>45108</v>
      </c>
      <c r="DH532" s="39"/>
      <c r="DI532" s="39">
        <v>78.096169847284031</v>
      </c>
      <c r="DJ532" s="39">
        <v>-30.167863397542334</v>
      </c>
      <c r="DK532" s="39">
        <v>186.3602030921104</v>
      </c>
    </row>
    <row r="533" spans="109:115" x14ac:dyDescent="0.25">
      <c r="DE533" s="37" t="str">
        <f t="shared" si="5"/>
        <v>Samba Chocolate 16 (20x32gr / 1.12oz)45139</v>
      </c>
      <c r="DF533" s="37" t="s">
        <v>236</v>
      </c>
      <c r="DG533" s="38">
        <v>45139</v>
      </c>
      <c r="DH533" s="39"/>
      <c r="DI533" s="39">
        <v>78.774712699001995</v>
      </c>
      <c r="DJ533" s="39">
        <v>-34.406049015401521</v>
      </c>
      <c r="DK533" s="39">
        <v>191.95547441340551</v>
      </c>
    </row>
    <row r="534" spans="109:115" x14ac:dyDescent="0.25">
      <c r="DE534" s="37" t="str">
        <f t="shared" si="5"/>
        <v>Samba Chocolate 16 (20x32gr / 1.12oz)45170</v>
      </c>
      <c r="DF534" s="37" t="s">
        <v>236</v>
      </c>
      <c r="DG534" s="38">
        <v>45170</v>
      </c>
      <c r="DH534" s="39"/>
      <c r="DI534" s="39">
        <v>79.453255550720016</v>
      </c>
      <c r="DJ534" s="39">
        <v>-38.457556167338183</v>
      </c>
      <c r="DK534" s="39">
        <v>197.36406726877823</v>
      </c>
    </row>
    <row r="535" spans="109:115" x14ac:dyDescent="0.25">
      <c r="DE535" s="37" t="str">
        <f t="shared" si="5"/>
        <v>Samba Chocolate 16 (20x32gr / 1.12oz)45200</v>
      </c>
      <c r="DF535" s="37" t="s">
        <v>236</v>
      </c>
      <c r="DG535" s="38">
        <v>45200</v>
      </c>
      <c r="DH535" s="39"/>
      <c r="DI535" s="39">
        <v>80.13179840243798</v>
      </c>
      <c r="DJ535" s="39">
        <v>-42.34404993430779</v>
      </c>
      <c r="DK535" s="39">
        <v>202.60764673918374</v>
      </c>
    </row>
    <row r="536" spans="109:115" x14ac:dyDescent="0.25">
      <c r="DE536" s="37" t="str">
        <f t="shared" si="5"/>
        <v>Samba Chocolate 16 (20x32gr / 1.12oz)45231</v>
      </c>
      <c r="DF536" s="37" t="s">
        <v>236</v>
      </c>
      <c r="DG536" s="38">
        <v>45231</v>
      </c>
      <c r="DH536" s="39"/>
      <c r="DI536" s="39">
        <v>80.810341254156</v>
      </c>
      <c r="DJ536" s="39">
        <v>-46.083374026496998</v>
      </c>
      <c r="DK536" s="39">
        <v>207.70405653480901</v>
      </c>
    </row>
    <row r="537" spans="109:115" x14ac:dyDescent="0.25">
      <c r="DE537" s="37" t="str">
        <f t="shared" si="5"/>
        <v>Samba Chocolate 16 (20x32gr / 1.12oz)45261</v>
      </c>
      <c r="DF537" s="37" t="s">
        <v>236</v>
      </c>
      <c r="DG537" s="38">
        <v>45261</v>
      </c>
      <c r="DH537" s="39"/>
      <c r="DI537" s="39">
        <v>81.488884105873979</v>
      </c>
      <c r="DJ537" s="39">
        <v>-49.690430627316061</v>
      </c>
      <c r="DK537" s="39">
        <v>212.66819883906402</v>
      </c>
    </row>
    <row r="538" spans="109:115" x14ac:dyDescent="0.25">
      <c r="DE538" s="37" t="str">
        <f t="shared" si="5"/>
        <v>Samba Strawberry 16 (20x32gr / 1.12oz)44562</v>
      </c>
      <c r="DF538" s="37" t="s">
        <v>240</v>
      </c>
      <c r="DG538" s="38">
        <v>44562</v>
      </c>
      <c r="DH538" s="39">
        <v>356.5625</v>
      </c>
      <c r="DI538" s="39"/>
      <c r="DJ538" s="39"/>
      <c r="DK538" s="39"/>
    </row>
    <row r="539" spans="109:115" x14ac:dyDescent="0.25">
      <c r="DE539" s="37" t="str">
        <f t="shared" si="5"/>
        <v>Samba Strawberry 16 (20x32gr / 1.12oz)44593</v>
      </c>
      <c r="DF539" s="37" t="s">
        <v>240</v>
      </c>
      <c r="DG539" s="38">
        <v>44593</v>
      </c>
      <c r="DH539" s="39">
        <v>491</v>
      </c>
      <c r="DI539" s="39"/>
      <c r="DJ539" s="39"/>
      <c r="DK539" s="39"/>
    </row>
    <row r="540" spans="109:115" x14ac:dyDescent="0.25">
      <c r="DE540" s="37" t="str">
        <f t="shared" si="5"/>
        <v>Samba Strawberry 16 (20x32gr / 1.12oz)44621</v>
      </c>
      <c r="DF540" s="37" t="s">
        <v>240</v>
      </c>
      <c r="DG540" s="38">
        <v>44621</v>
      </c>
      <c r="DH540" s="39">
        <v>376.375</v>
      </c>
      <c r="DI540" s="39"/>
      <c r="DJ540" s="39"/>
      <c r="DK540" s="39"/>
    </row>
    <row r="541" spans="109:115" x14ac:dyDescent="0.25">
      <c r="DE541" s="37" t="str">
        <f t="shared" si="5"/>
        <v>Samba Strawberry 16 (20x32gr / 1.12oz)44652</v>
      </c>
      <c r="DF541" s="37" t="s">
        <v>240</v>
      </c>
      <c r="DG541" s="38">
        <v>44652</v>
      </c>
      <c r="DH541" s="39">
        <v>429.38749999999999</v>
      </c>
      <c r="DI541" s="39"/>
      <c r="DJ541" s="39"/>
      <c r="DK541" s="39"/>
    </row>
    <row r="542" spans="109:115" x14ac:dyDescent="0.25">
      <c r="DE542" s="37" t="str">
        <f t="shared" si="5"/>
        <v>Samba Strawberry 16 (20x32gr / 1.12oz)44682</v>
      </c>
      <c r="DF542" s="37" t="s">
        <v>240</v>
      </c>
      <c r="DG542" s="38">
        <v>44682</v>
      </c>
      <c r="DH542" s="39">
        <v>364.92812500000002</v>
      </c>
      <c r="DI542" s="39"/>
      <c r="DJ542" s="39"/>
      <c r="DK542" s="39"/>
    </row>
    <row r="543" spans="109:115" x14ac:dyDescent="0.25">
      <c r="DE543" s="37" t="str">
        <f t="shared" si="5"/>
        <v>Samba Strawberry 16 (20x32gr / 1.12oz)44713</v>
      </c>
      <c r="DF543" s="37" t="s">
        <v>240</v>
      </c>
      <c r="DG543" s="38">
        <v>44713</v>
      </c>
      <c r="DH543" s="39">
        <v>478.85939999999999</v>
      </c>
      <c r="DI543" s="39"/>
      <c r="DJ543" s="39"/>
      <c r="DK543" s="39"/>
    </row>
    <row r="544" spans="109:115" x14ac:dyDescent="0.25">
      <c r="DE544" s="37" t="str">
        <f t="shared" si="5"/>
        <v>Samba Strawberry 16 (20x32gr / 1.12oz)44743</v>
      </c>
      <c r="DF544" s="37" t="s">
        <v>240</v>
      </c>
      <c r="DG544" s="38">
        <v>44743</v>
      </c>
      <c r="DH544" s="39">
        <v>328.5625</v>
      </c>
      <c r="DI544" s="39"/>
      <c r="DJ544" s="39"/>
      <c r="DK544" s="39"/>
    </row>
    <row r="545" spans="109:115" x14ac:dyDescent="0.25">
      <c r="DE545" s="37" t="str">
        <f t="shared" si="5"/>
        <v>Samba Strawberry 16 (20x32gr / 1.12oz)44774</v>
      </c>
      <c r="DF545" s="37" t="s">
        <v>240</v>
      </c>
      <c r="DG545" s="38">
        <v>44774</v>
      </c>
      <c r="DH545" s="39">
        <v>637.61563000000001</v>
      </c>
      <c r="DI545" s="39"/>
      <c r="DJ545" s="39"/>
      <c r="DK545" s="39"/>
    </row>
    <row r="546" spans="109:115" x14ac:dyDescent="0.25">
      <c r="DE546" s="37" t="str">
        <f t="shared" si="5"/>
        <v>Samba Strawberry 16 (20x32gr / 1.12oz)44805</v>
      </c>
      <c r="DF546" s="37" t="s">
        <v>240</v>
      </c>
      <c r="DG546" s="38">
        <v>44805</v>
      </c>
      <c r="DH546" s="39">
        <v>383.625</v>
      </c>
      <c r="DI546" s="39"/>
      <c r="DJ546" s="39"/>
      <c r="DK546" s="39"/>
    </row>
    <row r="547" spans="109:115" x14ac:dyDescent="0.25">
      <c r="DE547" s="37" t="str">
        <f t="shared" si="5"/>
        <v>Samba Strawberry 16 (20x32gr / 1.12oz)44835</v>
      </c>
      <c r="DF547" s="37" t="s">
        <v>240</v>
      </c>
      <c r="DG547" s="38">
        <v>44835</v>
      </c>
      <c r="DH547" s="39">
        <v>556.4375</v>
      </c>
      <c r="DI547" s="39"/>
      <c r="DJ547" s="39"/>
      <c r="DK547" s="39"/>
    </row>
    <row r="548" spans="109:115" x14ac:dyDescent="0.25">
      <c r="DE548" s="37" t="str">
        <f t="shared" si="5"/>
        <v>Samba Strawberry 16 (20x32gr / 1.12oz)44866</v>
      </c>
      <c r="DF548" s="37" t="s">
        <v>240</v>
      </c>
      <c r="DG548" s="38">
        <v>44866</v>
      </c>
      <c r="DH548" s="39">
        <v>542.55312500000002</v>
      </c>
      <c r="DI548" s="39">
        <v>542.55312500000002</v>
      </c>
      <c r="DJ548" s="39">
        <v>542.55312500000002</v>
      </c>
      <c r="DK548" s="39">
        <v>542.55312500000002</v>
      </c>
    </row>
    <row r="549" spans="109:115" x14ac:dyDescent="0.25">
      <c r="DE549" s="37" t="str">
        <f t="shared" si="5"/>
        <v>Samba Strawberry 16 (20x32gr / 1.12oz)44896</v>
      </c>
      <c r="DF549" s="37" t="s">
        <v>240</v>
      </c>
      <c r="DG549" s="38">
        <v>44896</v>
      </c>
      <c r="DH549" s="39"/>
      <c r="DI549" s="39">
        <v>598.96234105227688</v>
      </c>
      <c r="DJ549" s="39">
        <v>480.86088077612106</v>
      </c>
      <c r="DK549" s="39">
        <v>717.06380132843265</v>
      </c>
    </row>
    <row r="550" spans="109:115" x14ac:dyDescent="0.25">
      <c r="DE550" s="37" t="str">
        <f t="shared" si="5"/>
        <v>Samba Strawberry 16 (20x32gr / 1.12oz)44927</v>
      </c>
      <c r="DF550" s="37" t="s">
        <v>240</v>
      </c>
      <c r="DG550" s="38">
        <v>44927</v>
      </c>
      <c r="DH550" s="39"/>
      <c r="DI550" s="39">
        <v>510.9583622687378</v>
      </c>
      <c r="DJ550" s="39">
        <v>391.90828253648908</v>
      </c>
      <c r="DK550" s="39">
        <v>630.00844200098652</v>
      </c>
    </row>
    <row r="551" spans="109:115" x14ac:dyDescent="0.25">
      <c r="DE551" s="37" t="str">
        <f t="shared" si="5"/>
        <v>Samba Strawberry 16 (20x32gr / 1.12oz)44958</v>
      </c>
      <c r="DF551" s="37" t="s">
        <v>240</v>
      </c>
      <c r="DG551" s="38">
        <v>44958</v>
      </c>
      <c r="DH551" s="39"/>
      <c r="DI551" s="39">
        <v>627.65144797210894</v>
      </c>
      <c r="DJ551" s="39">
        <v>507.63049395962059</v>
      </c>
      <c r="DK551" s="39">
        <v>747.67240198459729</v>
      </c>
    </row>
    <row r="552" spans="109:115" x14ac:dyDescent="0.25">
      <c r="DE552" s="37" t="str">
        <f t="shared" si="5"/>
        <v>Samba Strawberry 16 (20x32gr / 1.12oz)44986</v>
      </c>
      <c r="DF552" s="37" t="s">
        <v>240</v>
      </c>
      <c r="DG552" s="38">
        <v>44986</v>
      </c>
      <c r="DH552" s="39"/>
      <c r="DI552" s="39">
        <v>539.64746918856986</v>
      </c>
      <c r="DJ552" s="39">
        <v>418.66343172956897</v>
      </c>
      <c r="DK552" s="39">
        <v>660.63150664757075</v>
      </c>
    </row>
    <row r="553" spans="109:115" x14ac:dyDescent="0.25">
      <c r="DE553" s="37" t="str">
        <f t="shared" si="5"/>
        <v>Samba Strawberry 16 (20x32gr / 1.12oz)45017</v>
      </c>
      <c r="DF553" s="37" t="s">
        <v>240</v>
      </c>
      <c r="DG553" s="38">
        <v>45017</v>
      </c>
      <c r="DH553" s="39"/>
      <c r="DI553" s="39">
        <v>656.340554891941</v>
      </c>
      <c r="DJ553" s="39">
        <v>534.3713039544524</v>
      </c>
      <c r="DK553" s="39">
        <v>778.30980582942959</v>
      </c>
    </row>
    <row r="554" spans="109:115" x14ac:dyDescent="0.25">
      <c r="DE554" s="37" t="str">
        <f t="shared" si="5"/>
        <v>Samba Strawberry 16 (20x32gr / 1.12oz)45047</v>
      </c>
      <c r="DF554" s="37" t="s">
        <v>240</v>
      </c>
      <c r="DG554" s="38">
        <v>45047</v>
      </c>
      <c r="DH554" s="39"/>
      <c r="DI554" s="39">
        <v>568.33657610840191</v>
      </c>
      <c r="DJ554" s="39">
        <v>445.39000629605124</v>
      </c>
      <c r="DK554" s="39">
        <v>691.28314592075253</v>
      </c>
    </row>
    <row r="555" spans="109:115" x14ac:dyDescent="0.25">
      <c r="DE555" s="37" t="str">
        <f t="shared" si="5"/>
        <v>Samba Strawberry 16 (20x32gr / 1.12oz)45078</v>
      </c>
      <c r="DF555" s="37" t="s">
        <v>240</v>
      </c>
      <c r="DG555" s="38">
        <v>45078</v>
      </c>
      <c r="DH555" s="39"/>
      <c r="DI555" s="39">
        <v>685.02966181177305</v>
      </c>
      <c r="DJ555" s="39">
        <v>561.08376876488023</v>
      </c>
      <c r="DK555" s="39">
        <v>808.97555485866587</v>
      </c>
    </row>
    <row r="556" spans="109:115" x14ac:dyDescent="0.25">
      <c r="DE556" s="37" t="str">
        <f t="shared" si="5"/>
        <v>Samba Strawberry 16 (20x32gr / 1.12oz)45108</v>
      </c>
      <c r="DF556" s="37" t="s">
        <v>240</v>
      </c>
      <c r="DG556" s="38">
        <v>45108</v>
      </c>
      <c r="DH556" s="39"/>
      <c r="DI556" s="39">
        <v>597.02568302823397</v>
      </c>
      <c r="DJ556" s="39">
        <v>472.08845968082505</v>
      </c>
      <c r="DK556" s="39">
        <v>721.96290637564289</v>
      </c>
    </row>
    <row r="557" spans="109:115" x14ac:dyDescent="0.25">
      <c r="DE557" s="37" t="str">
        <f t="shared" si="5"/>
        <v>Samba Strawberry 16 (20x32gr / 1.12oz)45139</v>
      </c>
      <c r="DF557" s="37" t="s">
        <v>240</v>
      </c>
      <c r="DG557" s="38">
        <v>45139</v>
      </c>
      <c r="DH557" s="39"/>
      <c r="DI557" s="39">
        <v>713.71876873160511</v>
      </c>
      <c r="DJ557" s="39">
        <v>587.76833698893222</v>
      </c>
      <c r="DK557" s="39">
        <v>839.669200474278</v>
      </c>
    </row>
    <row r="558" spans="109:115" x14ac:dyDescent="0.25">
      <c r="DE558" s="37" t="str">
        <f t="shared" si="5"/>
        <v>Samba Strawberry 16 (20x32gr / 1.12oz)45170</v>
      </c>
      <c r="DF558" s="37" t="s">
        <v>240</v>
      </c>
      <c r="DG558" s="38">
        <v>45170</v>
      </c>
      <c r="DH558" s="39"/>
      <c r="DI558" s="39">
        <v>625.71478994806603</v>
      </c>
      <c r="DJ558" s="39">
        <v>498.75923577822658</v>
      </c>
      <c r="DK558" s="39">
        <v>752.67034411790542</v>
      </c>
    </row>
    <row r="559" spans="109:115" x14ac:dyDescent="0.25">
      <c r="DE559" s="37" t="str">
        <f t="shared" si="5"/>
        <v>Samba Strawberry 16 (20x32gr / 1.12oz)45200</v>
      </c>
      <c r="DF559" s="37" t="s">
        <v>240</v>
      </c>
      <c r="DG559" s="38">
        <v>45200</v>
      </c>
      <c r="DH559" s="39"/>
      <c r="DI559" s="39">
        <v>742.40787565143717</v>
      </c>
      <c r="DJ559" s="39">
        <v>614.42544755893493</v>
      </c>
      <c r="DK559" s="39">
        <v>870.3903037439394</v>
      </c>
    </row>
    <row r="560" spans="109:115" x14ac:dyDescent="0.25">
      <c r="DE560" s="37" t="str">
        <f t="shared" si="5"/>
        <v>Samba Strawberry 16 (20x32gr / 1.12oz)45231</v>
      </c>
      <c r="DF560" s="37" t="s">
        <v>240</v>
      </c>
      <c r="DG560" s="38">
        <v>45231</v>
      </c>
      <c r="DH560" s="39"/>
      <c r="DI560" s="39">
        <v>654.40389686789808</v>
      </c>
      <c r="DJ560" s="39">
        <v>525.40276870874595</v>
      </c>
      <c r="DK560" s="39">
        <v>783.40502502705021</v>
      </c>
    </row>
    <row r="561" spans="109:115" x14ac:dyDescent="0.25">
      <c r="DE561" s="37" t="str">
        <f t="shared" si="5"/>
        <v>Samba Strawberry 16 (20x32gr / 1.12oz)45261</v>
      </c>
      <c r="DF561" s="37" t="s">
        <v>240</v>
      </c>
      <c r="DG561" s="38">
        <v>45261</v>
      </c>
      <c r="DH561" s="39"/>
      <c r="DI561" s="39">
        <v>771.09698257126922</v>
      </c>
      <c r="DJ561" s="39">
        <v>641.05552955212249</v>
      </c>
      <c r="DK561" s="39">
        <v>901.13843559041595</v>
      </c>
    </row>
    <row r="562" spans="109:115" x14ac:dyDescent="0.25">
      <c r="DE562" s="37" t="str">
        <f t="shared" si="5"/>
        <v>Susy Wafer 4Pack (60x200gr / 7.05 oz)44562</v>
      </c>
      <c r="DF562" s="37" t="s">
        <v>272</v>
      </c>
      <c r="DG562" s="38">
        <v>44562</v>
      </c>
      <c r="DH562" s="39">
        <v>515.25</v>
      </c>
      <c r="DI562" s="39"/>
      <c r="DJ562" s="39"/>
      <c r="DK562" s="39"/>
    </row>
    <row r="563" spans="109:115" x14ac:dyDescent="0.25">
      <c r="DE563" s="37" t="str">
        <f t="shared" ref="DE563:DE626" si="6">+DF563&amp;DG563</f>
        <v>Susy Wafer 4Pack (60x200gr / 7.05 oz)44593</v>
      </c>
      <c r="DF563" s="37" t="s">
        <v>272</v>
      </c>
      <c r="DG563" s="38">
        <v>44593</v>
      </c>
      <c r="DH563" s="39">
        <v>509.28334000000001</v>
      </c>
      <c r="DI563" s="39"/>
      <c r="DJ563" s="39"/>
      <c r="DK563" s="39"/>
    </row>
    <row r="564" spans="109:115" x14ac:dyDescent="0.25">
      <c r="DE564" s="37" t="str">
        <f t="shared" si="6"/>
        <v>Susy Wafer 4Pack (60x200gr / 7.05 oz)44621</v>
      </c>
      <c r="DF564" s="37" t="s">
        <v>272</v>
      </c>
      <c r="DG564" s="38">
        <v>44621</v>
      </c>
      <c r="DH564" s="39">
        <v>471.31668300000001</v>
      </c>
      <c r="DI564" s="39"/>
      <c r="DJ564" s="39"/>
      <c r="DK564" s="39"/>
    </row>
    <row r="565" spans="109:115" x14ac:dyDescent="0.25">
      <c r="DE565" s="37" t="str">
        <f t="shared" si="6"/>
        <v>Susy Wafer 4Pack (60x200gr / 7.05 oz)44652</v>
      </c>
      <c r="DF565" s="37" t="s">
        <v>272</v>
      </c>
      <c r="DG565" s="38">
        <v>44652</v>
      </c>
      <c r="DH565" s="39">
        <v>455.45010000000002</v>
      </c>
      <c r="DI565" s="39"/>
      <c r="DJ565" s="39"/>
      <c r="DK565" s="39"/>
    </row>
    <row r="566" spans="109:115" x14ac:dyDescent="0.25">
      <c r="DE566" s="37" t="str">
        <f t="shared" si="6"/>
        <v>Susy Wafer 4Pack (60x200gr / 7.05 oz)44682</v>
      </c>
      <c r="DF566" s="37" t="s">
        <v>272</v>
      </c>
      <c r="DG566" s="38">
        <v>44682</v>
      </c>
      <c r="DH566" s="39">
        <v>487.76636300000001</v>
      </c>
      <c r="DI566" s="39"/>
      <c r="DJ566" s="39"/>
      <c r="DK566" s="39"/>
    </row>
    <row r="567" spans="109:115" x14ac:dyDescent="0.25">
      <c r="DE567" s="37" t="str">
        <f t="shared" si="6"/>
        <v>Susy Wafer 4Pack (60x200gr / 7.05 oz)44713</v>
      </c>
      <c r="DF567" s="37" t="s">
        <v>272</v>
      </c>
      <c r="DG567" s="38">
        <v>44713</v>
      </c>
      <c r="DH567" s="39">
        <v>729.02140799999995</v>
      </c>
      <c r="DI567" s="39"/>
      <c r="DJ567" s="39"/>
      <c r="DK567" s="39"/>
    </row>
    <row r="568" spans="109:115" x14ac:dyDescent="0.25">
      <c r="DE568" s="37" t="str">
        <f t="shared" si="6"/>
        <v>Susy Wafer 4Pack (60x200gr / 7.05 oz)44743</v>
      </c>
      <c r="DF568" s="37" t="s">
        <v>272</v>
      </c>
      <c r="DG568" s="38">
        <v>44743</v>
      </c>
      <c r="DH568" s="39">
        <v>536.06622000000004</v>
      </c>
      <c r="DI568" s="39"/>
      <c r="DJ568" s="39"/>
      <c r="DK568" s="39"/>
    </row>
    <row r="569" spans="109:115" x14ac:dyDescent="0.25">
      <c r="DE569" s="37" t="str">
        <f t="shared" si="6"/>
        <v>Susy Wafer 4Pack (60x200gr / 7.05 oz)44774</v>
      </c>
      <c r="DF569" s="37" t="s">
        <v>272</v>
      </c>
      <c r="DG569" s="38">
        <v>44774</v>
      </c>
      <c r="DH569" s="39">
        <v>593.36668099999997</v>
      </c>
      <c r="DI569" s="39"/>
      <c r="DJ569" s="39"/>
      <c r="DK569" s="39"/>
    </row>
    <row r="570" spans="109:115" x14ac:dyDescent="0.25">
      <c r="DE570" s="37" t="str">
        <f t="shared" si="6"/>
        <v>Susy Wafer 4Pack (60x200gr / 7.05 oz)44805</v>
      </c>
      <c r="DF570" s="37" t="s">
        <v>272</v>
      </c>
      <c r="DG570" s="38">
        <v>44805</v>
      </c>
      <c r="DH570" s="39">
        <v>523.59973300000001</v>
      </c>
      <c r="DI570" s="39"/>
      <c r="DJ570" s="39"/>
      <c r="DK570" s="39"/>
    </row>
    <row r="571" spans="109:115" x14ac:dyDescent="0.25">
      <c r="DE571" s="37" t="str">
        <f t="shared" si="6"/>
        <v>Susy Wafer 4Pack (60x200gr / 7.05 oz)44835</v>
      </c>
      <c r="DF571" s="37" t="s">
        <v>272</v>
      </c>
      <c r="DG571" s="38">
        <v>44835</v>
      </c>
      <c r="DH571" s="39">
        <v>494.48333300000002</v>
      </c>
      <c r="DI571" s="39"/>
      <c r="DJ571" s="39"/>
      <c r="DK571" s="39"/>
    </row>
    <row r="572" spans="109:115" x14ac:dyDescent="0.25">
      <c r="DE572" s="37" t="str">
        <f t="shared" si="6"/>
        <v>Susy Wafer 4Pack (60x200gr / 7.05 oz)44866</v>
      </c>
      <c r="DF572" s="37" t="s">
        <v>272</v>
      </c>
      <c r="DG572" s="38">
        <v>44866</v>
      </c>
      <c r="DH572" s="39">
        <v>697.43338000000006</v>
      </c>
      <c r="DI572" s="39">
        <v>697.43338000000006</v>
      </c>
      <c r="DJ572" s="39">
        <v>697.43338000000006</v>
      </c>
      <c r="DK572" s="39">
        <v>697.43338000000006</v>
      </c>
    </row>
    <row r="573" spans="109:115" x14ac:dyDescent="0.25">
      <c r="DE573" s="37" t="str">
        <f t="shared" si="6"/>
        <v>Susy Wafer 4Pack (60x200gr / 7.05 oz)44896</v>
      </c>
      <c r="DF573" s="37" t="s">
        <v>272</v>
      </c>
      <c r="DG573" s="38">
        <v>44896</v>
      </c>
      <c r="DH573" s="39"/>
      <c r="DI573" s="39">
        <v>646.001922360609</v>
      </c>
      <c r="DJ573" s="39">
        <v>484.91999462734748</v>
      </c>
      <c r="DK573" s="39">
        <v>807.08385009387052</v>
      </c>
    </row>
    <row r="574" spans="109:115" x14ac:dyDescent="0.25">
      <c r="DE574" s="37" t="str">
        <f t="shared" si="6"/>
        <v>Susy Wafer 4Pack (60x200gr / 7.05 oz)44927</v>
      </c>
      <c r="DF574" s="37" t="s">
        <v>272</v>
      </c>
      <c r="DG574" s="38">
        <v>44927</v>
      </c>
      <c r="DH574" s="39"/>
      <c r="DI574" s="39">
        <v>657.80562251833044</v>
      </c>
      <c r="DJ574" s="39">
        <v>496.72296991802511</v>
      </c>
      <c r="DK574" s="39">
        <v>818.88827511863576</v>
      </c>
    </row>
    <row r="575" spans="109:115" x14ac:dyDescent="0.25">
      <c r="DE575" s="37" t="str">
        <f t="shared" si="6"/>
        <v>Susy Wafer 4Pack (60x200gr / 7.05 oz)44958</v>
      </c>
      <c r="DF575" s="37" t="s">
        <v>272</v>
      </c>
      <c r="DG575" s="38">
        <v>44958</v>
      </c>
      <c r="DH575" s="39"/>
      <c r="DI575" s="39">
        <v>669.60932267605199</v>
      </c>
      <c r="DJ575" s="39">
        <v>508.52538143127822</v>
      </c>
      <c r="DK575" s="39">
        <v>830.69326392082576</v>
      </c>
    </row>
    <row r="576" spans="109:115" x14ac:dyDescent="0.25">
      <c r="DE576" s="37" t="str">
        <f t="shared" si="6"/>
        <v>Susy Wafer 4Pack (60x200gr / 7.05 oz)44986</v>
      </c>
      <c r="DF576" s="37" t="s">
        <v>272</v>
      </c>
      <c r="DG576" s="38">
        <v>44986</v>
      </c>
      <c r="DH576" s="39"/>
      <c r="DI576" s="39">
        <v>681.41302283377354</v>
      </c>
      <c r="DJ576" s="39">
        <v>520.32706810265552</v>
      </c>
      <c r="DK576" s="39">
        <v>842.49897756489156</v>
      </c>
    </row>
    <row r="577" spans="109:115" x14ac:dyDescent="0.25">
      <c r="DE577" s="37" t="str">
        <f t="shared" si="6"/>
        <v>Susy Wafer 4Pack (60x200gr / 7.05 oz)45017</v>
      </c>
      <c r="DF577" s="37" t="s">
        <v>272</v>
      </c>
      <c r="DG577" s="38">
        <v>45017</v>
      </c>
      <c r="DH577" s="39"/>
      <c r="DI577" s="39">
        <v>693.21672299149498</v>
      </c>
      <c r="DJ577" s="39">
        <v>532.12786888425478</v>
      </c>
      <c r="DK577" s="39">
        <v>854.30557709873517</v>
      </c>
    </row>
    <row r="578" spans="109:115" x14ac:dyDescent="0.25">
      <c r="DE578" s="37" t="str">
        <f t="shared" si="6"/>
        <v>Susy Wafer 4Pack (60x200gr / 7.05 oz)45047</v>
      </c>
      <c r="DF578" s="37" t="s">
        <v>272</v>
      </c>
      <c r="DG578" s="38">
        <v>45047</v>
      </c>
      <c r="DH578" s="39"/>
      <c r="DI578" s="39">
        <v>705.02042314921653</v>
      </c>
      <c r="DJ578" s="39">
        <v>543.927622752773</v>
      </c>
      <c r="DK578" s="39">
        <v>866.11322354566005</v>
      </c>
    </row>
    <row r="579" spans="109:115" x14ac:dyDescent="0.25">
      <c r="DE579" s="37" t="str">
        <f t="shared" si="6"/>
        <v>Susy Wafer 4Pack (60x200gr / 7.05 oz)45078</v>
      </c>
      <c r="DF579" s="37" t="s">
        <v>272</v>
      </c>
      <c r="DG579" s="38">
        <v>45078</v>
      </c>
      <c r="DH579" s="39"/>
      <c r="DI579" s="39">
        <v>716.82412330693808</v>
      </c>
      <c r="DJ579" s="39">
        <v>555.72616871916352</v>
      </c>
      <c r="DK579" s="39">
        <v>877.92207789471263</v>
      </c>
    </row>
    <row r="580" spans="109:115" x14ac:dyDescent="0.25">
      <c r="DE580" s="37" t="str">
        <f t="shared" si="6"/>
        <v>Susy Wafer 4Pack (60x200gr / 7.05 oz)45108</v>
      </c>
      <c r="DF580" s="37" t="s">
        <v>272</v>
      </c>
      <c r="DG580" s="38">
        <v>45108</v>
      </c>
      <c r="DH580" s="39"/>
      <c r="DI580" s="39">
        <v>728.62782346465951</v>
      </c>
      <c r="DJ580" s="39">
        <v>567.52334583989727</v>
      </c>
      <c r="DK580" s="39">
        <v>889.73230108942175</v>
      </c>
    </row>
    <row r="581" spans="109:115" x14ac:dyDescent="0.25">
      <c r="DE581" s="37" t="str">
        <f t="shared" si="6"/>
        <v>Susy Wafer 4Pack (60x200gr / 7.05 oz)45139</v>
      </c>
      <c r="DF581" s="37" t="s">
        <v>272</v>
      </c>
      <c r="DG581" s="38">
        <v>45139</v>
      </c>
      <c r="DH581" s="39"/>
      <c r="DI581" s="39">
        <v>740.43152362238106</v>
      </c>
      <c r="DJ581" s="39">
        <v>579.31899322982667</v>
      </c>
      <c r="DK581" s="39">
        <v>901.54405401493545</v>
      </c>
    </row>
    <row r="582" spans="109:115" x14ac:dyDescent="0.25">
      <c r="DE582" s="37" t="str">
        <f t="shared" si="6"/>
        <v>Susy Wafer 4Pack (60x200gr / 7.05 oz)45170</v>
      </c>
      <c r="DF582" s="37" t="s">
        <v>272</v>
      </c>
      <c r="DG582" s="38">
        <v>45170</v>
      </c>
      <c r="DH582" s="39"/>
      <c r="DI582" s="39">
        <v>752.23522378010261</v>
      </c>
      <c r="DJ582" s="39">
        <v>591.11295007664398</v>
      </c>
      <c r="DK582" s="39">
        <v>913.35749748356125</v>
      </c>
    </row>
    <row r="583" spans="109:115" x14ac:dyDescent="0.25">
      <c r="DE583" s="37" t="str">
        <f t="shared" si="6"/>
        <v>Susy Wafer 4Pack (60x200gr / 7.05 oz)45200</v>
      </c>
      <c r="DF583" s="37" t="s">
        <v>272</v>
      </c>
      <c r="DG583" s="38">
        <v>45200</v>
      </c>
      <c r="DH583" s="39"/>
      <c r="DI583" s="39">
        <v>764.03892393782417</v>
      </c>
      <c r="DJ583" s="39">
        <v>602.90505565693195</v>
      </c>
      <c r="DK583" s="39">
        <v>925.17279221871638</v>
      </c>
    </row>
    <row r="584" spans="109:115" x14ac:dyDescent="0.25">
      <c r="DE584" s="37" t="str">
        <f t="shared" si="6"/>
        <v>Susy Wafer 4Pack (60x200gr / 7.05 oz)45231</v>
      </c>
      <c r="DF584" s="37" t="s">
        <v>272</v>
      </c>
      <c r="DG584" s="38">
        <v>45231</v>
      </c>
      <c r="DH584" s="39"/>
      <c r="DI584" s="39">
        <v>775.8426240955456</v>
      </c>
      <c r="DJ584" s="39">
        <v>614.69514935379959</v>
      </c>
      <c r="DK584" s="39">
        <v>936.99009883729161</v>
      </c>
    </row>
    <row r="585" spans="109:115" x14ac:dyDescent="0.25">
      <c r="DE585" s="37" t="str">
        <f t="shared" si="6"/>
        <v>Susy Wafer 4Pack (60x200gr / 7.05 oz)45261</v>
      </c>
      <c r="DF585" s="37" t="s">
        <v>272</v>
      </c>
      <c r="DG585" s="38">
        <v>45261</v>
      </c>
      <c r="DH585" s="39"/>
      <c r="DI585" s="39">
        <v>787.64632425326715</v>
      </c>
      <c r="DJ585" s="39">
        <v>626.48307067609358</v>
      </c>
      <c r="DK585" s="39">
        <v>948.80957783044073</v>
      </c>
    </row>
    <row r="586" spans="109:115" x14ac:dyDescent="0.25">
      <c r="DE586" s="37" t="str">
        <f t="shared" si="6"/>
        <v>Susy Wafer Box 12 (18x50gr / 1.76oz)44562</v>
      </c>
      <c r="DF586" s="37" t="s">
        <v>276</v>
      </c>
      <c r="DG586" s="38">
        <v>44562</v>
      </c>
      <c r="DH586" s="39">
        <v>318.91666700000002</v>
      </c>
      <c r="DI586" s="39"/>
      <c r="DJ586" s="39"/>
      <c r="DK586" s="39"/>
    </row>
    <row r="587" spans="109:115" x14ac:dyDescent="0.25">
      <c r="DE587" s="37" t="str">
        <f t="shared" si="6"/>
        <v>Susy Wafer Box 12 (18x50gr / 1.76oz)44593</v>
      </c>
      <c r="DF587" s="37" t="s">
        <v>276</v>
      </c>
      <c r="DG587" s="38">
        <v>44593</v>
      </c>
      <c r="DH587" s="39">
        <v>180.49999299999999</v>
      </c>
      <c r="DI587" s="39"/>
      <c r="DJ587" s="39"/>
      <c r="DK587" s="39"/>
    </row>
    <row r="588" spans="109:115" x14ac:dyDescent="0.25">
      <c r="DE588" s="37" t="str">
        <f t="shared" si="6"/>
        <v>Susy Wafer Box 12 (18x50gr / 1.76oz)44621</v>
      </c>
      <c r="DF588" s="37" t="s">
        <v>276</v>
      </c>
      <c r="DG588" s="38">
        <v>44621</v>
      </c>
      <c r="DH588" s="39">
        <v>235.61111199999999</v>
      </c>
      <c r="DI588" s="39"/>
      <c r="DJ588" s="39"/>
      <c r="DK588" s="39"/>
    </row>
    <row r="589" spans="109:115" x14ac:dyDescent="0.25">
      <c r="DE589" s="37" t="str">
        <f t="shared" si="6"/>
        <v>Susy Wafer Box 12 (18x50gr / 1.76oz)44652</v>
      </c>
      <c r="DF589" s="37" t="s">
        <v>276</v>
      </c>
      <c r="DG589" s="38">
        <v>44652</v>
      </c>
      <c r="DH589" s="39">
        <v>502.16666600000002</v>
      </c>
      <c r="DI589" s="39"/>
      <c r="DJ589" s="39"/>
      <c r="DK589" s="39"/>
    </row>
    <row r="590" spans="109:115" x14ac:dyDescent="0.25">
      <c r="DE590" s="37" t="str">
        <f t="shared" si="6"/>
        <v>Susy Wafer Box 12 (18x50gr / 1.76oz)44682</v>
      </c>
      <c r="DF590" s="37" t="s">
        <v>276</v>
      </c>
      <c r="DG590" s="38">
        <v>44682</v>
      </c>
      <c r="DH590" s="39">
        <v>328.18989699999997</v>
      </c>
      <c r="DI590" s="39"/>
      <c r="DJ590" s="39"/>
      <c r="DK590" s="39"/>
    </row>
    <row r="591" spans="109:115" x14ac:dyDescent="0.25">
      <c r="DE591" s="37" t="str">
        <f t="shared" si="6"/>
        <v>Susy Wafer Box 12 (18x50gr / 1.76oz)44713</v>
      </c>
      <c r="DF591" s="37" t="s">
        <v>276</v>
      </c>
      <c r="DG591" s="38">
        <v>44713</v>
      </c>
      <c r="DH591" s="39">
        <v>164.75</v>
      </c>
      <c r="DI591" s="39"/>
      <c r="DJ591" s="39"/>
      <c r="DK591" s="39"/>
    </row>
    <row r="592" spans="109:115" x14ac:dyDescent="0.25">
      <c r="DE592" s="37" t="str">
        <f t="shared" si="6"/>
        <v>Susy Wafer Box 12 (18x50gr / 1.76oz)44743</v>
      </c>
      <c r="DF592" s="37" t="s">
        <v>276</v>
      </c>
      <c r="DG592" s="38">
        <v>44743</v>
      </c>
      <c r="DH592" s="39">
        <v>326.916696</v>
      </c>
      <c r="DI592" s="39"/>
      <c r="DJ592" s="39"/>
      <c r="DK592" s="39"/>
    </row>
    <row r="593" spans="109:115" x14ac:dyDescent="0.25">
      <c r="DE593" s="37" t="str">
        <f t="shared" si="6"/>
        <v>Susy Wafer Box 12 (18x50gr / 1.76oz)44774</v>
      </c>
      <c r="DF593" s="37" t="s">
        <v>276</v>
      </c>
      <c r="DG593" s="38">
        <v>44774</v>
      </c>
      <c r="DH593" s="39">
        <v>286.52751999999998</v>
      </c>
      <c r="DI593" s="39"/>
      <c r="DJ593" s="39"/>
      <c r="DK593" s="39"/>
    </row>
    <row r="594" spans="109:115" x14ac:dyDescent="0.25">
      <c r="DE594" s="37" t="str">
        <f t="shared" si="6"/>
        <v>Susy Wafer Box 12 (18x50gr / 1.76oz)44805</v>
      </c>
      <c r="DF594" s="37" t="s">
        <v>276</v>
      </c>
      <c r="DG594" s="38">
        <v>44805</v>
      </c>
      <c r="DH594" s="39">
        <v>373.33333399999998</v>
      </c>
      <c r="DI594" s="39"/>
      <c r="DJ594" s="39"/>
      <c r="DK594" s="39"/>
    </row>
    <row r="595" spans="109:115" x14ac:dyDescent="0.25">
      <c r="DE595" s="37" t="str">
        <f t="shared" si="6"/>
        <v>Susy Wafer Box 12 (18x50gr / 1.76oz)44835</v>
      </c>
      <c r="DF595" s="37" t="s">
        <v>276</v>
      </c>
      <c r="DG595" s="38">
        <v>44835</v>
      </c>
      <c r="DH595" s="39">
        <v>385.38425999999998</v>
      </c>
      <c r="DI595" s="39"/>
      <c r="DJ595" s="39"/>
      <c r="DK595" s="39"/>
    </row>
    <row r="596" spans="109:115" x14ac:dyDescent="0.25">
      <c r="DE596" s="37" t="str">
        <f t="shared" si="6"/>
        <v>Susy Wafer Box 12 (18x50gr / 1.76oz)44866</v>
      </c>
      <c r="DF596" s="37" t="s">
        <v>276</v>
      </c>
      <c r="DG596" s="38">
        <v>44866</v>
      </c>
      <c r="DH596" s="39">
        <v>301.28242</v>
      </c>
      <c r="DI596" s="39">
        <v>301.28242</v>
      </c>
      <c r="DJ596" s="39">
        <v>301.28242</v>
      </c>
      <c r="DK596" s="39">
        <v>301.28242</v>
      </c>
    </row>
    <row r="597" spans="109:115" x14ac:dyDescent="0.25">
      <c r="DE597" s="37" t="str">
        <f t="shared" si="6"/>
        <v>Susy Wafer Box 12 (18x50gr / 1.76oz)44896</v>
      </c>
      <c r="DF597" s="37" t="s">
        <v>276</v>
      </c>
      <c r="DG597" s="38">
        <v>44896</v>
      </c>
      <c r="DH597" s="39"/>
      <c r="DI597" s="39">
        <v>359.92504133609447</v>
      </c>
      <c r="DJ597" s="39">
        <v>169.31930208502482</v>
      </c>
      <c r="DK597" s="39">
        <v>550.53078058716414</v>
      </c>
    </row>
    <row r="598" spans="109:115" x14ac:dyDescent="0.25">
      <c r="DE598" s="37" t="str">
        <f t="shared" si="6"/>
        <v>Susy Wafer Box 12 (18x50gr / 1.76oz)44927</v>
      </c>
      <c r="DF598" s="37" t="s">
        <v>276</v>
      </c>
      <c r="DG598" s="38">
        <v>44927</v>
      </c>
      <c r="DH598" s="39"/>
      <c r="DI598" s="39">
        <v>366.11562622969501</v>
      </c>
      <c r="DJ598" s="39">
        <v>174.54016915359628</v>
      </c>
      <c r="DK598" s="39">
        <v>557.69108330579377</v>
      </c>
    </row>
    <row r="599" spans="109:115" x14ac:dyDescent="0.25">
      <c r="DE599" s="37" t="str">
        <f t="shared" si="6"/>
        <v>Susy Wafer Box 12 (18x50gr / 1.76oz)44958</v>
      </c>
      <c r="DF599" s="37" t="s">
        <v>276</v>
      </c>
      <c r="DG599" s="38">
        <v>44958</v>
      </c>
      <c r="DH599" s="39"/>
      <c r="DI599" s="39">
        <v>372.30621112329555</v>
      </c>
      <c r="DJ599" s="39">
        <v>179.74676894089791</v>
      </c>
      <c r="DK599" s="39">
        <v>564.86565330569317</v>
      </c>
    </row>
    <row r="600" spans="109:115" x14ac:dyDescent="0.25">
      <c r="DE600" s="37" t="str">
        <f t="shared" si="6"/>
        <v>Susy Wafer Box 12 (18x50gr / 1.76oz)44986</v>
      </c>
      <c r="DF600" s="37" t="s">
        <v>276</v>
      </c>
      <c r="DG600" s="38">
        <v>44986</v>
      </c>
      <c r="DH600" s="39"/>
      <c r="DI600" s="39">
        <v>378.4967960168961</v>
      </c>
      <c r="DJ600" s="39">
        <v>184.93913133894441</v>
      </c>
      <c r="DK600" s="39">
        <v>572.05446069484776</v>
      </c>
    </row>
    <row r="601" spans="109:115" x14ac:dyDescent="0.25">
      <c r="DE601" s="37" t="str">
        <f t="shared" si="6"/>
        <v>Susy Wafer Box 12 (18x50gr / 1.76oz)45017</v>
      </c>
      <c r="DF601" s="37" t="s">
        <v>276</v>
      </c>
      <c r="DG601" s="38">
        <v>45017</v>
      </c>
      <c r="DH601" s="39"/>
      <c r="DI601" s="39">
        <v>384.68738091049659</v>
      </c>
      <c r="DJ601" s="39">
        <v>190.1172887560995</v>
      </c>
      <c r="DK601" s="39">
        <v>579.2574730648937</v>
      </c>
    </row>
    <row r="602" spans="109:115" x14ac:dyDescent="0.25">
      <c r="DE602" s="37" t="str">
        <f t="shared" si="6"/>
        <v>Susy Wafer Box 12 (18x50gr / 1.76oz)45047</v>
      </c>
      <c r="DF602" s="37" t="s">
        <v>276</v>
      </c>
      <c r="DG602" s="38">
        <v>45047</v>
      </c>
      <c r="DH602" s="39"/>
      <c r="DI602" s="39">
        <v>390.87796580409713</v>
      </c>
      <c r="DJ602" s="39">
        <v>195.28127602930471</v>
      </c>
      <c r="DK602" s="39">
        <v>586.4746555788895</v>
      </c>
    </row>
    <row r="603" spans="109:115" x14ac:dyDescent="0.25">
      <c r="DE603" s="37" t="str">
        <f t="shared" si="6"/>
        <v>Susy Wafer Box 12 (18x50gr / 1.76oz)45078</v>
      </c>
      <c r="DF603" s="37" t="s">
        <v>276</v>
      </c>
      <c r="DG603" s="38">
        <v>45078</v>
      </c>
      <c r="DH603" s="39"/>
      <c r="DI603" s="39">
        <v>397.06855069769767</v>
      </c>
      <c r="DJ603" s="39">
        <v>200.43113033642595</v>
      </c>
      <c r="DK603" s="39">
        <v>593.70597105896945</v>
      </c>
    </row>
    <row r="604" spans="109:115" x14ac:dyDescent="0.25">
      <c r="DE604" s="37" t="str">
        <f t="shared" si="6"/>
        <v>Susy Wafer Box 12 (18x50gr / 1.76oz)45108</v>
      </c>
      <c r="DF604" s="37" t="s">
        <v>276</v>
      </c>
      <c r="DG604" s="38">
        <v>45108</v>
      </c>
      <c r="DH604" s="39"/>
      <c r="DI604" s="39">
        <v>403.25913559129822</v>
      </c>
      <c r="DJ604" s="39">
        <v>205.56689110886157</v>
      </c>
      <c r="DK604" s="39">
        <v>600.95138007373487</v>
      </c>
    </row>
    <row r="605" spans="109:115" x14ac:dyDescent="0.25">
      <c r="DE605" s="37" t="str">
        <f t="shared" si="6"/>
        <v>Susy Wafer Box 12 (18x50gr / 1.76oz)45139</v>
      </c>
      <c r="DF605" s="37" t="s">
        <v>276</v>
      </c>
      <c r="DG605" s="38">
        <v>45139</v>
      </c>
      <c r="DH605" s="39"/>
      <c r="DI605" s="39">
        <v>409.44972048489876</v>
      </c>
      <c r="DJ605" s="39">
        <v>210.68859994454724</v>
      </c>
      <c r="DK605" s="39">
        <v>608.21084102525026</v>
      </c>
    </row>
    <row r="606" spans="109:115" x14ac:dyDescent="0.25">
      <c r="DE606" s="37" t="str">
        <f t="shared" si="6"/>
        <v>Susy Wafer Box 12 (18x50gr / 1.76oz)45170</v>
      </c>
      <c r="DF606" s="37" t="s">
        <v>276</v>
      </c>
      <c r="DG606" s="38">
        <v>45170</v>
      </c>
      <c r="DH606" s="39"/>
      <c r="DI606" s="39">
        <v>415.64030537849931</v>
      </c>
      <c r="DJ606" s="39">
        <v>215.79630052148815</v>
      </c>
      <c r="DK606" s="39">
        <v>615.48431023551052</v>
      </c>
    </row>
    <row r="607" spans="109:115" x14ac:dyDescent="0.25">
      <c r="DE607" s="37" t="str">
        <f t="shared" si="6"/>
        <v>Susy Wafer Box 12 (18x50gr / 1.76oz)45200</v>
      </c>
      <c r="DF607" s="37" t="s">
        <v>276</v>
      </c>
      <c r="DG607" s="38">
        <v>45200</v>
      </c>
      <c r="DH607" s="39"/>
      <c r="DI607" s="39">
        <v>421.83089027209985</v>
      </c>
      <c r="DJ607" s="39">
        <v>220.8900385119413</v>
      </c>
      <c r="DK607" s="39">
        <v>622.77174203225843</v>
      </c>
    </row>
    <row r="608" spans="109:115" x14ac:dyDescent="0.25">
      <c r="DE608" s="37" t="str">
        <f t="shared" si="6"/>
        <v>Susy Wafer Box 12 (18x50gr / 1.76oz)45231</v>
      </c>
      <c r="DF608" s="37" t="s">
        <v>276</v>
      </c>
      <c r="DG608" s="38">
        <v>45231</v>
      </c>
      <c r="DH608" s="39"/>
      <c r="DI608" s="39">
        <v>428.02147516570039</v>
      </c>
      <c r="DJ608" s="39">
        <v>225.96986149736429</v>
      </c>
      <c r="DK608" s="39">
        <v>630.07308883403653</v>
      </c>
    </row>
    <row r="609" spans="109:115" x14ac:dyDescent="0.25">
      <c r="DE609" s="37" t="str">
        <f t="shared" si="6"/>
        <v>Susy Wafer Box 12 (18x50gr / 1.76oz)45261</v>
      </c>
      <c r="DF609" s="37" t="s">
        <v>276</v>
      </c>
      <c r="DG609" s="38">
        <v>45261</v>
      </c>
      <c r="DH609" s="39"/>
      <c r="DI609" s="39">
        <v>434.21206005930094</v>
      </c>
      <c r="DJ609" s="39">
        <v>231.03581888424034</v>
      </c>
      <c r="DK609" s="39">
        <v>637.38830123436151</v>
      </c>
    </row>
    <row r="610" spans="109:115" x14ac:dyDescent="0.25">
      <c r="DE610" s="37" t="str">
        <f t="shared" si="6"/>
        <v>Nestea Lemon (8x450gr / 15.87oz)44562</v>
      </c>
      <c r="DF610" s="37" t="s">
        <v>184</v>
      </c>
      <c r="DG610" s="38">
        <v>44562</v>
      </c>
      <c r="DH610" s="39">
        <v>1790.75</v>
      </c>
      <c r="DI610" s="39"/>
      <c r="DJ610" s="39"/>
      <c r="DK610" s="39"/>
    </row>
    <row r="611" spans="109:115" x14ac:dyDescent="0.25">
      <c r="DE611" s="37" t="str">
        <f t="shared" si="6"/>
        <v>Nestea Lemon (8x450gr / 15.87oz)44593</v>
      </c>
      <c r="DF611" s="37" t="s">
        <v>184</v>
      </c>
      <c r="DG611" s="38">
        <v>44593</v>
      </c>
      <c r="DH611" s="39">
        <v>1232</v>
      </c>
      <c r="DI611" s="39"/>
      <c r="DJ611" s="39"/>
      <c r="DK611" s="39"/>
    </row>
    <row r="612" spans="109:115" x14ac:dyDescent="0.25">
      <c r="DE612" s="37" t="str">
        <f t="shared" si="6"/>
        <v>Nestea Lemon (8x450gr / 15.87oz)44621</v>
      </c>
      <c r="DF612" s="37" t="s">
        <v>184</v>
      </c>
      <c r="DG612" s="38">
        <v>44621</v>
      </c>
      <c r="DH612" s="39">
        <v>1053.125</v>
      </c>
      <c r="DI612" s="39"/>
      <c r="DJ612" s="39"/>
      <c r="DK612" s="39"/>
    </row>
    <row r="613" spans="109:115" x14ac:dyDescent="0.25">
      <c r="DE613" s="37" t="str">
        <f t="shared" si="6"/>
        <v>Nestea Lemon (8x450gr / 15.87oz)44652</v>
      </c>
      <c r="DF613" s="37" t="s">
        <v>184</v>
      </c>
      <c r="DG613" s="38">
        <v>44652</v>
      </c>
      <c r="DH613" s="39">
        <v>125.75</v>
      </c>
      <c r="DI613" s="39"/>
      <c r="DJ613" s="39"/>
      <c r="DK613" s="39"/>
    </row>
    <row r="614" spans="109:115" x14ac:dyDescent="0.25">
      <c r="DE614" s="37" t="str">
        <f t="shared" si="6"/>
        <v>Nestea Lemon (8x450gr / 15.87oz)44682</v>
      </c>
      <c r="DF614" s="37" t="s">
        <v>184</v>
      </c>
      <c r="DG614" s="38">
        <v>44682</v>
      </c>
      <c r="DH614" s="39">
        <v>1929.5</v>
      </c>
      <c r="DI614" s="39"/>
      <c r="DJ614" s="39"/>
      <c r="DK614" s="39"/>
    </row>
    <row r="615" spans="109:115" x14ac:dyDescent="0.25">
      <c r="DE615" s="37" t="str">
        <f t="shared" si="6"/>
        <v>Nestea Lemon (8x450gr / 15.87oz)44713</v>
      </c>
      <c r="DF615" s="37" t="s">
        <v>184</v>
      </c>
      <c r="DG615" s="38">
        <v>44713</v>
      </c>
      <c r="DH615" s="39">
        <v>2149.375</v>
      </c>
      <c r="DI615" s="39"/>
      <c r="DJ615" s="39"/>
      <c r="DK615" s="39"/>
    </row>
    <row r="616" spans="109:115" x14ac:dyDescent="0.25">
      <c r="DE616" s="37" t="str">
        <f t="shared" si="6"/>
        <v>Nestea Lemon (8x450gr / 15.87oz)44743</v>
      </c>
      <c r="DF616" s="37" t="s">
        <v>184</v>
      </c>
      <c r="DG616" s="38">
        <v>44743</v>
      </c>
      <c r="DH616" s="39">
        <v>2217.125</v>
      </c>
      <c r="DI616" s="39"/>
      <c r="DJ616" s="39"/>
      <c r="DK616" s="39"/>
    </row>
    <row r="617" spans="109:115" x14ac:dyDescent="0.25">
      <c r="DE617" s="37" t="str">
        <f t="shared" si="6"/>
        <v>Nestea Lemon (8x450gr / 15.87oz)44774</v>
      </c>
      <c r="DF617" s="37" t="s">
        <v>184</v>
      </c>
      <c r="DG617" s="38">
        <v>44774</v>
      </c>
      <c r="DH617" s="39">
        <v>2022</v>
      </c>
      <c r="DI617" s="39"/>
      <c r="DJ617" s="39"/>
      <c r="DK617" s="39"/>
    </row>
    <row r="618" spans="109:115" x14ac:dyDescent="0.25">
      <c r="DE618" s="37" t="str">
        <f t="shared" si="6"/>
        <v>Nestea Lemon (8x450gr / 15.87oz)44805</v>
      </c>
      <c r="DF618" s="37" t="s">
        <v>184</v>
      </c>
      <c r="DG618" s="38">
        <v>44805</v>
      </c>
      <c r="DH618" s="39">
        <v>2339.5</v>
      </c>
      <c r="DI618" s="39"/>
      <c r="DJ618" s="39"/>
      <c r="DK618" s="39"/>
    </row>
    <row r="619" spans="109:115" x14ac:dyDescent="0.25">
      <c r="DE619" s="37" t="str">
        <f t="shared" si="6"/>
        <v>Nestea Lemon (8x450gr / 15.87oz)44835</v>
      </c>
      <c r="DF619" s="37" t="s">
        <v>184</v>
      </c>
      <c r="DG619" s="38">
        <v>44835</v>
      </c>
      <c r="DH619" s="39">
        <v>2243.875</v>
      </c>
      <c r="DI619" s="39"/>
      <c r="DJ619" s="39"/>
      <c r="DK619" s="39"/>
    </row>
    <row r="620" spans="109:115" x14ac:dyDescent="0.25">
      <c r="DE620" s="37" t="str">
        <f t="shared" si="6"/>
        <v>Nestea Lemon (8x450gr / 15.87oz)44866</v>
      </c>
      <c r="DF620" s="37" t="s">
        <v>184</v>
      </c>
      <c r="DG620" s="38">
        <v>44866</v>
      </c>
      <c r="DH620" s="39">
        <v>2150.125</v>
      </c>
      <c r="DI620" s="39">
        <v>2150.125</v>
      </c>
      <c r="DJ620" s="39">
        <v>2150.125</v>
      </c>
      <c r="DK620" s="39">
        <v>2150.125</v>
      </c>
    </row>
    <row r="621" spans="109:115" x14ac:dyDescent="0.25">
      <c r="DE621" s="37" t="str">
        <f t="shared" si="6"/>
        <v>Nestea Lemon (8x450gr / 15.87oz)44896</v>
      </c>
      <c r="DF621" s="37" t="s">
        <v>184</v>
      </c>
      <c r="DG621" s="38">
        <v>44896</v>
      </c>
      <c r="DH621" s="39"/>
      <c r="DI621" s="39">
        <v>2426.2150033882713</v>
      </c>
      <c r="DJ621" s="39">
        <v>1194.8204584180637</v>
      </c>
      <c r="DK621" s="39">
        <v>3657.6095483584786</v>
      </c>
    </row>
    <row r="622" spans="109:115" x14ac:dyDescent="0.25">
      <c r="DE622" s="37" t="str">
        <f t="shared" si="6"/>
        <v>Nestea Lemon (8x450gr / 15.87oz)44927</v>
      </c>
      <c r="DF622" s="37" t="s">
        <v>184</v>
      </c>
      <c r="DG622" s="38">
        <v>44927</v>
      </c>
      <c r="DH622" s="39"/>
      <c r="DI622" s="39">
        <v>2550.0610731081024</v>
      </c>
      <c r="DJ622" s="39">
        <v>1172.7689815073816</v>
      </c>
      <c r="DK622" s="39">
        <v>3927.353164708823</v>
      </c>
    </row>
    <row r="623" spans="109:115" x14ac:dyDescent="0.25">
      <c r="DE623" s="37" t="str">
        <f t="shared" si="6"/>
        <v>Nestea Lemon (8x450gr / 15.87oz)44958</v>
      </c>
      <c r="DF623" s="37" t="s">
        <v>184</v>
      </c>
      <c r="DG623" s="38">
        <v>44958</v>
      </c>
      <c r="DH623" s="39"/>
      <c r="DI623" s="39">
        <v>2673.9071428279317</v>
      </c>
      <c r="DJ623" s="39">
        <v>1164.2530873197334</v>
      </c>
      <c r="DK623" s="39">
        <v>4183.5611983361305</v>
      </c>
    </row>
    <row r="624" spans="109:115" x14ac:dyDescent="0.25">
      <c r="DE624" s="37" t="str">
        <f t="shared" si="6"/>
        <v>Nestea Lemon (8x450gr / 15.87oz)44986</v>
      </c>
      <c r="DF624" s="37" t="s">
        <v>184</v>
      </c>
      <c r="DG624" s="38">
        <v>44986</v>
      </c>
      <c r="DH624" s="39"/>
      <c r="DI624" s="39">
        <v>2797.7532125477624</v>
      </c>
      <c r="DJ624" s="39">
        <v>1165.9746910483457</v>
      </c>
      <c r="DK624" s="39">
        <v>4429.5317340471793</v>
      </c>
    </row>
    <row r="625" spans="109:115" x14ac:dyDescent="0.25">
      <c r="DE625" s="37" t="str">
        <f t="shared" si="6"/>
        <v>Nestea Lemon (8x450gr / 15.87oz)45017</v>
      </c>
      <c r="DF625" s="37" t="s">
        <v>184</v>
      </c>
      <c r="DG625" s="38">
        <v>45017</v>
      </c>
      <c r="DH625" s="39"/>
      <c r="DI625" s="39">
        <v>2921.5992822675917</v>
      </c>
      <c r="DJ625" s="39">
        <v>1175.7831791243211</v>
      </c>
      <c r="DK625" s="39">
        <v>4667.4153854108627</v>
      </c>
    </row>
    <row r="626" spans="109:115" x14ac:dyDescent="0.25">
      <c r="DE626" s="37" t="str">
        <f t="shared" si="6"/>
        <v>Nestea Lemon (8x450gr / 15.87oz)45047</v>
      </c>
      <c r="DF626" s="37" t="s">
        <v>184</v>
      </c>
      <c r="DG626" s="38">
        <v>45047</v>
      </c>
      <c r="DH626" s="39"/>
      <c r="DI626" s="39">
        <v>3045.4453519874228</v>
      </c>
      <c r="DJ626" s="39">
        <v>1192.184288812567</v>
      </c>
      <c r="DK626" s="39">
        <v>4898.7064151622781</v>
      </c>
    </row>
    <row r="627" spans="109:115" x14ac:dyDescent="0.25">
      <c r="DE627" s="37" t="str">
        <f t="shared" ref="DE627:DE690" si="7">+DF627&amp;DG627</f>
        <v>Nestea Lemon (8x450gr / 15.87oz)45078</v>
      </c>
      <c r="DF627" s="37" t="s">
        <v>184</v>
      </c>
      <c r="DG627" s="38">
        <v>45078</v>
      </c>
      <c r="DH627" s="39"/>
      <c r="DI627" s="39">
        <v>3169.2914217072521</v>
      </c>
      <c r="DJ627" s="39">
        <v>1214.0900809883985</v>
      </c>
      <c r="DK627" s="39">
        <v>5124.4927624261054</v>
      </c>
    </row>
    <row r="628" spans="109:115" x14ac:dyDescent="0.25">
      <c r="DE628" s="37" t="str">
        <f t="shared" si="7"/>
        <v>Nestea Lemon (8x450gr / 15.87oz)45108</v>
      </c>
      <c r="DF628" s="37" t="s">
        <v>184</v>
      </c>
      <c r="DG628" s="38">
        <v>45108</v>
      </c>
      <c r="DH628" s="39"/>
      <c r="DI628" s="39">
        <v>3293.1374914270832</v>
      </c>
      <c r="DJ628" s="39">
        <v>1240.6794426314887</v>
      </c>
      <c r="DK628" s="39">
        <v>5345.5955402226773</v>
      </c>
    </row>
    <row r="629" spans="109:115" x14ac:dyDescent="0.25">
      <c r="DE629" s="37" t="str">
        <f t="shared" si="7"/>
        <v>Nestea Lemon (8x450gr / 15.87oz)45139</v>
      </c>
      <c r="DF629" s="37" t="s">
        <v>184</v>
      </c>
      <c r="DG629" s="38">
        <v>45139</v>
      </c>
      <c r="DH629" s="39"/>
      <c r="DI629" s="39">
        <v>3416.9835611469121</v>
      </c>
      <c r="DJ629" s="39">
        <v>1271.3146959917831</v>
      </c>
      <c r="DK629" s="39">
        <v>5562.652426302041</v>
      </c>
    </row>
    <row r="630" spans="109:115" x14ac:dyDescent="0.25">
      <c r="DE630" s="37" t="str">
        <f t="shared" si="7"/>
        <v>Nestea Lemon (8x450gr / 15.87oz)45170</v>
      </c>
      <c r="DF630" s="37" t="s">
        <v>184</v>
      </c>
      <c r="DG630" s="38">
        <v>45170</v>
      </c>
      <c r="DH630" s="39"/>
      <c r="DI630" s="39">
        <v>3540.8296308667432</v>
      </c>
      <c r="DJ630" s="39">
        <v>1305.4889798909926</v>
      </c>
      <c r="DK630" s="39">
        <v>5776.1702818424938</v>
      </c>
    </row>
    <row r="631" spans="109:115" x14ac:dyDescent="0.25">
      <c r="DE631" s="37" t="str">
        <f t="shared" si="7"/>
        <v>Nestea Lemon (8x450gr / 15.87oz)45200</v>
      </c>
      <c r="DF631" s="37" t="s">
        <v>184</v>
      </c>
      <c r="DG631" s="38">
        <v>45200</v>
      </c>
      <c r="DH631" s="39"/>
      <c r="DI631" s="39">
        <v>3664.6757005865725</v>
      </c>
      <c r="DJ631" s="39">
        <v>1342.791570024358</v>
      </c>
      <c r="DK631" s="39">
        <v>5986.5598311487865</v>
      </c>
    </row>
    <row r="632" spans="109:115" x14ac:dyDescent="0.25">
      <c r="DE632" s="37" t="str">
        <f t="shared" si="7"/>
        <v>Nestea Lemon (8x450gr / 15.87oz)45231</v>
      </c>
      <c r="DF632" s="37" t="s">
        <v>184</v>
      </c>
      <c r="DG632" s="38">
        <v>45231</v>
      </c>
      <c r="DH632" s="39"/>
      <c r="DI632" s="39">
        <v>3788.5217703064036</v>
      </c>
      <c r="DJ632" s="39">
        <v>1382.8841872284734</v>
      </c>
      <c r="DK632" s="39">
        <v>6194.1593533843334</v>
      </c>
    </row>
    <row r="633" spans="109:115" x14ac:dyDescent="0.25">
      <c r="DE633" s="37" t="str">
        <f t="shared" si="7"/>
        <v>Nestea Lemon (8x450gr / 15.87oz)45261</v>
      </c>
      <c r="DF633" s="37" t="s">
        <v>184</v>
      </c>
      <c r="DG633" s="38">
        <v>45261</v>
      </c>
      <c r="DH633" s="39"/>
      <c r="DI633" s="39">
        <v>3912.3678400262329</v>
      </c>
      <c r="DJ633" s="39">
        <v>1425.484317492283</v>
      </c>
      <c r="DK633" s="39">
        <v>6399.2513625601823</v>
      </c>
    </row>
    <row r="634" spans="109:115" x14ac:dyDescent="0.25">
      <c r="DE634" s="37" t="str">
        <f t="shared" si="7"/>
        <v>Nestea Lemon 6 (12x90gr / 3.17oz)44562</v>
      </c>
      <c r="DF634" s="37" t="s">
        <v>186</v>
      </c>
      <c r="DG634" s="38">
        <v>44562</v>
      </c>
      <c r="DH634" s="39">
        <v>66.583298999999997</v>
      </c>
      <c r="DI634" s="39"/>
      <c r="DJ634" s="39"/>
      <c r="DK634" s="39"/>
    </row>
    <row r="635" spans="109:115" x14ac:dyDescent="0.25">
      <c r="DE635" s="37" t="str">
        <f t="shared" si="7"/>
        <v>Nestea Lemon 6 (12x90gr / 3.17oz)44593</v>
      </c>
      <c r="DF635" s="37" t="s">
        <v>186</v>
      </c>
      <c r="DG635" s="38">
        <v>44593</v>
      </c>
      <c r="DH635" s="39">
        <v>163.33329900000001</v>
      </c>
      <c r="DI635" s="39"/>
      <c r="DJ635" s="39"/>
      <c r="DK635" s="39"/>
    </row>
    <row r="636" spans="109:115" x14ac:dyDescent="0.25">
      <c r="DE636" s="37" t="str">
        <f t="shared" si="7"/>
        <v>Nestea Lemon 6 (12x90gr / 3.17oz)44621</v>
      </c>
      <c r="DF636" s="37" t="s">
        <v>186</v>
      </c>
      <c r="DG636" s="38">
        <v>44621</v>
      </c>
      <c r="DH636" s="39">
        <v>895.33330000000001</v>
      </c>
      <c r="DI636" s="39"/>
      <c r="DJ636" s="39"/>
      <c r="DK636" s="39"/>
    </row>
    <row r="637" spans="109:115" x14ac:dyDescent="0.25">
      <c r="DE637" s="37" t="str">
        <f t="shared" si="7"/>
        <v>Nestea Lemon 6 (12x90gr / 3.17oz)44652</v>
      </c>
      <c r="DF637" s="37" t="s">
        <v>186</v>
      </c>
      <c r="DG637" s="38">
        <v>44652</v>
      </c>
      <c r="DH637" s="39">
        <v>925.66666599999996</v>
      </c>
      <c r="DI637" s="39"/>
      <c r="DJ637" s="39"/>
      <c r="DK637" s="39"/>
    </row>
    <row r="638" spans="109:115" x14ac:dyDescent="0.25">
      <c r="DE638" s="37" t="str">
        <f t="shared" si="7"/>
        <v>Nestea Lemon 6 (12x90gr / 3.17oz)44682</v>
      </c>
      <c r="DF638" s="37" t="s">
        <v>186</v>
      </c>
      <c r="DG638" s="38">
        <v>44682</v>
      </c>
      <c r="DH638" s="39">
        <v>124.333</v>
      </c>
      <c r="DI638" s="39"/>
      <c r="DJ638" s="39"/>
      <c r="DK638" s="39"/>
    </row>
    <row r="639" spans="109:115" x14ac:dyDescent="0.25">
      <c r="DE639" s="37" t="str">
        <f t="shared" si="7"/>
        <v>Nestea Lemon 6 (12x90gr / 3.17oz)44713</v>
      </c>
      <c r="DF639" s="37" t="s">
        <v>186</v>
      </c>
      <c r="DG639" s="38">
        <v>44713</v>
      </c>
      <c r="DH639" s="39">
        <v>72.333332999999996</v>
      </c>
      <c r="DI639" s="39"/>
      <c r="DJ639" s="39"/>
      <c r="DK639" s="39"/>
    </row>
    <row r="640" spans="109:115" x14ac:dyDescent="0.25">
      <c r="DE640" s="37" t="str">
        <f t="shared" si="7"/>
        <v>Nestea Lemon 6 (12x90gr / 3.17oz)44743</v>
      </c>
      <c r="DF640" s="37" t="s">
        <v>186</v>
      </c>
      <c r="DG640" s="38">
        <v>44743</v>
      </c>
      <c r="DH640" s="39">
        <v>47.999000000000002</v>
      </c>
      <c r="DI640" s="39"/>
      <c r="DJ640" s="39"/>
      <c r="DK640" s="39"/>
    </row>
    <row r="641" spans="109:115" x14ac:dyDescent="0.25">
      <c r="DE641" s="37" t="str">
        <f t="shared" si="7"/>
        <v>Nestea Lemon 6 (12x90gr / 3.17oz)44774</v>
      </c>
      <c r="DF641" s="37" t="s">
        <v>186</v>
      </c>
      <c r="DG641" s="38">
        <v>44774</v>
      </c>
      <c r="DH641" s="39">
        <v>173.24933300000001</v>
      </c>
      <c r="DI641" s="39"/>
      <c r="DJ641" s="39"/>
      <c r="DK641" s="39"/>
    </row>
    <row r="642" spans="109:115" x14ac:dyDescent="0.25">
      <c r="DE642" s="37" t="str">
        <f t="shared" si="7"/>
        <v>Nestea Lemon 6 (12x90gr / 3.17oz)44805</v>
      </c>
      <c r="DF642" s="37" t="s">
        <v>186</v>
      </c>
      <c r="DG642" s="38">
        <v>44805</v>
      </c>
      <c r="DH642" s="39">
        <v>122.54034</v>
      </c>
      <c r="DI642" s="39"/>
      <c r="DJ642" s="39"/>
      <c r="DK642" s="39"/>
    </row>
    <row r="643" spans="109:115" x14ac:dyDescent="0.25">
      <c r="DE643" s="37" t="str">
        <f t="shared" si="7"/>
        <v>Nestea Lemon 6 (12x90gr / 3.17oz)44835</v>
      </c>
      <c r="DF643" s="37" t="s">
        <v>186</v>
      </c>
      <c r="DG643" s="38">
        <v>44835</v>
      </c>
      <c r="DH643" s="39">
        <v>179.832334</v>
      </c>
      <c r="DI643" s="39"/>
      <c r="DJ643" s="39"/>
      <c r="DK643" s="39"/>
    </row>
    <row r="644" spans="109:115" x14ac:dyDescent="0.25">
      <c r="DE644" s="37" t="str">
        <f t="shared" si="7"/>
        <v>Nestea Lemon 6 (12x90gr / 3.17oz)44866</v>
      </c>
      <c r="DF644" s="37" t="s">
        <v>186</v>
      </c>
      <c r="DG644" s="38">
        <v>44866</v>
      </c>
      <c r="DH644" s="39">
        <v>444.666</v>
      </c>
      <c r="DI644" s="39">
        <v>444.666</v>
      </c>
      <c r="DJ644" s="39">
        <v>444.666</v>
      </c>
      <c r="DK644" s="39">
        <v>444.666</v>
      </c>
    </row>
    <row r="645" spans="109:115" x14ac:dyDescent="0.25">
      <c r="DE645" s="37" t="str">
        <f t="shared" si="7"/>
        <v>Nestea Lemon 6 (12x90gr / 3.17oz)44896</v>
      </c>
      <c r="DF645" s="37" t="s">
        <v>186</v>
      </c>
      <c r="DG645" s="38">
        <v>44896</v>
      </c>
      <c r="DH645" s="39"/>
      <c r="DI645" s="39">
        <v>190.343687649679</v>
      </c>
      <c r="DJ645" s="39">
        <v>-519.90600211528567</v>
      </c>
      <c r="DK645" s="39">
        <v>900.59337741464378</v>
      </c>
    </row>
    <row r="646" spans="109:115" x14ac:dyDescent="0.25">
      <c r="DE646" s="37" t="str">
        <f t="shared" si="7"/>
        <v>Nestea Lemon 6 (12x90gr / 3.17oz)44927</v>
      </c>
      <c r="DF646" s="37" t="s">
        <v>186</v>
      </c>
      <c r="DG646" s="38">
        <v>44927</v>
      </c>
      <c r="DH646" s="39"/>
      <c r="DI646" s="39">
        <v>173.91128416111201</v>
      </c>
      <c r="DJ646" s="39">
        <v>-558.36992373648104</v>
      </c>
      <c r="DK646" s="39">
        <v>906.19249205870506</v>
      </c>
    </row>
    <row r="647" spans="109:115" x14ac:dyDescent="0.25">
      <c r="DE647" s="37" t="str">
        <f t="shared" si="7"/>
        <v>Nestea Lemon 6 (12x90gr / 3.17oz)44958</v>
      </c>
      <c r="DF647" s="37" t="s">
        <v>186</v>
      </c>
      <c r="DG647" s="38">
        <v>44958</v>
      </c>
      <c r="DH647" s="39"/>
      <c r="DI647" s="39">
        <v>157.47888067254502</v>
      </c>
      <c r="DJ647" s="39">
        <v>-596.35840531393251</v>
      </c>
      <c r="DK647" s="39">
        <v>911.31616665902243</v>
      </c>
    </row>
    <row r="648" spans="109:115" x14ac:dyDescent="0.25">
      <c r="DE648" s="37" t="str">
        <f t="shared" si="7"/>
        <v>Nestea Lemon 6 (12x90gr / 3.17oz)44986</v>
      </c>
      <c r="DF648" s="37" t="s">
        <v>186</v>
      </c>
      <c r="DG648" s="38">
        <v>44986</v>
      </c>
      <c r="DH648" s="39"/>
      <c r="DI648" s="39">
        <v>141.04647718397803</v>
      </c>
      <c r="DJ648" s="39">
        <v>-633.9117730663005</v>
      </c>
      <c r="DK648" s="39">
        <v>916.00472743425655</v>
      </c>
    </row>
    <row r="649" spans="109:115" x14ac:dyDescent="0.25">
      <c r="DE649" s="37" t="str">
        <f t="shared" si="7"/>
        <v>Nestea Lemon 6 (12x90gr / 3.17oz)45017</v>
      </c>
      <c r="DF649" s="37" t="s">
        <v>186</v>
      </c>
      <c r="DG649" s="38">
        <v>45017</v>
      </c>
      <c r="DH649" s="39"/>
      <c r="DI649" s="39">
        <v>124.61407369541105</v>
      </c>
      <c r="DJ649" s="39">
        <v>-671.06531149170462</v>
      </c>
      <c r="DK649" s="39">
        <v>920.29345888252681</v>
      </c>
    </row>
    <row r="650" spans="109:115" x14ac:dyDescent="0.25">
      <c r="DE650" s="37" t="str">
        <f t="shared" si="7"/>
        <v>Nestea Lemon 6 (12x90gr / 3.17oz)45047</v>
      </c>
      <c r="DF650" s="37" t="s">
        <v>186</v>
      </c>
      <c r="DG650" s="38">
        <v>45047</v>
      </c>
      <c r="DH650" s="39"/>
      <c r="DI650" s="39">
        <v>108.18167020684407</v>
      </c>
      <c r="DJ650" s="39">
        <v>-707.85009743153751</v>
      </c>
      <c r="DK650" s="39">
        <v>924.2134378452256</v>
      </c>
    </row>
    <row r="651" spans="109:115" x14ac:dyDescent="0.25">
      <c r="DE651" s="37" t="str">
        <f t="shared" si="7"/>
        <v>Nestea Lemon 6 (12x90gr / 3.17oz)45078</v>
      </c>
      <c r="DF651" s="37" t="s">
        <v>186</v>
      </c>
      <c r="DG651" s="38">
        <v>45078</v>
      </c>
      <c r="DH651" s="39"/>
      <c r="DI651" s="39">
        <v>91.749266718277084</v>
      </c>
      <c r="DJ651" s="39">
        <v>-744.29366512795423</v>
      </c>
      <c r="DK651" s="39">
        <v>927.79219856450845</v>
      </c>
    </row>
    <row r="652" spans="109:115" x14ac:dyDescent="0.25">
      <c r="DE652" s="37" t="str">
        <f t="shared" si="7"/>
        <v>Nestea Lemon 6 (12x90gr / 3.17oz)45108</v>
      </c>
      <c r="DF652" s="37" t="s">
        <v>186</v>
      </c>
      <c r="DG652" s="38">
        <v>45108</v>
      </c>
      <c r="DH652" s="39"/>
      <c r="DI652" s="39">
        <v>75.316863229710094</v>
      </c>
      <c r="DJ652" s="39">
        <v>-780.42054229026132</v>
      </c>
      <c r="DK652" s="39">
        <v>931.05426874968146</v>
      </c>
    </row>
    <row r="653" spans="109:115" x14ac:dyDescent="0.25">
      <c r="DE653" s="37" t="str">
        <f t="shared" si="7"/>
        <v>Nestea Lemon 6 (12x90gr / 3.17oz)45139</v>
      </c>
      <c r="DF653" s="37" t="s">
        <v>186</v>
      </c>
      <c r="DG653" s="38">
        <v>45139</v>
      </c>
      <c r="DH653" s="39"/>
      <c r="DI653" s="39">
        <v>58.884459741143097</v>
      </c>
      <c r="DJ653" s="39">
        <v>-816.25268645497999</v>
      </c>
      <c r="DK653" s="39">
        <v>934.02160593726626</v>
      </c>
    </row>
    <row r="654" spans="109:115" x14ac:dyDescent="0.25">
      <c r="DE654" s="37" t="str">
        <f t="shared" si="7"/>
        <v>Nestea Lemon 6 (12x90gr / 3.17oz)45170</v>
      </c>
      <c r="DF654" s="37" t="s">
        <v>186</v>
      </c>
      <c r="DG654" s="38">
        <v>45170</v>
      </c>
      <c r="DH654" s="39"/>
      <c r="DI654" s="39">
        <v>42.452056252576121</v>
      </c>
      <c r="DJ654" s="39">
        <v>-851.80984338198493</v>
      </c>
      <c r="DK654" s="39">
        <v>936.7139558871371</v>
      </c>
    </row>
    <row r="655" spans="109:115" x14ac:dyDescent="0.25">
      <c r="DE655" s="37" t="str">
        <f t="shared" si="7"/>
        <v>Nestea Lemon 6 (12x90gr / 3.17oz)45200</v>
      </c>
      <c r="DF655" s="37" t="s">
        <v>186</v>
      </c>
      <c r="DG655" s="38">
        <v>45200</v>
      </c>
      <c r="DH655" s="39"/>
      <c r="DI655" s="39">
        <v>26.019652764009116</v>
      </c>
      <c r="DJ655" s="39">
        <v>-887.10984384227879</v>
      </c>
      <c r="DK655" s="39">
        <v>939.1491493702971</v>
      </c>
    </row>
    <row r="656" spans="109:115" x14ac:dyDescent="0.25">
      <c r="DE656" s="37" t="str">
        <f t="shared" si="7"/>
        <v>Nestea Lemon 6 (12x90gr / 3.17oz)45231</v>
      </c>
      <c r="DF656" s="37" t="s">
        <v>186</v>
      </c>
      <c r="DG656" s="38">
        <v>45231</v>
      </c>
      <c r="DH656" s="39"/>
      <c r="DI656" s="39">
        <v>9.5872492754421685</v>
      </c>
      <c r="DJ656" s="39">
        <v>-922.16885124918304</v>
      </c>
      <c r="DK656" s="39">
        <v>941.34334980006747</v>
      </c>
    </row>
    <row r="657" spans="109:115" x14ac:dyDescent="0.25">
      <c r="DE657" s="37" t="str">
        <f t="shared" si="7"/>
        <v>Nestea Lemon 6 (12x90gr / 3.17oz)45261</v>
      </c>
      <c r="DF657" s="37" t="s">
        <v>186</v>
      </c>
      <c r="DG657" s="38">
        <v>45261</v>
      </c>
      <c r="DH657" s="39"/>
      <c r="DI657" s="39">
        <v>-6.8451542131248351</v>
      </c>
      <c r="DJ657" s="39">
        <v>-957.00156971768035</v>
      </c>
      <c r="DK657" s="39">
        <v>943.3112612914307</v>
      </c>
    </row>
    <row r="658" spans="109:115" x14ac:dyDescent="0.25">
      <c r="DE658" s="37" t="str">
        <f t="shared" si="7"/>
        <v>Nestea Peach (8x450gr / 15.87oz)44562</v>
      </c>
      <c r="DF658" s="37" t="s">
        <v>194</v>
      </c>
      <c r="DG658" s="38">
        <v>44562</v>
      </c>
      <c r="DH658" s="39">
        <v>1402</v>
      </c>
      <c r="DI658" s="39"/>
      <c r="DJ658" s="39"/>
      <c r="DK658" s="39"/>
    </row>
    <row r="659" spans="109:115" x14ac:dyDescent="0.25">
      <c r="DE659" s="37" t="str">
        <f t="shared" si="7"/>
        <v>Nestea Peach (8x450gr / 15.87oz)44593</v>
      </c>
      <c r="DF659" s="37" t="s">
        <v>194</v>
      </c>
      <c r="DG659" s="38">
        <v>44593</v>
      </c>
      <c r="DH659" s="39">
        <v>425</v>
      </c>
      <c r="DI659" s="39"/>
      <c r="DJ659" s="39"/>
      <c r="DK659" s="39"/>
    </row>
    <row r="660" spans="109:115" x14ac:dyDescent="0.25">
      <c r="DE660" s="37" t="str">
        <f t="shared" si="7"/>
        <v>Nestea Peach (8x450gr / 15.87oz)44621</v>
      </c>
      <c r="DF660" s="37" t="s">
        <v>194</v>
      </c>
      <c r="DG660" s="38">
        <v>44621</v>
      </c>
      <c r="DH660" s="39">
        <v>8.375</v>
      </c>
      <c r="DI660" s="39"/>
      <c r="DJ660" s="39"/>
      <c r="DK660" s="39"/>
    </row>
    <row r="661" spans="109:115" x14ac:dyDescent="0.25">
      <c r="DE661" s="37" t="str">
        <f t="shared" si="7"/>
        <v>Nestea Peach (8x450gr / 15.87oz)44652</v>
      </c>
      <c r="DF661" s="37" t="s">
        <v>194</v>
      </c>
      <c r="DG661" s="38">
        <v>44652</v>
      </c>
      <c r="DH661" s="39">
        <v>834.5</v>
      </c>
      <c r="DI661" s="39"/>
      <c r="DJ661" s="39"/>
      <c r="DK661" s="39"/>
    </row>
    <row r="662" spans="109:115" x14ac:dyDescent="0.25">
      <c r="DE662" s="37" t="str">
        <f t="shared" si="7"/>
        <v>Nestea Peach (8x450gr / 15.87oz)44682</v>
      </c>
      <c r="DF662" s="37" t="s">
        <v>194</v>
      </c>
      <c r="DG662" s="38">
        <v>44682</v>
      </c>
      <c r="DH662" s="39">
        <v>2169.5</v>
      </c>
      <c r="DI662" s="39"/>
      <c r="DJ662" s="39"/>
      <c r="DK662" s="39"/>
    </row>
    <row r="663" spans="109:115" x14ac:dyDescent="0.25">
      <c r="DE663" s="37" t="str">
        <f t="shared" si="7"/>
        <v>Nestea Peach (8x450gr / 15.87oz)44713</v>
      </c>
      <c r="DF663" s="37" t="s">
        <v>194</v>
      </c>
      <c r="DG663" s="38">
        <v>44713</v>
      </c>
      <c r="DH663" s="39">
        <v>2431.625</v>
      </c>
      <c r="DI663" s="39"/>
      <c r="DJ663" s="39"/>
      <c r="DK663" s="39"/>
    </row>
    <row r="664" spans="109:115" x14ac:dyDescent="0.25">
      <c r="DE664" s="37" t="str">
        <f t="shared" si="7"/>
        <v>Nestea Peach (8x450gr / 15.87oz)44743</v>
      </c>
      <c r="DF664" s="37" t="s">
        <v>194</v>
      </c>
      <c r="DG664" s="38">
        <v>44743</v>
      </c>
      <c r="DH664" s="39">
        <v>1912.875</v>
      </c>
      <c r="DI664" s="39"/>
      <c r="DJ664" s="39"/>
      <c r="DK664" s="39"/>
    </row>
    <row r="665" spans="109:115" x14ac:dyDescent="0.25">
      <c r="DE665" s="37" t="str">
        <f t="shared" si="7"/>
        <v>Nestea Peach (8x450gr / 15.87oz)44774</v>
      </c>
      <c r="DF665" s="37" t="s">
        <v>194</v>
      </c>
      <c r="DG665" s="38">
        <v>44774</v>
      </c>
      <c r="DH665" s="39">
        <v>2017.375</v>
      </c>
      <c r="DI665" s="39"/>
      <c r="DJ665" s="39"/>
      <c r="DK665" s="39"/>
    </row>
    <row r="666" spans="109:115" x14ac:dyDescent="0.25">
      <c r="DE666" s="37" t="str">
        <f t="shared" si="7"/>
        <v>Nestea Peach (8x450gr / 15.87oz)44805</v>
      </c>
      <c r="DF666" s="37" t="s">
        <v>194</v>
      </c>
      <c r="DG666" s="38">
        <v>44805</v>
      </c>
      <c r="DH666" s="39">
        <v>2172.5</v>
      </c>
      <c r="DI666" s="39"/>
      <c r="DJ666" s="39"/>
      <c r="DK666" s="39"/>
    </row>
    <row r="667" spans="109:115" x14ac:dyDescent="0.25">
      <c r="DE667" s="37" t="str">
        <f t="shared" si="7"/>
        <v>Nestea Peach (8x450gr / 15.87oz)44835</v>
      </c>
      <c r="DF667" s="37" t="s">
        <v>194</v>
      </c>
      <c r="DG667" s="38">
        <v>44835</v>
      </c>
      <c r="DH667" s="39">
        <v>2474.375</v>
      </c>
      <c r="DI667" s="39"/>
      <c r="DJ667" s="39"/>
      <c r="DK667" s="39"/>
    </row>
    <row r="668" spans="109:115" x14ac:dyDescent="0.25">
      <c r="DE668" s="37" t="str">
        <f t="shared" si="7"/>
        <v>Nestea Peach (8x450gr / 15.87oz)44866</v>
      </c>
      <c r="DF668" s="37" t="s">
        <v>194</v>
      </c>
      <c r="DG668" s="38">
        <v>44866</v>
      </c>
      <c r="DH668" s="39">
        <v>2051.375</v>
      </c>
      <c r="DI668" s="39">
        <v>2051.375</v>
      </c>
      <c r="DJ668" s="39">
        <v>2051.375</v>
      </c>
      <c r="DK668" s="39">
        <v>2051.375</v>
      </c>
    </row>
    <row r="669" spans="109:115" x14ac:dyDescent="0.25">
      <c r="DE669" s="37" t="str">
        <f t="shared" si="7"/>
        <v>Nestea Peach (8x450gr / 15.87oz)44896</v>
      </c>
      <c r="DF669" s="37" t="s">
        <v>194</v>
      </c>
      <c r="DG669" s="38">
        <v>44896</v>
      </c>
      <c r="DH669" s="39"/>
      <c r="DI669" s="39">
        <v>2157.8211028000414</v>
      </c>
      <c r="DJ669" s="39">
        <v>878.45173602333352</v>
      </c>
      <c r="DK669" s="39">
        <v>3437.1904695767494</v>
      </c>
    </row>
    <row r="670" spans="109:115" x14ac:dyDescent="0.25">
      <c r="DE670" s="37" t="str">
        <f t="shared" si="7"/>
        <v>Nestea Peach (8x450gr / 15.87oz)44927</v>
      </c>
      <c r="DF670" s="37" t="s">
        <v>194</v>
      </c>
      <c r="DG670" s="38">
        <v>44927</v>
      </c>
      <c r="DH670" s="39"/>
      <c r="DI670" s="39">
        <v>2263.0952489340416</v>
      </c>
      <c r="DJ670" s="39">
        <v>364.01416798542027</v>
      </c>
      <c r="DK670" s="39">
        <v>4162.1763298826627</v>
      </c>
    </row>
    <row r="671" spans="109:115" x14ac:dyDescent="0.25">
      <c r="DE671" s="37" t="str">
        <f t="shared" si="7"/>
        <v>Nestea Peach (8x450gr / 15.87oz)44958</v>
      </c>
      <c r="DF671" s="37" t="s">
        <v>194</v>
      </c>
      <c r="DG671" s="38">
        <v>44958</v>
      </c>
      <c r="DH671" s="39"/>
      <c r="DI671" s="39">
        <v>2368.3693950680422</v>
      </c>
      <c r="DJ671" s="39">
        <v>-70.440519949517693</v>
      </c>
      <c r="DK671" s="39">
        <v>4807.1793100856021</v>
      </c>
    </row>
    <row r="672" spans="109:115" x14ac:dyDescent="0.25">
      <c r="DE672" s="37" t="str">
        <f t="shared" si="7"/>
        <v>Nestea Peach (8x450gr / 15.87oz)44986</v>
      </c>
      <c r="DF672" s="37" t="s">
        <v>194</v>
      </c>
      <c r="DG672" s="38">
        <v>44986</v>
      </c>
      <c r="DH672" s="39"/>
      <c r="DI672" s="39">
        <v>2473.6435412020423</v>
      </c>
      <c r="DJ672" s="39">
        <v>-474.69918040848688</v>
      </c>
      <c r="DK672" s="39">
        <v>5421.986262812572</v>
      </c>
    </row>
    <row r="673" spans="109:115" x14ac:dyDescent="0.25">
      <c r="DE673" s="37" t="str">
        <f t="shared" si="7"/>
        <v>Nestea Peach (8x450gr / 15.87oz)45017</v>
      </c>
      <c r="DF673" s="37" t="s">
        <v>194</v>
      </c>
      <c r="DG673" s="38">
        <v>45017</v>
      </c>
      <c r="DH673" s="39"/>
      <c r="DI673" s="39">
        <v>2578.9176873360429</v>
      </c>
      <c r="DJ673" s="39">
        <v>-866.86034355751462</v>
      </c>
      <c r="DK673" s="39">
        <v>6024.695718229601</v>
      </c>
    </row>
    <row r="674" spans="109:115" x14ac:dyDescent="0.25">
      <c r="DE674" s="37" t="str">
        <f t="shared" si="7"/>
        <v>Nestea Peach (8x450gr / 15.87oz)45047</v>
      </c>
      <c r="DF674" s="37" t="s">
        <v>194</v>
      </c>
      <c r="DG674" s="38">
        <v>45047</v>
      </c>
      <c r="DH674" s="39"/>
      <c r="DI674" s="39">
        <v>2684.1918334700431</v>
      </c>
      <c r="DJ674" s="39">
        <v>-1255.5876505425945</v>
      </c>
      <c r="DK674" s="39">
        <v>6623.9713174826811</v>
      </c>
    </row>
    <row r="675" spans="109:115" x14ac:dyDescent="0.25">
      <c r="DE675" s="37" t="str">
        <f t="shared" si="7"/>
        <v>Nestea Peach (8x450gr / 15.87oz)45078</v>
      </c>
      <c r="DF675" s="37" t="s">
        <v>194</v>
      </c>
      <c r="DG675" s="38">
        <v>45078</v>
      </c>
      <c r="DH675" s="39"/>
      <c r="DI675" s="39">
        <v>2789.4659796040437</v>
      </c>
      <c r="DJ675" s="39">
        <v>-1645.6481695653579</v>
      </c>
      <c r="DK675" s="39">
        <v>7224.5801287734448</v>
      </c>
    </row>
    <row r="676" spans="109:115" x14ac:dyDescent="0.25">
      <c r="DE676" s="37" t="str">
        <f t="shared" si="7"/>
        <v>Nestea Peach (8x450gr / 15.87oz)45108</v>
      </c>
      <c r="DF676" s="37" t="s">
        <v>194</v>
      </c>
      <c r="DG676" s="38">
        <v>45108</v>
      </c>
      <c r="DH676" s="39"/>
      <c r="DI676" s="39">
        <v>2894.7401257380443</v>
      </c>
      <c r="DJ676" s="39">
        <v>-2039.8921723617968</v>
      </c>
      <c r="DK676" s="39">
        <v>7829.3724238378854</v>
      </c>
    </row>
    <row r="677" spans="109:115" x14ac:dyDescent="0.25">
      <c r="DE677" s="37" t="str">
        <f t="shared" si="7"/>
        <v>Nestea Peach (8x450gr / 15.87oz)45139</v>
      </c>
      <c r="DF677" s="37" t="s">
        <v>194</v>
      </c>
      <c r="DG677" s="38">
        <v>45139</v>
      </c>
      <c r="DH677" s="39"/>
      <c r="DI677" s="39">
        <v>3000.0142718720444</v>
      </c>
      <c r="DJ677" s="39">
        <v>-2440.1164127001193</v>
      </c>
      <c r="DK677" s="39">
        <v>8440.1449564442082</v>
      </c>
    </row>
    <row r="678" spans="109:115" x14ac:dyDescent="0.25">
      <c r="DE678" s="37" t="str">
        <f t="shared" si="7"/>
        <v>Nestea Peach (8x450gr / 15.87oz)45170</v>
      </c>
      <c r="DF678" s="37" t="s">
        <v>194</v>
      </c>
      <c r="DG678" s="38">
        <v>45170</v>
      </c>
      <c r="DH678" s="39"/>
      <c r="DI678" s="39">
        <v>3105.2884180060446</v>
      </c>
      <c r="DJ678" s="39">
        <v>-2847.4924143610688</v>
      </c>
      <c r="DK678" s="39">
        <v>9058.0692503731589</v>
      </c>
    </row>
    <row r="679" spans="109:115" x14ac:dyDescent="0.25">
      <c r="DE679" s="37" t="str">
        <f t="shared" si="7"/>
        <v>Nestea Peach (8x450gr / 15.87oz)45200</v>
      </c>
      <c r="DF679" s="37" t="s">
        <v>194</v>
      </c>
      <c r="DG679" s="38">
        <v>45200</v>
      </c>
      <c r="DH679" s="39"/>
      <c r="DI679" s="39">
        <v>3210.5625641400452</v>
      </c>
      <c r="DJ679" s="39">
        <v>-3262.7992761316259</v>
      </c>
      <c r="DK679" s="39">
        <v>9683.9244044117168</v>
      </c>
    </row>
    <row r="680" spans="109:115" x14ac:dyDescent="0.25">
      <c r="DE680" s="37" t="str">
        <f t="shared" si="7"/>
        <v>Nestea Peach (8x450gr / 15.87oz)45231</v>
      </c>
      <c r="DF680" s="37" t="s">
        <v>194</v>
      </c>
      <c r="DG680" s="38">
        <v>45231</v>
      </c>
      <c r="DH680" s="39"/>
      <c r="DI680" s="39">
        <v>3315.8367102740458</v>
      </c>
      <c r="DJ680" s="39">
        <v>-3686.559149330169</v>
      </c>
      <c r="DK680" s="39">
        <v>10318.232569878261</v>
      </c>
    </row>
    <row r="681" spans="109:115" x14ac:dyDescent="0.25">
      <c r="DE681" s="37" t="str">
        <f t="shared" si="7"/>
        <v>Nestea Peach (8x450gr / 15.87oz)45261</v>
      </c>
      <c r="DF681" s="37" t="s">
        <v>194</v>
      </c>
      <c r="DG681" s="38">
        <v>45261</v>
      </c>
      <c r="DH681" s="39"/>
      <c r="DI681" s="39">
        <v>3421.1108564080459</v>
      </c>
      <c r="DJ681" s="39">
        <v>-4119.1203532739191</v>
      </c>
      <c r="DK681" s="39">
        <v>10961.342066090012</v>
      </c>
    </row>
    <row r="682" spans="109:115" x14ac:dyDescent="0.25">
      <c r="DE682" s="37" t="str">
        <f t="shared" si="7"/>
        <v>Nestea Peach 6 (12x90gr / 3.17oz)44562</v>
      </c>
      <c r="DF682" s="37" t="s">
        <v>196</v>
      </c>
      <c r="DG682" s="38">
        <v>44562</v>
      </c>
      <c r="DH682" s="39">
        <v>64.763856000000004</v>
      </c>
      <c r="DI682" s="39"/>
      <c r="DJ682" s="39"/>
      <c r="DK682" s="39"/>
    </row>
    <row r="683" spans="109:115" x14ac:dyDescent="0.25">
      <c r="DE683" s="37" t="str">
        <f t="shared" si="7"/>
        <v>Nestea Peach 6 (12x90gr / 3.17oz)44593</v>
      </c>
      <c r="DF683" s="37" t="s">
        <v>196</v>
      </c>
      <c r="DG683" s="38">
        <v>44593</v>
      </c>
      <c r="DH683" s="39">
        <v>109.833303</v>
      </c>
      <c r="DI683" s="39"/>
      <c r="DJ683" s="39"/>
      <c r="DK683" s="39"/>
    </row>
    <row r="684" spans="109:115" x14ac:dyDescent="0.25">
      <c r="DE684" s="37" t="str">
        <f t="shared" si="7"/>
        <v>Nestea Peach 6 (12x90gr / 3.17oz)44621</v>
      </c>
      <c r="DF684" s="37" t="s">
        <v>196</v>
      </c>
      <c r="DG684" s="38">
        <v>44621</v>
      </c>
      <c r="DH684" s="39">
        <v>1027.1666</v>
      </c>
      <c r="DI684" s="39"/>
      <c r="DJ684" s="39"/>
      <c r="DK684" s="39"/>
    </row>
    <row r="685" spans="109:115" x14ac:dyDescent="0.25">
      <c r="DE685" s="37" t="str">
        <f t="shared" si="7"/>
        <v>Nestea Peach 6 (12x90gr / 3.17oz)44652</v>
      </c>
      <c r="DF685" s="37" t="s">
        <v>196</v>
      </c>
      <c r="DG685" s="38">
        <v>44652</v>
      </c>
      <c r="DH685" s="39">
        <v>546.5</v>
      </c>
      <c r="DI685" s="39"/>
      <c r="DJ685" s="39"/>
      <c r="DK685" s="39"/>
    </row>
    <row r="686" spans="109:115" x14ac:dyDescent="0.25">
      <c r="DE686" s="37" t="str">
        <f t="shared" si="7"/>
        <v>Nestea Peach 6 (12x90gr / 3.17oz)44682</v>
      </c>
      <c r="DF686" s="37" t="s">
        <v>196</v>
      </c>
      <c r="DG686" s="38">
        <v>44682</v>
      </c>
      <c r="DH686" s="39">
        <v>382.33300000000003</v>
      </c>
      <c r="DI686" s="39"/>
      <c r="DJ686" s="39"/>
      <c r="DK686" s="39"/>
    </row>
    <row r="687" spans="109:115" x14ac:dyDescent="0.25">
      <c r="DE687" s="37" t="str">
        <f t="shared" si="7"/>
        <v>Nestea Peach 6 (12x90gr / 3.17oz)44713</v>
      </c>
      <c r="DF687" s="37" t="s">
        <v>196</v>
      </c>
      <c r="DG687" s="38">
        <v>44713</v>
      </c>
      <c r="DH687" s="39">
        <v>66.5</v>
      </c>
      <c r="DI687" s="39"/>
      <c r="DJ687" s="39"/>
      <c r="DK687" s="39"/>
    </row>
    <row r="688" spans="109:115" x14ac:dyDescent="0.25">
      <c r="DE688" s="37" t="str">
        <f t="shared" si="7"/>
        <v>Nestea Peach 6 (12x90gr / 3.17oz)44743</v>
      </c>
      <c r="DF688" s="37" t="s">
        <v>196</v>
      </c>
      <c r="DG688" s="38">
        <v>44743</v>
      </c>
      <c r="DH688" s="39">
        <v>44.999000000000002</v>
      </c>
      <c r="DI688" s="39"/>
      <c r="DJ688" s="39"/>
      <c r="DK688" s="39"/>
    </row>
    <row r="689" spans="109:115" x14ac:dyDescent="0.25">
      <c r="DE689" s="37" t="str">
        <f t="shared" si="7"/>
        <v>Nestea Peach 6 (12x90gr / 3.17oz)44774</v>
      </c>
      <c r="DF689" s="37" t="s">
        <v>196</v>
      </c>
      <c r="DG689" s="38">
        <v>44774</v>
      </c>
      <c r="DH689" s="39">
        <v>39.665999999999997</v>
      </c>
      <c r="DI689" s="39"/>
      <c r="DJ689" s="39"/>
      <c r="DK689" s="39"/>
    </row>
    <row r="690" spans="109:115" x14ac:dyDescent="0.25">
      <c r="DE690" s="37" t="str">
        <f t="shared" si="7"/>
        <v>Nestea Peach 6 (12x90gr / 3.17oz)44805</v>
      </c>
      <c r="DF690" s="37" t="s">
        <v>196</v>
      </c>
      <c r="DG690" s="38">
        <v>44805</v>
      </c>
      <c r="DH690" s="39">
        <v>191.333</v>
      </c>
      <c r="DI690" s="39"/>
      <c r="DJ690" s="39"/>
      <c r="DK690" s="39"/>
    </row>
    <row r="691" spans="109:115" x14ac:dyDescent="0.25">
      <c r="DE691" s="37" t="str">
        <f t="shared" ref="DE691:DE754" si="8">+DF691&amp;DG691</f>
        <v>Nestea Peach 6 (12x90gr / 3.17oz)44835</v>
      </c>
      <c r="DF691" s="37" t="s">
        <v>196</v>
      </c>
      <c r="DG691" s="38">
        <v>44835</v>
      </c>
      <c r="DH691" s="39">
        <v>577.83233399999995</v>
      </c>
      <c r="DI691" s="39"/>
      <c r="DJ691" s="39"/>
      <c r="DK691" s="39"/>
    </row>
    <row r="692" spans="109:115" x14ac:dyDescent="0.25">
      <c r="DE692" s="37" t="str">
        <f t="shared" si="8"/>
        <v>Nestea Peach 6 (12x90gr / 3.17oz)44866</v>
      </c>
      <c r="DF692" s="37" t="s">
        <v>196</v>
      </c>
      <c r="DG692" s="38">
        <v>44866</v>
      </c>
      <c r="DH692" s="39">
        <v>365.16667000000001</v>
      </c>
      <c r="DI692" s="39">
        <v>365.16667000000001</v>
      </c>
      <c r="DJ692" s="39">
        <v>365.16667000000001</v>
      </c>
      <c r="DK692" s="39">
        <v>365.16667000000001</v>
      </c>
    </row>
    <row r="693" spans="109:115" x14ac:dyDescent="0.25">
      <c r="DE693" s="37" t="str">
        <f t="shared" si="8"/>
        <v>Nestea Peach 6 (12x90gr / 3.17oz)44896</v>
      </c>
      <c r="DF693" s="37" t="s">
        <v>196</v>
      </c>
      <c r="DG693" s="38">
        <v>44896</v>
      </c>
      <c r="DH693" s="39"/>
      <c r="DI693" s="39">
        <v>291.32864563263013</v>
      </c>
      <c r="DJ693" s="39">
        <v>-391.01066988832974</v>
      </c>
      <c r="DK693" s="39">
        <v>973.66796115359</v>
      </c>
    </row>
    <row r="694" spans="109:115" x14ac:dyDescent="0.25">
      <c r="DE694" s="37" t="str">
        <f t="shared" si="8"/>
        <v>Nestea Peach 6 (12x90gr / 3.17oz)44927</v>
      </c>
      <c r="DF694" s="37" t="s">
        <v>196</v>
      </c>
      <c r="DG694" s="38">
        <v>44927</v>
      </c>
      <c r="DH694" s="39"/>
      <c r="DI694" s="39">
        <v>287.99046713028116</v>
      </c>
      <c r="DJ694" s="39">
        <v>-415.5146035034756</v>
      </c>
      <c r="DK694" s="39">
        <v>991.49553776403786</v>
      </c>
    </row>
    <row r="695" spans="109:115" x14ac:dyDescent="0.25">
      <c r="DE695" s="37" t="str">
        <f t="shared" si="8"/>
        <v>Nestea Peach 6 (12x90gr / 3.17oz)44958</v>
      </c>
      <c r="DF695" s="37" t="s">
        <v>196</v>
      </c>
      <c r="DG695" s="38">
        <v>44958</v>
      </c>
      <c r="DH695" s="39"/>
      <c r="DI695" s="39">
        <v>284.65228862793202</v>
      </c>
      <c r="DJ695" s="39">
        <v>-439.56178023622607</v>
      </c>
      <c r="DK695" s="39">
        <v>1008.8663574920902</v>
      </c>
    </row>
    <row r="696" spans="109:115" x14ac:dyDescent="0.25">
      <c r="DE696" s="37" t="str">
        <f t="shared" si="8"/>
        <v>Nestea Peach 6 (12x90gr / 3.17oz)44986</v>
      </c>
      <c r="DF696" s="37" t="s">
        <v>196</v>
      </c>
      <c r="DG696" s="38">
        <v>44986</v>
      </c>
      <c r="DH696" s="39"/>
      <c r="DI696" s="39">
        <v>281.31411012558311</v>
      </c>
      <c r="DJ696" s="39">
        <v>-463.19094162330333</v>
      </c>
      <c r="DK696" s="39">
        <v>1025.8191618744695</v>
      </c>
    </row>
    <row r="697" spans="109:115" x14ac:dyDescent="0.25">
      <c r="DE697" s="37" t="str">
        <f t="shared" si="8"/>
        <v>Nestea Peach 6 (12x90gr / 3.17oz)45017</v>
      </c>
      <c r="DF697" s="37" t="s">
        <v>196</v>
      </c>
      <c r="DG697" s="38">
        <v>45017</v>
      </c>
      <c r="DH697" s="39"/>
      <c r="DI697" s="39">
        <v>277.97593162323392</v>
      </c>
      <c r="DJ697" s="39">
        <v>-486.4359856031972</v>
      </c>
      <c r="DK697" s="39">
        <v>1042.387848849665</v>
      </c>
    </row>
    <row r="698" spans="109:115" x14ac:dyDescent="0.25">
      <c r="DE698" s="37" t="str">
        <f t="shared" si="8"/>
        <v>Nestea Peach 6 (12x90gr / 3.17oz)45047</v>
      </c>
      <c r="DF698" s="37" t="s">
        <v>196</v>
      </c>
      <c r="DG698" s="38">
        <v>45047</v>
      </c>
      <c r="DH698" s="39"/>
      <c r="DI698" s="39">
        <v>274.63775312088501</v>
      </c>
      <c r="DJ698" s="39">
        <v>-509.32676780413146</v>
      </c>
      <c r="DK698" s="39">
        <v>1058.6022740459016</v>
      </c>
    </row>
    <row r="699" spans="109:115" x14ac:dyDescent="0.25">
      <c r="DE699" s="37" t="str">
        <f t="shared" si="8"/>
        <v>Nestea Peach 6 (12x90gr / 3.17oz)45078</v>
      </c>
      <c r="DF699" s="37" t="s">
        <v>196</v>
      </c>
      <c r="DG699" s="38">
        <v>45078</v>
      </c>
      <c r="DH699" s="39"/>
      <c r="DI699" s="39">
        <v>271.29957461853587</v>
      </c>
      <c r="DJ699" s="39">
        <v>-531.8897404670812</v>
      </c>
      <c r="DK699" s="39">
        <v>1074.4888897041528</v>
      </c>
    </row>
    <row r="700" spans="109:115" x14ac:dyDescent="0.25">
      <c r="DE700" s="37" t="str">
        <f t="shared" si="8"/>
        <v>Nestea Peach 6 (12x90gr / 3.17oz)45108</v>
      </c>
      <c r="DF700" s="37" t="s">
        <v>196</v>
      </c>
      <c r="DG700" s="38">
        <v>45108</v>
      </c>
      <c r="DH700" s="39"/>
      <c r="DI700" s="39">
        <v>267.9613961161869</v>
      </c>
      <c r="DJ700" s="39">
        <v>-554.14846744658939</v>
      </c>
      <c r="DK700" s="39">
        <v>1090.0712596789633</v>
      </c>
    </row>
    <row r="701" spans="109:115" x14ac:dyDescent="0.25">
      <c r="DE701" s="37" t="str">
        <f t="shared" si="8"/>
        <v>Nestea Peach 6 (12x90gr / 3.17oz)45139</v>
      </c>
      <c r="DF701" s="37" t="s">
        <v>196</v>
      </c>
      <c r="DG701" s="38">
        <v>45139</v>
      </c>
      <c r="DH701" s="39"/>
      <c r="DI701" s="39">
        <v>264.62321761383777</v>
      </c>
      <c r="DJ701" s="39">
        <v>-576.12404342338164</v>
      </c>
      <c r="DK701" s="39">
        <v>1105.3704786510571</v>
      </c>
    </row>
    <row r="702" spans="109:115" x14ac:dyDescent="0.25">
      <c r="DE702" s="37" t="str">
        <f t="shared" si="8"/>
        <v>Nestea Peach 6 (12x90gr / 3.17oz)45170</v>
      </c>
      <c r="DF702" s="37" t="s">
        <v>196</v>
      </c>
      <c r="DG702" s="38">
        <v>45170</v>
      </c>
      <c r="DH702" s="39"/>
      <c r="DI702" s="39">
        <v>261.28503911148886</v>
      </c>
      <c r="DJ702" s="39">
        <v>-597.83543821676358</v>
      </c>
      <c r="DK702" s="39">
        <v>1120.4055164397414</v>
      </c>
    </row>
    <row r="703" spans="109:115" x14ac:dyDescent="0.25">
      <c r="DE703" s="37" t="str">
        <f t="shared" si="8"/>
        <v>Nestea Peach 6 (12x90gr / 3.17oz)45200</v>
      </c>
      <c r="DF703" s="37" t="s">
        <v>196</v>
      </c>
      <c r="DG703" s="38">
        <v>45200</v>
      </c>
      <c r="DH703" s="39"/>
      <c r="DI703" s="39">
        <v>257.94686060913966</v>
      </c>
      <c r="DJ703" s="39">
        <v>-619.29978190965835</v>
      </c>
      <c r="DK703" s="39">
        <v>1135.1935031279377</v>
      </c>
    </row>
    <row r="704" spans="109:115" x14ac:dyDescent="0.25">
      <c r="DE704" s="37" t="str">
        <f t="shared" si="8"/>
        <v>Nestea Peach 6 (12x90gr / 3.17oz)45231</v>
      </c>
      <c r="DF704" s="37" t="s">
        <v>196</v>
      </c>
      <c r="DG704" s="38">
        <v>45231</v>
      </c>
      <c r="DH704" s="39"/>
      <c r="DI704" s="39">
        <v>254.60868210679075</v>
      </c>
      <c r="DJ704" s="39">
        <v>-640.53260274873844</v>
      </c>
      <c r="DK704" s="39">
        <v>1149.7499669623198</v>
      </c>
    </row>
    <row r="705" spans="109:115" x14ac:dyDescent="0.25">
      <c r="DE705" s="37" t="str">
        <f t="shared" si="8"/>
        <v>Nestea Peach 6 (12x90gr / 3.17oz)45261</v>
      </c>
      <c r="DF705" s="37" t="s">
        <v>196</v>
      </c>
      <c r="DG705" s="38">
        <v>45261</v>
      </c>
      <c r="DH705" s="39"/>
      <c r="DI705" s="39">
        <v>251.27050360444159</v>
      </c>
      <c r="DJ705" s="39">
        <v>-661.54802702775294</v>
      </c>
      <c r="DK705" s="39">
        <v>1164.0890342366361</v>
      </c>
    </row>
    <row r="706" spans="109:115" x14ac:dyDescent="0.25">
      <c r="DE706" s="37" t="str">
        <f t="shared" si="8"/>
        <v>Cerelac Bag (12x900gr / 31.75oz)44562</v>
      </c>
      <c r="DF706" s="37" t="s">
        <v>82</v>
      </c>
      <c r="DG706" s="38">
        <v>44562</v>
      </c>
      <c r="DH706" s="39">
        <v>161.08327</v>
      </c>
      <c r="DI706" s="39"/>
      <c r="DJ706" s="39"/>
      <c r="DK706" s="39"/>
    </row>
    <row r="707" spans="109:115" x14ac:dyDescent="0.25">
      <c r="DE707" s="37" t="str">
        <f t="shared" si="8"/>
        <v>Cerelac Bag (12x900gr / 31.75oz)44593</v>
      </c>
      <c r="DF707" s="37" t="s">
        <v>82</v>
      </c>
      <c r="DG707" s="38">
        <v>44593</v>
      </c>
      <c r="DH707" s="39">
        <v>60.958333000000003</v>
      </c>
      <c r="DI707" s="39"/>
      <c r="DJ707" s="39"/>
      <c r="DK707" s="39"/>
    </row>
    <row r="708" spans="109:115" x14ac:dyDescent="0.25">
      <c r="DE708" s="37" t="str">
        <f t="shared" si="8"/>
        <v>Cerelac Bag (12x900gr / 31.75oz)44621</v>
      </c>
      <c r="DF708" s="37" t="s">
        <v>82</v>
      </c>
      <c r="DG708" s="38">
        <v>44621</v>
      </c>
      <c r="DH708" s="39">
        <v>161.41667000000001</v>
      </c>
      <c r="DI708" s="39"/>
      <c r="DJ708" s="39"/>
      <c r="DK708" s="39"/>
    </row>
    <row r="709" spans="109:115" x14ac:dyDescent="0.25">
      <c r="DE709" s="37" t="str">
        <f t="shared" si="8"/>
        <v>Cerelac Bag (12x900gr / 31.75oz)44652</v>
      </c>
      <c r="DF709" s="37" t="s">
        <v>82</v>
      </c>
      <c r="DG709" s="38">
        <v>44652</v>
      </c>
      <c r="DH709" s="39">
        <v>181.16666699999999</v>
      </c>
      <c r="DI709" s="39"/>
      <c r="DJ709" s="39"/>
      <c r="DK709" s="39"/>
    </row>
    <row r="710" spans="109:115" x14ac:dyDescent="0.25">
      <c r="DE710" s="37" t="str">
        <f t="shared" si="8"/>
        <v>Cerelac Bag (12x900gr / 31.75oz)44682</v>
      </c>
      <c r="DF710" s="37" t="s">
        <v>82</v>
      </c>
      <c r="DG710" s="38">
        <v>44682</v>
      </c>
      <c r="DH710" s="39">
        <v>137.25</v>
      </c>
      <c r="DI710" s="39"/>
      <c r="DJ710" s="39"/>
      <c r="DK710" s="39"/>
    </row>
    <row r="711" spans="109:115" x14ac:dyDescent="0.25">
      <c r="DE711" s="37" t="str">
        <f t="shared" si="8"/>
        <v>Cerelac Bag (12x900gr / 31.75oz)44713</v>
      </c>
      <c r="DF711" s="37" t="s">
        <v>82</v>
      </c>
      <c r="DG711" s="38">
        <v>44713</v>
      </c>
      <c r="DH711" s="39">
        <v>463.33333699999997</v>
      </c>
      <c r="DI711" s="39"/>
      <c r="DJ711" s="39"/>
      <c r="DK711" s="39"/>
    </row>
    <row r="712" spans="109:115" x14ac:dyDescent="0.25">
      <c r="DE712" s="37" t="str">
        <f t="shared" si="8"/>
        <v>Cerelac Bag (12x900gr / 31.75oz)44743</v>
      </c>
      <c r="DF712" s="37" t="s">
        <v>82</v>
      </c>
      <c r="DG712" s="38">
        <v>44743</v>
      </c>
      <c r="DH712" s="39">
        <v>162.75000299999999</v>
      </c>
      <c r="DI712" s="39"/>
      <c r="DJ712" s="39"/>
      <c r="DK712" s="39"/>
    </row>
    <row r="713" spans="109:115" x14ac:dyDescent="0.25">
      <c r="DE713" s="37" t="str">
        <f t="shared" si="8"/>
        <v>Cerelac Bag (12x900gr / 31.75oz)44774</v>
      </c>
      <c r="DF713" s="37" t="s">
        <v>82</v>
      </c>
      <c r="DG713" s="38">
        <v>44774</v>
      </c>
      <c r="DH713" s="39">
        <v>146</v>
      </c>
      <c r="DI713" s="39"/>
      <c r="DJ713" s="39"/>
      <c r="DK713" s="39"/>
    </row>
    <row r="714" spans="109:115" x14ac:dyDescent="0.25">
      <c r="DE714" s="37" t="str">
        <f t="shared" si="8"/>
        <v>Cerelac Bag (12x900gr / 31.75oz)44805</v>
      </c>
      <c r="DF714" s="37" t="s">
        <v>82</v>
      </c>
      <c r="DG714" s="38">
        <v>44805</v>
      </c>
      <c r="DH714" s="39">
        <v>209</v>
      </c>
      <c r="DI714" s="39"/>
      <c r="DJ714" s="39"/>
      <c r="DK714" s="39"/>
    </row>
    <row r="715" spans="109:115" x14ac:dyDescent="0.25">
      <c r="DE715" s="37" t="str">
        <f t="shared" si="8"/>
        <v>Cerelac Bag (12x900gr / 31.75oz)44835</v>
      </c>
      <c r="DF715" s="37" t="s">
        <v>82</v>
      </c>
      <c r="DG715" s="38">
        <v>44835</v>
      </c>
      <c r="DH715" s="39">
        <v>193.25</v>
      </c>
      <c r="DI715" s="39"/>
      <c r="DJ715" s="39"/>
      <c r="DK715" s="39"/>
    </row>
    <row r="716" spans="109:115" x14ac:dyDescent="0.25">
      <c r="DE716" s="37" t="str">
        <f t="shared" si="8"/>
        <v>Cerelac Bag (12x900gr / 31.75oz)44866</v>
      </c>
      <c r="DF716" s="37" t="s">
        <v>82</v>
      </c>
      <c r="DG716" s="38">
        <v>44866</v>
      </c>
      <c r="DH716" s="39">
        <v>338</v>
      </c>
      <c r="DI716" s="39">
        <v>338</v>
      </c>
      <c r="DJ716" s="39">
        <v>338</v>
      </c>
      <c r="DK716" s="39">
        <v>338</v>
      </c>
    </row>
    <row r="717" spans="109:115" x14ac:dyDescent="0.25">
      <c r="DE717" s="37" t="str">
        <f t="shared" si="8"/>
        <v>Cerelac Bag (12x900gr / 31.75oz)44896</v>
      </c>
      <c r="DF717" s="37" t="s">
        <v>82</v>
      </c>
      <c r="DG717" s="38">
        <v>44896</v>
      </c>
      <c r="DH717" s="39"/>
      <c r="DI717" s="39">
        <v>309.79681971717446</v>
      </c>
      <c r="DJ717" s="39">
        <v>116.16321745468969</v>
      </c>
      <c r="DK717" s="39">
        <v>503.43042197965923</v>
      </c>
    </row>
    <row r="718" spans="109:115" x14ac:dyDescent="0.25">
      <c r="DE718" s="37" t="str">
        <f t="shared" si="8"/>
        <v>Cerelac Bag (12x900gr / 31.75oz)44927</v>
      </c>
      <c r="DF718" s="37" t="s">
        <v>82</v>
      </c>
      <c r="DG718" s="38">
        <v>44927</v>
      </c>
      <c r="DH718" s="39"/>
      <c r="DI718" s="39">
        <v>323.23530902797546</v>
      </c>
      <c r="DJ718" s="39">
        <v>129.60083541624107</v>
      </c>
      <c r="DK718" s="39">
        <v>516.86978263970991</v>
      </c>
    </row>
    <row r="719" spans="109:115" x14ac:dyDescent="0.25">
      <c r="DE719" s="37" t="str">
        <f t="shared" si="8"/>
        <v>Cerelac Bag (12x900gr / 31.75oz)44958</v>
      </c>
      <c r="DF719" s="37" t="s">
        <v>82</v>
      </c>
      <c r="DG719" s="38">
        <v>44958</v>
      </c>
      <c r="DH719" s="39"/>
      <c r="DI719" s="39">
        <v>336.67379833877641</v>
      </c>
      <c r="DJ719" s="39">
        <v>143.03777567139082</v>
      </c>
      <c r="DK719" s="39">
        <v>530.309821006162</v>
      </c>
    </row>
    <row r="720" spans="109:115" x14ac:dyDescent="0.25">
      <c r="DE720" s="37" t="str">
        <f t="shared" si="8"/>
        <v>Cerelac Bag (12x900gr / 31.75oz)44986</v>
      </c>
      <c r="DF720" s="37" t="s">
        <v>82</v>
      </c>
      <c r="DG720" s="38">
        <v>44986</v>
      </c>
      <c r="DH720" s="39"/>
      <c r="DI720" s="39">
        <v>350.11228764957741</v>
      </c>
      <c r="DJ720" s="39">
        <v>156.47384460754506</v>
      </c>
      <c r="DK720" s="39">
        <v>543.75073069160976</v>
      </c>
    </row>
    <row r="721" spans="109:115" x14ac:dyDescent="0.25">
      <c r="DE721" s="37" t="str">
        <f t="shared" si="8"/>
        <v>Cerelac Bag (12x900gr / 31.75oz)45017</v>
      </c>
      <c r="DF721" s="37" t="s">
        <v>82</v>
      </c>
      <c r="DG721" s="38">
        <v>45017</v>
      </c>
      <c r="DH721" s="39"/>
      <c r="DI721" s="39">
        <v>363.55077696037836</v>
      </c>
      <c r="DJ721" s="39">
        <v>169.90884863200284</v>
      </c>
      <c r="DK721" s="39">
        <v>557.19270528875381</v>
      </c>
    </row>
    <row r="722" spans="109:115" x14ac:dyDescent="0.25">
      <c r="DE722" s="37" t="str">
        <f t="shared" si="8"/>
        <v>Cerelac Bag (12x900gr / 31.75oz)45047</v>
      </c>
      <c r="DF722" s="37" t="s">
        <v>82</v>
      </c>
      <c r="DG722" s="38">
        <v>45047</v>
      </c>
      <c r="DH722" s="39"/>
      <c r="DI722" s="39">
        <v>376.9892662711793</v>
      </c>
      <c r="DJ722" s="39">
        <v>183.34259418163359</v>
      </c>
      <c r="DK722" s="39">
        <v>570.63593836072505</v>
      </c>
    </row>
    <row r="723" spans="109:115" x14ac:dyDescent="0.25">
      <c r="DE723" s="37" t="str">
        <f t="shared" si="8"/>
        <v>Cerelac Bag (12x900gr / 31.75oz)45078</v>
      </c>
      <c r="DF723" s="37" t="s">
        <v>82</v>
      </c>
      <c r="DG723" s="38">
        <v>45078</v>
      </c>
      <c r="DH723" s="39"/>
      <c r="DI723" s="39">
        <v>390.42775558198031</v>
      </c>
      <c r="DJ723" s="39">
        <v>196.77488773448559</v>
      </c>
      <c r="DK723" s="39">
        <v>584.08062342947505</v>
      </c>
    </row>
    <row r="724" spans="109:115" x14ac:dyDescent="0.25">
      <c r="DE724" s="37" t="str">
        <f t="shared" si="8"/>
        <v>Cerelac Bag (12x900gr / 31.75oz)45108</v>
      </c>
      <c r="DF724" s="37" t="s">
        <v>82</v>
      </c>
      <c r="DG724" s="38">
        <v>45108</v>
      </c>
      <c r="DH724" s="39"/>
      <c r="DI724" s="39">
        <v>403.86624489278131</v>
      </c>
      <c r="DJ724" s="39">
        <v>210.20553582332346</v>
      </c>
      <c r="DK724" s="39">
        <v>597.52695396223919</v>
      </c>
    </row>
    <row r="725" spans="109:115" x14ac:dyDescent="0.25">
      <c r="DE725" s="37" t="str">
        <f t="shared" si="8"/>
        <v>Cerelac Bag (12x900gr / 31.75oz)45139</v>
      </c>
      <c r="DF725" s="37" t="s">
        <v>82</v>
      </c>
      <c r="DG725" s="38">
        <v>45139</v>
      </c>
      <c r="DH725" s="39"/>
      <c r="DI725" s="39">
        <v>417.30473420358226</v>
      </c>
      <c r="DJ725" s="39">
        <v>223.63434505109024</v>
      </c>
      <c r="DK725" s="39">
        <v>610.97512335607428</v>
      </c>
    </row>
    <row r="726" spans="109:115" x14ac:dyDescent="0.25">
      <c r="DE726" s="37" t="str">
        <f t="shared" si="8"/>
        <v>Cerelac Bag (12x900gr / 31.75oz)45170</v>
      </c>
      <c r="DF726" s="37" t="s">
        <v>82</v>
      </c>
      <c r="DG726" s="38">
        <v>45170</v>
      </c>
      <c r="DH726" s="39"/>
      <c r="DI726" s="39">
        <v>430.7432235143832</v>
      </c>
      <c r="DJ726" s="39">
        <v>237.06112210828874</v>
      </c>
      <c r="DK726" s="39">
        <v>624.42532492047769</v>
      </c>
    </row>
    <row r="727" spans="109:115" x14ac:dyDescent="0.25">
      <c r="DE727" s="37" t="str">
        <f t="shared" si="8"/>
        <v>Cerelac Bag (12x900gr / 31.75oz)45200</v>
      </c>
      <c r="DF727" s="37" t="s">
        <v>82</v>
      </c>
      <c r="DG727" s="38">
        <v>45200</v>
      </c>
      <c r="DH727" s="39"/>
      <c r="DI727" s="39">
        <v>444.18171282518421</v>
      </c>
      <c r="DJ727" s="39">
        <v>250.48567379227609</v>
      </c>
      <c r="DK727" s="39">
        <v>637.87775185809232</v>
      </c>
    </row>
    <row r="728" spans="109:115" x14ac:dyDescent="0.25">
      <c r="DE728" s="37" t="str">
        <f t="shared" si="8"/>
        <v>Cerelac Bag (12x900gr / 31.75oz)45231</v>
      </c>
      <c r="DF728" s="37" t="s">
        <v>82</v>
      </c>
      <c r="DG728" s="38">
        <v>45231</v>
      </c>
      <c r="DH728" s="39"/>
      <c r="DI728" s="39">
        <v>457.62020213598515</v>
      </c>
      <c r="DJ728" s="39">
        <v>263.90780702846183</v>
      </c>
      <c r="DK728" s="39">
        <v>651.33259724350842</v>
      </c>
    </row>
    <row r="729" spans="109:115" x14ac:dyDescent="0.25">
      <c r="DE729" s="37" t="str">
        <f t="shared" si="8"/>
        <v>Cerelac Bag (12x900gr / 31.75oz)45261</v>
      </c>
      <c r="DF729" s="37" t="s">
        <v>82</v>
      </c>
      <c r="DG729" s="38">
        <v>45261</v>
      </c>
      <c r="DH729" s="39"/>
      <c r="DI729" s="39">
        <v>471.05869144678616</v>
      </c>
      <c r="DJ729" s="39">
        <v>277.32732889340264</v>
      </c>
      <c r="DK729" s="39">
        <v>664.79005400016968</v>
      </c>
    </row>
    <row r="730" spans="109:115" x14ac:dyDescent="0.25">
      <c r="DE730" s="37" t="str">
        <f t="shared" si="8"/>
        <v>Cerelac Bag (24x400gr / 14.10oz)44562</v>
      </c>
      <c r="DF730" s="37" t="s">
        <v>84</v>
      </c>
      <c r="DG730" s="38">
        <v>44562</v>
      </c>
      <c r="DH730" s="39">
        <v>314.45823100000001</v>
      </c>
      <c r="DI730" s="39"/>
      <c r="DJ730" s="39"/>
      <c r="DK730" s="39"/>
    </row>
    <row r="731" spans="109:115" x14ac:dyDescent="0.25">
      <c r="DE731" s="37" t="str">
        <f t="shared" si="8"/>
        <v>Cerelac Bag (24x400gr / 14.10oz)44593</v>
      </c>
      <c r="DF731" s="37" t="s">
        <v>84</v>
      </c>
      <c r="DG731" s="38">
        <v>44593</v>
      </c>
      <c r="DH731" s="39">
        <v>564.21150399999999</v>
      </c>
      <c r="DI731" s="39"/>
      <c r="DJ731" s="39"/>
      <c r="DK731" s="39"/>
    </row>
    <row r="732" spans="109:115" x14ac:dyDescent="0.25">
      <c r="DE732" s="37" t="str">
        <f t="shared" si="8"/>
        <v>Cerelac Bag (24x400gr / 14.10oz)44621</v>
      </c>
      <c r="DF732" s="37" t="s">
        <v>84</v>
      </c>
      <c r="DG732" s="38">
        <v>44621</v>
      </c>
      <c r="DH732" s="39">
        <v>345.97912600000001</v>
      </c>
      <c r="DI732" s="39"/>
      <c r="DJ732" s="39"/>
      <c r="DK732" s="39"/>
    </row>
    <row r="733" spans="109:115" x14ac:dyDescent="0.25">
      <c r="DE733" s="37" t="str">
        <f t="shared" si="8"/>
        <v>Cerelac Bag (24x400gr / 14.10oz)44652</v>
      </c>
      <c r="DF733" s="37" t="s">
        <v>84</v>
      </c>
      <c r="DG733" s="38">
        <v>44652</v>
      </c>
      <c r="DH733" s="39">
        <v>269.83325500000001</v>
      </c>
      <c r="DI733" s="39"/>
      <c r="DJ733" s="39"/>
      <c r="DK733" s="39"/>
    </row>
    <row r="734" spans="109:115" x14ac:dyDescent="0.25">
      <c r="DE734" s="37" t="str">
        <f t="shared" si="8"/>
        <v>Cerelac Bag (24x400gr / 14.10oz)44682</v>
      </c>
      <c r="DF734" s="37" t="s">
        <v>84</v>
      </c>
      <c r="DG734" s="38">
        <v>44682</v>
      </c>
      <c r="DH734" s="39">
        <v>291.04136299999999</v>
      </c>
      <c r="DI734" s="39"/>
      <c r="DJ734" s="39"/>
      <c r="DK734" s="39"/>
    </row>
    <row r="735" spans="109:115" x14ac:dyDescent="0.25">
      <c r="DE735" s="37" t="str">
        <f t="shared" si="8"/>
        <v>Cerelac Bag (24x400gr / 14.10oz)44713</v>
      </c>
      <c r="DF735" s="37" t="s">
        <v>84</v>
      </c>
      <c r="DG735" s="38">
        <v>44713</v>
      </c>
      <c r="DH735" s="39">
        <v>413.70770599999997</v>
      </c>
      <c r="DI735" s="39"/>
      <c r="DJ735" s="39"/>
      <c r="DK735" s="39"/>
    </row>
    <row r="736" spans="109:115" x14ac:dyDescent="0.25">
      <c r="DE736" s="37" t="str">
        <f t="shared" si="8"/>
        <v>Cerelac Bag (24x400gr / 14.10oz)44743</v>
      </c>
      <c r="DF736" s="37" t="s">
        <v>84</v>
      </c>
      <c r="DG736" s="38">
        <v>44743</v>
      </c>
      <c r="DH736" s="39">
        <v>145.70878300000001</v>
      </c>
      <c r="DI736" s="39"/>
      <c r="DJ736" s="39"/>
      <c r="DK736" s="39"/>
    </row>
    <row r="737" spans="109:115" x14ac:dyDescent="0.25">
      <c r="DE737" s="37" t="str">
        <f t="shared" si="8"/>
        <v>Cerelac Bag (24x400gr / 14.10oz)44774</v>
      </c>
      <c r="DF737" s="37" t="s">
        <v>84</v>
      </c>
      <c r="DG737" s="38">
        <v>44774</v>
      </c>
      <c r="DH737" s="39">
        <v>422.91673300000002</v>
      </c>
      <c r="DI737" s="39"/>
      <c r="DJ737" s="39"/>
      <c r="DK737" s="39"/>
    </row>
    <row r="738" spans="109:115" x14ac:dyDescent="0.25">
      <c r="DE738" s="37" t="str">
        <f t="shared" si="8"/>
        <v>Cerelac Bag (24x400gr / 14.10oz)44805</v>
      </c>
      <c r="DF738" s="37" t="s">
        <v>84</v>
      </c>
      <c r="DG738" s="38">
        <v>44805</v>
      </c>
      <c r="DH738" s="39">
        <v>385.70829700000002</v>
      </c>
      <c r="DI738" s="39"/>
      <c r="DJ738" s="39"/>
      <c r="DK738" s="39"/>
    </row>
    <row r="739" spans="109:115" x14ac:dyDescent="0.25">
      <c r="DE739" s="37" t="str">
        <f t="shared" si="8"/>
        <v>Cerelac Bag (24x400gr / 14.10oz)44835</v>
      </c>
      <c r="DF739" s="37" t="s">
        <v>84</v>
      </c>
      <c r="DG739" s="38">
        <v>44835</v>
      </c>
      <c r="DH739" s="39">
        <v>493.16666800000002</v>
      </c>
      <c r="DI739" s="39"/>
      <c r="DJ739" s="39"/>
      <c r="DK739" s="39"/>
    </row>
    <row r="740" spans="109:115" x14ac:dyDescent="0.25">
      <c r="DE740" s="37" t="str">
        <f t="shared" si="8"/>
        <v>Cerelac Bag (24x400gr / 14.10oz)44866</v>
      </c>
      <c r="DF740" s="37" t="s">
        <v>84</v>
      </c>
      <c r="DG740" s="38">
        <v>44866</v>
      </c>
      <c r="DH740" s="39">
        <v>842.08332900000005</v>
      </c>
      <c r="DI740" s="39">
        <v>842.08332900000005</v>
      </c>
      <c r="DJ740" s="39">
        <v>842.08332900000005</v>
      </c>
      <c r="DK740" s="39">
        <v>842.08332900000005</v>
      </c>
    </row>
    <row r="741" spans="109:115" x14ac:dyDescent="0.25">
      <c r="DE741" s="37" t="str">
        <f t="shared" si="8"/>
        <v>Cerelac Bag (24x400gr / 14.10oz)44896</v>
      </c>
      <c r="DF741" s="37" t="s">
        <v>84</v>
      </c>
      <c r="DG741" s="38">
        <v>44896</v>
      </c>
      <c r="DH741" s="39"/>
      <c r="DI741" s="39">
        <v>575.55435434088031</v>
      </c>
      <c r="DJ741" s="39">
        <v>262.25966177818736</v>
      </c>
      <c r="DK741" s="39">
        <v>888.84904690357325</v>
      </c>
    </row>
    <row r="742" spans="109:115" x14ac:dyDescent="0.25">
      <c r="DE742" s="37" t="str">
        <f t="shared" si="8"/>
        <v>Cerelac Bag (24x400gr / 14.10oz)44927</v>
      </c>
      <c r="DF742" s="37" t="s">
        <v>84</v>
      </c>
      <c r="DG742" s="38">
        <v>44927</v>
      </c>
      <c r="DH742" s="39"/>
      <c r="DI742" s="39">
        <v>599.21564679188089</v>
      </c>
      <c r="DJ742" s="39">
        <v>285.91954440624346</v>
      </c>
      <c r="DK742" s="39">
        <v>912.51174917751837</v>
      </c>
    </row>
    <row r="743" spans="109:115" x14ac:dyDescent="0.25">
      <c r="DE743" s="37" t="str">
        <f t="shared" si="8"/>
        <v>Cerelac Bag (24x400gr / 14.10oz)44958</v>
      </c>
      <c r="DF743" s="37" t="s">
        <v>84</v>
      </c>
      <c r="DG743" s="38">
        <v>44958</v>
      </c>
      <c r="DH743" s="39"/>
      <c r="DI743" s="39">
        <v>622.87693924288158</v>
      </c>
      <c r="DJ743" s="39">
        <v>309.57833052100744</v>
      </c>
      <c r="DK743" s="39">
        <v>936.17554796475565</v>
      </c>
    </row>
    <row r="744" spans="109:115" x14ac:dyDescent="0.25">
      <c r="DE744" s="37" t="str">
        <f t="shared" si="8"/>
        <v>Cerelac Bag (24x400gr / 14.10oz)44986</v>
      </c>
      <c r="DF744" s="37" t="s">
        <v>84</v>
      </c>
      <c r="DG744" s="38">
        <v>44986</v>
      </c>
      <c r="DH744" s="39"/>
      <c r="DI744" s="39">
        <v>646.53823169388227</v>
      </c>
      <c r="DJ744" s="39">
        <v>333.23570686177737</v>
      </c>
      <c r="DK744" s="39">
        <v>959.84075652598722</v>
      </c>
    </row>
    <row r="745" spans="109:115" x14ac:dyDescent="0.25">
      <c r="DE745" s="37" t="str">
        <f t="shared" si="8"/>
        <v>Cerelac Bag (24x400gr / 14.10oz)45017</v>
      </c>
      <c r="DF745" s="37" t="s">
        <v>84</v>
      </c>
      <c r="DG745" s="38">
        <v>45017</v>
      </c>
      <c r="DH745" s="39"/>
      <c r="DI745" s="39">
        <v>670.19952414488284</v>
      </c>
      <c r="DJ745" s="39">
        <v>356.89136020003815</v>
      </c>
      <c r="DK745" s="39">
        <v>983.50768808972748</v>
      </c>
    </row>
    <row r="746" spans="109:115" x14ac:dyDescent="0.25">
      <c r="DE746" s="37" t="str">
        <f t="shared" si="8"/>
        <v>Cerelac Bag (24x400gr / 14.10oz)45047</v>
      </c>
      <c r="DF746" s="37" t="s">
        <v>84</v>
      </c>
      <c r="DG746" s="38">
        <v>45047</v>
      </c>
      <c r="DH746" s="39"/>
      <c r="DI746" s="39">
        <v>693.86081659588353</v>
      </c>
      <c r="DJ746" s="39">
        <v>380.54497735511887</v>
      </c>
      <c r="DK746" s="39">
        <v>1007.1766558366483</v>
      </c>
    </row>
    <row r="747" spans="109:115" x14ac:dyDescent="0.25">
      <c r="DE747" s="37" t="str">
        <f t="shared" si="8"/>
        <v>Cerelac Bag (24x400gr / 14.10oz)45078</v>
      </c>
      <c r="DF747" s="37" t="s">
        <v>84</v>
      </c>
      <c r="DG747" s="38">
        <v>45078</v>
      </c>
      <c r="DH747" s="39"/>
      <c r="DI747" s="39">
        <v>717.52210904688422</v>
      </c>
      <c r="DJ747" s="39">
        <v>404.19624521297487</v>
      </c>
      <c r="DK747" s="39">
        <v>1030.8479728807936</v>
      </c>
    </row>
    <row r="748" spans="109:115" x14ac:dyDescent="0.25">
      <c r="DE748" s="37" t="str">
        <f t="shared" si="8"/>
        <v>Cerelac Bag (24x400gr / 14.10oz)45108</v>
      </c>
      <c r="DF748" s="37" t="s">
        <v>84</v>
      </c>
      <c r="DG748" s="38">
        <v>45108</v>
      </c>
      <c r="DH748" s="39"/>
      <c r="DI748" s="39">
        <v>741.18340149788492</v>
      </c>
      <c r="DJ748" s="39">
        <v>427.84485074809135</v>
      </c>
      <c r="DK748" s="39">
        <v>1054.5219522476784</v>
      </c>
    </row>
    <row r="749" spans="109:115" x14ac:dyDescent="0.25">
      <c r="DE749" s="37" t="str">
        <f t="shared" si="8"/>
        <v>Cerelac Bag (24x400gr / 14.10oz)45139</v>
      </c>
      <c r="DF749" s="37" t="s">
        <v>84</v>
      </c>
      <c r="DG749" s="38">
        <v>45139</v>
      </c>
      <c r="DH749" s="39"/>
      <c r="DI749" s="39">
        <v>764.84469394888549</v>
      </c>
      <c r="DJ749" s="39">
        <v>451.49048104850061</v>
      </c>
      <c r="DK749" s="39">
        <v>1078.1989068492703</v>
      </c>
    </row>
    <row r="750" spans="109:115" x14ac:dyDescent="0.25">
      <c r="DE750" s="37" t="str">
        <f t="shared" si="8"/>
        <v>Cerelac Bag (24x400gr / 14.10oz)45170</v>
      </c>
      <c r="DF750" s="37" t="s">
        <v>84</v>
      </c>
      <c r="DG750" s="38">
        <v>45170</v>
      </c>
      <c r="DH750" s="39"/>
      <c r="DI750" s="39">
        <v>788.50598639988618</v>
      </c>
      <c r="DJ750" s="39">
        <v>475.13282334390482</v>
      </c>
      <c r="DK750" s="39">
        <v>1101.8791494558675</v>
      </c>
    </row>
    <row r="751" spans="109:115" x14ac:dyDescent="0.25">
      <c r="DE751" s="37" t="str">
        <f t="shared" si="8"/>
        <v>Cerelac Bag (24x400gr / 14.10oz)45200</v>
      </c>
      <c r="DF751" s="37" t="s">
        <v>84</v>
      </c>
      <c r="DG751" s="38">
        <v>45200</v>
      </c>
      <c r="DH751" s="39"/>
      <c r="DI751" s="39">
        <v>812.16727885088676</v>
      </c>
      <c r="DJ751" s="39">
        <v>498.77156503689321</v>
      </c>
      <c r="DK751" s="39">
        <v>1125.5629926648803</v>
      </c>
    </row>
    <row r="752" spans="109:115" x14ac:dyDescent="0.25">
      <c r="DE752" s="37" t="str">
        <f t="shared" si="8"/>
        <v>Cerelac Bag (24x400gr / 14.10oz)45231</v>
      </c>
      <c r="DF752" s="37" t="s">
        <v>84</v>
      </c>
      <c r="DG752" s="38">
        <v>45231</v>
      </c>
      <c r="DH752" s="39"/>
      <c r="DI752" s="39">
        <v>835.82857130188745</v>
      </c>
      <c r="DJ752" s="39">
        <v>522.40639373724207</v>
      </c>
      <c r="DK752" s="39">
        <v>1149.2507488665328</v>
      </c>
    </row>
    <row r="753" spans="109:115" x14ac:dyDescent="0.25">
      <c r="DE753" s="37" t="str">
        <f t="shared" si="8"/>
        <v>Cerelac Bag (24x400gr / 14.10oz)45261</v>
      </c>
      <c r="DF753" s="37" t="s">
        <v>84</v>
      </c>
      <c r="DG753" s="38">
        <v>45261</v>
      </c>
      <c r="DH753" s="39"/>
      <c r="DI753" s="39">
        <v>859.48986375288814</v>
      </c>
      <c r="DJ753" s="39">
        <v>546.03699729927894</v>
      </c>
      <c r="DK753" s="39">
        <v>1172.9427302064973</v>
      </c>
    </row>
    <row r="754" spans="109:115" x14ac:dyDescent="0.25">
      <c r="DE754" s="37" t="str">
        <f t="shared" si="8"/>
        <v>PAN White (10x1kg / 35.27oz)44562</v>
      </c>
      <c r="DF754" s="37" t="s">
        <v>204</v>
      </c>
      <c r="DG754" s="38">
        <v>44562</v>
      </c>
      <c r="DH754" s="39">
        <v>141</v>
      </c>
      <c r="DI754" s="39"/>
      <c r="DJ754" s="39"/>
      <c r="DK754" s="39"/>
    </row>
    <row r="755" spans="109:115" x14ac:dyDescent="0.25">
      <c r="DE755" s="37" t="str">
        <f t="shared" ref="DE755:DE818" si="9">+DF755&amp;DG755</f>
        <v>PAN White (10x1kg / 35.27oz)44593</v>
      </c>
      <c r="DF755" s="37" t="s">
        <v>204</v>
      </c>
      <c r="DG755" s="38">
        <v>44593</v>
      </c>
      <c r="DH755" s="39">
        <v>311.10000000000002</v>
      </c>
      <c r="DI755" s="39"/>
      <c r="DJ755" s="39"/>
      <c r="DK755" s="39"/>
    </row>
    <row r="756" spans="109:115" x14ac:dyDescent="0.25">
      <c r="DE756" s="37" t="str">
        <f t="shared" si="9"/>
        <v>PAN White (10x1kg / 35.27oz)44621</v>
      </c>
      <c r="DF756" s="37" t="s">
        <v>204</v>
      </c>
      <c r="DG756" s="38">
        <v>44621</v>
      </c>
      <c r="DH756" s="39">
        <v>1379.6</v>
      </c>
      <c r="DI756" s="39"/>
      <c r="DJ756" s="39"/>
      <c r="DK756" s="39"/>
    </row>
    <row r="757" spans="109:115" x14ac:dyDescent="0.25">
      <c r="DE757" s="37" t="str">
        <f t="shared" si="9"/>
        <v>PAN White (10x1kg / 35.27oz)44652</v>
      </c>
      <c r="DF757" s="37" t="s">
        <v>204</v>
      </c>
      <c r="DG757" s="38">
        <v>44652</v>
      </c>
      <c r="DH757" s="39">
        <v>3672</v>
      </c>
      <c r="DI757" s="39"/>
      <c r="DJ757" s="39"/>
      <c r="DK757" s="39"/>
    </row>
    <row r="758" spans="109:115" x14ac:dyDescent="0.25">
      <c r="DE758" s="37" t="str">
        <f t="shared" si="9"/>
        <v>PAN White (10x1kg / 35.27oz)44682</v>
      </c>
      <c r="DF758" s="37" t="s">
        <v>204</v>
      </c>
      <c r="DG758" s="38">
        <v>44682</v>
      </c>
      <c r="DH758" s="39">
        <v>4820.6000000000004</v>
      </c>
      <c r="DI758" s="39"/>
      <c r="DJ758" s="39"/>
      <c r="DK758" s="39"/>
    </row>
    <row r="759" spans="109:115" x14ac:dyDescent="0.25">
      <c r="DE759" s="37" t="str">
        <f t="shared" si="9"/>
        <v>PAN White (10x1kg / 35.27oz)44713</v>
      </c>
      <c r="DF759" s="37" t="s">
        <v>204</v>
      </c>
      <c r="DG759" s="38">
        <v>44713</v>
      </c>
      <c r="DH759" s="39">
        <v>5093.5</v>
      </c>
      <c r="DI759" s="39"/>
      <c r="DJ759" s="39"/>
      <c r="DK759" s="39"/>
    </row>
    <row r="760" spans="109:115" x14ac:dyDescent="0.25">
      <c r="DE760" s="37" t="str">
        <f t="shared" si="9"/>
        <v>PAN White (10x1kg / 35.27oz)44743</v>
      </c>
      <c r="DF760" s="37" t="s">
        <v>204</v>
      </c>
      <c r="DG760" s="38">
        <v>44743</v>
      </c>
      <c r="DH760" s="39">
        <v>2394.8000000000002</v>
      </c>
      <c r="DI760" s="39"/>
      <c r="DJ760" s="39"/>
      <c r="DK760" s="39"/>
    </row>
    <row r="761" spans="109:115" x14ac:dyDescent="0.25">
      <c r="DE761" s="37" t="str">
        <f t="shared" si="9"/>
        <v>PAN White (10x1kg / 35.27oz)44774</v>
      </c>
      <c r="DF761" s="37" t="s">
        <v>204</v>
      </c>
      <c r="DG761" s="38">
        <v>44774</v>
      </c>
      <c r="DH761" s="39">
        <v>2383.3000000000002</v>
      </c>
      <c r="DI761" s="39"/>
      <c r="DJ761" s="39"/>
      <c r="DK761" s="39"/>
    </row>
    <row r="762" spans="109:115" x14ac:dyDescent="0.25">
      <c r="DE762" s="37" t="str">
        <f t="shared" si="9"/>
        <v>PAN White (10x1kg / 35.27oz)44805</v>
      </c>
      <c r="DF762" s="37" t="s">
        <v>204</v>
      </c>
      <c r="DG762" s="38">
        <v>44805</v>
      </c>
      <c r="DH762" s="39">
        <v>2281.6999999999998</v>
      </c>
      <c r="DI762" s="39"/>
      <c r="DJ762" s="39"/>
      <c r="DK762" s="39"/>
    </row>
    <row r="763" spans="109:115" x14ac:dyDescent="0.25">
      <c r="DE763" s="37" t="str">
        <f t="shared" si="9"/>
        <v>PAN White (10x1kg / 35.27oz)44835</v>
      </c>
      <c r="DF763" s="37" t="s">
        <v>204</v>
      </c>
      <c r="DG763" s="38">
        <v>44835</v>
      </c>
      <c r="DH763" s="39">
        <v>2409.3339999999998</v>
      </c>
      <c r="DI763" s="39"/>
      <c r="DJ763" s="39"/>
      <c r="DK763" s="39"/>
    </row>
    <row r="764" spans="109:115" x14ac:dyDescent="0.25">
      <c r="DE764" s="37" t="str">
        <f t="shared" si="9"/>
        <v>PAN White (10x1kg / 35.27oz)44866</v>
      </c>
      <c r="DF764" s="37" t="s">
        <v>204</v>
      </c>
      <c r="DG764" s="38">
        <v>44866</v>
      </c>
      <c r="DH764" s="39">
        <v>1807.4</v>
      </c>
      <c r="DI764" s="39">
        <v>1807.4</v>
      </c>
      <c r="DJ764" s="39">
        <v>1807.4</v>
      </c>
      <c r="DK764" s="39">
        <v>1807.4</v>
      </c>
    </row>
    <row r="765" spans="109:115" x14ac:dyDescent="0.25">
      <c r="DE765" s="37" t="str">
        <f t="shared" si="9"/>
        <v>PAN White (10x1kg / 35.27oz)44896</v>
      </c>
      <c r="DF765" s="37" t="s">
        <v>204</v>
      </c>
      <c r="DG765" s="38">
        <v>44896</v>
      </c>
      <c r="DH765" s="39"/>
      <c r="DI765" s="39">
        <v>1634.92491514669</v>
      </c>
      <c r="DJ765" s="39">
        <v>-833.3507775262658</v>
      </c>
      <c r="DK765" s="39">
        <v>4103.2006078196455</v>
      </c>
    </row>
    <row r="766" spans="109:115" x14ac:dyDescent="0.25">
      <c r="DE766" s="37" t="str">
        <f t="shared" si="9"/>
        <v>PAN White (10x1kg / 35.27oz)44927</v>
      </c>
      <c r="DF766" s="37" t="s">
        <v>204</v>
      </c>
      <c r="DG766" s="38">
        <v>44927</v>
      </c>
      <c r="DH766" s="39"/>
      <c r="DI766" s="39">
        <v>1461.3102961728575</v>
      </c>
      <c r="DJ766" s="39">
        <v>-2484.0791951564406</v>
      </c>
      <c r="DK766" s="39">
        <v>5406.6997875021561</v>
      </c>
    </row>
    <row r="767" spans="109:115" x14ac:dyDescent="0.25">
      <c r="DE767" s="37" t="str">
        <f t="shared" si="9"/>
        <v>PAN White (10x1kg / 35.27oz)44958</v>
      </c>
      <c r="DF767" s="37" t="s">
        <v>204</v>
      </c>
      <c r="DG767" s="38">
        <v>44958</v>
      </c>
      <c r="DH767" s="39"/>
      <c r="DI767" s="39">
        <v>1287.6956771990272</v>
      </c>
      <c r="DJ767" s="39">
        <v>-4116.0949471266285</v>
      </c>
      <c r="DK767" s="39">
        <v>6691.4863015246829</v>
      </c>
    </row>
    <row r="768" spans="109:115" x14ac:dyDescent="0.25">
      <c r="DE768" s="37" t="str">
        <f t="shared" si="9"/>
        <v>PAN White (10x1kg / 35.27oz)44986</v>
      </c>
      <c r="DF768" s="37" t="s">
        <v>204</v>
      </c>
      <c r="DG768" s="38">
        <v>44986</v>
      </c>
      <c r="DH768" s="39"/>
      <c r="DI768" s="39">
        <v>1114.0810582251947</v>
      </c>
      <c r="DJ768" s="39">
        <v>-5796.2313389511819</v>
      </c>
      <c r="DK768" s="39">
        <v>8024.3934554015705</v>
      </c>
    </row>
    <row r="769" spans="109:115" x14ac:dyDescent="0.25">
      <c r="DE769" s="37" t="str">
        <f t="shared" si="9"/>
        <v>PAN White (10x1kg / 35.27oz)45017</v>
      </c>
      <c r="DF769" s="37" t="s">
        <v>204</v>
      </c>
      <c r="DG769" s="38">
        <v>45017</v>
      </c>
      <c r="DH769" s="39"/>
      <c r="DI769" s="39">
        <v>940.46643925136402</v>
      </c>
      <c r="DJ769" s="39">
        <v>-7543.3981928078611</v>
      </c>
      <c r="DK769" s="39">
        <v>9424.3310713105893</v>
      </c>
    </row>
    <row r="770" spans="109:115" x14ac:dyDescent="0.25">
      <c r="DE770" s="37" t="str">
        <f t="shared" si="9"/>
        <v>PAN White (10x1kg / 35.27oz)45047</v>
      </c>
      <c r="DF770" s="37" t="s">
        <v>204</v>
      </c>
      <c r="DG770" s="38">
        <v>45047</v>
      </c>
      <c r="DH770" s="39"/>
      <c r="DI770" s="39">
        <v>766.85182027753171</v>
      </c>
      <c r="DJ770" s="39">
        <v>-9363.6489585049403</v>
      </c>
      <c r="DK770" s="39">
        <v>10897.352599060005</v>
      </c>
    </row>
    <row r="771" spans="109:115" x14ac:dyDescent="0.25">
      <c r="DE771" s="37" t="str">
        <f t="shared" si="9"/>
        <v>PAN White (10x1kg / 35.27oz)45078</v>
      </c>
      <c r="DF771" s="37" t="s">
        <v>204</v>
      </c>
      <c r="DG771" s="38">
        <v>45078</v>
      </c>
      <c r="DH771" s="39"/>
      <c r="DI771" s="39">
        <v>593.23720130370111</v>
      </c>
      <c r="DJ771" s="39">
        <v>-11258.393325326168</v>
      </c>
      <c r="DK771" s="39">
        <v>12444.867727933572</v>
      </c>
    </row>
    <row r="772" spans="109:115" x14ac:dyDescent="0.25">
      <c r="DE772" s="37" t="str">
        <f t="shared" si="9"/>
        <v>PAN White (10x1kg / 35.27oz)45108</v>
      </c>
      <c r="DF772" s="37" t="s">
        <v>204</v>
      </c>
      <c r="DG772" s="38">
        <v>45108</v>
      </c>
      <c r="DH772" s="39"/>
      <c r="DI772" s="39">
        <v>419.62258232986864</v>
      </c>
      <c r="DJ772" s="39">
        <v>-13227.125284446236</v>
      </c>
      <c r="DK772" s="39">
        <v>14066.370449105973</v>
      </c>
    </row>
    <row r="773" spans="109:115" x14ac:dyDescent="0.25">
      <c r="DE773" s="37" t="str">
        <f t="shared" si="9"/>
        <v>PAN White (10x1kg / 35.27oz)45139</v>
      </c>
      <c r="DF773" s="37" t="s">
        <v>204</v>
      </c>
      <c r="DG773" s="38">
        <v>45139</v>
      </c>
      <c r="DH773" s="39"/>
      <c r="DI773" s="39">
        <v>246.00796335603812</v>
      </c>
      <c r="DJ773" s="39">
        <v>-15268.509674634088</v>
      </c>
      <c r="DK773" s="39">
        <v>15760.525601346164</v>
      </c>
    </row>
    <row r="774" spans="109:115" x14ac:dyDescent="0.25">
      <c r="DE774" s="37" t="str">
        <f t="shared" si="9"/>
        <v>PAN White (10x1kg / 35.27oz)45170</v>
      </c>
      <c r="DF774" s="37" t="s">
        <v>204</v>
      </c>
      <c r="DG774" s="38">
        <v>45170</v>
      </c>
      <c r="DH774" s="39"/>
      <c r="DI774" s="39">
        <v>72.393344382205626</v>
      </c>
      <c r="DJ774" s="39">
        <v>-17380.864364479636</v>
      </c>
      <c r="DK774" s="39">
        <v>17525.651053244048</v>
      </c>
    </row>
    <row r="775" spans="109:115" x14ac:dyDescent="0.25">
      <c r="DE775" s="37" t="str">
        <f t="shared" si="9"/>
        <v>PAN White (10x1kg / 35.27oz)45200</v>
      </c>
      <c r="DF775" s="37" t="s">
        <v>204</v>
      </c>
      <c r="DG775" s="38">
        <v>45200</v>
      </c>
      <c r="DH775" s="39"/>
      <c r="DI775" s="39">
        <v>-101.22127459162489</v>
      </c>
      <c r="DJ775" s="39">
        <v>-19562.388675043963</v>
      </c>
      <c r="DK775" s="39">
        <v>19359.946125860712</v>
      </c>
    </row>
    <row r="776" spans="109:115" x14ac:dyDescent="0.25">
      <c r="DE776" s="37" t="str">
        <f t="shared" si="9"/>
        <v>PAN White (10x1kg / 35.27oz)45231</v>
      </c>
      <c r="DF776" s="37" t="s">
        <v>204</v>
      </c>
      <c r="DG776" s="38">
        <v>45231</v>
      </c>
      <c r="DH776" s="39"/>
      <c r="DI776" s="39">
        <v>-274.83589356545718</v>
      </c>
      <c r="DJ776" s="39">
        <v>-21811.275275708267</v>
      </c>
      <c r="DK776" s="39">
        <v>21261.603488577352</v>
      </c>
    </row>
    <row r="777" spans="109:115" x14ac:dyDescent="0.25">
      <c r="DE777" s="37" t="str">
        <f t="shared" si="9"/>
        <v>PAN White (10x1kg / 35.27oz)45261</v>
      </c>
      <c r="DF777" s="37" t="s">
        <v>204</v>
      </c>
      <c r="DG777" s="38">
        <v>45261</v>
      </c>
      <c r="DH777" s="39"/>
      <c r="DI777" s="39">
        <v>-448.45051253928767</v>
      </c>
      <c r="DJ777" s="39">
        <v>-24125.765110705805</v>
      </c>
      <c r="DK777" s="39">
        <v>23228.864085627232</v>
      </c>
    </row>
    <row r="778" spans="109:115" x14ac:dyDescent="0.25">
      <c r="DE778" s="37" t="str">
        <f t="shared" si="9"/>
        <v>PAN White (4x2300gr / 5lbs)44562</v>
      </c>
      <c r="DF778" s="37" t="s">
        <v>206</v>
      </c>
      <c r="DG778" s="38">
        <v>44562</v>
      </c>
      <c r="DH778" s="39">
        <v>162.25</v>
      </c>
      <c r="DI778" s="39"/>
      <c r="DJ778" s="39"/>
      <c r="DK778" s="39"/>
    </row>
    <row r="779" spans="109:115" x14ac:dyDescent="0.25">
      <c r="DE779" s="37" t="str">
        <f t="shared" si="9"/>
        <v>PAN White (4x2300gr / 5lbs)44593</v>
      </c>
      <c r="DF779" s="37" t="s">
        <v>206</v>
      </c>
      <c r="DG779" s="38">
        <v>44593</v>
      </c>
      <c r="DH779" s="39">
        <v>239</v>
      </c>
      <c r="DI779" s="39"/>
      <c r="DJ779" s="39"/>
      <c r="DK779" s="39"/>
    </row>
    <row r="780" spans="109:115" x14ac:dyDescent="0.25">
      <c r="DE780" s="37" t="str">
        <f t="shared" si="9"/>
        <v>PAN White (4x2300gr / 5lbs)44621</v>
      </c>
      <c r="DF780" s="37" t="s">
        <v>206</v>
      </c>
      <c r="DG780" s="38">
        <v>44621</v>
      </c>
      <c r="DH780" s="39">
        <v>2490</v>
      </c>
      <c r="DI780" s="39"/>
      <c r="DJ780" s="39"/>
      <c r="DK780" s="39"/>
    </row>
    <row r="781" spans="109:115" x14ac:dyDescent="0.25">
      <c r="DE781" s="37" t="str">
        <f t="shared" si="9"/>
        <v>PAN White (4x2300gr / 5lbs)44652</v>
      </c>
      <c r="DF781" s="37" t="s">
        <v>206</v>
      </c>
      <c r="DG781" s="38">
        <v>44652</v>
      </c>
      <c r="DH781" s="39">
        <v>1232.75</v>
      </c>
      <c r="DI781" s="39"/>
      <c r="DJ781" s="39"/>
      <c r="DK781" s="39"/>
    </row>
    <row r="782" spans="109:115" x14ac:dyDescent="0.25">
      <c r="DE782" s="37" t="str">
        <f t="shared" si="9"/>
        <v>PAN White (4x2300gr / 5lbs)44682</v>
      </c>
      <c r="DF782" s="37" t="s">
        <v>206</v>
      </c>
      <c r="DG782" s="38">
        <v>44682</v>
      </c>
      <c r="DH782" s="39">
        <v>2596.5</v>
      </c>
      <c r="DI782" s="39"/>
      <c r="DJ782" s="39"/>
      <c r="DK782" s="39"/>
    </row>
    <row r="783" spans="109:115" x14ac:dyDescent="0.25">
      <c r="DE783" s="37" t="str">
        <f t="shared" si="9"/>
        <v>PAN White (4x2300gr / 5lbs)44713</v>
      </c>
      <c r="DF783" s="37" t="s">
        <v>206</v>
      </c>
      <c r="DG783" s="38">
        <v>44713</v>
      </c>
      <c r="DH783" s="39">
        <v>1553.25</v>
      </c>
      <c r="DI783" s="39"/>
      <c r="DJ783" s="39"/>
      <c r="DK783" s="39"/>
    </row>
    <row r="784" spans="109:115" x14ac:dyDescent="0.25">
      <c r="DE784" s="37" t="str">
        <f t="shared" si="9"/>
        <v>PAN White (4x2300gr / 5lbs)44743</v>
      </c>
      <c r="DF784" s="37" t="s">
        <v>206</v>
      </c>
      <c r="DG784" s="38">
        <v>44743</v>
      </c>
      <c r="DH784" s="39">
        <v>907.5</v>
      </c>
      <c r="DI784" s="39"/>
      <c r="DJ784" s="39"/>
      <c r="DK784" s="39"/>
    </row>
    <row r="785" spans="109:115" x14ac:dyDescent="0.25">
      <c r="DE785" s="37" t="str">
        <f t="shared" si="9"/>
        <v>PAN White (4x2300gr / 5lbs)44774</v>
      </c>
      <c r="DF785" s="37" t="s">
        <v>206</v>
      </c>
      <c r="DG785" s="38">
        <v>44774</v>
      </c>
      <c r="DH785" s="39">
        <v>2633.75</v>
      </c>
      <c r="DI785" s="39"/>
      <c r="DJ785" s="39"/>
      <c r="DK785" s="39"/>
    </row>
    <row r="786" spans="109:115" x14ac:dyDescent="0.25">
      <c r="DE786" s="37" t="str">
        <f t="shared" si="9"/>
        <v>PAN White (4x2300gr / 5lbs)44805</v>
      </c>
      <c r="DF786" s="37" t="s">
        <v>206</v>
      </c>
      <c r="DG786" s="38">
        <v>44805</v>
      </c>
      <c r="DH786" s="39">
        <v>2464.5</v>
      </c>
      <c r="DI786" s="39"/>
      <c r="DJ786" s="39"/>
      <c r="DK786" s="39"/>
    </row>
    <row r="787" spans="109:115" x14ac:dyDescent="0.25">
      <c r="DE787" s="37" t="str">
        <f t="shared" si="9"/>
        <v>PAN White (4x2300gr / 5lbs)44835</v>
      </c>
      <c r="DF787" s="37" t="s">
        <v>206</v>
      </c>
      <c r="DG787" s="38">
        <v>44835</v>
      </c>
      <c r="DH787" s="39">
        <v>3967.25</v>
      </c>
      <c r="DI787" s="39"/>
      <c r="DJ787" s="39"/>
      <c r="DK787" s="39"/>
    </row>
    <row r="788" spans="109:115" x14ac:dyDescent="0.25">
      <c r="DE788" s="37" t="str">
        <f t="shared" si="9"/>
        <v>PAN White (4x2300gr / 5lbs)44866</v>
      </c>
      <c r="DF788" s="37" t="s">
        <v>206</v>
      </c>
      <c r="DG788" s="38">
        <v>44866</v>
      </c>
      <c r="DH788" s="39">
        <v>3944.5</v>
      </c>
      <c r="DI788" s="39">
        <v>3944.5</v>
      </c>
      <c r="DJ788" s="39">
        <v>3944.5</v>
      </c>
      <c r="DK788" s="39">
        <v>3944.5</v>
      </c>
    </row>
    <row r="789" spans="109:115" x14ac:dyDescent="0.25">
      <c r="DE789" s="37" t="str">
        <f t="shared" si="9"/>
        <v>PAN White (4x2300gr / 5lbs)44896</v>
      </c>
      <c r="DF789" s="37" t="s">
        <v>206</v>
      </c>
      <c r="DG789" s="38">
        <v>44896</v>
      </c>
      <c r="DH789" s="39"/>
      <c r="DI789" s="39">
        <v>3671.606444635765</v>
      </c>
      <c r="DJ789" s="39">
        <v>2102.4790983649191</v>
      </c>
      <c r="DK789" s="39">
        <v>5240.7337909066109</v>
      </c>
    </row>
    <row r="790" spans="109:115" x14ac:dyDescent="0.25">
      <c r="DE790" s="37" t="str">
        <f t="shared" si="9"/>
        <v>PAN White (4x2300gr / 5lbs)44927</v>
      </c>
      <c r="DF790" s="37" t="s">
        <v>206</v>
      </c>
      <c r="DG790" s="38">
        <v>44927</v>
      </c>
      <c r="DH790" s="39"/>
      <c r="DI790" s="39">
        <v>3991.4045177601051</v>
      </c>
      <c r="DJ790" s="39">
        <v>2422.2701104320886</v>
      </c>
      <c r="DK790" s="39">
        <v>5560.5389250881217</v>
      </c>
    </row>
    <row r="791" spans="109:115" x14ac:dyDescent="0.25">
      <c r="DE791" s="37" t="str">
        <f t="shared" si="9"/>
        <v>PAN White (4x2300gr / 5lbs)44958</v>
      </c>
      <c r="DF791" s="37" t="s">
        <v>206</v>
      </c>
      <c r="DG791" s="38">
        <v>44958</v>
      </c>
      <c r="DH791" s="39"/>
      <c r="DI791" s="39">
        <v>4311.2025908844453</v>
      </c>
      <c r="DJ791" s="39">
        <v>2742.0556306443577</v>
      </c>
      <c r="DK791" s="39">
        <v>5880.3495511245328</v>
      </c>
    </row>
    <row r="792" spans="109:115" x14ac:dyDescent="0.25">
      <c r="DE792" s="37" t="str">
        <f t="shared" si="9"/>
        <v>PAN White (4x2300gr / 5lbs)44986</v>
      </c>
      <c r="DF792" s="37" t="s">
        <v>206</v>
      </c>
      <c r="DG792" s="38">
        <v>44986</v>
      </c>
      <c r="DH792" s="39"/>
      <c r="DI792" s="39">
        <v>4631.000664008785</v>
      </c>
      <c r="DJ792" s="39">
        <v>3061.8340900446219</v>
      </c>
      <c r="DK792" s="39">
        <v>6200.167237972948</v>
      </c>
    </row>
    <row r="793" spans="109:115" x14ac:dyDescent="0.25">
      <c r="DE793" s="37" t="str">
        <f t="shared" si="9"/>
        <v>PAN White (4x2300gr / 5lbs)45017</v>
      </c>
      <c r="DF793" s="37" t="s">
        <v>206</v>
      </c>
      <c r="DG793" s="38">
        <v>45017</v>
      </c>
      <c r="DH793" s="39"/>
      <c r="DI793" s="39">
        <v>4950.7987371331255</v>
      </c>
      <c r="DJ793" s="39">
        <v>3381.6039198369858</v>
      </c>
      <c r="DK793" s="39">
        <v>6519.9935544292657</v>
      </c>
    </row>
    <row r="794" spans="109:115" x14ac:dyDescent="0.25">
      <c r="DE794" s="37" t="str">
        <f t="shared" si="9"/>
        <v>PAN White (4x2300gr / 5lbs)45047</v>
      </c>
      <c r="DF794" s="37" t="s">
        <v>206</v>
      </c>
      <c r="DG794" s="38">
        <v>45047</v>
      </c>
      <c r="DH794" s="39"/>
      <c r="DI794" s="39">
        <v>5270.5968102574652</v>
      </c>
      <c r="DJ794" s="39">
        <v>3701.3635514651728</v>
      </c>
      <c r="DK794" s="39">
        <v>6839.8300690497581</v>
      </c>
    </row>
    <row r="795" spans="109:115" x14ac:dyDescent="0.25">
      <c r="DE795" s="37" t="str">
        <f t="shared" si="9"/>
        <v>PAN White (4x2300gr / 5lbs)45078</v>
      </c>
      <c r="DF795" s="37" t="s">
        <v>206</v>
      </c>
      <c r="DG795" s="38">
        <v>45078</v>
      </c>
      <c r="DH795" s="39"/>
      <c r="DI795" s="39">
        <v>5590.3948833818049</v>
      </c>
      <c r="DJ795" s="39">
        <v>4021.1114167066089</v>
      </c>
      <c r="DK795" s="39">
        <v>7159.6783500570009</v>
      </c>
    </row>
    <row r="796" spans="109:115" x14ac:dyDescent="0.25">
      <c r="DE796" s="37" t="str">
        <f t="shared" si="9"/>
        <v>PAN White (4x2300gr / 5lbs)45108</v>
      </c>
      <c r="DF796" s="37" t="s">
        <v>206</v>
      </c>
      <c r="DG796" s="38">
        <v>45108</v>
      </c>
      <c r="DH796" s="39"/>
      <c r="DI796" s="39">
        <v>5910.1929565061455</v>
      </c>
      <c r="DJ796" s="39">
        <v>4340.845947782117</v>
      </c>
      <c r="DK796" s="39">
        <v>7479.5399652301739</v>
      </c>
    </row>
    <row r="797" spans="109:115" x14ac:dyDescent="0.25">
      <c r="DE797" s="37" t="str">
        <f t="shared" si="9"/>
        <v>PAN White (4x2300gr / 5lbs)45139</v>
      </c>
      <c r="DF797" s="37" t="s">
        <v>206</v>
      </c>
      <c r="DG797" s="38">
        <v>45139</v>
      </c>
      <c r="DH797" s="39"/>
      <c r="DI797" s="39">
        <v>6229.9910296304861</v>
      </c>
      <c r="DJ797" s="39">
        <v>4660.5655774812176</v>
      </c>
      <c r="DK797" s="39">
        <v>7799.4164817797546</v>
      </c>
    </row>
    <row r="798" spans="109:115" x14ac:dyDescent="0.25">
      <c r="DE798" s="37" t="str">
        <f t="shared" si="9"/>
        <v>PAN White (4x2300gr / 5lbs)45170</v>
      </c>
      <c r="DF798" s="37" t="s">
        <v>206</v>
      </c>
      <c r="DG798" s="38">
        <v>45170</v>
      </c>
      <c r="DH798" s="39"/>
      <c r="DI798" s="39">
        <v>6549.7891027548258</v>
      </c>
      <c r="DJ798" s="39">
        <v>4980.2687393029773</v>
      </c>
      <c r="DK798" s="39">
        <v>8119.3094662066742</v>
      </c>
    </row>
    <row r="799" spans="109:115" x14ac:dyDescent="0.25">
      <c r="DE799" s="37" t="str">
        <f t="shared" si="9"/>
        <v>PAN White (4x2300gr / 5lbs)45200</v>
      </c>
      <c r="DF799" s="37" t="s">
        <v>206</v>
      </c>
      <c r="DG799" s="38">
        <v>45200</v>
      </c>
      <c r="DH799" s="39"/>
      <c r="DI799" s="39">
        <v>6869.5871758791654</v>
      </c>
      <c r="DJ799" s="39">
        <v>5299.9538676123675</v>
      </c>
      <c r="DK799" s="39">
        <v>8439.2204841459643</v>
      </c>
    </row>
    <row r="800" spans="109:115" x14ac:dyDescent="0.25">
      <c r="DE800" s="37" t="str">
        <f t="shared" si="9"/>
        <v>PAN White (4x2300gr / 5lbs)45231</v>
      </c>
      <c r="DF800" s="37" t="s">
        <v>206</v>
      </c>
      <c r="DG800" s="38">
        <v>45231</v>
      </c>
      <c r="DH800" s="39"/>
      <c r="DI800" s="39">
        <v>7189.385249003506</v>
      </c>
      <c r="DJ800" s="39">
        <v>5619.6193978120482</v>
      </c>
      <c r="DK800" s="39">
        <v>8759.1511001949639</v>
      </c>
    </row>
    <row r="801" spans="109:115" x14ac:dyDescent="0.25">
      <c r="DE801" s="37" t="str">
        <f t="shared" si="9"/>
        <v>PAN White (4x2300gr / 5lbs)45261</v>
      </c>
      <c r="DF801" s="37" t="s">
        <v>206</v>
      </c>
      <c r="DG801" s="38">
        <v>45261</v>
      </c>
      <c r="DH801" s="39"/>
      <c r="DI801" s="39">
        <v>7509.1833221278466</v>
      </c>
      <c r="DJ801" s="39">
        <v>5939.263766529506</v>
      </c>
      <c r="DK801" s="39">
        <v>9079.1028777261872</v>
      </c>
    </row>
    <row r="802" spans="109:115" x14ac:dyDescent="0.25">
      <c r="DE802" s="37" t="str">
        <f t="shared" si="9"/>
        <v>PAN Yellow (10x1kg / 35.27oz)44562</v>
      </c>
      <c r="DF802" s="37" t="s">
        <v>210</v>
      </c>
      <c r="DG802" s="38">
        <v>44562</v>
      </c>
      <c r="DH802" s="39">
        <v>8.1</v>
      </c>
      <c r="DI802" s="39"/>
      <c r="DJ802" s="39"/>
      <c r="DK802" s="39"/>
    </row>
    <row r="803" spans="109:115" x14ac:dyDescent="0.25">
      <c r="DE803" s="37" t="str">
        <f t="shared" si="9"/>
        <v>PAN Yellow (10x1kg / 35.27oz)44593</v>
      </c>
      <c r="DF803" s="37" t="s">
        <v>210</v>
      </c>
      <c r="DG803" s="38">
        <v>44593</v>
      </c>
      <c r="DH803" s="39">
        <v>27</v>
      </c>
      <c r="DI803" s="39"/>
      <c r="DJ803" s="39"/>
      <c r="DK803" s="39"/>
    </row>
    <row r="804" spans="109:115" x14ac:dyDescent="0.25">
      <c r="DE804" s="37" t="str">
        <f t="shared" si="9"/>
        <v>PAN Yellow (10x1kg / 35.27oz)44621</v>
      </c>
      <c r="DF804" s="37" t="s">
        <v>210</v>
      </c>
      <c r="DG804" s="38">
        <v>44621</v>
      </c>
      <c r="DH804" s="39">
        <v>501</v>
      </c>
      <c r="DI804" s="39"/>
      <c r="DJ804" s="39"/>
      <c r="DK804" s="39"/>
    </row>
    <row r="805" spans="109:115" x14ac:dyDescent="0.25">
      <c r="DE805" s="37" t="str">
        <f t="shared" si="9"/>
        <v>PAN Yellow (10x1kg / 35.27oz)44652</v>
      </c>
      <c r="DF805" s="37" t="s">
        <v>210</v>
      </c>
      <c r="DG805" s="38">
        <v>44652</v>
      </c>
      <c r="DH805" s="39">
        <v>298.8</v>
      </c>
      <c r="DI805" s="39"/>
      <c r="DJ805" s="39"/>
      <c r="DK805" s="39"/>
    </row>
    <row r="806" spans="109:115" x14ac:dyDescent="0.25">
      <c r="DE806" s="37" t="str">
        <f t="shared" si="9"/>
        <v>PAN Yellow (10x1kg / 35.27oz)44682</v>
      </c>
      <c r="DF806" s="37" t="s">
        <v>210</v>
      </c>
      <c r="DG806" s="38">
        <v>44682</v>
      </c>
      <c r="DH806" s="39">
        <v>302.7</v>
      </c>
      <c r="DI806" s="39"/>
      <c r="DJ806" s="39"/>
      <c r="DK806" s="39"/>
    </row>
    <row r="807" spans="109:115" x14ac:dyDescent="0.25">
      <c r="DE807" s="37" t="str">
        <f t="shared" si="9"/>
        <v>PAN Yellow (10x1kg / 35.27oz)44713</v>
      </c>
      <c r="DF807" s="37" t="s">
        <v>210</v>
      </c>
      <c r="DG807" s="38">
        <v>44713</v>
      </c>
      <c r="DH807" s="39">
        <v>273.5</v>
      </c>
      <c r="DI807" s="39"/>
      <c r="DJ807" s="39"/>
      <c r="DK807" s="39"/>
    </row>
    <row r="808" spans="109:115" x14ac:dyDescent="0.25">
      <c r="DE808" s="37" t="str">
        <f t="shared" si="9"/>
        <v>PAN Yellow (10x1kg / 35.27oz)44743</v>
      </c>
      <c r="DF808" s="37" t="s">
        <v>210</v>
      </c>
      <c r="DG808" s="38">
        <v>44743</v>
      </c>
      <c r="DH808" s="39">
        <v>168.8</v>
      </c>
      <c r="DI808" s="39"/>
      <c r="DJ808" s="39"/>
      <c r="DK808" s="39"/>
    </row>
    <row r="809" spans="109:115" x14ac:dyDescent="0.25">
      <c r="DE809" s="37" t="str">
        <f t="shared" si="9"/>
        <v>PAN Yellow (10x1kg / 35.27oz)44774</v>
      </c>
      <c r="DF809" s="37" t="s">
        <v>210</v>
      </c>
      <c r="DG809" s="38">
        <v>44774</v>
      </c>
      <c r="DH809" s="39">
        <v>372.9</v>
      </c>
      <c r="DI809" s="39"/>
      <c r="DJ809" s="39"/>
      <c r="DK809" s="39"/>
    </row>
    <row r="810" spans="109:115" x14ac:dyDescent="0.25">
      <c r="DE810" s="37" t="str">
        <f t="shared" si="9"/>
        <v>PAN Yellow (10x1kg / 35.27oz)44805</v>
      </c>
      <c r="DF810" s="37" t="s">
        <v>210</v>
      </c>
      <c r="DG810" s="38">
        <v>44805</v>
      </c>
      <c r="DH810" s="39">
        <v>145.5</v>
      </c>
      <c r="DI810" s="39"/>
      <c r="DJ810" s="39"/>
      <c r="DK810" s="39"/>
    </row>
    <row r="811" spans="109:115" x14ac:dyDescent="0.25">
      <c r="DE811" s="37" t="str">
        <f t="shared" si="9"/>
        <v>PAN Yellow (10x1kg / 35.27oz)44835</v>
      </c>
      <c r="DF811" s="37" t="s">
        <v>210</v>
      </c>
      <c r="DG811" s="38">
        <v>44835</v>
      </c>
      <c r="DH811" s="39">
        <v>216</v>
      </c>
      <c r="DI811" s="39"/>
      <c r="DJ811" s="39"/>
      <c r="DK811" s="39"/>
    </row>
    <row r="812" spans="109:115" x14ac:dyDescent="0.25">
      <c r="DE812" s="37" t="str">
        <f t="shared" si="9"/>
        <v>PAN Yellow (10x1kg / 35.27oz)44866</v>
      </c>
      <c r="DF812" s="37" t="s">
        <v>210</v>
      </c>
      <c r="DG812" s="38">
        <v>44866</v>
      </c>
      <c r="DH812" s="39">
        <v>151.9</v>
      </c>
      <c r="DI812" s="39">
        <v>151.9</v>
      </c>
      <c r="DJ812" s="39">
        <v>151.9</v>
      </c>
      <c r="DK812" s="39">
        <v>151.9</v>
      </c>
    </row>
    <row r="813" spans="109:115" x14ac:dyDescent="0.25">
      <c r="DE813" s="37" t="str">
        <f t="shared" si="9"/>
        <v>PAN Yellow (10x1kg / 35.27oz)44896</v>
      </c>
      <c r="DF813" s="37" t="s">
        <v>210</v>
      </c>
      <c r="DG813" s="38">
        <v>44896</v>
      </c>
      <c r="DH813" s="39"/>
      <c r="DI813" s="39">
        <v>193.89093444172698</v>
      </c>
      <c r="DJ813" s="39">
        <v>-128.0629617616521</v>
      </c>
      <c r="DK813" s="39">
        <v>515.84483064510607</v>
      </c>
    </row>
    <row r="814" spans="109:115" x14ac:dyDescent="0.25">
      <c r="DE814" s="37" t="str">
        <f t="shared" si="9"/>
        <v>PAN Yellow (10x1kg / 35.27oz)44927</v>
      </c>
      <c r="DF814" s="37" t="s">
        <v>210</v>
      </c>
      <c r="DG814" s="38">
        <v>44927</v>
      </c>
      <c r="DH814" s="39"/>
      <c r="DI814" s="39">
        <v>198.01355918439782</v>
      </c>
      <c r="DJ814" s="39">
        <v>-162.08593688059545</v>
      </c>
      <c r="DK814" s="39">
        <v>558.1130552493911</v>
      </c>
    </row>
    <row r="815" spans="109:115" x14ac:dyDescent="0.25">
      <c r="DE815" s="37" t="str">
        <f t="shared" si="9"/>
        <v>PAN Yellow (10x1kg / 35.27oz)44958</v>
      </c>
      <c r="DF815" s="37" t="s">
        <v>210</v>
      </c>
      <c r="DG815" s="38">
        <v>44958</v>
      </c>
      <c r="DH815" s="39"/>
      <c r="DI815" s="39">
        <v>202.13618392706869</v>
      </c>
      <c r="DJ815" s="39">
        <v>-192.56997022586867</v>
      </c>
      <c r="DK815" s="39">
        <v>596.84233808000602</v>
      </c>
    </row>
    <row r="816" spans="109:115" x14ac:dyDescent="0.25">
      <c r="DE816" s="37" t="str">
        <f t="shared" si="9"/>
        <v>PAN Yellow (10x1kg / 35.27oz)44986</v>
      </c>
      <c r="DF816" s="37" t="s">
        <v>210</v>
      </c>
      <c r="DG816" s="38">
        <v>44986</v>
      </c>
      <c r="DH816" s="39"/>
      <c r="DI816" s="39">
        <v>206.25880866973952</v>
      </c>
      <c r="DJ816" s="39">
        <v>-220.37736158423641</v>
      </c>
      <c r="DK816" s="39">
        <v>632.89497892371548</v>
      </c>
    </row>
    <row r="817" spans="109:115" x14ac:dyDescent="0.25">
      <c r="DE817" s="37" t="str">
        <f t="shared" si="9"/>
        <v>PAN Yellow (10x1kg / 35.27oz)45017</v>
      </c>
      <c r="DF817" s="37" t="s">
        <v>210</v>
      </c>
      <c r="DG817" s="38">
        <v>45017</v>
      </c>
      <c r="DH817" s="39"/>
      <c r="DI817" s="39">
        <v>210.38143341241036</v>
      </c>
      <c r="DJ817" s="39">
        <v>-246.07039898966937</v>
      </c>
      <c r="DK817" s="39">
        <v>666.83326581449012</v>
      </c>
    </row>
    <row r="818" spans="109:115" x14ac:dyDescent="0.25">
      <c r="DE818" s="37" t="str">
        <f t="shared" si="9"/>
        <v>PAN Yellow (10x1kg / 35.27oz)45047</v>
      </c>
      <c r="DF818" s="37" t="s">
        <v>210</v>
      </c>
      <c r="DG818" s="38">
        <v>45047</v>
      </c>
      <c r="DH818" s="39"/>
      <c r="DI818" s="39">
        <v>214.50405815508122</v>
      </c>
      <c r="DJ818" s="39">
        <v>-270.03976446319854</v>
      </c>
      <c r="DK818" s="39">
        <v>699.04788077336093</v>
      </c>
    </row>
    <row r="819" spans="109:115" x14ac:dyDescent="0.25">
      <c r="DE819" s="37" t="str">
        <f t="shared" ref="DE819:DE882" si="10">+DF819&amp;DG819</f>
        <v>PAN Yellow (10x1kg / 35.27oz)45078</v>
      </c>
      <c r="DF819" s="37" t="s">
        <v>210</v>
      </c>
      <c r="DG819" s="38">
        <v>45078</v>
      </c>
      <c r="DH819" s="39"/>
      <c r="DI819" s="39">
        <v>218.62668289775206</v>
      </c>
      <c r="DJ819" s="39">
        <v>-292.56990480658544</v>
      </c>
      <c r="DK819" s="39">
        <v>729.82327060208956</v>
      </c>
    </row>
    <row r="820" spans="109:115" x14ac:dyDescent="0.25">
      <c r="DE820" s="37" t="str">
        <f t="shared" si="10"/>
        <v>PAN Yellow (10x1kg / 35.27oz)45108</v>
      </c>
      <c r="DF820" s="37" t="s">
        <v>210</v>
      </c>
      <c r="DG820" s="38">
        <v>45108</v>
      </c>
      <c r="DH820" s="39"/>
      <c r="DI820" s="39">
        <v>222.7493076404229</v>
      </c>
      <c r="DJ820" s="39">
        <v>-313.87550388147179</v>
      </c>
      <c r="DK820" s="39">
        <v>759.37411916231758</v>
      </c>
    </row>
    <row r="821" spans="109:115" x14ac:dyDescent="0.25">
      <c r="DE821" s="37" t="str">
        <f t="shared" si="10"/>
        <v>PAN Yellow (10x1kg / 35.27oz)45139</v>
      </c>
      <c r="DF821" s="37" t="s">
        <v>210</v>
      </c>
      <c r="DG821" s="38">
        <v>45139</v>
      </c>
      <c r="DH821" s="39"/>
      <c r="DI821" s="39">
        <v>226.87193238309374</v>
      </c>
      <c r="DJ821" s="39">
        <v>-334.12328553521365</v>
      </c>
      <c r="DK821" s="39">
        <v>787.86715030140113</v>
      </c>
    </row>
    <row r="822" spans="109:115" x14ac:dyDescent="0.25">
      <c r="DE822" s="37" t="str">
        <f t="shared" si="10"/>
        <v>PAN Yellow (10x1kg / 35.27oz)45170</v>
      </c>
      <c r="DF822" s="37" t="s">
        <v>210</v>
      </c>
      <c r="DG822" s="38">
        <v>45170</v>
      </c>
      <c r="DH822" s="39"/>
      <c r="DI822" s="39">
        <v>230.99455712576457</v>
      </c>
      <c r="DJ822" s="39">
        <v>-353.44577100712684</v>
      </c>
      <c r="DK822" s="39">
        <v>815.43488525865598</v>
      </c>
    </row>
    <row r="823" spans="109:115" x14ac:dyDescent="0.25">
      <c r="DE823" s="37" t="str">
        <f t="shared" si="10"/>
        <v>PAN Yellow (10x1kg / 35.27oz)45200</v>
      </c>
      <c r="DF823" s="37" t="s">
        <v>210</v>
      </c>
      <c r="DG823" s="38">
        <v>45200</v>
      </c>
      <c r="DH823" s="39"/>
      <c r="DI823" s="39">
        <v>235.11718186843544</v>
      </c>
      <c r="DJ823" s="39">
        <v>-371.95034609871709</v>
      </c>
      <c r="DK823" s="39">
        <v>842.18470983558791</v>
      </c>
    </row>
    <row r="824" spans="109:115" x14ac:dyDescent="0.25">
      <c r="DE824" s="37" t="str">
        <f t="shared" si="10"/>
        <v>PAN Yellow (10x1kg / 35.27oz)45231</v>
      </c>
      <c r="DF824" s="37" t="s">
        <v>210</v>
      </c>
      <c r="DG824" s="38">
        <v>45231</v>
      </c>
      <c r="DH824" s="39"/>
      <c r="DI824" s="39">
        <v>239.23980661110627</v>
      </c>
      <c r="DJ824" s="39">
        <v>-389.72545548850633</v>
      </c>
      <c r="DK824" s="39">
        <v>868.20506871071882</v>
      </c>
    </row>
    <row r="825" spans="109:115" x14ac:dyDescent="0.25">
      <c r="DE825" s="37" t="str">
        <f t="shared" si="10"/>
        <v>PAN Yellow (10x1kg / 35.27oz)45261</v>
      </c>
      <c r="DF825" s="37" t="s">
        <v>210</v>
      </c>
      <c r="DG825" s="38">
        <v>45261</v>
      </c>
      <c r="DH825" s="39"/>
      <c r="DI825" s="39">
        <v>243.36243135377711</v>
      </c>
      <c r="DJ825" s="39">
        <v>-406.84496379361678</v>
      </c>
      <c r="DK825" s="39">
        <v>893.56982650117095</v>
      </c>
    </row>
    <row r="826" spans="109:115" x14ac:dyDescent="0.25">
      <c r="DE826" s="37" t="str">
        <f t="shared" si="10"/>
        <v>PAN Yellow (4x2300gr / 5lbs)44562</v>
      </c>
      <c r="DF826" s="37" t="s">
        <v>371</v>
      </c>
      <c r="DG826" s="38">
        <v>44562</v>
      </c>
      <c r="DH826" s="39">
        <v>0</v>
      </c>
      <c r="DI826" s="39"/>
      <c r="DJ826" s="39"/>
      <c r="DK826" s="39"/>
    </row>
    <row r="827" spans="109:115" x14ac:dyDescent="0.25">
      <c r="DE827" s="37" t="str">
        <f t="shared" si="10"/>
        <v>PAN Yellow (4x2300gr / 5lbs)44593</v>
      </c>
      <c r="DF827" s="37" t="s">
        <v>371</v>
      </c>
      <c r="DG827" s="38">
        <v>44593</v>
      </c>
      <c r="DH827" s="39">
        <v>10</v>
      </c>
      <c r="DI827" s="39"/>
      <c r="DJ827" s="39"/>
      <c r="DK827" s="39"/>
    </row>
    <row r="828" spans="109:115" x14ac:dyDescent="0.25">
      <c r="DE828" s="37" t="str">
        <f t="shared" si="10"/>
        <v>PAN Yellow (4x2300gr / 5lbs)44621</v>
      </c>
      <c r="DF828" s="37" t="s">
        <v>371</v>
      </c>
      <c r="DG828" s="38">
        <v>44621</v>
      </c>
      <c r="DH828" s="39">
        <v>369</v>
      </c>
      <c r="DI828" s="39"/>
      <c r="DJ828" s="39"/>
      <c r="DK828" s="39"/>
    </row>
    <row r="829" spans="109:115" x14ac:dyDescent="0.25">
      <c r="DE829" s="37" t="str">
        <f t="shared" si="10"/>
        <v>PAN Yellow (4x2300gr / 5lbs)44652</v>
      </c>
      <c r="DF829" s="37" t="s">
        <v>371</v>
      </c>
      <c r="DG829" s="38">
        <v>44652</v>
      </c>
      <c r="DH829" s="39">
        <v>257</v>
      </c>
      <c r="DI829" s="39"/>
      <c r="DJ829" s="39"/>
      <c r="DK829" s="39"/>
    </row>
    <row r="830" spans="109:115" x14ac:dyDescent="0.25">
      <c r="DE830" s="37" t="str">
        <f t="shared" si="10"/>
        <v>PAN Yellow (4x2300gr / 5lbs)44682</v>
      </c>
      <c r="DF830" s="37" t="s">
        <v>371</v>
      </c>
      <c r="DG830" s="38">
        <v>44682</v>
      </c>
      <c r="DH830" s="39">
        <v>341</v>
      </c>
      <c r="DI830" s="39"/>
      <c r="DJ830" s="39"/>
      <c r="DK830" s="39"/>
    </row>
    <row r="831" spans="109:115" x14ac:dyDescent="0.25">
      <c r="DE831" s="37" t="str">
        <f t="shared" si="10"/>
        <v>PAN Yellow (4x2300gr / 5lbs)44713</v>
      </c>
      <c r="DF831" s="37" t="s">
        <v>371</v>
      </c>
      <c r="DG831" s="38">
        <v>44713</v>
      </c>
      <c r="DH831" s="39">
        <v>272.25</v>
      </c>
      <c r="DI831" s="39"/>
      <c r="DJ831" s="39"/>
      <c r="DK831" s="39"/>
    </row>
    <row r="832" spans="109:115" x14ac:dyDescent="0.25">
      <c r="DE832" s="37" t="str">
        <f t="shared" si="10"/>
        <v>PAN Yellow (4x2300gr / 5lbs)44743</v>
      </c>
      <c r="DF832" s="37" t="s">
        <v>371</v>
      </c>
      <c r="DG832" s="38">
        <v>44743</v>
      </c>
      <c r="DH832" s="39">
        <v>145.75</v>
      </c>
      <c r="DI832" s="39"/>
      <c r="DJ832" s="39"/>
      <c r="DK832" s="39"/>
    </row>
    <row r="833" spans="109:115" x14ac:dyDescent="0.25">
      <c r="DE833" s="37" t="str">
        <f t="shared" si="10"/>
        <v>PAN Yellow (4x2300gr / 5lbs)44774</v>
      </c>
      <c r="DF833" s="37" t="s">
        <v>371</v>
      </c>
      <c r="DG833" s="38">
        <v>44774</v>
      </c>
      <c r="DH833" s="39">
        <v>159</v>
      </c>
      <c r="DI833" s="39"/>
      <c r="DJ833" s="39"/>
      <c r="DK833" s="39"/>
    </row>
    <row r="834" spans="109:115" x14ac:dyDescent="0.25">
      <c r="DE834" s="37" t="str">
        <f t="shared" si="10"/>
        <v>PAN Yellow (4x2300gr / 5lbs)44805</v>
      </c>
      <c r="DF834" s="37" t="s">
        <v>371</v>
      </c>
      <c r="DG834" s="38">
        <v>44805</v>
      </c>
      <c r="DH834" s="39">
        <v>255</v>
      </c>
      <c r="DI834" s="39"/>
      <c r="DJ834" s="39"/>
      <c r="DK834" s="39"/>
    </row>
    <row r="835" spans="109:115" x14ac:dyDescent="0.25">
      <c r="DE835" s="37" t="str">
        <f t="shared" si="10"/>
        <v>PAN Yellow (4x2300gr / 5lbs)44835</v>
      </c>
      <c r="DF835" s="37" t="s">
        <v>371</v>
      </c>
      <c r="DG835" s="38">
        <v>44835</v>
      </c>
      <c r="DH835" s="39">
        <v>234.75</v>
      </c>
      <c r="DI835" s="39"/>
      <c r="DJ835" s="39"/>
      <c r="DK835" s="39"/>
    </row>
    <row r="836" spans="109:115" x14ac:dyDescent="0.25">
      <c r="DE836" s="37" t="str">
        <f t="shared" si="10"/>
        <v>PAN Yellow (4x2300gr / 5lbs)44866</v>
      </c>
      <c r="DF836" s="37" t="s">
        <v>371</v>
      </c>
      <c r="DG836" s="38">
        <v>44866</v>
      </c>
      <c r="DH836" s="39">
        <v>356.25</v>
      </c>
      <c r="DI836" s="39">
        <v>356.25</v>
      </c>
      <c r="DJ836" s="39">
        <v>356.25</v>
      </c>
      <c r="DK836" s="39">
        <v>356.25</v>
      </c>
    </row>
    <row r="837" spans="109:115" x14ac:dyDescent="0.25">
      <c r="DE837" s="37" t="str">
        <f t="shared" si="10"/>
        <v>PAN Yellow (4x2300gr / 5lbs)44896</v>
      </c>
      <c r="DF837" s="37" t="s">
        <v>371</v>
      </c>
      <c r="DG837" s="38">
        <v>44896</v>
      </c>
      <c r="DH837" s="39"/>
      <c r="DI837" s="39">
        <v>338.17829361098796</v>
      </c>
      <c r="DJ837" s="39">
        <v>79.563362115626944</v>
      </c>
      <c r="DK837" s="39">
        <v>596.79322510634893</v>
      </c>
    </row>
    <row r="838" spans="109:115" x14ac:dyDescent="0.25">
      <c r="DE838" s="37" t="str">
        <f t="shared" si="10"/>
        <v>PAN Yellow (4x2300gr / 5lbs)44927</v>
      </c>
      <c r="DF838" s="37" t="s">
        <v>371</v>
      </c>
      <c r="DG838" s="38">
        <v>44927</v>
      </c>
      <c r="DH838" s="39"/>
      <c r="DI838" s="39">
        <v>347.5464766041552</v>
      </c>
      <c r="DJ838" s="39">
        <v>24.122577102404364</v>
      </c>
      <c r="DK838" s="39">
        <v>670.9703761059061</v>
      </c>
    </row>
    <row r="839" spans="109:115" x14ac:dyDescent="0.25">
      <c r="DE839" s="37" t="str">
        <f t="shared" si="10"/>
        <v>PAN Yellow (4x2300gr / 5lbs)44958</v>
      </c>
      <c r="DF839" s="37" t="s">
        <v>371</v>
      </c>
      <c r="DG839" s="38">
        <v>44958</v>
      </c>
      <c r="DH839" s="39"/>
      <c r="DI839" s="39">
        <v>356.91465959732227</v>
      </c>
      <c r="DJ839" s="39">
        <v>-20.477547416447351</v>
      </c>
      <c r="DK839" s="39">
        <v>734.30686661109189</v>
      </c>
    </row>
    <row r="840" spans="109:115" x14ac:dyDescent="0.25">
      <c r="DE840" s="37" t="str">
        <f t="shared" si="10"/>
        <v>PAN Yellow (4x2300gr / 5lbs)44986</v>
      </c>
      <c r="DF840" s="37" t="s">
        <v>371</v>
      </c>
      <c r="DG840" s="38">
        <v>44986</v>
      </c>
      <c r="DH840" s="39"/>
      <c r="DI840" s="39">
        <v>366.28284259048957</v>
      </c>
      <c r="DJ840" s="39">
        <v>-58.390436523150527</v>
      </c>
      <c r="DK840" s="39">
        <v>790.9561217041296</v>
      </c>
    </row>
    <row r="841" spans="109:115" x14ac:dyDescent="0.25">
      <c r="DE841" s="37" t="str">
        <f t="shared" si="10"/>
        <v>PAN Yellow (4x2300gr / 5lbs)45017</v>
      </c>
      <c r="DF841" s="37" t="s">
        <v>371</v>
      </c>
      <c r="DG841" s="38">
        <v>45017</v>
      </c>
      <c r="DH841" s="39"/>
      <c r="DI841" s="39">
        <v>375.65102558365658</v>
      </c>
      <c r="DJ841" s="39">
        <v>-91.650483901929761</v>
      </c>
      <c r="DK841" s="39">
        <v>842.95253506924291</v>
      </c>
    </row>
    <row r="842" spans="109:115" x14ac:dyDescent="0.25">
      <c r="DE842" s="37" t="str">
        <f t="shared" si="10"/>
        <v>PAN Yellow (4x2300gr / 5lbs)45047</v>
      </c>
      <c r="DF842" s="37" t="s">
        <v>371</v>
      </c>
      <c r="DG842" s="38">
        <v>45047</v>
      </c>
      <c r="DH842" s="39"/>
      <c r="DI842" s="39">
        <v>385.01920857682387</v>
      </c>
      <c r="DJ842" s="39">
        <v>-121.43407851016599</v>
      </c>
      <c r="DK842" s="39">
        <v>891.47249566381379</v>
      </c>
    </row>
    <row r="843" spans="109:115" x14ac:dyDescent="0.25">
      <c r="DE843" s="37" t="str">
        <f t="shared" si="10"/>
        <v>PAN Yellow (4x2300gr / 5lbs)45078</v>
      </c>
      <c r="DF843" s="37" t="s">
        <v>371</v>
      </c>
      <c r="DG843" s="38">
        <v>45078</v>
      </c>
      <c r="DH843" s="39"/>
      <c r="DI843" s="39">
        <v>394.38739156999094</v>
      </c>
      <c r="DJ843" s="39">
        <v>-148.49401486941343</v>
      </c>
      <c r="DK843" s="39">
        <v>937.26879800939537</v>
      </c>
    </row>
    <row r="844" spans="109:115" x14ac:dyDescent="0.25">
      <c r="DE844" s="37" t="str">
        <f t="shared" si="10"/>
        <v>PAN Yellow (4x2300gr / 5lbs)45108</v>
      </c>
      <c r="DF844" s="37" t="s">
        <v>371</v>
      </c>
      <c r="DG844" s="38">
        <v>45108</v>
      </c>
      <c r="DH844" s="39"/>
      <c r="DI844" s="39">
        <v>403.75557456315818</v>
      </c>
      <c r="DJ844" s="39">
        <v>-173.34641200429354</v>
      </c>
      <c r="DK844" s="39">
        <v>980.85756113060984</v>
      </c>
    </row>
    <row r="845" spans="109:115" x14ac:dyDescent="0.25">
      <c r="DE845" s="37" t="str">
        <f t="shared" si="10"/>
        <v>PAN Yellow (4x2300gr / 5lbs)45139</v>
      </c>
      <c r="DF845" s="37" t="s">
        <v>371</v>
      </c>
      <c r="DG845" s="38">
        <v>45139</v>
      </c>
      <c r="DH845" s="39"/>
      <c r="DI845" s="39">
        <v>413.12375755632524</v>
      </c>
      <c r="DJ845" s="39">
        <v>-196.36333015924174</v>
      </c>
      <c r="DK845" s="39">
        <v>1022.6108452718922</v>
      </c>
    </row>
    <row r="846" spans="109:115" x14ac:dyDescent="0.25">
      <c r="DE846" s="37" t="str">
        <f t="shared" si="10"/>
        <v>PAN Yellow (4x2300gr / 5lbs)45170</v>
      </c>
      <c r="DF846" s="37" t="s">
        <v>371</v>
      </c>
      <c r="DG846" s="38">
        <v>45170</v>
      </c>
      <c r="DH846" s="39"/>
      <c r="DI846" s="39">
        <v>422.49194054949254</v>
      </c>
      <c r="DJ846" s="39">
        <v>-217.82343236974583</v>
      </c>
      <c r="DK846" s="39">
        <v>1062.8073134687309</v>
      </c>
    </row>
    <row r="847" spans="109:115" x14ac:dyDescent="0.25">
      <c r="DE847" s="37" t="str">
        <f t="shared" si="10"/>
        <v>PAN Yellow (4x2300gr / 5lbs)45200</v>
      </c>
      <c r="DF847" s="37" t="s">
        <v>371</v>
      </c>
      <c r="DG847" s="38">
        <v>45200</v>
      </c>
      <c r="DH847" s="39"/>
      <c r="DI847" s="39">
        <v>431.86012354265955</v>
      </c>
      <c r="DJ847" s="39">
        <v>-237.94181492688887</v>
      </c>
      <c r="DK847" s="39">
        <v>1101.662062012208</v>
      </c>
    </row>
    <row r="848" spans="109:115" x14ac:dyDescent="0.25">
      <c r="DE848" s="37" t="str">
        <f t="shared" si="10"/>
        <v>PAN Yellow (4x2300gr / 5lbs)45231</v>
      </c>
      <c r="DF848" s="37" t="s">
        <v>371</v>
      </c>
      <c r="DG848" s="38">
        <v>45231</v>
      </c>
      <c r="DH848" s="39"/>
      <c r="DI848" s="39">
        <v>441.22830653582685</v>
      </c>
      <c r="DJ848" s="39">
        <v>-256.88860616429781</v>
      </c>
      <c r="DK848" s="39">
        <v>1139.3452192359514</v>
      </c>
    </row>
    <row r="849" spans="109:115" x14ac:dyDescent="0.25">
      <c r="DE849" s="37" t="str">
        <f t="shared" si="10"/>
        <v>PAN Yellow (4x2300gr / 5lbs)45261</v>
      </c>
      <c r="DF849" s="37" t="s">
        <v>371</v>
      </c>
      <c r="DG849" s="38">
        <v>45261</v>
      </c>
      <c r="DH849" s="39"/>
      <c r="DI849" s="39">
        <v>450.59648952899391</v>
      </c>
      <c r="DJ849" s="39">
        <v>-274.80110601515645</v>
      </c>
      <c r="DK849" s="39">
        <v>1175.9940850731443</v>
      </c>
    </row>
    <row r="850" spans="109:115" x14ac:dyDescent="0.25">
      <c r="DE850" s="37" t="str">
        <f t="shared" si="10"/>
        <v>PAN White Whole Grain (10x 1Kg / 35.27oz)44562</v>
      </c>
      <c r="DF850" s="37" t="s">
        <v>430</v>
      </c>
      <c r="DG850" s="38">
        <v>44562</v>
      </c>
      <c r="DH850" s="39">
        <v>0</v>
      </c>
      <c r="DI850" s="39"/>
      <c r="DJ850" s="39"/>
      <c r="DK850" s="39"/>
    </row>
    <row r="851" spans="109:115" x14ac:dyDescent="0.25">
      <c r="DE851" s="37" t="str">
        <f t="shared" si="10"/>
        <v>PAN White Whole Grain (10x 1Kg / 35.27oz)44593</v>
      </c>
      <c r="DF851" s="37" t="s">
        <v>430</v>
      </c>
      <c r="DG851" s="38">
        <v>44593</v>
      </c>
      <c r="DH851" s="39">
        <v>0</v>
      </c>
      <c r="DI851" s="39"/>
      <c r="DJ851" s="39"/>
      <c r="DK851" s="39"/>
    </row>
    <row r="852" spans="109:115" x14ac:dyDescent="0.25">
      <c r="DE852" s="37" t="str">
        <f t="shared" si="10"/>
        <v>PAN White Whole Grain (10x 1Kg / 35.27oz)44621</v>
      </c>
      <c r="DF852" s="37" t="s">
        <v>430</v>
      </c>
      <c r="DG852" s="38">
        <v>44621</v>
      </c>
      <c r="DH852" s="39">
        <v>312</v>
      </c>
      <c r="DI852" s="39"/>
      <c r="DJ852" s="39"/>
      <c r="DK852" s="39"/>
    </row>
    <row r="853" spans="109:115" x14ac:dyDescent="0.25">
      <c r="DE853" s="37" t="str">
        <f t="shared" si="10"/>
        <v>PAN White Whole Grain (10x 1Kg / 35.27oz)44652</v>
      </c>
      <c r="DF853" s="37" t="s">
        <v>430</v>
      </c>
      <c r="DG853" s="38">
        <v>44652</v>
      </c>
      <c r="DH853" s="39">
        <v>338.9</v>
      </c>
      <c r="DI853" s="39"/>
      <c r="DJ853" s="39"/>
      <c r="DK853" s="39"/>
    </row>
    <row r="854" spans="109:115" x14ac:dyDescent="0.25">
      <c r="DE854" s="37" t="str">
        <f t="shared" si="10"/>
        <v>PAN White Whole Grain (10x 1Kg / 35.27oz)44682</v>
      </c>
      <c r="DF854" s="37" t="s">
        <v>430</v>
      </c>
      <c r="DG854" s="38">
        <v>44682</v>
      </c>
      <c r="DH854" s="39">
        <v>285</v>
      </c>
      <c r="DI854" s="39"/>
      <c r="DJ854" s="39"/>
      <c r="DK854" s="39"/>
    </row>
    <row r="855" spans="109:115" x14ac:dyDescent="0.25">
      <c r="DE855" s="37" t="str">
        <f t="shared" si="10"/>
        <v>PAN White Whole Grain (10x 1Kg / 35.27oz)44713</v>
      </c>
      <c r="DF855" s="37" t="s">
        <v>430</v>
      </c>
      <c r="DG855" s="38">
        <v>44713</v>
      </c>
      <c r="DH855" s="39">
        <v>310.8</v>
      </c>
      <c r="DI855" s="39"/>
      <c r="DJ855" s="39"/>
      <c r="DK855" s="39"/>
    </row>
    <row r="856" spans="109:115" x14ac:dyDescent="0.25">
      <c r="DE856" s="37" t="str">
        <f t="shared" si="10"/>
        <v>PAN White Whole Grain (10x 1Kg / 35.27oz)44743</v>
      </c>
      <c r="DF856" s="37" t="s">
        <v>430</v>
      </c>
      <c r="DG856" s="38">
        <v>44743</v>
      </c>
      <c r="DH856" s="39">
        <v>161.80000000000001</v>
      </c>
      <c r="DI856" s="39"/>
      <c r="DJ856" s="39"/>
      <c r="DK856" s="39"/>
    </row>
    <row r="857" spans="109:115" x14ac:dyDescent="0.25">
      <c r="DE857" s="37" t="str">
        <f t="shared" si="10"/>
        <v>PAN White Whole Grain (10x 1Kg / 35.27oz)44774</v>
      </c>
      <c r="DF857" s="37" t="s">
        <v>430</v>
      </c>
      <c r="DG857" s="38">
        <v>44774</v>
      </c>
      <c r="DH857" s="39">
        <v>272</v>
      </c>
      <c r="DI857" s="39"/>
      <c r="DJ857" s="39"/>
      <c r="DK857" s="39"/>
    </row>
    <row r="858" spans="109:115" x14ac:dyDescent="0.25">
      <c r="DE858" s="37" t="str">
        <f t="shared" si="10"/>
        <v>PAN White Whole Grain (10x 1Kg / 35.27oz)44805</v>
      </c>
      <c r="DF858" s="37" t="s">
        <v>430</v>
      </c>
      <c r="DG858" s="38">
        <v>44805</v>
      </c>
      <c r="DH858" s="39">
        <v>191.9</v>
      </c>
      <c r="DI858" s="39"/>
      <c r="DJ858" s="39"/>
      <c r="DK858" s="39"/>
    </row>
    <row r="859" spans="109:115" x14ac:dyDescent="0.25">
      <c r="DE859" s="37" t="str">
        <f t="shared" si="10"/>
        <v>PAN White Whole Grain (10x 1Kg / 35.27oz)44835</v>
      </c>
      <c r="DF859" s="37" t="s">
        <v>430</v>
      </c>
      <c r="DG859" s="38">
        <v>44835</v>
      </c>
      <c r="DH859" s="39">
        <v>179.3</v>
      </c>
      <c r="DI859" s="39"/>
      <c r="DJ859" s="39"/>
      <c r="DK859" s="39"/>
    </row>
    <row r="860" spans="109:115" x14ac:dyDescent="0.25">
      <c r="DE860" s="37" t="str">
        <f t="shared" si="10"/>
        <v>PAN White Whole Grain (10x 1Kg / 35.27oz)44866</v>
      </c>
      <c r="DF860" s="37" t="s">
        <v>430</v>
      </c>
      <c r="DG860" s="38">
        <v>44866</v>
      </c>
      <c r="DH860" s="39">
        <v>192.6</v>
      </c>
      <c r="DI860" s="39">
        <v>192.6</v>
      </c>
      <c r="DJ860" s="39">
        <v>192.6</v>
      </c>
      <c r="DK860" s="39">
        <v>192.6</v>
      </c>
    </row>
    <row r="861" spans="109:115" x14ac:dyDescent="0.25">
      <c r="DE861" s="37" t="str">
        <f t="shared" si="10"/>
        <v>PAN White Whole Grain (10x 1Kg / 35.27oz)44896</v>
      </c>
      <c r="DF861" s="37" t="s">
        <v>430</v>
      </c>
      <c r="DG861" s="38">
        <v>44896</v>
      </c>
      <c r="DH861" s="39"/>
      <c r="DI861" s="39">
        <v>194.16957701016545</v>
      </c>
      <c r="DJ861" s="39">
        <v>120.95717492120022</v>
      </c>
      <c r="DK861" s="39">
        <v>267.38197909913072</v>
      </c>
    </row>
    <row r="862" spans="109:115" x14ac:dyDescent="0.25">
      <c r="DE862" s="37" t="str">
        <f t="shared" si="10"/>
        <v>PAN White Whole Grain (10x 1Kg / 35.27oz)44927</v>
      </c>
      <c r="DF862" s="37" t="s">
        <v>430</v>
      </c>
      <c r="DG862" s="38">
        <v>44927</v>
      </c>
      <c r="DH862" s="39"/>
      <c r="DI862" s="39">
        <v>112.98717673303608</v>
      </c>
      <c r="DJ862" s="39">
        <v>39.774445189002705</v>
      </c>
      <c r="DK862" s="39">
        <v>186.19990827706945</v>
      </c>
    </row>
    <row r="863" spans="109:115" x14ac:dyDescent="0.25">
      <c r="DE863" s="37" t="str">
        <f t="shared" si="10"/>
        <v>PAN White Whole Grain (10x 1Kg / 35.27oz)44958</v>
      </c>
      <c r="DF863" s="37" t="s">
        <v>430</v>
      </c>
      <c r="DG863" s="38">
        <v>44958</v>
      </c>
      <c r="DH863" s="39"/>
      <c r="DI863" s="39">
        <v>154.5444307084139</v>
      </c>
      <c r="DJ863" s="39">
        <v>80.725051484301844</v>
      </c>
      <c r="DK863" s="39">
        <v>228.36380993252595</v>
      </c>
    </row>
    <row r="864" spans="109:115" x14ac:dyDescent="0.25">
      <c r="DE864" s="37" t="str">
        <f t="shared" si="10"/>
        <v>PAN White Whole Grain (10x 1Kg / 35.27oz)44986</v>
      </c>
      <c r="DF864" s="37" t="s">
        <v>430</v>
      </c>
      <c r="DG864" s="38">
        <v>44986</v>
      </c>
      <c r="DH864" s="39"/>
      <c r="DI864" s="39">
        <v>73.362030431284524</v>
      </c>
      <c r="DJ864" s="39">
        <v>-0.45825641744534096</v>
      </c>
      <c r="DK864" s="39">
        <v>147.18231728001439</v>
      </c>
    </row>
    <row r="865" spans="109:115" x14ac:dyDescent="0.25">
      <c r="DE865" s="37" t="str">
        <f t="shared" si="10"/>
        <v>PAN White Whole Grain (10x 1Kg / 35.27oz)45017</v>
      </c>
      <c r="DF865" s="37" t="s">
        <v>430</v>
      </c>
      <c r="DG865" s="38">
        <v>45017</v>
      </c>
      <c r="DH865" s="39"/>
      <c r="DI865" s="39">
        <v>114.91928440666234</v>
      </c>
      <c r="DJ865" s="39">
        <v>40.478578684930127</v>
      </c>
      <c r="DK865" s="39">
        <v>189.35999012839454</v>
      </c>
    </row>
    <row r="866" spans="109:115" x14ac:dyDescent="0.25">
      <c r="DE866" s="37" t="str">
        <f t="shared" si="10"/>
        <v>PAN White Whole Grain (10x 1Kg / 35.27oz)45047</v>
      </c>
      <c r="DF866" s="37" t="s">
        <v>430</v>
      </c>
      <c r="DG866" s="38">
        <v>45047</v>
      </c>
      <c r="DH866" s="39"/>
      <c r="DI866" s="39">
        <v>33.73688412953296</v>
      </c>
      <c r="DJ866" s="39">
        <v>-40.705585678263567</v>
      </c>
      <c r="DK866" s="39">
        <v>108.17935393732949</v>
      </c>
    </row>
    <row r="867" spans="109:115" x14ac:dyDescent="0.25">
      <c r="DE867" s="37" t="str">
        <f t="shared" si="10"/>
        <v>PAN White Whole Grain (10x 1Kg / 35.27oz)45078</v>
      </c>
      <c r="DF867" s="37" t="s">
        <v>430</v>
      </c>
      <c r="DG867" s="38">
        <v>45078</v>
      </c>
      <c r="DH867" s="39"/>
      <c r="DI867" s="39">
        <v>75.294138104910786</v>
      </c>
      <c r="DJ867" s="39">
        <v>0.2175416285237759</v>
      </c>
      <c r="DK867" s="39">
        <v>150.3707345812978</v>
      </c>
    </row>
    <row r="868" spans="109:115" x14ac:dyDescent="0.25">
      <c r="DE868" s="37" t="str">
        <f t="shared" si="10"/>
        <v>PAN White Whole Grain (10x 1Kg / 35.27oz)45108</v>
      </c>
      <c r="DF868" s="37" t="s">
        <v>430</v>
      </c>
      <c r="DG868" s="38">
        <v>45108</v>
      </c>
      <c r="DH868" s="39"/>
      <c r="DI868" s="39">
        <v>-5.8882621722185959</v>
      </c>
      <c r="DJ868" s="39">
        <v>-80.967750070043508</v>
      </c>
      <c r="DK868" s="39">
        <v>69.191225725606301</v>
      </c>
    </row>
    <row r="869" spans="109:115" x14ac:dyDescent="0.25">
      <c r="DE869" s="37" t="str">
        <f t="shared" si="10"/>
        <v>PAN White Whole Grain (10x 1Kg / 35.27oz)45139</v>
      </c>
      <c r="DF869" s="37" t="s">
        <v>430</v>
      </c>
      <c r="DG869" s="38">
        <v>45139</v>
      </c>
      <c r="DH869" s="39"/>
      <c r="DI869" s="39">
        <v>35.668991803159237</v>
      </c>
      <c r="DJ869" s="39">
        <v>-40.058259040328444</v>
      </c>
      <c r="DK869" s="39">
        <v>111.39624264664693</v>
      </c>
    </row>
    <row r="870" spans="109:115" x14ac:dyDescent="0.25">
      <c r="DE870" s="37" t="str">
        <f t="shared" si="10"/>
        <v>PAN White Whole Grain (10x 1Kg / 35.27oz)45170</v>
      </c>
      <c r="DF870" s="37" t="s">
        <v>430</v>
      </c>
      <c r="DG870" s="38">
        <v>45170</v>
      </c>
      <c r="DH870" s="39"/>
      <c r="DI870" s="39">
        <v>-45.513408473970152</v>
      </c>
      <c r="DJ870" s="39">
        <v>-121.24494145110381</v>
      </c>
      <c r="DK870" s="39">
        <v>30.218124503163516</v>
      </c>
    </row>
    <row r="871" spans="109:115" x14ac:dyDescent="0.25">
      <c r="DE871" s="37" t="str">
        <f t="shared" si="10"/>
        <v>PAN White Whole Grain (10x 1Kg / 35.27oz)45200</v>
      </c>
      <c r="DF871" s="37" t="s">
        <v>430</v>
      </c>
      <c r="DG871" s="38">
        <v>45200</v>
      </c>
      <c r="DH871" s="39"/>
      <c r="DI871" s="39">
        <v>-3.9561544985923192</v>
      </c>
      <c r="DJ871" s="39">
        <v>-80.349007402155479</v>
      </c>
      <c r="DK871" s="39">
        <v>72.436698404970826</v>
      </c>
    </row>
    <row r="872" spans="109:115" x14ac:dyDescent="0.25">
      <c r="DE872" s="37" t="str">
        <f t="shared" si="10"/>
        <v>PAN White Whole Grain (10x 1Kg / 35.27oz)45231</v>
      </c>
      <c r="DF872" s="37" t="s">
        <v>430</v>
      </c>
      <c r="DG872" s="38">
        <v>45231</v>
      </c>
      <c r="DH872" s="39"/>
      <c r="DI872" s="39">
        <v>-85.138554775721701</v>
      </c>
      <c r="DJ872" s="39">
        <v>-161.5373363378576</v>
      </c>
      <c r="DK872" s="39">
        <v>-8.7397732135858064</v>
      </c>
    </row>
    <row r="873" spans="109:115" x14ac:dyDescent="0.25">
      <c r="DE873" s="37" t="str">
        <f t="shared" si="10"/>
        <v>PAN White Whole Grain (10x 1Kg / 35.27oz)45261</v>
      </c>
      <c r="DF873" s="37" t="s">
        <v>430</v>
      </c>
      <c r="DG873" s="38">
        <v>45261</v>
      </c>
      <c r="DH873" s="39"/>
      <c r="DI873" s="39">
        <v>-43.581300800343875</v>
      </c>
      <c r="DJ873" s="39">
        <v>-120.65487255272959</v>
      </c>
      <c r="DK873" s="39">
        <v>33.492270952041842</v>
      </c>
    </row>
    <row r="874" spans="109:115" x14ac:dyDescent="0.25">
      <c r="DE874" s="37" t="str">
        <f t="shared" si="10"/>
        <v>Casabe Gourmet 4 (16x225gr / 8oz)44562</v>
      </c>
      <c r="DF874" s="37" t="s">
        <v>66</v>
      </c>
      <c r="DG874" s="38">
        <v>44562</v>
      </c>
      <c r="DH874" s="39">
        <v>239.75</v>
      </c>
      <c r="DI874" s="39"/>
      <c r="DJ874" s="39"/>
      <c r="DK874" s="39"/>
    </row>
    <row r="875" spans="109:115" x14ac:dyDescent="0.25">
      <c r="DE875" s="37" t="str">
        <f t="shared" si="10"/>
        <v>Casabe Gourmet 4 (16x225gr / 8oz)44593</v>
      </c>
      <c r="DF875" s="37" t="s">
        <v>66</v>
      </c>
      <c r="DG875" s="38">
        <v>44593</v>
      </c>
      <c r="DH875" s="39">
        <v>122.75</v>
      </c>
      <c r="DI875" s="39"/>
      <c r="DJ875" s="39"/>
      <c r="DK875" s="39"/>
    </row>
    <row r="876" spans="109:115" x14ac:dyDescent="0.25">
      <c r="DE876" s="37" t="str">
        <f t="shared" si="10"/>
        <v>Casabe Gourmet 4 (16x225gr / 8oz)44621</v>
      </c>
      <c r="DF876" s="37" t="s">
        <v>66</v>
      </c>
      <c r="DG876" s="38">
        <v>44621</v>
      </c>
      <c r="DH876" s="39">
        <v>156</v>
      </c>
      <c r="DI876" s="39"/>
      <c r="DJ876" s="39"/>
      <c r="DK876" s="39"/>
    </row>
    <row r="877" spans="109:115" x14ac:dyDescent="0.25">
      <c r="DE877" s="37" t="str">
        <f t="shared" si="10"/>
        <v>Casabe Gourmet 4 (16x225gr / 8oz)44652</v>
      </c>
      <c r="DF877" s="37" t="s">
        <v>66</v>
      </c>
      <c r="DG877" s="38">
        <v>44652</v>
      </c>
      <c r="DH877" s="39">
        <v>95.734375</v>
      </c>
      <c r="DI877" s="39"/>
      <c r="DJ877" s="39"/>
      <c r="DK877" s="39"/>
    </row>
    <row r="878" spans="109:115" x14ac:dyDescent="0.25">
      <c r="DE878" s="37" t="str">
        <f t="shared" si="10"/>
        <v>Casabe Gourmet 4 (16x225gr / 8oz)44682</v>
      </c>
      <c r="DF878" s="37" t="s">
        <v>66</v>
      </c>
      <c r="DG878" s="38">
        <v>44682</v>
      </c>
      <c r="DH878" s="39">
        <v>194.5</v>
      </c>
      <c r="DI878" s="39"/>
      <c r="DJ878" s="39"/>
      <c r="DK878" s="39"/>
    </row>
    <row r="879" spans="109:115" x14ac:dyDescent="0.25">
      <c r="DE879" s="37" t="str">
        <f t="shared" si="10"/>
        <v>Casabe Gourmet 4 (16x225gr / 8oz)44713</v>
      </c>
      <c r="DF879" s="37" t="s">
        <v>66</v>
      </c>
      <c r="DG879" s="38">
        <v>44713</v>
      </c>
      <c r="DH879" s="39">
        <v>72.21875</v>
      </c>
      <c r="DI879" s="39"/>
      <c r="DJ879" s="39"/>
      <c r="DK879" s="39"/>
    </row>
    <row r="880" spans="109:115" x14ac:dyDescent="0.25">
      <c r="DE880" s="37" t="str">
        <f t="shared" si="10"/>
        <v>Casabe Gourmet 4 (16x225gr / 8oz)44743</v>
      </c>
      <c r="DF880" s="37" t="s">
        <v>66</v>
      </c>
      <c r="DG880" s="38">
        <v>44743</v>
      </c>
      <c r="DH880" s="39">
        <v>134.5</v>
      </c>
      <c r="DI880" s="39"/>
      <c r="DJ880" s="39"/>
      <c r="DK880" s="39"/>
    </row>
    <row r="881" spans="109:115" x14ac:dyDescent="0.25">
      <c r="DE881" s="37" t="str">
        <f t="shared" si="10"/>
        <v>Casabe Gourmet 4 (16x225gr / 8oz)44774</v>
      </c>
      <c r="DF881" s="37" t="s">
        <v>66</v>
      </c>
      <c r="DG881" s="38">
        <v>44774</v>
      </c>
      <c r="DH881" s="39">
        <v>173.984375</v>
      </c>
      <c r="DI881" s="39"/>
      <c r="DJ881" s="39"/>
      <c r="DK881" s="39"/>
    </row>
    <row r="882" spans="109:115" x14ac:dyDescent="0.25">
      <c r="DE882" s="37" t="str">
        <f t="shared" si="10"/>
        <v>Casabe Gourmet 4 (16x225gr / 8oz)44805</v>
      </c>
      <c r="DF882" s="37" t="s">
        <v>66</v>
      </c>
      <c r="DG882" s="38">
        <v>44805</v>
      </c>
      <c r="DH882" s="39">
        <v>175.734375</v>
      </c>
      <c r="DI882" s="39"/>
      <c r="DJ882" s="39"/>
      <c r="DK882" s="39"/>
    </row>
    <row r="883" spans="109:115" x14ac:dyDescent="0.25">
      <c r="DE883" s="37" t="str">
        <f t="shared" ref="DE883:DE945" si="11">+DF883&amp;DG883</f>
        <v>Casabe Gourmet 4 (16x225gr / 8oz)44835</v>
      </c>
      <c r="DF883" s="37" t="s">
        <v>66</v>
      </c>
      <c r="DG883" s="38">
        <v>44835</v>
      </c>
      <c r="DH883" s="39">
        <v>85.75</v>
      </c>
      <c r="DI883" s="39"/>
      <c r="DJ883" s="39"/>
      <c r="DK883" s="39"/>
    </row>
    <row r="884" spans="109:115" x14ac:dyDescent="0.25">
      <c r="DE884" s="37" t="str">
        <f t="shared" si="11"/>
        <v>Casabe Gourmet 4 (16x225gr / 8oz)44866</v>
      </c>
      <c r="DF884" s="37" t="s">
        <v>66</v>
      </c>
      <c r="DG884" s="38">
        <v>44866</v>
      </c>
      <c r="DH884" s="39">
        <v>182.3125</v>
      </c>
      <c r="DI884" s="39">
        <v>182.3125</v>
      </c>
      <c r="DJ884" s="39">
        <v>182.3125</v>
      </c>
      <c r="DK884" s="39">
        <v>182.3125</v>
      </c>
    </row>
    <row r="885" spans="109:115" x14ac:dyDescent="0.25">
      <c r="DE885" s="37" t="str">
        <f t="shared" si="11"/>
        <v>Casabe Gourmet 4 (16x225gr / 8oz)44896</v>
      </c>
      <c r="DF885" s="37" t="s">
        <v>66</v>
      </c>
      <c r="DG885" s="38">
        <v>44896</v>
      </c>
      <c r="DH885" s="39"/>
      <c r="DI885" s="39">
        <v>147.94935976219571</v>
      </c>
      <c r="DJ885" s="39">
        <v>24.555836454830583</v>
      </c>
      <c r="DK885" s="39">
        <v>271.34288306956086</v>
      </c>
    </row>
    <row r="886" spans="109:115" x14ac:dyDescent="0.25">
      <c r="DE886" s="37" t="str">
        <f t="shared" si="11"/>
        <v>Casabe Gourmet 4 (16x225gr / 8oz)44927</v>
      </c>
      <c r="DF886" s="37" t="s">
        <v>66</v>
      </c>
      <c r="DG886" s="38">
        <v>44927</v>
      </c>
      <c r="DH886" s="39"/>
      <c r="DI886" s="39">
        <v>145.28406779103176</v>
      </c>
      <c r="DJ886" s="39">
        <v>7.2706873516251562</v>
      </c>
      <c r="DK886" s="39">
        <v>283.29744823043836</v>
      </c>
    </row>
    <row r="887" spans="109:115" x14ac:dyDescent="0.25">
      <c r="DE887" s="37" t="str">
        <f t="shared" si="11"/>
        <v>Casabe Gourmet 4 (16x225gr / 8oz)44958</v>
      </c>
      <c r="DF887" s="37" t="s">
        <v>66</v>
      </c>
      <c r="DG887" s="38">
        <v>44958</v>
      </c>
      <c r="DH887" s="39"/>
      <c r="DI887" s="39">
        <v>142.61877581986758</v>
      </c>
      <c r="DJ887" s="39">
        <v>-8.6581107355427491</v>
      </c>
      <c r="DK887" s="39">
        <v>293.89566237527788</v>
      </c>
    </row>
    <row r="888" spans="109:115" x14ac:dyDescent="0.25">
      <c r="DE888" s="37" t="str">
        <f t="shared" si="11"/>
        <v>Casabe Gourmet 4 (16x225gr / 8oz)44986</v>
      </c>
      <c r="DF888" s="37" t="s">
        <v>66</v>
      </c>
      <c r="DG888" s="38">
        <v>44986</v>
      </c>
      <c r="DH888" s="39"/>
      <c r="DI888" s="39">
        <v>139.95348384870363</v>
      </c>
      <c r="DJ888" s="39">
        <v>-23.561046768262543</v>
      </c>
      <c r="DK888" s="39">
        <v>303.4680144656698</v>
      </c>
    </row>
    <row r="889" spans="109:115" x14ac:dyDescent="0.25">
      <c r="DE889" s="37" t="str">
        <f t="shared" si="11"/>
        <v>Casabe Gourmet 4 (16x225gr / 8oz)45017</v>
      </c>
      <c r="DF889" s="37" t="s">
        <v>66</v>
      </c>
      <c r="DG889" s="38">
        <v>45017</v>
      </c>
      <c r="DH889" s="39"/>
      <c r="DI889" s="39">
        <v>137.28819187753945</v>
      </c>
      <c r="DJ889" s="39">
        <v>-37.65362583109308</v>
      </c>
      <c r="DK889" s="39">
        <v>312.23000958617195</v>
      </c>
    </row>
    <row r="890" spans="109:115" x14ac:dyDescent="0.25">
      <c r="DE890" s="37" t="str">
        <f t="shared" si="11"/>
        <v>Casabe Gourmet 4 (16x225gr / 8oz)45047</v>
      </c>
      <c r="DF890" s="37" t="s">
        <v>66</v>
      </c>
      <c r="DG890" s="38">
        <v>45047</v>
      </c>
      <c r="DH890" s="39"/>
      <c r="DI890" s="39">
        <v>134.62289990637549</v>
      </c>
      <c r="DJ890" s="39">
        <v>-51.085582502917276</v>
      </c>
      <c r="DK890" s="39">
        <v>320.33138231566829</v>
      </c>
    </row>
    <row r="891" spans="109:115" x14ac:dyDescent="0.25">
      <c r="DE891" s="37" t="str">
        <f t="shared" si="11"/>
        <v>Casabe Gourmet 4 (16x225gr / 8oz)45078</v>
      </c>
      <c r="DF891" s="37" t="s">
        <v>66</v>
      </c>
      <c r="DG891" s="38">
        <v>45078</v>
      </c>
      <c r="DH891" s="39"/>
      <c r="DI891" s="39">
        <v>131.95760793521131</v>
      </c>
      <c r="DJ891" s="39">
        <v>-63.965935166419428</v>
      </c>
      <c r="DK891" s="39">
        <v>327.88115103684208</v>
      </c>
    </row>
    <row r="892" spans="109:115" x14ac:dyDescent="0.25">
      <c r="DE892" s="37" t="str">
        <f t="shared" si="11"/>
        <v>Casabe Gourmet 4 (16x225gr / 8oz)45108</v>
      </c>
      <c r="DF892" s="37" t="s">
        <v>66</v>
      </c>
      <c r="DG892" s="38">
        <v>45108</v>
      </c>
      <c r="DH892" s="39"/>
      <c r="DI892" s="39">
        <v>129.29231596404736</v>
      </c>
      <c r="DJ892" s="39">
        <v>-76.376964540663437</v>
      </c>
      <c r="DK892" s="39">
        <v>334.96159646875816</v>
      </c>
    </row>
    <row r="893" spans="109:115" x14ac:dyDescent="0.25">
      <c r="DE893" s="37" t="str">
        <f t="shared" si="11"/>
        <v>Casabe Gourmet 4 (16x225gr / 8oz)45139</v>
      </c>
      <c r="DF893" s="37" t="s">
        <v>66</v>
      </c>
      <c r="DG893" s="38">
        <v>45139</v>
      </c>
      <c r="DH893" s="39"/>
      <c r="DI893" s="39">
        <v>126.62702399288317</v>
      </c>
      <c r="DJ893" s="39">
        <v>-88.382569970205864</v>
      </c>
      <c r="DK893" s="39">
        <v>341.63661795597221</v>
      </c>
    </row>
    <row r="894" spans="109:115" x14ac:dyDescent="0.25">
      <c r="DE894" s="37" t="str">
        <f t="shared" si="11"/>
        <v>Casabe Gourmet 4 (16x225gr / 8oz)45170</v>
      </c>
      <c r="DF894" s="37" t="s">
        <v>66</v>
      </c>
      <c r="DG894" s="38">
        <v>45170</v>
      </c>
      <c r="DH894" s="39"/>
      <c r="DI894" s="39">
        <v>123.96173202171921</v>
      </c>
      <c r="DJ894" s="39">
        <v>-100.03354215155592</v>
      </c>
      <c r="DK894" s="39">
        <v>347.95700619499434</v>
      </c>
    </row>
    <row r="895" spans="109:115" x14ac:dyDescent="0.25">
      <c r="DE895" s="37" t="str">
        <f t="shared" si="11"/>
        <v>Casabe Gourmet 4 (16x225gr / 8oz)45200</v>
      </c>
      <c r="DF895" s="37" t="s">
        <v>66</v>
      </c>
      <c r="DG895" s="38">
        <v>45200</v>
      </c>
      <c r="DH895" s="39"/>
      <c r="DI895" s="39">
        <v>121.29644005055503</v>
      </c>
      <c r="DJ895" s="39">
        <v>-111.37103825832573</v>
      </c>
      <c r="DK895" s="39">
        <v>353.96391835943581</v>
      </c>
    </row>
    <row r="896" spans="109:115" x14ac:dyDescent="0.25">
      <c r="DE896" s="37" t="str">
        <f t="shared" si="11"/>
        <v>Casabe Gourmet 4 (16x225gr / 8oz)45231</v>
      </c>
      <c r="DF896" s="37" t="s">
        <v>66</v>
      </c>
      <c r="DG896" s="38">
        <v>45231</v>
      </c>
      <c r="DH896" s="39"/>
      <c r="DI896" s="39">
        <v>118.63114807939108</v>
      </c>
      <c r="DJ896" s="39">
        <v>-122.42895600266969</v>
      </c>
      <c r="DK896" s="39">
        <v>359.69125216145187</v>
      </c>
    </row>
    <row r="897" spans="109:115" x14ac:dyDescent="0.25">
      <c r="DE897" s="37" t="str">
        <f t="shared" si="11"/>
        <v>Casabe Gourmet 4 (16x225gr / 8oz)45261</v>
      </c>
      <c r="DF897" s="37" t="s">
        <v>66</v>
      </c>
      <c r="DG897" s="38">
        <v>45261</v>
      </c>
      <c r="DH897" s="39"/>
      <c r="DI897" s="39">
        <v>115.9658561082269</v>
      </c>
      <c r="DJ897" s="39">
        <v>-133.23560507570221</v>
      </c>
      <c r="DK897" s="39">
        <v>365.16731729215604</v>
      </c>
    </row>
    <row r="898" spans="109:115" x14ac:dyDescent="0.25">
      <c r="DE898" s="37" t="str">
        <f t="shared" si="11"/>
        <v>Maltin Polar Botella (24x200ml / 7oz)44562</v>
      </c>
      <c r="DF898" s="37" t="s">
        <v>172</v>
      </c>
      <c r="DG898" s="38">
        <v>44562</v>
      </c>
      <c r="DH898" s="39">
        <v>1252.1666</v>
      </c>
      <c r="DI898" s="39"/>
      <c r="DJ898" s="39"/>
      <c r="DK898" s="39"/>
    </row>
    <row r="899" spans="109:115" x14ac:dyDescent="0.25">
      <c r="DE899" s="37" t="str">
        <f t="shared" si="11"/>
        <v>Maltin Polar Botella (24x200ml / 7oz)44593</v>
      </c>
      <c r="DF899" s="37" t="s">
        <v>172</v>
      </c>
      <c r="DG899" s="38">
        <v>44593</v>
      </c>
      <c r="DH899" s="39">
        <v>173.04166000000001</v>
      </c>
      <c r="DI899" s="39"/>
      <c r="DJ899" s="39"/>
      <c r="DK899" s="39"/>
    </row>
    <row r="900" spans="109:115" x14ac:dyDescent="0.25">
      <c r="DE900" s="37" t="str">
        <f t="shared" si="11"/>
        <v>Maltin Polar Botella (24x200ml / 7oz)44621</v>
      </c>
      <c r="DF900" s="37" t="s">
        <v>172</v>
      </c>
      <c r="DG900" s="38">
        <v>44621</v>
      </c>
      <c r="DH900" s="39">
        <v>3208.083333</v>
      </c>
      <c r="DI900" s="39"/>
      <c r="DJ900" s="39"/>
      <c r="DK900" s="39"/>
    </row>
    <row r="901" spans="109:115" x14ac:dyDescent="0.25">
      <c r="DE901" s="37" t="str">
        <f t="shared" si="11"/>
        <v>Maltin Polar Botella (24x200ml / 7oz)44652</v>
      </c>
      <c r="DF901" s="37" t="s">
        <v>172</v>
      </c>
      <c r="DG901" s="38">
        <v>44652</v>
      </c>
      <c r="DH901" s="39">
        <v>3561.7917699999998</v>
      </c>
      <c r="DI901" s="39"/>
      <c r="DJ901" s="39"/>
      <c r="DK901" s="39"/>
    </row>
    <row r="902" spans="109:115" x14ac:dyDescent="0.25">
      <c r="DE902" s="37" t="str">
        <f t="shared" si="11"/>
        <v>Maltin Polar Botella (24x200ml / 7oz)44682</v>
      </c>
      <c r="DF902" s="37" t="s">
        <v>172</v>
      </c>
      <c r="DG902" s="38">
        <v>44682</v>
      </c>
      <c r="DH902" s="39">
        <v>5574.6666400000004</v>
      </c>
      <c r="DI902" s="39"/>
      <c r="DJ902" s="39"/>
      <c r="DK902" s="39"/>
    </row>
    <row r="903" spans="109:115" x14ac:dyDescent="0.25">
      <c r="DE903" s="37" t="str">
        <f t="shared" si="11"/>
        <v>Maltin Polar Botella (24x200ml / 7oz)44713</v>
      </c>
      <c r="DF903" s="37" t="s">
        <v>172</v>
      </c>
      <c r="DG903" s="38">
        <v>44713</v>
      </c>
      <c r="DH903" s="39">
        <v>2769.25</v>
      </c>
      <c r="DI903" s="39"/>
      <c r="DJ903" s="39"/>
      <c r="DK903" s="39"/>
    </row>
    <row r="904" spans="109:115" x14ac:dyDescent="0.25">
      <c r="DE904" s="37" t="str">
        <f t="shared" si="11"/>
        <v>Maltin Polar Botella (24x200ml / 7oz)44743</v>
      </c>
      <c r="DF904" s="37" t="s">
        <v>172</v>
      </c>
      <c r="DG904" s="38">
        <v>44743</v>
      </c>
      <c r="DH904" s="39">
        <v>2193.25</v>
      </c>
      <c r="DI904" s="39"/>
      <c r="DJ904" s="39"/>
      <c r="DK904" s="39"/>
    </row>
    <row r="905" spans="109:115" x14ac:dyDescent="0.25">
      <c r="DE905" s="37" t="str">
        <f t="shared" si="11"/>
        <v>Maltin Polar Botella (24x200ml / 7oz)44774</v>
      </c>
      <c r="DF905" s="37" t="s">
        <v>172</v>
      </c>
      <c r="DG905" s="38">
        <v>44774</v>
      </c>
      <c r="DH905" s="39">
        <v>3039</v>
      </c>
      <c r="DI905" s="39"/>
      <c r="DJ905" s="39"/>
      <c r="DK905" s="39"/>
    </row>
    <row r="906" spans="109:115" x14ac:dyDescent="0.25">
      <c r="DE906" s="37" t="str">
        <f t="shared" si="11"/>
        <v>Maltin Polar Botella (24x200ml / 7oz)44805</v>
      </c>
      <c r="DF906" s="37" t="s">
        <v>172</v>
      </c>
      <c r="DG906" s="38">
        <v>44805</v>
      </c>
      <c r="DH906" s="39">
        <v>3751.25</v>
      </c>
      <c r="DI906" s="39"/>
      <c r="DJ906" s="39"/>
      <c r="DK906" s="39"/>
    </row>
    <row r="907" spans="109:115" x14ac:dyDescent="0.25">
      <c r="DE907" s="37" t="str">
        <f t="shared" si="11"/>
        <v>Maltin Polar Botella (24x200ml / 7oz)44835</v>
      </c>
      <c r="DF907" s="37" t="s">
        <v>172</v>
      </c>
      <c r="DG907" s="38">
        <v>44835</v>
      </c>
      <c r="DH907" s="39">
        <v>3411</v>
      </c>
      <c r="DI907" s="39"/>
      <c r="DJ907" s="39"/>
      <c r="DK907" s="39"/>
    </row>
    <row r="908" spans="109:115" x14ac:dyDescent="0.25">
      <c r="DE908" s="37" t="str">
        <f t="shared" si="11"/>
        <v>Maltin Polar Botella (24x200ml / 7oz)44866</v>
      </c>
      <c r="DF908" s="37" t="s">
        <v>172</v>
      </c>
      <c r="DG908" s="38">
        <v>44866</v>
      </c>
      <c r="DH908" s="39">
        <v>7818.7084000000004</v>
      </c>
      <c r="DI908" s="39">
        <v>7818.7084000000004</v>
      </c>
      <c r="DJ908" s="39">
        <v>7818.7084000000004</v>
      </c>
      <c r="DK908" s="39">
        <v>7818.7084000000004</v>
      </c>
    </row>
    <row r="909" spans="109:115" x14ac:dyDescent="0.25">
      <c r="DE909" s="37" t="str">
        <f t="shared" si="11"/>
        <v>Maltin Polar Botella (24x200ml / 7oz)44896</v>
      </c>
      <c r="DF909" s="37" t="s">
        <v>172</v>
      </c>
      <c r="DG909" s="38">
        <v>44896</v>
      </c>
      <c r="DH909" s="39"/>
      <c r="DI909" s="39">
        <v>5562.4838450908728</v>
      </c>
      <c r="DJ909" s="39">
        <v>2613.5691229127683</v>
      </c>
      <c r="DK909" s="39">
        <v>8511.3985672689778</v>
      </c>
    </row>
    <row r="910" spans="109:115" x14ac:dyDescent="0.25">
      <c r="DE910" s="37" t="str">
        <f t="shared" si="11"/>
        <v>Maltin Polar Botella (24x200ml / 7oz)44927</v>
      </c>
      <c r="DF910" s="37" t="s">
        <v>172</v>
      </c>
      <c r="DG910" s="38">
        <v>44927</v>
      </c>
      <c r="DH910" s="39"/>
      <c r="DI910" s="39">
        <v>5954.7091411417423</v>
      </c>
      <c r="DJ910" s="39">
        <v>3005.7811488772463</v>
      </c>
      <c r="DK910" s="39">
        <v>8903.6371334062387</v>
      </c>
    </row>
    <row r="911" spans="109:115" x14ac:dyDescent="0.25">
      <c r="DE911" s="37" t="str">
        <f t="shared" si="11"/>
        <v>Maltin Polar Botella (24x200ml / 7oz)44958</v>
      </c>
      <c r="DF911" s="37" t="s">
        <v>172</v>
      </c>
      <c r="DG911" s="38">
        <v>44958</v>
      </c>
      <c r="DH911" s="39"/>
      <c r="DI911" s="39">
        <v>6346.9344371926081</v>
      </c>
      <c r="DJ911" s="39">
        <v>3397.9828538108582</v>
      </c>
      <c r="DK911" s="39">
        <v>9295.8860205743586</v>
      </c>
    </row>
    <row r="912" spans="109:115" x14ac:dyDescent="0.25">
      <c r="DE912" s="37" t="str">
        <f t="shared" si="11"/>
        <v>Maltin Polar Botella (24x200ml / 7oz)44986</v>
      </c>
      <c r="DF912" s="37" t="s">
        <v>172</v>
      </c>
      <c r="DG912" s="38">
        <v>44986</v>
      </c>
      <c r="DH912" s="39"/>
      <c r="DI912" s="39">
        <v>6739.1597332434785</v>
      </c>
      <c r="DJ912" s="39">
        <v>3790.1712891188326</v>
      </c>
      <c r="DK912" s="39">
        <v>9688.1481773681244</v>
      </c>
    </row>
    <row r="913" spans="109:115" x14ac:dyDescent="0.25">
      <c r="DE913" s="37" t="str">
        <f t="shared" si="11"/>
        <v>Maltin Polar Botella (24x200ml / 7oz)45017</v>
      </c>
      <c r="DF913" s="37" t="s">
        <v>172</v>
      </c>
      <c r="DG913" s="38">
        <v>45017</v>
      </c>
      <c r="DH913" s="39"/>
      <c r="DI913" s="39">
        <v>7131.3850292943453</v>
      </c>
      <c r="DJ913" s="39">
        <v>4182.3435065093418</v>
      </c>
      <c r="DK913" s="39">
        <v>10080.426552079349</v>
      </c>
    </row>
    <row r="914" spans="109:115" x14ac:dyDescent="0.25">
      <c r="DE914" s="37" t="str">
        <f t="shared" si="11"/>
        <v>Maltin Polar Botella (24x200ml / 7oz)45047</v>
      </c>
      <c r="DF914" s="37" t="s">
        <v>172</v>
      </c>
      <c r="DG914" s="38">
        <v>45047</v>
      </c>
      <c r="DH914" s="39"/>
      <c r="DI914" s="39">
        <v>7523.6103253452147</v>
      </c>
      <c r="DJ914" s="39">
        <v>4574.4965581409069</v>
      </c>
      <c r="DK914" s="39">
        <v>10472.724092549523</v>
      </c>
    </row>
    <row r="915" spans="109:115" x14ac:dyDescent="0.25">
      <c r="DE915" s="37" t="str">
        <f t="shared" si="11"/>
        <v>Maltin Polar Botella (24x200ml / 7oz)45078</v>
      </c>
      <c r="DF915" s="37" t="s">
        <v>172</v>
      </c>
      <c r="DG915" s="38">
        <v>45078</v>
      </c>
      <c r="DH915" s="39"/>
      <c r="DI915" s="39">
        <v>7915.8356213960806</v>
      </c>
      <c r="DJ915" s="39">
        <v>4966.627496799164</v>
      </c>
      <c r="DK915" s="39">
        <v>10865.043745992996</v>
      </c>
    </row>
    <row r="916" spans="109:115" x14ac:dyDescent="0.25">
      <c r="DE916" s="37" t="str">
        <f t="shared" si="11"/>
        <v>Maltin Polar Botella (24x200ml / 7oz)45108</v>
      </c>
      <c r="DF916" s="37" t="s">
        <v>172</v>
      </c>
      <c r="DG916" s="38">
        <v>45108</v>
      </c>
      <c r="DH916" s="39"/>
      <c r="DI916" s="39">
        <v>8308.06091744695</v>
      </c>
      <c r="DJ916" s="39">
        <v>5358.7333761030604</v>
      </c>
      <c r="DK916" s="39">
        <v>11257.38845879084</v>
      </c>
    </row>
    <row r="917" spans="109:115" x14ac:dyDescent="0.25">
      <c r="DE917" s="37" t="str">
        <f t="shared" si="11"/>
        <v>Maltin Polar Botella (24x200ml / 7oz)45139</v>
      </c>
      <c r="DF917" s="37" t="s">
        <v>172</v>
      </c>
      <c r="DG917" s="38">
        <v>45139</v>
      </c>
      <c r="DH917" s="39"/>
      <c r="DI917" s="39">
        <v>8700.2862134978186</v>
      </c>
      <c r="DJ917" s="39">
        <v>5750.8112507403002</v>
      </c>
      <c r="DK917" s="39">
        <v>11649.761176255337</v>
      </c>
    </row>
    <row r="918" spans="109:115" x14ac:dyDescent="0.25">
      <c r="DE918" s="37" t="str">
        <f t="shared" si="11"/>
        <v>Maltin Polar Botella (24x200ml / 7oz)45170</v>
      </c>
      <c r="DF918" s="37" t="s">
        <v>172</v>
      </c>
      <c r="DG918" s="38">
        <v>45170</v>
      </c>
      <c r="DH918" s="39"/>
      <c r="DI918" s="39">
        <v>9092.5115095486872</v>
      </c>
      <c r="DJ918" s="39">
        <v>6142.8581767320757</v>
      </c>
      <c r="DK918" s="39">
        <v>12042.164842365299</v>
      </c>
    </row>
    <row r="919" spans="109:115" x14ac:dyDescent="0.25">
      <c r="DE919" s="37" t="str">
        <f t="shared" si="11"/>
        <v>Maltin Polar Botella (24x200ml / 7oz)45200</v>
      </c>
      <c r="DF919" s="37" t="s">
        <v>172</v>
      </c>
      <c r="DG919" s="38">
        <v>45200</v>
      </c>
      <c r="DH919" s="39"/>
      <c r="DI919" s="39">
        <v>9484.7368055995539</v>
      </c>
      <c r="DJ919" s="39">
        <v>6534.8712117268915</v>
      </c>
      <c r="DK919" s="39">
        <v>12434.602399472216</v>
      </c>
    </row>
    <row r="920" spans="109:115" x14ac:dyDescent="0.25">
      <c r="DE920" s="37" t="str">
        <f t="shared" si="11"/>
        <v>Maltin Polar Botella (24x200ml / 7oz)45231</v>
      </c>
      <c r="DF920" s="37" t="s">
        <v>172</v>
      </c>
      <c r="DG920" s="38">
        <v>45231</v>
      </c>
      <c r="DH920" s="39"/>
      <c r="DI920" s="39">
        <v>9876.9621016504225</v>
      </c>
      <c r="DJ920" s="39">
        <v>6926.8474153234229</v>
      </c>
      <c r="DK920" s="39">
        <v>12827.076787977421</v>
      </c>
    </row>
    <row r="921" spans="109:115" x14ac:dyDescent="0.25">
      <c r="DE921" s="37" t="str">
        <f t="shared" si="11"/>
        <v>Maltin Polar Botella (24x200ml / 7oz)45261</v>
      </c>
      <c r="DF921" s="37" t="s">
        <v>172</v>
      </c>
      <c r="DG921" s="38">
        <v>45261</v>
      </c>
      <c r="DH921" s="39"/>
      <c r="DI921" s="39">
        <v>10269.187397701291</v>
      </c>
      <c r="DJ921" s="39">
        <v>7318.7838494222033</v>
      </c>
      <c r="DK921" s="39">
        <v>13219.590945980379</v>
      </c>
    </row>
    <row r="922" spans="109:115" x14ac:dyDescent="0.25">
      <c r="DE922" s="37" t="str">
        <f t="shared" si="11"/>
        <v>Maltin Polar Botella (24x340ml / 12oz)44562</v>
      </c>
      <c r="DF922" s="37" t="s">
        <v>367</v>
      </c>
      <c r="DG922" s="38">
        <v>44562</v>
      </c>
      <c r="DH922" s="39">
        <v>0</v>
      </c>
      <c r="DI922" s="39"/>
      <c r="DJ922" s="39"/>
      <c r="DK922" s="39"/>
    </row>
    <row r="923" spans="109:115" x14ac:dyDescent="0.25">
      <c r="DE923" s="37" t="str">
        <f t="shared" si="11"/>
        <v>Maltin Polar Botella (24x340ml / 12oz)44593</v>
      </c>
      <c r="DF923" s="37" t="s">
        <v>367</v>
      </c>
      <c r="DG923" s="38">
        <v>44593</v>
      </c>
      <c r="DH923" s="39">
        <v>112</v>
      </c>
      <c r="DI923" s="39"/>
      <c r="DJ923" s="39"/>
      <c r="DK923" s="39"/>
    </row>
    <row r="924" spans="109:115" x14ac:dyDescent="0.25">
      <c r="DE924" s="37" t="str">
        <f t="shared" si="11"/>
        <v>Maltin Polar Botella (24x340ml / 12oz)44621</v>
      </c>
      <c r="DF924" s="37" t="s">
        <v>367</v>
      </c>
      <c r="DG924" s="38">
        <v>44621</v>
      </c>
      <c r="DH924" s="39">
        <v>1265.75</v>
      </c>
      <c r="DI924" s="39"/>
      <c r="DJ924" s="39"/>
      <c r="DK924" s="39"/>
    </row>
    <row r="925" spans="109:115" x14ac:dyDescent="0.25">
      <c r="DE925" s="37" t="str">
        <f t="shared" si="11"/>
        <v>Maltin Polar Botella (24x340ml / 12oz)44652</v>
      </c>
      <c r="DF925" s="37" t="s">
        <v>367</v>
      </c>
      <c r="DG925" s="38">
        <v>44652</v>
      </c>
      <c r="DH925" s="39">
        <v>1016</v>
      </c>
      <c r="DI925" s="39"/>
      <c r="DJ925" s="39"/>
      <c r="DK925" s="39"/>
    </row>
    <row r="926" spans="109:115" x14ac:dyDescent="0.25">
      <c r="DE926" s="37" t="str">
        <f t="shared" si="11"/>
        <v>Maltin Polar Botella (24x340ml / 12oz)44682</v>
      </c>
      <c r="DF926" s="37" t="s">
        <v>367</v>
      </c>
      <c r="DG926" s="38">
        <v>44682</v>
      </c>
      <c r="DH926" s="39">
        <v>1270.8333399999999</v>
      </c>
      <c r="DI926" s="39"/>
      <c r="DJ926" s="39"/>
      <c r="DK926" s="39"/>
    </row>
    <row r="927" spans="109:115" x14ac:dyDescent="0.25">
      <c r="DE927" s="37" t="str">
        <f t="shared" si="11"/>
        <v>Maltin Polar Botella (24x340ml / 12oz)44713</v>
      </c>
      <c r="DF927" s="37" t="s">
        <v>367</v>
      </c>
      <c r="DG927" s="38">
        <v>44713</v>
      </c>
      <c r="DH927" s="39">
        <v>852.25</v>
      </c>
      <c r="DI927" s="39"/>
      <c r="DJ927" s="39"/>
      <c r="DK927" s="39"/>
    </row>
    <row r="928" spans="109:115" x14ac:dyDescent="0.25">
      <c r="DE928" s="37" t="str">
        <f t="shared" si="11"/>
        <v>Maltin Polar Botella (24x340ml / 12oz)44743</v>
      </c>
      <c r="DF928" s="37" t="s">
        <v>367</v>
      </c>
      <c r="DG928" s="38">
        <v>44743</v>
      </c>
      <c r="DH928" s="39">
        <v>1007.5</v>
      </c>
      <c r="DI928" s="39"/>
      <c r="DJ928" s="39"/>
      <c r="DK928" s="39"/>
    </row>
    <row r="929" spans="109:115" x14ac:dyDescent="0.25">
      <c r="DE929" s="37" t="str">
        <f t="shared" si="11"/>
        <v>Maltin Polar Botella (24x340ml / 12oz)44774</v>
      </c>
      <c r="DF929" s="37" t="s">
        <v>367</v>
      </c>
      <c r="DG929" s="38">
        <v>44774</v>
      </c>
      <c r="DH929" s="39">
        <v>1147.5</v>
      </c>
      <c r="DI929" s="39"/>
      <c r="DJ929" s="39"/>
      <c r="DK929" s="39"/>
    </row>
    <row r="930" spans="109:115" x14ac:dyDescent="0.25">
      <c r="DE930" s="37" t="str">
        <f t="shared" si="11"/>
        <v>Maltin Polar Botella (24x340ml / 12oz)44805</v>
      </c>
      <c r="DF930" s="37" t="s">
        <v>367</v>
      </c>
      <c r="DG930" s="38">
        <v>44805</v>
      </c>
      <c r="DH930" s="39">
        <v>1168.75</v>
      </c>
      <c r="DI930" s="39"/>
      <c r="DJ930" s="39"/>
      <c r="DK930" s="39"/>
    </row>
    <row r="931" spans="109:115" x14ac:dyDescent="0.25">
      <c r="DE931" s="37" t="str">
        <f t="shared" si="11"/>
        <v>Maltin Polar Botella (24x340ml / 12oz)44835</v>
      </c>
      <c r="DF931" s="37" t="s">
        <v>367</v>
      </c>
      <c r="DG931" s="38">
        <v>44835</v>
      </c>
      <c r="DH931" s="39">
        <v>1151.75</v>
      </c>
      <c r="DI931" s="39"/>
      <c r="DJ931" s="39"/>
      <c r="DK931" s="39"/>
    </row>
    <row r="932" spans="109:115" x14ac:dyDescent="0.25">
      <c r="DE932" s="37" t="str">
        <f t="shared" si="11"/>
        <v>Maltin Polar Botella (24x340ml / 12oz)44866</v>
      </c>
      <c r="DF932" s="37" t="s">
        <v>367</v>
      </c>
      <c r="DG932" s="38">
        <v>44866</v>
      </c>
      <c r="DH932" s="39">
        <v>876.95839999999998</v>
      </c>
      <c r="DI932" s="39">
        <v>876.95839999999998</v>
      </c>
      <c r="DJ932" s="39">
        <v>876.95839999999998</v>
      </c>
      <c r="DK932" s="39">
        <v>876.95839999999998</v>
      </c>
    </row>
    <row r="933" spans="109:115" x14ac:dyDescent="0.25">
      <c r="DE933" s="37" t="str">
        <f t="shared" si="11"/>
        <v>Maltin Polar Botella (24x340ml / 12oz)44896</v>
      </c>
      <c r="DF933" s="37" t="s">
        <v>367</v>
      </c>
      <c r="DG933" s="38">
        <v>44896</v>
      </c>
      <c r="DH933" s="39"/>
      <c r="DI933" s="39">
        <v>1000.3581212568479</v>
      </c>
      <c r="DJ933" s="39">
        <v>222.94908538138213</v>
      </c>
      <c r="DK933" s="39">
        <v>1777.7671571323135</v>
      </c>
    </row>
    <row r="934" spans="109:115" x14ac:dyDescent="0.25">
      <c r="DE934" s="37" t="str">
        <f t="shared" si="11"/>
        <v>Maltin Polar Botella (24x340ml / 12oz)44927</v>
      </c>
      <c r="DF934" s="37" t="s">
        <v>367</v>
      </c>
      <c r="DG934" s="38">
        <v>44927</v>
      </c>
      <c r="DH934" s="39"/>
      <c r="DI934" s="39">
        <v>1041.2103138104344</v>
      </c>
      <c r="DJ934" s="39">
        <v>68.982374623366354</v>
      </c>
      <c r="DK934" s="39">
        <v>2013.4382529975023</v>
      </c>
    </row>
    <row r="935" spans="109:115" x14ac:dyDescent="0.25">
      <c r="DE935" s="37" t="str">
        <f t="shared" si="11"/>
        <v>Maltin Polar Botella (24x340ml / 12oz)44958</v>
      </c>
      <c r="DF935" s="37" t="s">
        <v>367</v>
      </c>
      <c r="DG935" s="38">
        <v>44958</v>
      </c>
      <c r="DH935" s="39"/>
      <c r="DI935" s="39">
        <v>1082.06250636402</v>
      </c>
      <c r="DJ935" s="39">
        <v>-52.396784540269891</v>
      </c>
      <c r="DK935" s="39">
        <v>2216.5217972683099</v>
      </c>
    </row>
    <row r="936" spans="109:115" x14ac:dyDescent="0.25">
      <c r="DE936" s="37" t="str">
        <f t="shared" si="11"/>
        <v>Maltin Polar Botella (24x340ml / 12oz)44986</v>
      </c>
      <c r="DF936" s="37" t="s">
        <v>367</v>
      </c>
      <c r="DG936" s="38">
        <v>44986</v>
      </c>
      <c r="DH936" s="39"/>
      <c r="DI936" s="39">
        <v>1122.9146989176065</v>
      </c>
      <c r="DJ936" s="39">
        <v>-153.67378949196382</v>
      </c>
      <c r="DK936" s="39">
        <v>2399.5031873271769</v>
      </c>
    </row>
    <row r="937" spans="109:115" x14ac:dyDescent="0.25">
      <c r="DE937" s="37" t="str">
        <f t="shared" si="11"/>
        <v>Maltin Polar Botella (24x340ml / 12oz)45017</v>
      </c>
      <c r="DF937" s="37" t="s">
        <v>367</v>
      </c>
      <c r="DG937" s="38">
        <v>45017</v>
      </c>
      <c r="DH937" s="39"/>
      <c r="DI937" s="39">
        <v>1163.7668914711921</v>
      </c>
      <c r="DJ937" s="39">
        <v>-240.96412638519928</v>
      </c>
      <c r="DK937" s="39">
        <v>2568.4979093275833</v>
      </c>
    </row>
    <row r="938" spans="109:115" x14ac:dyDescent="0.25">
      <c r="DE938" s="37" t="str">
        <f t="shared" si="11"/>
        <v>Maltin Polar Botella (24x340ml / 12oz)45047</v>
      </c>
      <c r="DF938" s="37" t="s">
        <v>367</v>
      </c>
      <c r="DG938" s="38">
        <v>45047</v>
      </c>
      <c r="DH938" s="39"/>
      <c r="DI938" s="39">
        <v>1204.6190840247789</v>
      </c>
      <c r="DJ938" s="39">
        <v>-317.80407752155952</v>
      </c>
      <c r="DK938" s="39">
        <v>2727.0422455711173</v>
      </c>
    </row>
    <row r="939" spans="109:115" x14ac:dyDescent="0.25">
      <c r="DE939" s="37" t="str">
        <f t="shared" si="11"/>
        <v>Maltin Polar Botella (24x340ml / 12oz)45078</v>
      </c>
      <c r="DF939" s="37" t="s">
        <v>367</v>
      </c>
      <c r="DG939" s="38">
        <v>45078</v>
      </c>
      <c r="DH939" s="39"/>
      <c r="DI939" s="39">
        <v>1245.4712765783645</v>
      </c>
      <c r="DJ939" s="39">
        <v>-386.45657976949883</v>
      </c>
      <c r="DK939" s="39">
        <v>2877.399132926228</v>
      </c>
    </row>
    <row r="940" spans="109:115" x14ac:dyDescent="0.25">
      <c r="DE940" s="37" t="str">
        <f t="shared" si="11"/>
        <v>Maltin Polar Botella (24x340ml / 12oz)45108</v>
      </c>
      <c r="DF940" s="37" t="s">
        <v>367</v>
      </c>
      <c r="DG940" s="38">
        <v>45108</v>
      </c>
      <c r="DH940" s="39"/>
      <c r="DI940" s="39">
        <v>1286.323469131951</v>
      </c>
      <c r="DJ940" s="39">
        <v>-448.47311196671717</v>
      </c>
      <c r="DK940" s="39">
        <v>3021.1200502306192</v>
      </c>
    </row>
    <row r="941" spans="109:115" x14ac:dyDescent="0.25">
      <c r="DE941" s="37" t="str">
        <f t="shared" si="11"/>
        <v>Maltin Polar Botella (24x340ml / 12oz)45139</v>
      </c>
      <c r="DF941" s="37" t="s">
        <v>367</v>
      </c>
      <c r="DG941" s="38">
        <v>45139</v>
      </c>
      <c r="DH941" s="39"/>
      <c r="DI941" s="39">
        <v>1327.1756616855366</v>
      </c>
      <c r="DJ941" s="39">
        <v>-504.97210526582194</v>
      </c>
      <c r="DK941" s="39">
        <v>3159.3234286368952</v>
      </c>
    </row>
    <row r="942" spans="109:115" x14ac:dyDescent="0.25">
      <c r="DE942" s="37" t="str">
        <f t="shared" si="11"/>
        <v>Maltin Polar Botella (24x340ml / 12oz)45170</v>
      </c>
      <c r="DF942" s="37" t="s">
        <v>367</v>
      </c>
      <c r="DG942" s="38">
        <v>45170</v>
      </c>
      <c r="DH942" s="39"/>
      <c r="DI942" s="39">
        <v>1368.0278542391231</v>
      </c>
      <c r="DJ942" s="39">
        <v>-556.79123427631885</v>
      </c>
      <c r="DK942" s="39">
        <v>3292.8469427545651</v>
      </c>
    </row>
    <row r="943" spans="109:115" x14ac:dyDescent="0.25">
      <c r="DE943" s="37" t="str">
        <f t="shared" si="11"/>
        <v>Maltin Polar Botella (24x340ml / 12oz)45200</v>
      </c>
      <c r="DF943" s="37" t="s">
        <v>367</v>
      </c>
      <c r="DG943" s="38">
        <v>45200</v>
      </c>
      <c r="DH943" s="39"/>
      <c r="DI943" s="39">
        <v>1408.8800467927088</v>
      </c>
      <c r="DJ943" s="39">
        <v>-604.57708888883985</v>
      </c>
      <c r="DK943" s="39">
        <v>3422.3371824742571</v>
      </c>
    </row>
    <row r="944" spans="109:115" x14ac:dyDescent="0.25">
      <c r="DE944" s="37" t="str">
        <f t="shared" si="11"/>
        <v>Maltin Polar Botella (24x340ml / 12oz)45231</v>
      </c>
      <c r="DF944" s="37" t="s">
        <v>367</v>
      </c>
      <c r="DG944" s="38">
        <v>45231</v>
      </c>
      <c r="DH944" s="39"/>
      <c r="DI944" s="39">
        <v>1449.7322393462953</v>
      </c>
      <c r="DJ944" s="39">
        <v>-648.84108313139654</v>
      </c>
      <c r="DK944" s="39">
        <v>3548.3055618239869</v>
      </c>
    </row>
    <row r="945" spans="109:115" x14ac:dyDescent="0.25">
      <c r="DE945" s="37" t="str">
        <f t="shared" si="11"/>
        <v>Maltin Polar Botella (24x340ml / 12oz)45261</v>
      </c>
      <c r="DF945" s="37" t="s">
        <v>367</v>
      </c>
      <c r="DG945" s="38">
        <v>45261</v>
      </c>
      <c r="DH945" s="39"/>
      <c r="DI945" s="39">
        <v>1490.5844318998809</v>
      </c>
      <c r="DJ945" s="39">
        <v>-689.99594726695227</v>
      </c>
      <c r="DK945" s="39">
        <v>3671.1648110667138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16BC1-0945-494D-8A93-853731974B15}">
  <sheetPr>
    <tabColor theme="9"/>
  </sheetPr>
  <dimension ref="A1:AD33"/>
  <sheetViews>
    <sheetView showGridLines="0" tabSelected="1" zoomScaleNormal="100" workbookViewId="0">
      <selection activeCell="AF22" sqref="AF22"/>
    </sheetView>
  </sheetViews>
  <sheetFormatPr baseColWidth="10" defaultRowHeight="15" x14ac:dyDescent="0.25"/>
  <cols>
    <col min="1" max="1" width="48.28515625" bestFit="1" customWidth="1"/>
    <col min="2" max="4" width="8.7109375" hidden="1" customWidth="1"/>
    <col min="5" max="5" width="8.7109375" customWidth="1"/>
    <col min="6" max="8" width="8.7109375" hidden="1" customWidth="1"/>
    <col min="9" max="9" width="8.7109375" customWidth="1"/>
    <col min="10" max="12" width="8.7109375" hidden="1" customWidth="1"/>
    <col min="13" max="13" width="8.7109375" customWidth="1"/>
    <col min="14" max="16" width="9.7109375" hidden="1" customWidth="1"/>
    <col min="17" max="18" width="9.7109375" customWidth="1"/>
    <col min="19" max="19" width="9.7109375" bestFit="1" customWidth="1"/>
    <col min="20" max="27" width="10.140625" bestFit="1" customWidth="1"/>
    <col min="28" max="28" width="11" bestFit="1" customWidth="1"/>
    <col min="29" max="29" width="10.7109375" bestFit="1" customWidth="1"/>
    <col min="30" max="30" width="11" bestFit="1" customWidth="1"/>
  </cols>
  <sheetData>
    <row r="1" spans="1:30" ht="15.75" thickBot="1" x14ac:dyDescent="0.3">
      <c r="A1" s="20" t="s">
        <v>613</v>
      </c>
      <c r="B1" s="21">
        <v>44562</v>
      </c>
      <c r="C1" s="21">
        <v>44593</v>
      </c>
      <c r="D1" s="21">
        <v>44621</v>
      </c>
      <c r="E1" s="22" t="s">
        <v>608</v>
      </c>
      <c r="F1" s="23">
        <v>44652</v>
      </c>
      <c r="G1" s="23">
        <v>44682</v>
      </c>
      <c r="H1" s="23">
        <v>44713</v>
      </c>
      <c r="I1" s="22" t="s">
        <v>609</v>
      </c>
      <c r="J1" s="23">
        <v>44743</v>
      </c>
      <c r="K1" s="23">
        <v>44774</v>
      </c>
      <c r="L1" s="23">
        <v>44805</v>
      </c>
      <c r="M1" s="22" t="s">
        <v>610</v>
      </c>
      <c r="N1" s="23">
        <v>44835</v>
      </c>
      <c r="O1" s="23">
        <v>44866</v>
      </c>
      <c r="P1" s="23">
        <v>44896</v>
      </c>
      <c r="Q1" s="22" t="s">
        <v>611</v>
      </c>
      <c r="R1" s="27" t="s">
        <v>612</v>
      </c>
      <c r="S1" s="24">
        <v>44927</v>
      </c>
      <c r="T1" s="24">
        <v>44958</v>
      </c>
      <c r="U1" s="24">
        <v>44986</v>
      </c>
      <c r="V1" s="24">
        <v>45017</v>
      </c>
      <c r="W1" s="24">
        <v>45047</v>
      </c>
      <c r="X1" s="24">
        <v>45078</v>
      </c>
      <c r="Y1" s="24">
        <v>45108</v>
      </c>
      <c r="Z1" s="24">
        <v>45139</v>
      </c>
      <c r="AA1" s="24">
        <v>45170</v>
      </c>
      <c r="AB1" s="24">
        <v>45200</v>
      </c>
      <c r="AC1" s="24">
        <v>45231</v>
      </c>
      <c r="AD1" s="25">
        <v>45261</v>
      </c>
    </row>
    <row r="2" spans="1:30" x14ac:dyDescent="0.25">
      <c r="A2" s="29" t="s">
        <v>7</v>
      </c>
      <c r="B2" s="30">
        <v>13</v>
      </c>
      <c r="C2" s="30">
        <v>11.75</v>
      </c>
      <c r="D2" s="30">
        <v>15.5</v>
      </c>
      <c r="E2" s="31">
        <f>AVERAGE(B2:D2)</f>
        <v>13.416666666666666</v>
      </c>
      <c r="F2" s="32">
        <v>13.5</v>
      </c>
      <c r="G2" s="32">
        <v>12.75</v>
      </c>
      <c r="H2" s="32">
        <v>12.75</v>
      </c>
      <c r="I2" s="31">
        <f>AVERAGE(F2:H2)</f>
        <v>13</v>
      </c>
      <c r="J2" s="32">
        <v>11.416667</v>
      </c>
      <c r="K2" s="32">
        <v>7.7999989999999997</v>
      </c>
      <c r="L2" s="32">
        <v>16.875</v>
      </c>
      <c r="M2" s="31">
        <f>AVERAGE(J2:L2)</f>
        <v>12.030555333333334</v>
      </c>
      <c r="N2" s="32">
        <v>12.808337</v>
      </c>
      <c r="O2" s="32">
        <v>3.06677</v>
      </c>
      <c r="P2" s="32">
        <v>7.1183923171369825</v>
      </c>
      <c r="Q2" s="31">
        <f>AVERAGE(N2:P2)</f>
        <v>7.6644997723789947</v>
      </c>
      <c r="R2" s="33">
        <f>AVERAGE(E2,I2,M2,Q2)</f>
        <v>11.527930443094748</v>
      </c>
      <c r="S2" s="34">
        <v>12</v>
      </c>
      <c r="T2" s="34">
        <v>12</v>
      </c>
      <c r="U2" s="34">
        <v>12</v>
      </c>
      <c r="V2" s="34">
        <v>12</v>
      </c>
      <c r="W2" s="34">
        <v>12</v>
      </c>
      <c r="X2" s="34">
        <v>12</v>
      </c>
      <c r="Y2" s="34">
        <v>12</v>
      </c>
      <c r="Z2" s="34">
        <v>12</v>
      </c>
      <c r="AA2" s="34">
        <v>12</v>
      </c>
      <c r="AB2" s="34">
        <v>12</v>
      </c>
      <c r="AC2" s="34">
        <v>12</v>
      </c>
      <c r="AD2" s="35">
        <v>12</v>
      </c>
    </row>
    <row r="3" spans="1:30" x14ac:dyDescent="0.25">
      <c r="A3" s="17" t="s">
        <v>14</v>
      </c>
      <c r="B3" s="4">
        <v>18.25</v>
      </c>
      <c r="C3" s="4">
        <v>22</v>
      </c>
      <c r="D3" s="4">
        <v>15</v>
      </c>
      <c r="E3" s="10">
        <f t="shared" ref="E3:E33" si="0">AVERAGE(B3:D3)</f>
        <v>18.416666666666668</v>
      </c>
      <c r="F3" s="8">
        <v>18</v>
      </c>
      <c r="G3" s="8">
        <v>10.75</v>
      </c>
      <c r="H3" s="8">
        <v>9.75</v>
      </c>
      <c r="I3" s="10">
        <f t="shared" ref="I3:I33" si="1">AVERAGE(F3:H3)</f>
        <v>12.833333333333334</v>
      </c>
      <c r="J3" s="8">
        <v>8.4166670000000003</v>
      </c>
      <c r="K3" s="8">
        <v>12.008333</v>
      </c>
      <c r="L3" s="8">
        <v>14.700100000000001</v>
      </c>
      <c r="M3" s="10">
        <f t="shared" ref="M3:M33" si="2">AVERAGE(J3:L3)</f>
        <v>11.708366666666668</v>
      </c>
      <c r="N3" s="8">
        <v>14.1251</v>
      </c>
      <c r="O3" s="8">
        <v>20.933433999999998</v>
      </c>
      <c r="P3" s="8">
        <v>13.697423716793178</v>
      </c>
      <c r="Q3" s="10">
        <f t="shared" ref="Q3:Q33" si="3">AVERAGE(N3:P3)</f>
        <v>16.251985905597724</v>
      </c>
      <c r="R3" s="26">
        <f t="shared" ref="R3:R33" si="4">AVERAGE(E3,I3,M3,Q3)</f>
        <v>14.802588143066099</v>
      </c>
      <c r="S3" s="9">
        <v>12</v>
      </c>
      <c r="T3" s="9">
        <v>12</v>
      </c>
      <c r="U3" s="9">
        <v>12</v>
      </c>
      <c r="V3" s="9">
        <v>12</v>
      </c>
      <c r="W3" s="9">
        <v>12</v>
      </c>
      <c r="X3" s="9">
        <v>12</v>
      </c>
      <c r="Y3" s="9">
        <v>12</v>
      </c>
      <c r="Z3" s="9">
        <v>12</v>
      </c>
      <c r="AA3" s="9">
        <v>12</v>
      </c>
      <c r="AB3" s="9">
        <v>12</v>
      </c>
      <c r="AC3" s="9">
        <v>12</v>
      </c>
      <c r="AD3" s="11">
        <v>12</v>
      </c>
    </row>
    <row r="4" spans="1:30" x14ac:dyDescent="0.25">
      <c r="A4" s="18" t="s">
        <v>129</v>
      </c>
      <c r="B4" s="4">
        <v>110.375</v>
      </c>
      <c r="C4" s="4">
        <v>151.75</v>
      </c>
      <c r="D4" s="4">
        <v>153.0625</v>
      </c>
      <c r="E4" s="10">
        <f t="shared" si="0"/>
        <v>138.39583333333334</v>
      </c>
      <c r="F4" s="8">
        <v>37.25</v>
      </c>
      <c r="G4" s="8">
        <v>203</v>
      </c>
      <c r="H4" s="8">
        <v>155.125</v>
      </c>
      <c r="I4" s="10">
        <f t="shared" si="1"/>
        <v>131.79166666666666</v>
      </c>
      <c r="J4" s="8">
        <v>130.0625</v>
      </c>
      <c r="K4" s="8">
        <v>229.625</v>
      </c>
      <c r="L4" s="8">
        <v>136.3125</v>
      </c>
      <c r="M4" s="10">
        <f t="shared" si="2"/>
        <v>165.33333333333334</v>
      </c>
      <c r="N4" s="8">
        <v>143.73750000000001</v>
      </c>
      <c r="O4" s="8">
        <v>104.3125</v>
      </c>
      <c r="P4" s="8">
        <v>145.60630880462682</v>
      </c>
      <c r="Q4" s="10">
        <f t="shared" si="3"/>
        <v>131.21876960154228</v>
      </c>
      <c r="R4" s="26">
        <f t="shared" si="4"/>
        <v>141.68490073371891</v>
      </c>
      <c r="S4" s="9">
        <v>147.559376098744</v>
      </c>
      <c r="T4" s="9">
        <v>149.5124433928612</v>
      </c>
      <c r="U4" s="9">
        <v>151.46551068697838</v>
      </c>
      <c r="V4" s="9">
        <v>153.41857798109555</v>
      </c>
      <c r="W4" s="9">
        <v>155.37164527521273</v>
      </c>
      <c r="X4" s="9">
        <v>157.32471256932993</v>
      </c>
      <c r="Y4" s="9">
        <v>159.27777986344711</v>
      </c>
      <c r="Z4" s="9">
        <v>161.23084715756428</v>
      </c>
      <c r="AA4" s="9">
        <v>163.18391445168146</v>
      </c>
      <c r="AB4" s="9">
        <v>165.13698174579866</v>
      </c>
      <c r="AC4" s="9">
        <v>167.09004903991584</v>
      </c>
      <c r="AD4" s="11">
        <v>169.04311633403302</v>
      </c>
    </row>
    <row r="5" spans="1:30" x14ac:dyDescent="0.25">
      <c r="A5" s="18" t="s">
        <v>133</v>
      </c>
      <c r="B5" s="4">
        <v>109.166601</v>
      </c>
      <c r="C5" s="4">
        <v>32.874994000000001</v>
      </c>
      <c r="D5" s="4">
        <v>14.458333</v>
      </c>
      <c r="E5" s="10">
        <f t="shared" si="0"/>
        <v>52.166642666666668</v>
      </c>
      <c r="F5" s="8">
        <v>30</v>
      </c>
      <c r="G5" s="8">
        <v>250.79173299999999</v>
      </c>
      <c r="H5" s="8">
        <v>111.58333</v>
      </c>
      <c r="I5" s="10">
        <f t="shared" si="1"/>
        <v>130.79168766666666</v>
      </c>
      <c r="J5" s="8">
        <v>167.583933</v>
      </c>
      <c r="K5" s="8">
        <v>152.5</v>
      </c>
      <c r="L5" s="8">
        <v>160.00000700000001</v>
      </c>
      <c r="M5" s="10">
        <f t="shared" si="2"/>
        <v>160.02797999999999</v>
      </c>
      <c r="N5" s="8">
        <v>178.788195</v>
      </c>
      <c r="O5" s="8">
        <v>151.41673299999999</v>
      </c>
      <c r="P5" s="8">
        <v>208.63467012179581</v>
      </c>
      <c r="Q5" s="10">
        <f t="shared" si="3"/>
        <v>179.61319937393193</v>
      </c>
      <c r="R5" s="26">
        <f t="shared" si="4"/>
        <v>130.64987742681632</v>
      </c>
      <c r="S5" s="9">
        <v>221.00172516396125</v>
      </c>
      <c r="T5" s="9">
        <v>233.36878020612656</v>
      </c>
      <c r="U5" s="9">
        <v>245.73583524829198</v>
      </c>
      <c r="V5" s="9">
        <v>258.10289029045737</v>
      </c>
      <c r="W5" s="9">
        <v>270.46994533262273</v>
      </c>
      <c r="X5" s="9">
        <v>282.83700037478809</v>
      </c>
      <c r="Y5" s="9">
        <v>295.20405541695345</v>
      </c>
      <c r="Z5" s="9">
        <v>307.57111045911881</v>
      </c>
      <c r="AA5" s="9">
        <v>319.93816550128417</v>
      </c>
      <c r="AB5" s="9">
        <v>332.30522054344954</v>
      </c>
      <c r="AC5" s="9">
        <v>344.6722755856149</v>
      </c>
      <c r="AD5" s="11">
        <v>357.03933062778032</v>
      </c>
    </row>
    <row r="6" spans="1:30" x14ac:dyDescent="0.25">
      <c r="A6" s="18" t="s">
        <v>149</v>
      </c>
      <c r="B6" s="4">
        <v>62.05</v>
      </c>
      <c r="C6" s="4">
        <v>71.0625</v>
      </c>
      <c r="D6" s="4">
        <v>61.5</v>
      </c>
      <c r="E6" s="10">
        <f t="shared" si="0"/>
        <v>64.870833333333337</v>
      </c>
      <c r="F6" s="8">
        <v>64.75</v>
      </c>
      <c r="G6" s="8">
        <v>68</v>
      </c>
      <c r="H6" s="8">
        <v>119.3125</v>
      </c>
      <c r="I6" s="10">
        <f t="shared" si="1"/>
        <v>84.020833333333329</v>
      </c>
      <c r="J6" s="8">
        <v>57.875</v>
      </c>
      <c r="K6" s="8">
        <v>95.3125</v>
      </c>
      <c r="L6" s="8">
        <v>142.9375</v>
      </c>
      <c r="M6" s="10">
        <f t="shared" si="2"/>
        <v>98.708333333333329</v>
      </c>
      <c r="N6" s="8">
        <v>198.08750000000001</v>
      </c>
      <c r="O6" s="8">
        <v>130.125</v>
      </c>
      <c r="P6" s="8">
        <v>163.67473990392028</v>
      </c>
      <c r="Q6" s="10">
        <f t="shared" si="3"/>
        <v>163.96241330130675</v>
      </c>
      <c r="R6" s="26">
        <f t="shared" si="4"/>
        <v>102.89060332532668</v>
      </c>
      <c r="S6" s="9">
        <v>169.04238037895243</v>
      </c>
      <c r="T6" s="9">
        <v>218.83422351969796</v>
      </c>
      <c r="U6" s="9">
        <v>181.36555854368751</v>
      </c>
      <c r="V6" s="9">
        <v>206.26011174293592</v>
      </c>
      <c r="W6" s="9">
        <v>211.62775221796809</v>
      </c>
      <c r="X6" s="9">
        <v>261.41959535871359</v>
      </c>
      <c r="Y6" s="9">
        <v>223.95093038270315</v>
      </c>
      <c r="Z6" s="9">
        <v>248.84548358195158</v>
      </c>
      <c r="AA6" s="9">
        <v>254.21312405698376</v>
      </c>
      <c r="AB6" s="9">
        <v>304.00496719772923</v>
      </c>
      <c r="AC6" s="9">
        <v>266.53630222171881</v>
      </c>
      <c r="AD6" s="11">
        <v>291.43085542096725</v>
      </c>
    </row>
    <row r="7" spans="1:30" x14ac:dyDescent="0.25">
      <c r="A7" s="18" t="s">
        <v>153</v>
      </c>
      <c r="B7" s="4">
        <v>76.166601</v>
      </c>
      <c r="C7" s="4">
        <v>80.5</v>
      </c>
      <c r="D7" s="4">
        <v>94.916667000000004</v>
      </c>
      <c r="E7" s="10">
        <f t="shared" si="0"/>
        <v>83.861089333333339</v>
      </c>
      <c r="F7" s="8">
        <v>88.75</v>
      </c>
      <c r="G7" s="8">
        <v>118.625</v>
      </c>
      <c r="H7" s="8">
        <v>108.121528</v>
      </c>
      <c r="I7" s="10">
        <f t="shared" si="1"/>
        <v>105.16550933333333</v>
      </c>
      <c r="J7" s="8">
        <v>82.25</v>
      </c>
      <c r="K7" s="8">
        <v>225.28823</v>
      </c>
      <c r="L7" s="8">
        <v>161.08333999999999</v>
      </c>
      <c r="M7" s="10">
        <f t="shared" si="2"/>
        <v>156.20719</v>
      </c>
      <c r="N7" s="8">
        <v>180.243056</v>
      </c>
      <c r="O7" s="8">
        <v>68.583340000000007</v>
      </c>
      <c r="P7" s="8">
        <v>156.17834030817269</v>
      </c>
      <c r="Q7" s="10">
        <f t="shared" si="3"/>
        <v>135.0015787693909</v>
      </c>
      <c r="R7" s="26">
        <f t="shared" si="4"/>
        <v>120.05884185901439</v>
      </c>
      <c r="S7" s="9">
        <v>163.46479981025379</v>
      </c>
      <c r="T7" s="9">
        <v>170.75125931233504</v>
      </c>
      <c r="U7" s="9">
        <v>178.03771881441614</v>
      </c>
      <c r="V7" s="9">
        <v>185.32417831649738</v>
      </c>
      <c r="W7" s="9">
        <v>192.61063781857851</v>
      </c>
      <c r="X7" s="9">
        <v>199.89709732065975</v>
      </c>
      <c r="Y7" s="9">
        <v>207.18355682274085</v>
      </c>
      <c r="Z7" s="9">
        <v>214.47001632482207</v>
      </c>
      <c r="AA7" s="9">
        <v>221.7564758269032</v>
      </c>
      <c r="AB7" s="9">
        <v>229.04293532898444</v>
      </c>
      <c r="AC7" s="9">
        <v>236.32939483106557</v>
      </c>
      <c r="AD7" s="11">
        <v>243.61585433314679</v>
      </c>
    </row>
    <row r="8" spans="1:30" x14ac:dyDescent="0.25">
      <c r="A8" s="18" t="s">
        <v>246</v>
      </c>
      <c r="B8" s="4">
        <v>38.5</v>
      </c>
      <c r="C8" s="4">
        <v>39.5</v>
      </c>
      <c r="D8" s="4">
        <v>31.4375</v>
      </c>
      <c r="E8" s="10">
        <f t="shared" si="0"/>
        <v>36.479166666666664</v>
      </c>
      <c r="F8" s="8">
        <v>44.5</v>
      </c>
      <c r="G8" s="8">
        <v>28</v>
      </c>
      <c r="H8" s="8">
        <v>37</v>
      </c>
      <c r="I8" s="10">
        <f t="shared" si="1"/>
        <v>36.5</v>
      </c>
      <c r="J8" s="8">
        <v>37.8125</v>
      </c>
      <c r="K8" s="8">
        <v>26</v>
      </c>
      <c r="L8" s="8">
        <v>35</v>
      </c>
      <c r="M8" s="10">
        <f t="shared" si="2"/>
        <v>32.9375</v>
      </c>
      <c r="N8" s="8">
        <v>30.6875</v>
      </c>
      <c r="O8" s="8">
        <v>32.625</v>
      </c>
      <c r="P8" s="8">
        <v>30.372645283567817</v>
      </c>
      <c r="Q8" s="10">
        <f t="shared" si="3"/>
        <v>31.228381761189272</v>
      </c>
      <c r="R8" s="26">
        <f t="shared" si="4"/>
        <v>34.286262106963981</v>
      </c>
      <c r="S8" s="9">
        <v>29.633308328307884</v>
      </c>
      <c r="T8" s="9">
        <v>28.893971373047947</v>
      </c>
      <c r="U8" s="9">
        <v>28.154634417788014</v>
      </c>
      <c r="V8" s="9">
        <v>27.415297462528077</v>
      </c>
      <c r="W8" s="9">
        <v>26.675960507268144</v>
      </c>
      <c r="X8" s="9">
        <v>25.936623552008207</v>
      </c>
      <c r="Y8" s="9">
        <v>25.197286596748274</v>
      </c>
      <c r="Z8" s="9">
        <v>24.457949641488337</v>
      </c>
      <c r="AA8" s="9">
        <v>23.718612686228404</v>
      </c>
      <c r="AB8" s="9">
        <v>22.979275730968467</v>
      </c>
      <c r="AC8" s="9">
        <v>22.239938775708531</v>
      </c>
      <c r="AD8" s="11">
        <v>21.500601820448598</v>
      </c>
    </row>
    <row r="9" spans="1:30" x14ac:dyDescent="0.25">
      <c r="A9" s="18" t="s">
        <v>250</v>
      </c>
      <c r="B9" s="4">
        <v>34.75</v>
      </c>
      <c r="C9" s="4">
        <v>20.4375</v>
      </c>
      <c r="D9" s="4">
        <v>22.9375</v>
      </c>
      <c r="E9" s="10">
        <f t="shared" si="0"/>
        <v>26.041666666666668</v>
      </c>
      <c r="F9" s="8">
        <v>35.75</v>
      </c>
      <c r="G9" s="8">
        <v>31.75</v>
      </c>
      <c r="H9" s="8">
        <v>29.75</v>
      </c>
      <c r="I9" s="10">
        <f t="shared" si="1"/>
        <v>32.416666666666664</v>
      </c>
      <c r="J9" s="8">
        <v>33.25</v>
      </c>
      <c r="K9" s="8">
        <v>23.25</v>
      </c>
      <c r="L9" s="8">
        <v>20.5</v>
      </c>
      <c r="M9" s="10">
        <f t="shared" si="2"/>
        <v>25.666666666666668</v>
      </c>
      <c r="N9" s="8">
        <v>48.5</v>
      </c>
      <c r="O9" s="8">
        <v>23.75</v>
      </c>
      <c r="P9" s="8">
        <v>31.117904964239845</v>
      </c>
      <c r="Q9" s="10">
        <f t="shared" si="3"/>
        <v>34.45596832141328</v>
      </c>
      <c r="R9" s="26">
        <f t="shared" si="4"/>
        <v>29.64524208035332</v>
      </c>
      <c r="S9" s="9">
        <v>31.33397093985667</v>
      </c>
      <c r="T9" s="9">
        <v>31.550036915473505</v>
      </c>
      <c r="U9" s="9">
        <v>31.76610289109033</v>
      </c>
      <c r="V9" s="9">
        <v>31.982168866707166</v>
      </c>
      <c r="W9" s="9">
        <v>32.198234842323991</v>
      </c>
      <c r="X9" s="9">
        <v>32.41430081794082</v>
      </c>
      <c r="Y9" s="9">
        <v>32.630366793557656</v>
      </c>
      <c r="Z9" s="9">
        <v>32.846432769174484</v>
      </c>
      <c r="AA9" s="9">
        <v>33.062498744791313</v>
      </c>
      <c r="AB9" s="9">
        <v>33.278564720408141</v>
      </c>
      <c r="AC9" s="9">
        <v>33.49463069602497</v>
      </c>
      <c r="AD9" s="11">
        <v>33.710696671641806</v>
      </c>
    </row>
    <row r="10" spans="1:30" x14ac:dyDescent="0.25">
      <c r="A10" s="18" t="s">
        <v>252</v>
      </c>
      <c r="B10" s="4">
        <v>90.6875</v>
      </c>
      <c r="C10" s="4">
        <v>89.5</v>
      </c>
      <c r="D10" s="4">
        <v>113.4375</v>
      </c>
      <c r="E10" s="10">
        <f t="shared" si="0"/>
        <v>97.875</v>
      </c>
      <c r="F10" s="8">
        <v>89.5625</v>
      </c>
      <c r="G10" s="8">
        <v>86.125</v>
      </c>
      <c r="H10" s="8">
        <v>157</v>
      </c>
      <c r="I10" s="10">
        <f t="shared" si="1"/>
        <v>110.89583333333333</v>
      </c>
      <c r="J10" s="8">
        <v>102.925</v>
      </c>
      <c r="K10" s="8">
        <v>149.3125</v>
      </c>
      <c r="L10" s="8">
        <v>182.125</v>
      </c>
      <c r="M10" s="10">
        <f t="shared" si="2"/>
        <v>144.78749999999999</v>
      </c>
      <c r="N10" s="8">
        <v>331.3125</v>
      </c>
      <c r="O10" s="8">
        <v>142.25</v>
      </c>
      <c r="P10" s="8">
        <v>229.90906735080318</v>
      </c>
      <c r="Q10" s="10">
        <f t="shared" si="3"/>
        <v>234.49052245026772</v>
      </c>
      <c r="R10" s="26">
        <f t="shared" si="4"/>
        <v>147.01221394590024</v>
      </c>
      <c r="S10" s="9">
        <v>244.02745951611109</v>
      </c>
      <c r="T10" s="9">
        <v>258.14585168141917</v>
      </c>
      <c r="U10" s="9">
        <v>272.26424384672703</v>
      </c>
      <c r="V10" s="9">
        <v>286.38263601203511</v>
      </c>
      <c r="W10" s="9">
        <v>300.50102817734296</v>
      </c>
      <c r="X10" s="9">
        <v>314.61942034265104</v>
      </c>
      <c r="Y10" s="9">
        <v>328.73781250795889</v>
      </c>
      <c r="Z10" s="9">
        <v>342.85620467326697</v>
      </c>
      <c r="AA10" s="9">
        <v>356.97459683857488</v>
      </c>
      <c r="AB10" s="9">
        <v>371.09298900388291</v>
      </c>
      <c r="AC10" s="9">
        <v>385.21138116919082</v>
      </c>
      <c r="AD10" s="11">
        <v>399.32977333449884</v>
      </c>
    </row>
    <row r="11" spans="1:30" x14ac:dyDescent="0.25">
      <c r="A11" s="18" t="s">
        <v>256</v>
      </c>
      <c r="B11" s="4">
        <v>158.458327</v>
      </c>
      <c r="C11" s="4">
        <v>138.5</v>
      </c>
      <c r="D11" s="4">
        <v>163.875</v>
      </c>
      <c r="E11" s="10">
        <f t="shared" si="0"/>
        <v>153.611109</v>
      </c>
      <c r="F11" s="8">
        <v>211.33333300000001</v>
      </c>
      <c r="G11" s="8">
        <v>142.58333300000001</v>
      </c>
      <c r="H11" s="8">
        <v>192.78126700000001</v>
      </c>
      <c r="I11" s="10">
        <f t="shared" si="1"/>
        <v>182.23264433333335</v>
      </c>
      <c r="J11" s="8">
        <v>126.70829999999999</v>
      </c>
      <c r="K11" s="8">
        <v>278.62153000000001</v>
      </c>
      <c r="L11" s="8">
        <v>230.37500299999999</v>
      </c>
      <c r="M11" s="10">
        <f t="shared" si="2"/>
        <v>211.901611</v>
      </c>
      <c r="N11" s="8">
        <v>259.04166700000002</v>
      </c>
      <c r="O11" s="8">
        <v>135.70832999999999</v>
      </c>
      <c r="P11" s="8">
        <v>226.74466777561054</v>
      </c>
      <c r="Q11" s="10">
        <f t="shared" si="3"/>
        <v>207.16488825853685</v>
      </c>
      <c r="R11" s="26">
        <f t="shared" si="4"/>
        <v>188.72756314796754</v>
      </c>
      <c r="S11" s="9">
        <v>232.94015237919919</v>
      </c>
      <c r="T11" s="9">
        <v>239.13563698278793</v>
      </c>
      <c r="U11" s="9">
        <v>245.33112158637658</v>
      </c>
      <c r="V11" s="9">
        <v>251.52660618996535</v>
      </c>
      <c r="W11" s="9">
        <v>257.72209079355395</v>
      </c>
      <c r="X11" s="9">
        <v>263.9175753971428</v>
      </c>
      <c r="Y11" s="9">
        <v>270.11306000073137</v>
      </c>
      <c r="Z11" s="9">
        <v>276.30854460432016</v>
      </c>
      <c r="AA11" s="9">
        <v>282.50402920790879</v>
      </c>
      <c r="AB11" s="9">
        <v>288.69951381149758</v>
      </c>
      <c r="AC11" s="9">
        <v>294.89499841508621</v>
      </c>
      <c r="AD11" s="11">
        <v>301.090483018675</v>
      </c>
    </row>
    <row r="12" spans="1:30" x14ac:dyDescent="0.25">
      <c r="A12" s="18" t="s">
        <v>290</v>
      </c>
      <c r="B12" s="4">
        <v>85.75</v>
      </c>
      <c r="C12" s="4">
        <v>374.625</v>
      </c>
      <c r="D12" s="4">
        <v>193.75</v>
      </c>
      <c r="E12" s="10">
        <f t="shared" si="0"/>
        <v>218.04166666666666</v>
      </c>
      <c r="F12" s="8">
        <v>178.35416699999999</v>
      </c>
      <c r="G12" s="8">
        <v>205.91666699999999</v>
      </c>
      <c r="H12" s="8">
        <v>275.5</v>
      </c>
      <c r="I12" s="10">
        <f t="shared" si="1"/>
        <v>219.9236113333333</v>
      </c>
      <c r="J12" s="8">
        <v>232.75</v>
      </c>
      <c r="K12" s="8">
        <v>316.25</v>
      </c>
      <c r="L12" s="8">
        <v>357</v>
      </c>
      <c r="M12" s="10">
        <f t="shared" si="2"/>
        <v>302</v>
      </c>
      <c r="N12" s="8">
        <v>248.5</v>
      </c>
      <c r="O12" s="8">
        <v>191.5</v>
      </c>
      <c r="P12" s="8">
        <v>252.27015456587429</v>
      </c>
      <c r="Q12" s="10">
        <f t="shared" si="3"/>
        <v>230.75671818862475</v>
      </c>
      <c r="R12" s="26">
        <f t="shared" si="4"/>
        <v>242.68049904715616</v>
      </c>
      <c r="S12" s="9">
        <v>259.85887292356188</v>
      </c>
      <c r="T12" s="9">
        <v>267.44759128124974</v>
      </c>
      <c r="U12" s="9">
        <v>275.03630963893733</v>
      </c>
      <c r="V12" s="9">
        <v>282.62502799662519</v>
      </c>
      <c r="W12" s="9">
        <v>290.21374635431278</v>
      </c>
      <c r="X12" s="9">
        <v>297.80246471200059</v>
      </c>
      <c r="Y12" s="9">
        <v>305.39118306968822</v>
      </c>
      <c r="Z12" s="9">
        <v>312.97990142737603</v>
      </c>
      <c r="AA12" s="9">
        <v>320.56861978506362</v>
      </c>
      <c r="AB12" s="9">
        <v>328.15733814275148</v>
      </c>
      <c r="AC12" s="9">
        <v>335.74605650043912</v>
      </c>
      <c r="AD12" s="11">
        <v>343.33477485812693</v>
      </c>
    </row>
    <row r="13" spans="1:30" x14ac:dyDescent="0.25">
      <c r="A13" s="18" t="s">
        <v>294</v>
      </c>
      <c r="B13" s="4">
        <v>90.791666000000006</v>
      </c>
      <c r="C13" s="4">
        <v>608</v>
      </c>
      <c r="D13" s="4">
        <v>296.875</v>
      </c>
      <c r="E13" s="10">
        <f t="shared" si="0"/>
        <v>331.88888866666667</v>
      </c>
      <c r="F13" s="8">
        <v>342.79160000000002</v>
      </c>
      <c r="G13" s="8">
        <v>387.04173300000002</v>
      </c>
      <c r="H13" s="8">
        <v>210.5</v>
      </c>
      <c r="I13" s="10">
        <f t="shared" si="1"/>
        <v>313.44444433333337</v>
      </c>
      <c r="J13" s="8">
        <v>266.54163999999997</v>
      </c>
      <c r="K13" s="8">
        <v>502.91633300000001</v>
      </c>
      <c r="L13" s="8">
        <v>407.04166600000002</v>
      </c>
      <c r="M13" s="10">
        <f t="shared" si="2"/>
        <v>392.16654633333337</v>
      </c>
      <c r="N13" s="8">
        <v>500.41666700000002</v>
      </c>
      <c r="O13" s="8">
        <v>732.75</v>
      </c>
      <c r="P13" s="8">
        <v>590.5806167195351</v>
      </c>
      <c r="Q13" s="10">
        <f t="shared" si="3"/>
        <v>607.91576123984498</v>
      </c>
      <c r="R13" s="26">
        <f t="shared" si="4"/>
        <v>411.35391014329457</v>
      </c>
      <c r="S13" s="9">
        <v>621.32528763311223</v>
      </c>
      <c r="T13" s="9">
        <v>652.06995854668946</v>
      </c>
      <c r="U13" s="9">
        <v>682.8146294602667</v>
      </c>
      <c r="V13" s="9">
        <v>713.55930037384383</v>
      </c>
      <c r="W13" s="9">
        <v>744.30397128742106</v>
      </c>
      <c r="X13" s="9">
        <v>775.0486422009983</v>
      </c>
      <c r="Y13" s="9">
        <v>805.79331311457543</v>
      </c>
      <c r="Z13" s="9">
        <v>836.53798402815266</v>
      </c>
      <c r="AA13" s="9">
        <v>867.28265494172979</v>
      </c>
      <c r="AB13" s="9">
        <v>898.02732585530703</v>
      </c>
      <c r="AC13" s="9">
        <v>928.77199676888426</v>
      </c>
      <c r="AD13" s="11">
        <v>959.5166676824615</v>
      </c>
    </row>
    <row r="14" spans="1:30" x14ac:dyDescent="0.25">
      <c r="A14" s="18" t="s">
        <v>114</v>
      </c>
      <c r="B14" s="4">
        <v>1096.4000000000001</v>
      </c>
      <c r="C14" s="4">
        <v>805.96667000000002</v>
      </c>
      <c r="D14" s="4">
        <v>785.18334000000004</v>
      </c>
      <c r="E14" s="10">
        <f t="shared" si="0"/>
        <v>895.85000333333335</v>
      </c>
      <c r="F14" s="8">
        <v>718.81667000000004</v>
      </c>
      <c r="G14" s="8">
        <v>888.16660000000002</v>
      </c>
      <c r="H14" s="8">
        <v>883.89934100000005</v>
      </c>
      <c r="I14" s="10">
        <f t="shared" si="1"/>
        <v>830.2942036666667</v>
      </c>
      <c r="J14" s="8">
        <v>822.99926700000003</v>
      </c>
      <c r="K14" s="8">
        <v>1069.6330399999999</v>
      </c>
      <c r="L14" s="8">
        <v>952.93299999999999</v>
      </c>
      <c r="M14" s="10">
        <f t="shared" si="2"/>
        <v>948.52176899999995</v>
      </c>
      <c r="N14" s="8">
        <v>1024.2829959999999</v>
      </c>
      <c r="O14" s="8">
        <v>1112.733033</v>
      </c>
      <c r="P14" s="8">
        <v>1112.09685122116</v>
      </c>
      <c r="Q14" s="10">
        <f t="shared" si="3"/>
        <v>1083.0376267403865</v>
      </c>
      <c r="R14" s="26">
        <f t="shared" si="4"/>
        <v>939.42590068509662</v>
      </c>
      <c r="S14" s="9">
        <v>1130.8858136759163</v>
      </c>
      <c r="T14" s="9">
        <v>1149.6747761306724</v>
      </c>
      <c r="U14" s="9">
        <v>1168.4637385854287</v>
      </c>
      <c r="V14" s="9">
        <v>1187.2527010401848</v>
      </c>
      <c r="W14" s="9">
        <v>1206.0416634949411</v>
      </c>
      <c r="X14" s="9">
        <v>1224.8306259496972</v>
      </c>
      <c r="Y14" s="9">
        <v>1243.6195884044532</v>
      </c>
      <c r="Z14" s="9">
        <v>1262.4085508592095</v>
      </c>
      <c r="AA14" s="9">
        <v>1281.1975133139656</v>
      </c>
      <c r="AB14" s="9">
        <v>1299.9864757687219</v>
      </c>
      <c r="AC14" s="9">
        <v>1318.775438223478</v>
      </c>
      <c r="AD14" s="11">
        <v>1337.5644006782343</v>
      </c>
    </row>
    <row r="15" spans="1:30" x14ac:dyDescent="0.25">
      <c r="A15" s="18" t="s">
        <v>119</v>
      </c>
      <c r="B15" s="4">
        <v>690.08333000000005</v>
      </c>
      <c r="C15" s="4">
        <v>692.41665999999998</v>
      </c>
      <c r="D15" s="4">
        <v>397.83330000000001</v>
      </c>
      <c r="E15" s="10">
        <f t="shared" si="0"/>
        <v>593.44443000000001</v>
      </c>
      <c r="F15" s="8">
        <v>467.58327000000003</v>
      </c>
      <c r="G15" s="8">
        <v>313.5</v>
      </c>
      <c r="H15" s="8">
        <v>374.61667299999999</v>
      </c>
      <c r="I15" s="10">
        <f t="shared" si="1"/>
        <v>385.23331433333334</v>
      </c>
      <c r="J15" s="8">
        <v>375.33762999999999</v>
      </c>
      <c r="K15" s="8">
        <v>512.94899999999996</v>
      </c>
      <c r="L15" s="8">
        <v>701.83300399999996</v>
      </c>
      <c r="M15" s="10">
        <f t="shared" si="2"/>
        <v>530.03987799999993</v>
      </c>
      <c r="N15" s="8">
        <v>352.16633999999999</v>
      </c>
      <c r="O15" s="8">
        <v>443.75</v>
      </c>
      <c r="P15" s="8">
        <v>429.85818429090915</v>
      </c>
      <c r="Q15" s="10">
        <f t="shared" si="3"/>
        <v>408.59150809696968</v>
      </c>
      <c r="R15" s="26">
        <v>520</v>
      </c>
      <c r="S15" s="9">
        <v>520</v>
      </c>
      <c r="T15" s="9">
        <v>520</v>
      </c>
      <c r="U15" s="9">
        <v>520</v>
      </c>
      <c r="V15" s="9">
        <v>520</v>
      </c>
      <c r="W15" s="9">
        <v>520</v>
      </c>
      <c r="X15" s="9">
        <v>520</v>
      </c>
      <c r="Y15" s="9">
        <v>520</v>
      </c>
      <c r="Z15" s="9">
        <v>520</v>
      </c>
      <c r="AA15" s="9">
        <v>520</v>
      </c>
      <c r="AB15" s="9">
        <v>520</v>
      </c>
      <c r="AC15" s="9">
        <v>520</v>
      </c>
      <c r="AD15" s="11">
        <v>520</v>
      </c>
    </row>
    <row r="16" spans="1:30" x14ac:dyDescent="0.25">
      <c r="A16" s="18" t="s">
        <v>236</v>
      </c>
      <c r="B16" s="4">
        <v>71.206249999999997</v>
      </c>
      <c r="C16" s="4">
        <v>60.875</v>
      </c>
      <c r="D16" s="4">
        <v>32.9375</v>
      </c>
      <c r="E16" s="10">
        <f t="shared" si="0"/>
        <v>55.006250000000001</v>
      </c>
      <c r="F16" s="8">
        <v>53.3125</v>
      </c>
      <c r="G16" s="8">
        <v>37.1875</v>
      </c>
      <c r="H16" s="8">
        <v>48.6875</v>
      </c>
      <c r="I16" s="10">
        <f t="shared" si="1"/>
        <v>46.395833333333336</v>
      </c>
      <c r="J16" s="8">
        <v>29.25</v>
      </c>
      <c r="K16" s="8">
        <v>-0.9375</v>
      </c>
      <c r="L16" s="8">
        <v>84.95</v>
      </c>
      <c r="M16" s="10">
        <f t="shared" si="2"/>
        <v>37.75416666666667</v>
      </c>
      <c r="N16" s="8">
        <v>29.615625000000001</v>
      </c>
      <c r="O16" s="8">
        <v>103.4375</v>
      </c>
      <c r="P16" s="8">
        <v>73.346369885258056</v>
      </c>
      <c r="Q16" s="10">
        <f t="shared" si="3"/>
        <v>68.799831628419341</v>
      </c>
      <c r="R16" s="26">
        <f t="shared" si="4"/>
        <v>51.989020407104832</v>
      </c>
      <c r="S16" s="9">
        <v>74.024912736976077</v>
      </c>
      <c r="T16" s="9">
        <v>74.703455588694041</v>
      </c>
      <c r="U16" s="9">
        <v>75.381998440412062</v>
      </c>
      <c r="V16" s="9">
        <v>76.060541292130026</v>
      </c>
      <c r="W16" s="9">
        <v>76.739084143848046</v>
      </c>
      <c r="X16" s="9">
        <v>77.41762699556601</v>
      </c>
      <c r="Y16" s="9">
        <v>78.096169847284031</v>
      </c>
      <c r="Z16" s="9">
        <v>78.774712699001995</v>
      </c>
      <c r="AA16" s="9">
        <v>79.453255550720016</v>
      </c>
      <c r="AB16" s="9">
        <v>80.13179840243798</v>
      </c>
      <c r="AC16" s="9">
        <v>80.810341254156</v>
      </c>
      <c r="AD16" s="11">
        <v>81.488884105873979</v>
      </c>
    </row>
    <row r="17" spans="1:30" x14ac:dyDescent="0.25">
      <c r="A17" s="18" t="s">
        <v>240</v>
      </c>
      <c r="B17" s="4">
        <v>356.5625</v>
      </c>
      <c r="C17" s="4">
        <v>491</v>
      </c>
      <c r="D17" s="4">
        <v>376.375</v>
      </c>
      <c r="E17" s="10">
        <f t="shared" si="0"/>
        <v>407.97916666666669</v>
      </c>
      <c r="F17" s="8">
        <v>429.38749999999999</v>
      </c>
      <c r="G17" s="8">
        <v>364.92812500000002</v>
      </c>
      <c r="H17" s="8">
        <v>478.85939999999999</v>
      </c>
      <c r="I17" s="10">
        <f t="shared" si="1"/>
        <v>424.39167500000002</v>
      </c>
      <c r="J17" s="8">
        <v>328.5625</v>
      </c>
      <c r="K17" s="8">
        <v>637.61563000000001</v>
      </c>
      <c r="L17" s="8">
        <v>383.625</v>
      </c>
      <c r="M17" s="10">
        <f t="shared" si="2"/>
        <v>449.93437666666665</v>
      </c>
      <c r="N17" s="8">
        <v>556.4375</v>
      </c>
      <c r="O17" s="8">
        <v>542.55312500000002</v>
      </c>
      <c r="P17" s="8">
        <v>598.96234105227688</v>
      </c>
      <c r="Q17" s="10">
        <f t="shared" si="3"/>
        <v>565.9843220174256</v>
      </c>
      <c r="R17" s="26">
        <f t="shared" si="4"/>
        <v>462.07238508768978</v>
      </c>
      <c r="S17" s="9">
        <v>510.9583622687378</v>
      </c>
      <c r="T17" s="9">
        <v>627.65144797210894</v>
      </c>
      <c r="U17" s="9">
        <v>539.64746918856986</v>
      </c>
      <c r="V17" s="9">
        <v>656.340554891941</v>
      </c>
      <c r="W17" s="9">
        <v>568.33657610840191</v>
      </c>
      <c r="X17" s="9">
        <v>685.02966181177305</v>
      </c>
      <c r="Y17" s="9">
        <v>597.02568302823397</v>
      </c>
      <c r="Z17" s="9">
        <v>713.71876873160511</v>
      </c>
      <c r="AA17" s="9">
        <v>625.71478994806603</v>
      </c>
      <c r="AB17" s="9">
        <v>742.40787565143717</v>
      </c>
      <c r="AC17" s="9">
        <v>654.40389686789808</v>
      </c>
      <c r="AD17" s="11">
        <v>771.09698257126922</v>
      </c>
    </row>
    <row r="18" spans="1:30" x14ac:dyDescent="0.25">
      <c r="A18" s="18" t="s">
        <v>272</v>
      </c>
      <c r="B18" s="4">
        <v>515.25</v>
      </c>
      <c r="C18" s="4">
        <v>509.28334000000001</v>
      </c>
      <c r="D18" s="4">
        <v>471.31668300000001</v>
      </c>
      <c r="E18" s="10">
        <f t="shared" si="0"/>
        <v>498.61667433333332</v>
      </c>
      <c r="F18" s="8">
        <v>455.45010000000002</v>
      </c>
      <c r="G18" s="8">
        <v>487.76636300000001</v>
      </c>
      <c r="H18" s="8">
        <v>729.02140799999995</v>
      </c>
      <c r="I18" s="10">
        <f t="shared" si="1"/>
        <v>557.4126236666666</v>
      </c>
      <c r="J18" s="8">
        <v>536.06622000000004</v>
      </c>
      <c r="K18" s="8">
        <v>593.36668099999997</v>
      </c>
      <c r="L18" s="8">
        <v>523.59973300000001</v>
      </c>
      <c r="M18" s="10">
        <f t="shared" si="2"/>
        <v>551.01087800000005</v>
      </c>
      <c r="N18" s="8">
        <v>494.48333300000002</v>
      </c>
      <c r="O18" s="8">
        <v>697.43338000000006</v>
      </c>
      <c r="P18" s="8">
        <v>646.001922360609</v>
      </c>
      <c r="Q18" s="10">
        <f t="shared" si="3"/>
        <v>612.63954512020302</v>
      </c>
      <c r="R18" s="26">
        <f t="shared" si="4"/>
        <v>554.91993028005072</v>
      </c>
      <c r="S18" s="9">
        <v>657.80562251833044</v>
      </c>
      <c r="T18" s="9">
        <v>669.60932267605199</v>
      </c>
      <c r="U18" s="9">
        <v>681.41302283377354</v>
      </c>
      <c r="V18" s="9">
        <v>693.21672299149498</v>
      </c>
      <c r="W18" s="9">
        <v>705.02042314921653</v>
      </c>
      <c r="X18" s="9">
        <v>716.82412330693808</v>
      </c>
      <c r="Y18" s="9">
        <v>728.62782346465951</v>
      </c>
      <c r="Z18" s="9">
        <v>740.43152362238106</v>
      </c>
      <c r="AA18" s="9">
        <v>752.23522378010261</v>
      </c>
      <c r="AB18" s="9">
        <v>764.03892393782417</v>
      </c>
      <c r="AC18" s="9">
        <v>775.8426240955456</v>
      </c>
      <c r="AD18" s="11">
        <v>787.64632425326715</v>
      </c>
    </row>
    <row r="19" spans="1:30" x14ac:dyDescent="0.25">
      <c r="A19" s="18" t="s">
        <v>276</v>
      </c>
      <c r="B19" s="4">
        <v>318.91666700000002</v>
      </c>
      <c r="C19" s="4">
        <v>180.49999299999999</v>
      </c>
      <c r="D19" s="4">
        <v>235.61111199999999</v>
      </c>
      <c r="E19" s="10">
        <f t="shared" si="0"/>
        <v>245.0092573333333</v>
      </c>
      <c r="F19" s="8">
        <v>502.16666600000002</v>
      </c>
      <c r="G19" s="8">
        <v>328.18989699999997</v>
      </c>
      <c r="H19" s="8">
        <v>164.75</v>
      </c>
      <c r="I19" s="10">
        <f t="shared" si="1"/>
        <v>331.7021876666667</v>
      </c>
      <c r="J19" s="8">
        <v>326.916696</v>
      </c>
      <c r="K19" s="8">
        <v>286.52751999999998</v>
      </c>
      <c r="L19" s="8">
        <v>373.33333399999998</v>
      </c>
      <c r="M19" s="10">
        <f t="shared" si="2"/>
        <v>328.92585000000003</v>
      </c>
      <c r="N19" s="8">
        <v>385.38425999999998</v>
      </c>
      <c r="O19" s="8">
        <v>301.28242</v>
      </c>
      <c r="P19" s="8">
        <v>359.92504133609447</v>
      </c>
      <c r="Q19" s="10">
        <f t="shared" si="3"/>
        <v>348.86390711203148</v>
      </c>
      <c r="R19" s="26">
        <f t="shared" si="4"/>
        <v>313.62530052800787</v>
      </c>
      <c r="S19" s="9">
        <v>366.11562622969501</v>
      </c>
      <c r="T19" s="9">
        <v>372.30621112329555</v>
      </c>
      <c r="U19" s="9">
        <v>378.4967960168961</v>
      </c>
      <c r="V19" s="9">
        <v>384.68738091049659</v>
      </c>
      <c r="W19" s="9">
        <v>390.87796580409713</v>
      </c>
      <c r="X19" s="9">
        <v>397.06855069769767</v>
      </c>
      <c r="Y19" s="9">
        <v>403.25913559129822</v>
      </c>
      <c r="Z19" s="9">
        <v>409.44972048489876</v>
      </c>
      <c r="AA19" s="9">
        <v>415.64030537849931</v>
      </c>
      <c r="AB19" s="9">
        <v>421.83089027209985</v>
      </c>
      <c r="AC19" s="9">
        <v>428.02147516570039</v>
      </c>
      <c r="AD19" s="11">
        <v>434.21206005930094</v>
      </c>
    </row>
    <row r="20" spans="1:30" x14ac:dyDescent="0.25">
      <c r="A20" s="18" t="s">
        <v>184</v>
      </c>
      <c r="B20" s="4">
        <v>1790.75</v>
      </c>
      <c r="C20" s="4">
        <v>1232</v>
      </c>
      <c r="D20" s="4">
        <v>1053.125</v>
      </c>
      <c r="E20" s="10">
        <f t="shared" si="0"/>
        <v>1358.625</v>
      </c>
      <c r="F20" s="8">
        <v>125.75</v>
      </c>
      <c r="G20" s="8">
        <v>1929.5</v>
      </c>
      <c r="H20" s="8">
        <v>2149.375</v>
      </c>
      <c r="I20" s="10">
        <f t="shared" si="1"/>
        <v>1401.5416666666667</v>
      </c>
      <c r="J20" s="8">
        <v>2217.125</v>
      </c>
      <c r="K20" s="8">
        <v>2022</v>
      </c>
      <c r="L20" s="8">
        <v>2339.5</v>
      </c>
      <c r="M20" s="10">
        <f t="shared" si="2"/>
        <v>2192.875</v>
      </c>
      <c r="N20" s="8">
        <v>2243.875</v>
      </c>
      <c r="O20" s="8">
        <v>2150.125</v>
      </c>
      <c r="P20" s="8">
        <v>2426.2150033882713</v>
      </c>
      <c r="Q20" s="10">
        <f t="shared" si="3"/>
        <v>2273.4050011294239</v>
      </c>
      <c r="R20" s="26">
        <f t="shared" si="4"/>
        <v>1806.6116669490227</v>
      </c>
      <c r="S20" s="9">
        <v>2550.0610731081024</v>
      </c>
      <c r="T20" s="9">
        <v>2673.9071428279317</v>
      </c>
      <c r="U20" s="9">
        <v>2797.7532125477624</v>
      </c>
      <c r="V20" s="9">
        <v>2921.5992822675917</v>
      </c>
      <c r="W20" s="9">
        <v>3045.4453519874228</v>
      </c>
      <c r="X20" s="9">
        <v>3169.2914217072521</v>
      </c>
      <c r="Y20" s="9">
        <v>3293.1374914270832</v>
      </c>
      <c r="Z20" s="9">
        <v>3416.9835611469121</v>
      </c>
      <c r="AA20" s="9">
        <v>3540.8296308667432</v>
      </c>
      <c r="AB20" s="9">
        <v>3664.6757005865725</v>
      </c>
      <c r="AC20" s="9">
        <v>3788.5217703064036</v>
      </c>
      <c r="AD20" s="11">
        <v>3912.3678400262329</v>
      </c>
    </row>
    <row r="21" spans="1:30" x14ac:dyDescent="0.25">
      <c r="A21" s="18" t="s">
        <v>186</v>
      </c>
      <c r="B21" s="4">
        <v>66.583298999999997</v>
      </c>
      <c r="C21" s="4">
        <v>163.33329900000001</v>
      </c>
      <c r="D21" s="4">
        <v>895.33330000000001</v>
      </c>
      <c r="E21" s="10">
        <f t="shared" si="0"/>
        <v>375.08329933333334</v>
      </c>
      <c r="F21" s="8">
        <v>925.66666599999996</v>
      </c>
      <c r="G21" s="8">
        <v>124.333</v>
      </c>
      <c r="H21" s="8">
        <v>72.333332999999996</v>
      </c>
      <c r="I21" s="10">
        <f t="shared" si="1"/>
        <v>374.11099966666666</v>
      </c>
      <c r="J21" s="8">
        <v>47.999000000000002</v>
      </c>
      <c r="K21" s="8">
        <v>173.24933300000001</v>
      </c>
      <c r="L21" s="8">
        <v>122.54034</v>
      </c>
      <c r="M21" s="10">
        <f t="shared" si="2"/>
        <v>114.59622433333334</v>
      </c>
      <c r="N21" s="8">
        <v>179.832334</v>
      </c>
      <c r="O21" s="8">
        <v>444.666</v>
      </c>
      <c r="P21" s="8">
        <v>190.343687649679</v>
      </c>
      <c r="Q21" s="10">
        <f t="shared" si="3"/>
        <v>271.61400721655968</v>
      </c>
      <c r="R21" s="26">
        <f t="shared" si="4"/>
        <v>283.85113263747326</v>
      </c>
      <c r="S21" s="9">
        <v>284</v>
      </c>
      <c r="T21" s="9">
        <v>284</v>
      </c>
      <c r="U21" s="9">
        <v>284</v>
      </c>
      <c r="V21" s="9">
        <v>284</v>
      </c>
      <c r="W21" s="9">
        <v>284</v>
      </c>
      <c r="X21" s="9">
        <v>284</v>
      </c>
      <c r="Y21" s="9">
        <v>284</v>
      </c>
      <c r="Z21" s="9">
        <v>284</v>
      </c>
      <c r="AA21" s="9">
        <v>284</v>
      </c>
      <c r="AB21" s="9">
        <v>284</v>
      </c>
      <c r="AC21" s="9">
        <v>284</v>
      </c>
      <c r="AD21" s="11">
        <v>284</v>
      </c>
    </row>
    <row r="22" spans="1:30" x14ac:dyDescent="0.25">
      <c r="A22" s="18" t="s">
        <v>194</v>
      </c>
      <c r="B22" s="4">
        <v>1402</v>
      </c>
      <c r="C22" s="4">
        <v>425</v>
      </c>
      <c r="D22" s="4">
        <v>8.375</v>
      </c>
      <c r="E22" s="10">
        <f t="shared" si="0"/>
        <v>611.79166666666663</v>
      </c>
      <c r="F22" s="8">
        <v>834.5</v>
      </c>
      <c r="G22" s="8">
        <v>2169.5</v>
      </c>
      <c r="H22" s="8">
        <v>2431.625</v>
      </c>
      <c r="I22" s="10">
        <f t="shared" si="1"/>
        <v>1811.875</v>
      </c>
      <c r="J22" s="8">
        <v>1912.875</v>
      </c>
      <c r="K22" s="8">
        <v>2017.375</v>
      </c>
      <c r="L22" s="8">
        <v>2172.5</v>
      </c>
      <c r="M22" s="10">
        <f t="shared" si="2"/>
        <v>2034.25</v>
      </c>
      <c r="N22" s="8">
        <v>2474.375</v>
      </c>
      <c r="O22" s="8">
        <v>2051.375</v>
      </c>
      <c r="P22" s="8">
        <v>2157.8211028000414</v>
      </c>
      <c r="Q22" s="10">
        <f t="shared" si="3"/>
        <v>2227.8570342666803</v>
      </c>
      <c r="R22" s="26">
        <f t="shared" si="4"/>
        <v>1671.4434252333367</v>
      </c>
      <c r="S22" s="9">
        <v>2263.0952489340416</v>
      </c>
      <c r="T22" s="9">
        <v>2368.3693950680422</v>
      </c>
      <c r="U22" s="9">
        <v>2473.6435412020423</v>
      </c>
      <c r="V22" s="9">
        <v>2578.9176873360429</v>
      </c>
      <c r="W22" s="9">
        <v>2684.1918334700431</v>
      </c>
      <c r="X22" s="9">
        <v>2789.4659796040437</v>
      </c>
      <c r="Y22" s="9">
        <v>2894.7401257380443</v>
      </c>
      <c r="Z22" s="9">
        <v>3000.0142718720444</v>
      </c>
      <c r="AA22" s="9">
        <v>3105.2884180060446</v>
      </c>
      <c r="AB22" s="9">
        <v>3210.5625641400452</v>
      </c>
      <c r="AC22" s="9">
        <v>3315.8367102740458</v>
      </c>
      <c r="AD22" s="11">
        <v>3421.1108564080459</v>
      </c>
    </row>
    <row r="23" spans="1:30" x14ac:dyDescent="0.25">
      <c r="A23" s="18" t="s">
        <v>196</v>
      </c>
      <c r="B23" s="4">
        <v>64.763856000000004</v>
      </c>
      <c r="C23" s="4">
        <v>109.833303</v>
      </c>
      <c r="D23" s="4">
        <v>1027.1666</v>
      </c>
      <c r="E23" s="10">
        <f t="shared" si="0"/>
        <v>400.58791966666666</v>
      </c>
      <c r="F23" s="8">
        <v>546.5</v>
      </c>
      <c r="G23" s="8">
        <v>382.33300000000003</v>
      </c>
      <c r="H23" s="8">
        <v>66.5</v>
      </c>
      <c r="I23" s="10">
        <f t="shared" si="1"/>
        <v>331.77766666666668</v>
      </c>
      <c r="J23" s="8">
        <v>44.999000000000002</v>
      </c>
      <c r="K23" s="8">
        <v>39.665999999999997</v>
      </c>
      <c r="L23" s="8">
        <v>191.333</v>
      </c>
      <c r="M23" s="10">
        <f t="shared" si="2"/>
        <v>91.999333333333325</v>
      </c>
      <c r="N23" s="8">
        <v>577.83233399999995</v>
      </c>
      <c r="O23" s="8">
        <v>365.16667000000001</v>
      </c>
      <c r="P23" s="8">
        <v>291.32864563263013</v>
      </c>
      <c r="Q23" s="10">
        <f t="shared" si="3"/>
        <v>411.4425498775434</v>
      </c>
      <c r="R23" s="26">
        <f t="shared" si="4"/>
        <v>308.95186738605253</v>
      </c>
      <c r="S23" s="9">
        <v>309</v>
      </c>
      <c r="T23" s="9">
        <v>309</v>
      </c>
      <c r="U23" s="9">
        <v>309</v>
      </c>
      <c r="V23" s="9">
        <v>309</v>
      </c>
      <c r="W23" s="9">
        <v>309</v>
      </c>
      <c r="X23" s="9">
        <v>309</v>
      </c>
      <c r="Y23" s="9">
        <v>309</v>
      </c>
      <c r="Z23" s="9">
        <v>309</v>
      </c>
      <c r="AA23" s="9">
        <v>309</v>
      </c>
      <c r="AB23" s="9">
        <v>309</v>
      </c>
      <c r="AC23" s="9">
        <v>309</v>
      </c>
      <c r="AD23" s="11">
        <v>309</v>
      </c>
    </row>
    <row r="24" spans="1:30" x14ac:dyDescent="0.25">
      <c r="A24" s="18" t="s">
        <v>82</v>
      </c>
      <c r="B24" s="4">
        <v>161.08327</v>
      </c>
      <c r="C24" s="4">
        <v>60.958333000000003</v>
      </c>
      <c r="D24" s="4">
        <v>161.41667000000001</v>
      </c>
      <c r="E24" s="10">
        <f t="shared" si="0"/>
        <v>127.81942433333334</v>
      </c>
      <c r="F24" s="8">
        <v>181.16666699999999</v>
      </c>
      <c r="G24" s="8">
        <v>137.25</v>
      </c>
      <c r="H24" s="8">
        <v>463.33333699999997</v>
      </c>
      <c r="I24" s="10">
        <f t="shared" si="1"/>
        <v>260.58333466666664</v>
      </c>
      <c r="J24" s="8">
        <v>162.75000299999999</v>
      </c>
      <c r="K24" s="8">
        <v>146</v>
      </c>
      <c r="L24" s="8">
        <v>209</v>
      </c>
      <c r="M24" s="10">
        <f t="shared" si="2"/>
        <v>172.58333433333334</v>
      </c>
      <c r="N24" s="8">
        <v>193.25</v>
      </c>
      <c r="O24" s="8">
        <v>338</v>
      </c>
      <c r="P24" s="8">
        <v>309.79681971717446</v>
      </c>
      <c r="Q24" s="10">
        <f t="shared" si="3"/>
        <v>280.34893990572482</v>
      </c>
      <c r="R24" s="26">
        <f t="shared" si="4"/>
        <v>210.33375830976453</v>
      </c>
      <c r="S24" s="9">
        <v>323.23530902797546</v>
      </c>
      <c r="T24" s="9">
        <v>336.67379833877641</v>
      </c>
      <c r="U24" s="9">
        <v>350.11228764957741</v>
      </c>
      <c r="V24" s="9">
        <v>363.55077696037836</v>
      </c>
      <c r="W24" s="9">
        <v>376.9892662711793</v>
      </c>
      <c r="X24" s="9">
        <v>390.42775558198031</v>
      </c>
      <c r="Y24" s="9">
        <v>403.86624489278131</v>
      </c>
      <c r="Z24" s="9">
        <v>417.30473420358226</v>
      </c>
      <c r="AA24" s="9">
        <v>430.7432235143832</v>
      </c>
      <c r="AB24" s="9">
        <v>444.18171282518421</v>
      </c>
      <c r="AC24" s="9">
        <v>457.62020213598515</v>
      </c>
      <c r="AD24" s="11">
        <v>471.05869144678616</v>
      </c>
    </row>
    <row r="25" spans="1:30" x14ac:dyDescent="0.25">
      <c r="A25" s="18" t="s">
        <v>84</v>
      </c>
      <c r="B25" s="4">
        <v>314.45823100000001</v>
      </c>
      <c r="C25" s="4">
        <v>564.21150399999999</v>
      </c>
      <c r="D25" s="4">
        <v>345.97912600000001</v>
      </c>
      <c r="E25" s="10">
        <f t="shared" si="0"/>
        <v>408.21628699999997</v>
      </c>
      <c r="F25" s="8">
        <v>269.83325500000001</v>
      </c>
      <c r="G25" s="8">
        <v>291.04136299999999</v>
      </c>
      <c r="H25" s="8">
        <v>413.70770599999997</v>
      </c>
      <c r="I25" s="10">
        <f t="shared" si="1"/>
        <v>324.86077466666666</v>
      </c>
      <c r="J25" s="8">
        <v>145.70878300000001</v>
      </c>
      <c r="K25" s="8">
        <v>422.91673300000002</v>
      </c>
      <c r="L25" s="8">
        <v>385.70829700000002</v>
      </c>
      <c r="M25" s="10">
        <f t="shared" si="2"/>
        <v>318.11127100000004</v>
      </c>
      <c r="N25" s="8">
        <v>493.16666800000002</v>
      </c>
      <c r="O25" s="8">
        <v>842.08332900000005</v>
      </c>
      <c r="P25" s="8">
        <v>575.55435434088031</v>
      </c>
      <c r="Q25" s="10">
        <f t="shared" si="3"/>
        <v>636.93478378029351</v>
      </c>
      <c r="R25" s="26">
        <f t="shared" si="4"/>
        <v>422.03077911174</v>
      </c>
      <c r="S25" s="9">
        <v>599.21564679188089</v>
      </c>
      <c r="T25" s="9">
        <v>622.87693924288158</v>
      </c>
      <c r="U25" s="9">
        <v>646.53823169388227</v>
      </c>
      <c r="V25" s="9">
        <v>670.19952414488284</v>
      </c>
      <c r="W25" s="9">
        <v>693.86081659588353</v>
      </c>
      <c r="X25" s="9">
        <v>717.52210904688422</v>
      </c>
      <c r="Y25" s="9">
        <v>741.18340149788492</v>
      </c>
      <c r="Z25" s="9">
        <v>764.84469394888549</v>
      </c>
      <c r="AA25" s="9">
        <v>788.50598639988618</v>
      </c>
      <c r="AB25" s="9">
        <v>812.16727885088676</v>
      </c>
      <c r="AC25" s="9">
        <v>835.82857130188745</v>
      </c>
      <c r="AD25" s="11">
        <v>859.48986375288814</v>
      </c>
    </row>
    <row r="26" spans="1:30" x14ac:dyDescent="0.25">
      <c r="A26" s="18" t="s">
        <v>204</v>
      </c>
      <c r="B26" s="4">
        <v>141</v>
      </c>
      <c r="C26" s="4">
        <v>311.10000000000002</v>
      </c>
      <c r="D26" s="4">
        <v>1379.6</v>
      </c>
      <c r="E26" s="10">
        <f t="shared" si="0"/>
        <v>610.56666666666661</v>
      </c>
      <c r="F26" s="8">
        <v>3672</v>
      </c>
      <c r="G26" s="8">
        <v>4820.6000000000004</v>
      </c>
      <c r="H26" s="8">
        <v>5093.5</v>
      </c>
      <c r="I26" s="10">
        <f t="shared" si="1"/>
        <v>4528.7</v>
      </c>
      <c r="J26" s="8">
        <v>2394.8000000000002</v>
      </c>
      <c r="K26" s="8">
        <v>2383.3000000000002</v>
      </c>
      <c r="L26" s="8">
        <v>2281.6999999999998</v>
      </c>
      <c r="M26" s="10">
        <f t="shared" si="2"/>
        <v>2353.2666666666669</v>
      </c>
      <c r="N26" s="8">
        <v>2409.3339999999998</v>
      </c>
      <c r="O26" s="8">
        <v>1807.4</v>
      </c>
      <c r="P26" s="8">
        <v>1634.92491514669</v>
      </c>
      <c r="Q26" s="10">
        <f t="shared" si="3"/>
        <v>1950.5529717155634</v>
      </c>
      <c r="R26" s="26">
        <f t="shared" si="4"/>
        <v>2360.7715762622242</v>
      </c>
      <c r="S26" s="9">
        <v>1461.3102961728575</v>
      </c>
      <c r="T26" s="9">
        <v>1287.6956771990272</v>
      </c>
      <c r="U26" s="9">
        <v>1114.0810582251947</v>
      </c>
      <c r="V26" s="9">
        <v>940.46643925136402</v>
      </c>
      <c r="W26" s="9">
        <v>766.85182027753171</v>
      </c>
      <c r="X26" s="9">
        <v>593.23720130370111</v>
      </c>
      <c r="Y26" s="9">
        <v>419.62258232986864</v>
      </c>
      <c r="Z26" s="9">
        <v>246.00796335603812</v>
      </c>
      <c r="AA26" s="9">
        <v>72.393344382205626</v>
      </c>
      <c r="AB26" s="9">
        <v>-101.22127459162489</v>
      </c>
      <c r="AC26" s="9">
        <v>-274.83589356545718</v>
      </c>
      <c r="AD26" s="11">
        <v>-448.45051253928767</v>
      </c>
    </row>
    <row r="27" spans="1:30" x14ac:dyDescent="0.25">
      <c r="A27" s="18" t="s">
        <v>206</v>
      </c>
      <c r="B27" s="4">
        <v>162.25</v>
      </c>
      <c r="C27" s="4">
        <v>239</v>
      </c>
      <c r="D27" s="4">
        <v>2490</v>
      </c>
      <c r="E27" s="10">
        <f t="shared" si="0"/>
        <v>963.75</v>
      </c>
      <c r="F27" s="8">
        <v>1232.75</v>
      </c>
      <c r="G27" s="8">
        <v>2596.5</v>
      </c>
      <c r="H27" s="8">
        <v>1553.25</v>
      </c>
      <c r="I27" s="10">
        <f t="shared" si="1"/>
        <v>1794.1666666666667</v>
      </c>
      <c r="J27" s="8">
        <v>907.5</v>
      </c>
      <c r="K27" s="8">
        <v>2633.75</v>
      </c>
      <c r="L27" s="8">
        <v>2464.5</v>
      </c>
      <c r="M27" s="10">
        <f t="shared" si="2"/>
        <v>2001.9166666666667</v>
      </c>
      <c r="N27" s="8">
        <v>3967.25</v>
      </c>
      <c r="O27" s="8">
        <v>3944.5</v>
      </c>
      <c r="P27" s="8">
        <v>3671.606444635765</v>
      </c>
      <c r="Q27" s="10">
        <f t="shared" si="3"/>
        <v>3861.1188148785882</v>
      </c>
      <c r="R27" s="26">
        <f t="shared" si="4"/>
        <v>2155.2380370529804</v>
      </c>
      <c r="S27" s="9">
        <v>3991.4045177601051</v>
      </c>
      <c r="T27" s="9">
        <v>4311.2025908844453</v>
      </c>
      <c r="U27" s="9">
        <v>4631.000664008785</v>
      </c>
      <c r="V27" s="9">
        <v>4950.7987371331255</v>
      </c>
      <c r="W27" s="9">
        <v>5270.5968102574652</v>
      </c>
      <c r="X27" s="9">
        <v>5590.3948833818049</v>
      </c>
      <c r="Y27" s="9">
        <v>5910.1929565061455</v>
      </c>
      <c r="Z27" s="9">
        <v>6229.9910296304861</v>
      </c>
      <c r="AA27" s="9">
        <v>6549.7891027548258</v>
      </c>
      <c r="AB27" s="9">
        <v>6869.5871758791654</v>
      </c>
      <c r="AC27" s="9">
        <v>7189.385249003506</v>
      </c>
      <c r="AD27" s="11">
        <v>7509.1833221278466</v>
      </c>
    </row>
    <row r="28" spans="1:30" x14ac:dyDescent="0.25">
      <c r="A28" s="18" t="s">
        <v>210</v>
      </c>
      <c r="B28" s="4">
        <v>8.1</v>
      </c>
      <c r="C28" s="4">
        <v>27</v>
      </c>
      <c r="D28" s="4">
        <v>501</v>
      </c>
      <c r="E28" s="10">
        <f t="shared" si="0"/>
        <v>178.70000000000002</v>
      </c>
      <c r="F28" s="8">
        <v>298.8</v>
      </c>
      <c r="G28" s="8">
        <v>302.7</v>
      </c>
      <c r="H28" s="8">
        <v>273.5</v>
      </c>
      <c r="I28" s="10">
        <f t="shared" si="1"/>
        <v>291.66666666666669</v>
      </c>
      <c r="J28" s="8">
        <v>168.8</v>
      </c>
      <c r="K28" s="8">
        <v>372.9</v>
      </c>
      <c r="L28" s="8">
        <v>145.5</v>
      </c>
      <c r="M28" s="10">
        <f t="shared" si="2"/>
        <v>229.06666666666669</v>
      </c>
      <c r="N28" s="8">
        <v>216</v>
      </c>
      <c r="O28" s="8">
        <v>151.9</v>
      </c>
      <c r="P28" s="8">
        <v>193.89093444172698</v>
      </c>
      <c r="Q28" s="10">
        <f t="shared" si="3"/>
        <v>187.26364481390897</v>
      </c>
      <c r="R28" s="26">
        <f t="shared" si="4"/>
        <v>221.67424453681059</v>
      </c>
      <c r="S28" s="9">
        <v>198.01355918439782</v>
      </c>
      <c r="T28" s="9">
        <v>202.13618392706869</v>
      </c>
      <c r="U28" s="9">
        <v>206.25880866973952</v>
      </c>
      <c r="V28" s="9">
        <v>210.38143341241036</v>
      </c>
      <c r="W28" s="9">
        <v>214.50405815508122</v>
      </c>
      <c r="X28" s="9">
        <v>218.62668289775206</v>
      </c>
      <c r="Y28" s="9">
        <v>222.7493076404229</v>
      </c>
      <c r="Z28" s="9">
        <v>226.87193238309374</v>
      </c>
      <c r="AA28" s="9">
        <v>230.99455712576457</v>
      </c>
      <c r="AB28" s="9">
        <v>235.11718186843544</v>
      </c>
      <c r="AC28" s="9">
        <v>239.23980661110627</v>
      </c>
      <c r="AD28" s="11">
        <v>243.36243135377711</v>
      </c>
    </row>
    <row r="29" spans="1:30" x14ac:dyDescent="0.25">
      <c r="A29" s="18" t="s">
        <v>371</v>
      </c>
      <c r="B29" s="4">
        <v>0</v>
      </c>
      <c r="C29" s="4">
        <v>10</v>
      </c>
      <c r="D29" s="4">
        <v>369</v>
      </c>
      <c r="E29" s="10">
        <f t="shared" si="0"/>
        <v>126.33333333333333</v>
      </c>
      <c r="F29" s="8">
        <v>257</v>
      </c>
      <c r="G29" s="8">
        <v>341</v>
      </c>
      <c r="H29" s="8">
        <v>272.25</v>
      </c>
      <c r="I29" s="10">
        <f t="shared" si="1"/>
        <v>290.08333333333331</v>
      </c>
      <c r="J29" s="8">
        <v>145.75</v>
      </c>
      <c r="K29" s="8">
        <v>159</v>
      </c>
      <c r="L29" s="8">
        <v>255</v>
      </c>
      <c r="M29" s="10">
        <f t="shared" si="2"/>
        <v>186.58333333333334</v>
      </c>
      <c r="N29" s="8">
        <v>234.75</v>
      </c>
      <c r="O29" s="8">
        <v>356.25</v>
      </c>
      <c r="P29" s="8">
        <v>338.17829361098796</v>
      </c>
      <c r="Q29" s="10">
        <f t="shared" si="3"/>
        <v>309.72609787032934</v>
      </c>
      <c r="R29" s="26">
        <f t="shared" si="4"/>
        <v>228.18152446758234</v>
      </c>
      <c r="S29" s="9">
        <v>347.5464766041552</v>
      </c>
      <c r="T29" s="9">
        <v>356.91465959732227</v>
      </c>
      <c r="U29" s="9">
        <v>366.28284259048957</v>
      </c>
      <c r="V29" s="9">
        <v>375.65102558365658</v>
      </c>
      <c r="W29" s="9">
        <v>385.01920857682387</v>
      </c>
      <c r="X29" s="9">
        <v>394.38739156999094</v>
      </c>
      <c r="Y29" s="9">
        <v>403.75557456315818</v>
      </c>
      <c r="Z29" s="9">
        <v>413.12375755632524</v>
      </c>
      <c r="AA29" s="9">
        <v>422.49194054949254</v>
      </c>
      <c r="AB29" s="9">
        <v>431.86012354265955</v>
      </c>
      <c r="AC29" s="9">
        <v>441.22830653582685</v>
      </c>
      <c r="AD29" s="11">
        <v>450.59648952899391</v>
      </c>
    </row>
    <row r="30" spans="1:30" x14ac:dyDescent="0.25">
      <c r="A30" s="18" t="s">
        <v>430</v>
      </c>
      <c r="B30" s="4">
        <v>0</v>
      </c>
      <c r="C30" s="4">
        <v>0</v>
      </c>
      <c r="D30" s="4">
        <v>312</v>
      </c>
      <c r="E30" s="10">
        <f t="shared" si="0"/>
        <v>104</v>
      </c>
      <c r="F30" s="8">
        <v>338.9</v>
      </c>
      <c r="G30" s="8">
        <v>285</v>
      </c>
      <c r="H30" s="8">
        <v>310.8</v>
      </c>
      <c r="I30" s="10">
        <f t="shared" si="1"/>
        <v>311.56666666666666</v>
      </c>
      <c r="J30" s="8">
        <v>161.80000000000001</v>
      </c>
      <c r="K30" s="8">
        <v>272</v>
      </c>
      <c r="L30" s="8">
        <v>191.9</v>
      </c>
      <c r="M30" s="10">
        <f t="shared" si="2"/>
        <v>208.56666666666669</v>
      </c>
      <c r="N30" s="8">
        <v>179.3</v>
      </c>
      <c r="O30" s="8">
        <v>192.6</v>
      </c>
      <c r="P30" s="8">
        <v>194.16957701016545</v>
      </c>
      <c r="Q30" s="10">
        <f t="shared" si="3"/>
        <v>188.68985900338848</v>
      </c>
      <c r="R30" s="26">
        <f t="shared" si="4"/>
        <v>203.20579808418046</v>
      </c>
      <c r="S30" s="9">
        <v>112.98717673303608</v>
      </c>
      <c r="T30" s="9">
        <v>154.5444307084139</v>
      </c>
      <c r="U30" s="9">
        <v>73.362030431284524</v>
      </c>
      <c r="V30" s="9">
        <v>114.91928440666234</v>
      </c>
      <c r="W30" s="9">
        <v>33.73688412953296</v>
      </c>
      <c r="X30" s="9">
        <v>75.294138104910786</v>
      </c>
      <c r="Y30" s="9">
        <v>-5.8882621722185959</v>
      </c>
      <c r="Z30" s="9">
        <v>35.668991803159237</v>
      </c>
      <c r="AA30" s="9">
        <v>-45.513408473970152</v>
      </c>
      <c r="AB30" s="9">
        <v>-3.9561544985923192</v>
      </c>
      <c r="AC30" s="9">
        <v>-85.138554775721701</v>
      </c>
      <c r="AD30" s="11">
        <v>-43.581300800343875</v>
      </c>
    </row>
    <row r="31" spans="1:30" x14ac:dyDescent="0.25">
      <c r="A31" s="18" t="s">
        <v>66</v>
      </c>
      <c r="B31" s="4">
        <v>239.75</v>
      </c>
      <c r="C31" s="4">
        <v>122.75</v>
      </c>
      <c r="D31" s="4">
        <v>156</v>
      </c>
      <c r="E31" s="10">
        <f t="shared" si="0"/>
        <v>172.83333333333334</v>
      </c>
      <c r="F31" s="8">
        <v>95.734375</v>
      </c>
      <c r="G31" s="8">
        <v>194.5</v>
      </c>
      <c r="H31" s="8">
        <v>72.21875</v>
      </c>
      <c r="I31" s="10">
        <f t="shared" si="1"/>
        <v>120.81770833333333</v>
      </c>
      <c r="J31" s="8">
        <v>134.5</v>
      </c>
      <c r="K31" s="8">
        <v>173.984375</v>
      </c>
      <c r="L31" s="8">
        <v>175.734375</v>
      </c>
      <c r="M31" s="10">
        <f t="shared" si="2"/>
        <v>161.40625</v>
      </c>
      <c r="N31" s="8">
        <v>85.75</v>
      </c>
      <c r="O31" s="8">
        <v>182.3125</v>
      </c>
      <c r="P31" s="8">
        <v>147.94935976219571</v>
      </c>
      <c r="Q31" s="10">
        <f t="shared" si="3"/>
        <v>138.67061992073192</v>
      </c>
      <c r="R31" s="26">
        <f t="shared" si="4"/>
        <v>148.43197789684965</v>
      </c>
      <c r="S31" s="9">
        <v>145.28406779103176</v>
      </c>
      <c r="T31" s="9">
        <v>142.61877581986758</v>
      </c>
      <c r="U31" s="9">
        <v>139.95348384870363</v>
      </c>
      <c r="V31" s="9">
        <v>137.28819187753945</v>
      </c>
      <c r="W31" s="9">
        <v>134.62289990637549</v>
      </c>
      <c r="X31" s="9">
        <v>131.95760793521131</v>
      </c>
      <c r="Y31" s="9">
        <v>129.29231596404736</v>
      </c>
      <c r="Z31" s="9">
        <v>126.62702399288317</v>
      </c>
      <c r="AA31" s="9">
        <v>123.96173202171921</v>
      </c>
      <c r="AB31" s="9">
        <v>121.29644005055503</v>
      </c>
      <c r="AC31" s="9">
        <v>118.63114807939108</v>
      </c>
      <c r="AD31" s="11">
        <v>115.9658561082269</v>
      </c>
    </row>
    <row r="32" spans="1:30" x14ac:dyDescent="0.25">
      <c r="A32" s="18" t="s">
        <v>172</v>
      </c>
      <c r="B32" s="4">
        <v>1252.1666</v>
      </c>
      <c r="C32" s="4">
        <v>173.04166000000001</v>
      </c>
      <c r="D32" s="4">
        <v>3208.083333</v>
      </c>
      <c r="E32" s="10">
        <f t="shared" si="0"/>
        <v>1544.430531</v>
      </c>
      <c r="F32" s="8">
        <v>3561.7917699999998</v>
      </c>
      <c r="G32" s="8">
        <v>5574.6666400000004</v>
      </c>
      <c r="H32" s="8">
        <v>2769.25</v>
      </c>
      <c r="I32" s="10">
        <f t="shared" si="1"/>
        <v>3968.5694699999999</v>
      </c>
      <c r="J32" s="8">
        <v>2193.25</v>
      </c>
      <c r="K32" s="8">
        <v>3039</v>
      </c>
      <c r="L32" s="8">
        <v>3751.25</v>
      </c>
      <c r="M32" s="10">
        <f t="shared" si="2"/>
        <v>2994.5</v>
      </c>
      <c r="N32" s="8">
        <v>3411</v>
      </c>
      <c r="O32" s="8">
        <v>7818.7084000000004</v>
      </c>
      <c r="P32" s="8">
        <v>5562.4838450908728</v>
      </c>
      <c r="Q32" s="10">
        <f t="shared" si="3"/>
        <v>5597.3974150302902</v>
      </c>
      <c r="R32" s="26">
        <f t="shared" si="4"/>
        <v>3526.2243540075724</v>
      </c>
      <c r="S32" s="9">
        <v>5954.7091411417423</v>
      </c>
      <c r="T32" s="9">
        <v>6346.9344371926081</v>
      </c>
      <c r="U32" s="9">
        <v>6739.1597332434785</v>
      </c>
      <c r="V32" s="9">
        <v>7131.3850292943453</v>
      </c>
      <c r="W32" s="9">
        <v>7523.6103253452147</v>
      </c>
      <c r="X32" s="9">
        <v>7915.8356213960806</v>
      </c>
      <c r="Y32" s="9">
        <v>8308.06091744695</v>
      </c>
      <c r="Z32" s="9">
        <v>8700.2862134978186</v>
      </c>
      <c r="AA32" s="9">
        <v>9092.5115095486872</v>
      </c>
      <c r="AB32" s="9">
        <v>9484.7368055995539</v>
      </c>
      <c r="AC32" s="9">
        <v>9876.9621016504225</v>
      </c>
      <c r="AD32" s="11">
        <v>10269.187397701291</v>
      </c>
    </row>
    <row r="33" spans="1:30" ht="15.75" thickBot="1" x14ac:dyDescent="0.3">
      <c r="A33" s="19" t="s">
        <v>367</v>
      </c>
      <c r="B33" s="12">
        <v>0</v>
      </c>
      <c r="C33" s="12">
        <v>112</v>
      </c>
      <c r="D33" s="12">
        <v>1265.75</v>
      </c>
      <c r="E33" s="13">
        <f t="shared" si="0"/>
        <v>459.25</v>
      </c>
      <c r="F33" s="14">
        <v>1016</v>
      </c>
      <c r="G33" s="14">
        <v>1270.8333399999999</v>
      </c>
      <c r="H33" s="14">
        <v>852.25</v>
      </c>
      <c r="I33" s="13">
        <f t="shared" si="1"/>
        <v>1046.3611133333334</v>
      </c>
      <c r="J33" s="14">
        <v>1007.5</v>
      </c>
      <c r="K33" s="14">
        <v>1147.5</v>
      </c>
      <c r="L33" s="14">
        <v>1168.75</v>
      </c>
      <c r="M33" s="13">
        <f t="shared" si="2"/>
        <v>1107.9166666666667</v>
      </c>
      <c r="N33" s="14">
        <v>1151.75</v>
      </c>
      <c r="O33" s="14">
        <v>876.95839999999998</v>
      </c>
      <c r="P33" s="14">
        <v>1000.3581212568479</v>
      </c>
      <c r="Q33" s="13">
        <f t="shared" si="3"/>
        <v>1009.6888404189493</v>
      </c>
      <c r="R33" s="28">
        <f t="shared" si="4"/>
        <v>905.80415510473745</v>
      </c>
      <c r="S33" s="15">
        <v>1041.2103138104344</v>
      </c>
      <c r="T33" s="15">
        <v>1082.06250636402</v>
      </c>
      <c r="U33" s="15">
        <v>1122.9146989176065</v>
      </c>
      <c r="V33" s="15">
        <v>1163.7668914711921</v>
      </c>
      <c r="W33" s="15">
        <v>1204.6190840247789</v>
      </c>
      <c r="X33" s="15">
        <v>1245.4712765783645</v>
      </c>
      <c r="Y33" s="15">
        <v>1286.323469131951</v>
      </c>
      <c r="Z33" s="15">
        <v>1327.1756616855366</v>
      </c>
      <c r="AA33" s="15">
        <v>1368.0278542391231</v>
      </c>
      <c r="AB33" s="15">
        <v>1408.8800467927088</v>
      </c>
      <c r="AC33" s="15">
        <v>1449.7322393462953</v>
      </c>
      <c r="AD33" s="16">
        <v>1490.5844318998809</v>
      </c>
    </row>
  </sheetData>
  <autoFilter ref="A1:AD33" xr:uid="{A6316BC1-0945-494D-8A93-853731974B1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28E1-8D65-4EEE-A6AA-8C70C539D93E}">
  <sheetPr>
    <tabColor theme="8" tint="-0.499984740745262"/>
  </sheetPr>
  <dimension ref="A1:H25"/>
  <sheetViews>
    <sheetView showGridLines="0" zoomScale="80" zoomScaleNormal="80" workbookViewId="0">
      <selection activeCell="D33" sqref="D33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  <col min="7" max="7" width="15.140625" customWidth="1"/>
    <col min="8" max="8" width="53.140625" customWidth="1"/>
  </cols>
  <sheetData>
    <row r="1" spans="1:8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  <c r="G1" s="7" t="s">
        <v>607</v>
      </c>
      <c r="H1" s="6" t="s">
        <v>250</v>
      </c>
    </row>
    <row r="2" spans="1:8" x14ac:dyDescent="0.25">
      <c r="A2" s="3">
        <v>44562</v>
      </c>
      <c r="B2" s="5">
        <f>+IF(VLOOKUP($H$1&amp;$A2,'Hoja 3'!$DE$178:$DK$609,4,0)="","",(VLOOKUP(FINAL!$H$1&amp;$A2,'Hoja 3'!DE178:DK609,4,0)))</f>
        <v>34.75</v>
      </c>
      <c r="C2" s="5"/>
      <c r="D2" s="5"/>
      <c r="E2" s="5"/>
    </row>
    <row r="3" spans="1:8" x14ac:dyDescent="0.25">
      <c r="A3" s="3">
        <v>44593</v>
      </c>
      <c r="B3" s="5">
        <f>+IF(VLOOKUP($H$1&amp;$A3,'Hoja 3'!$DE$178:$DK$609,4,0)="","",(VLOOKUP(FINAL!$H$1&amp;$A3,'Hoja 3'!DE179:DK610,4,0)))</f>
        <v>20.4375</v>
      </c>
      <c r="C3" s="5"/>
      <c r="D3" s="5"/>
      <c r="E3" s="5"/>
    </row>
    <row r="4" spans="1:8" x14ac:dyDescent="0.25">
      <c r="A4" s="3">
        <v>44621</v>
      </c>
      <c r="B4" s="5">
        <f>+IF(VLOOKUP($H$1&amp;$A4,'Hoja 3'!$DE$178:$DK$609,4,0)="","",(VLOOKUP(FINAL!$H$1&amp;$A4,'Hoja 3'!DE180:DK611,4,0)))</f>
        <v>22.9375</v>
      </c>
      <c r="C4" s="5"/>
      <c r="D4" s="5"/>
      <c r="E4" s="5"/>
    </row>
    <row r="5" spans="1:8" x14ac:dyDescent="0.25">
      <c r="A5" s="3">
        <v>44652</v>
      </c>
      <c r="B5" s="5">
        <f>+IF(VLOOKUP($H$1&amp;$A5,'Hoja 3'!$DE$178:$DK$609,4,0)="","",(VLOOKUP(FINAL!$H$1&amp;$A5,'Hoja 3'!DE181:DK612,4,0)))</f>
        <v>35.75</v>
      </c>
      <c r="C5" s="5"/>
      <c r="D5" s="5"/>
      <c r="E5" s="5"/>
    </row>
    <row r="6" spans="1:8" x14ac:dyDescent="0.25">
      <c r="A6" s="3">
        <v>44682</v>
      </c>
      <c r="B6" s="5">
        <f>+IF(VLOOKUP($H$1&amp;$A6,'Hoja 3'!$DE$178:$DK$609,4,0)="","",(VLOOKUP(FINAL!$H$1&amp;$A6,'Hoja 3'!DE182:DK613,4,0)))</f>
        <v>31.75</v>
      </c>
      <c r="C6" s="5"/>
      <c r="D6" s="5"/>
      <c r="E6" s="5"/>
    </row>
    <row r="7" spans="1:8" x14ac:dyDescent="0.25">
      <c r="A7" s="3">
        <v>44713</v>
      </c>
      <c r="B7" s="5">
        <f>+IF(VLOOKUP($H$1&amp;$A7,'Hoja 3'!$DE$178:$DK$609,4,0)="","",(VLOOKUP(FINAL!$H$1&amp;$A7,'Hoja 3'!DE183:DK614,4,0)))</f>
        <v>29.75</v>
      </c>
      <c r="C7" s="5"/>
      <c r="D7" s="5"/>
      <c r="E7" s="5"/>
    </row>
    <row r="8" spans="1:8" x14ac:dyDescent="0.25">
      <c r="A8" s="3">
        <v>44743</v>
      </c>
      <c r="B8" s="5">
        <f>+IF(VLOOKUP($H$1&amp;$A8,'Hoja 3'!$DE$178:$DK$609,4,0)="","",(VLOOKUP(FINAL!$H$1&amp;$A8,'Hoja 3'!DE184:DK615,4,0)))</f>
        <v>33.25</v>
      </c>
      <c r="C8" s="5"/>
      <c r="D8" s="5"/>
      <c r="E8" s="5"/>
    </row>
    <row r="9" spans="1:8" x14ac:dyDescent="0.25">
      <c r="A9" s="3">
        <v>44774</v>
      </c>
      <c r="B9" s="5">
        <f>+IF(VLOOKUP($H$1&amp;$A9,'Hoja 3'!$DE$178:$DK$609,4,0)="","",(VLOOKUP(FINAL!$H$1&amp;$A9,'Hoja 3'!DE185:DK616,4,0)))</f>
        <v>23.25</v>
      </c>
      <c r="C9" s="5"/>
      <c r="D9" s="5"/>
      <c r="E9" s="5"/>
    </row>
    <row r="10" spans="1:8" x14ac:dyDescent="0.25">
      <c r="A10" s="3">
        <v>44805</v>
      </c>
      <c r="B10" s="5">
        <f>+IF(VLOOKUP($H$1&amp;$A10,'Hoja 3'!$DE$178:$DK$609,4,0)="","",(VLOOKUP(FINAL!$H$1&amp;$A10,'Hoja 3'!DE186:DK617,4,0)))</f>
        <v>20.5</v>
      </c>
      <c r="C10" s="5"/>
      <c r="D10" s="5"/>
      <c r="E10" s="5"/>
    </row>
    <row r="11" spans="1:8" x14ac:dyDescent="0.25">
      <c r="A11" s="3">
        <v>44835</v>
      </c>
      <c r="B11" s="5">
        <f>+IF(VLOOKUP($H$1&amp;$A11,'Hoja 3'!$DE$178:$DK$609,4,0)="","",(VLOOKUP(FINAL!$H$1&amp;$A11,'Hoja 3'!DE187:DK618,4,0)))</f>
        <v>48.5</v>
      </c>
      <c r="C11" s="5"/>
      <c r="D11" s="5"/>
      <c r="E11" s="5"/>
    </row>
    <row r="12" spans="1:8" x14ac:dyDescent="0.25">
      <c r="A12" s="3">
        <v>44866</v>
      </c>
      <c r="B12" s="5">
        <f>+IF(VLOOKUP($H$1&amp;$A12,'Hoja 3'!$DE$178:$DK$609,4,0)="","",(VLOOKUP(FINAL!$H$1&amp;$A12,'Hoja 3'!DE188:DK619,4,0)))</f>
        <v>23.75</v>
      </c>
      <c r="C12" s="5">
        <f>+IF(VLOOKUP($H$1&amp;$A12,'Hoja 3'!$DE$178:$DK$609,5,0)="","",(VLOOKUP(FINAL!$H$1&amp;$A12,'Hoja 3'!DE178:DK609,5,0)))</f>
        <v>23.75</v>
      </c>
      <c r="D12" s="5">
        <f>+IF(VLOOKUP($H$1&amp;$A12,'Hoja 3'!$DE$178:$DK$609,6,0)="","",(VLOOKUP(FINAL!$H$1&amp;$A12,'Hoja 3'!DE178:DK609,6,0)))</f>
        <v>23.75</v>
      </c>
      <c r="E12" s="5">
        <f>+IF(VLOOKUP($H$1&amp;$A12,'Hoja 3'!$DE$178:$DK$609,7,0)="","",(VLOOKUP(FINAL!$H$1&amp;$A12,'Hoja 3'!DE178:DK609,7,0)))</f>
        <v>23.75</v>
      </c>
    </row>
    <row r="13" spans="1:8" x14ac:dyDescent="0.25">
      <c r="A13" s="3">
        <v>44896</v>
      </c>
      <c r="B13" s="5"/>
      <c r="C13" s="5">
        <f>+IF(VLOOKUP($H$1&amp;$A13,'Hoja 3'!$DE$178:$DK$609,5,0)="","",(VLOOKUP(FINAL!$H$1&amp;$A13,'Hoja 3'!DE179:DK610,5,0)))</f>
        <v>31.117904964239845</v>
      </c>
      <c r="D13" s="5">
        <f>+IF(VLOOKUP($H$1&amp;$A13,'Hoja 3'!$DE$178:$DK$609,6,0)="","",(VLOOKUP(FINAL!$H$1&amp;$A13,'Hoja 3'!DE179:DK610,6,0)))</f>
        <v>12.274782760454091</v>
      </c>
      <c r="E13" s="5">
        <f>+IF(VLOOKUP($H$1&amp;$A13,'Hoja 3'!$DE$178:$DK$609,7,0)="","",(VLOOKUP(FINAL!$H$1&amp;$A13,'Hoja 3'!DE179:DK610,7,0)))</f>
        <v>49.961027168025595</v>
      </c>
    </row>
    <row r="14" spans="1:8" x14ac:dyDescent="0.25">
      <c r="A14" s="3">
        <v>44927</v>
      </c>
      <c r="B14" s="5"/>
      <c r="C14" s="5">
        <f>+IF(VLOOKUP($H$1&amp;$A14,'Hoja 3'!$DE$178:$DK$609,5,0)="","",(VLOOKUP(FINAL!$H$1&amp;$A14,'Hoja 3'!DE180:DK611,5,0)))</f>
        <v>31.33397093985667</v>
      </c>
      <c r="D14" s="5">
        <f>+IF(VLOOKUP($H$1&amp;$A14,'Hoja 3'!$DE$178:$DK$609,6,0)="","",(VLOOKUP(FINAL!$H$1&amp;$A14,'Hoja 3'!DE180:DK611,6,0)))</f>
        <v>11.906346420208706</v>
      </c>
      <c r="E14" s="5">
        <f>+IF(VLOOKUP($H$1&amp;$A14,'Hoja 3'!$DE$178:$DK$609,7,0)="","",(VLOOKUP(FINAL!$H$1&amp;$A14,'Hoja 3'!DE180:DK611,7,0)))</f>
        <v>50.761595459504633</v>
      </c>
    </row>
    <row r="15" spans="1:8" x14ac:dyDescent="0.25">
      <c r="A15" s="3">
        <v>44958</v>
      </c>
      <c r="B15" s="5"/>
      <c r="C15" s="5">
        <f>+IF(VLOOKUP($H$1&amp;$A15,'Hoja 3'!$DE$178:$DK$609,5,0)="","",(VLOOKUP(FINAL!$H$1&amp;$A15,'Hoja 3'!DE181:DK612,5,0)))</f>
        <v>31.550036915473505</v>
      </c>
      <c r="D15" s="5">
        <f>+IF(VLOOKUP($H$1&amp;$A15,'Hoja 3'!$DE$178:$DK$609,6,0)="","",(VLOOKUP(FINAL!$H$1&amp;$A15,'Hoja 3'!DE181:DK612,6,0)))</f>
        <v>11.550523636820788</v>
      </c>
      <c r="E15" s="5">
        <f>+IF(VLOOKUP($H$1&amp;$A15,'Hoja 3'!$DE$178:$DK$609,7,0)="","",(VLOOKUP(FINAL!$H$1&amp;$A15,'Hoja 3'!DE181:DK612,7,0)))</f>
        <v>51.549550194126226</v>
      </c>
    </row>
    <row r="16" spans="1:8" x14ac:dyDescent="0.25">
      <c r="A16" s="3">
        <v>44986</v>
      </c>
      <c r="B16" s="5"/>
      <c r="C16" s="5">
        <f>+IF(VLOOKUP($H$1&amp;$A16,'Hoja 3'!$DE$178:$DK$609,5,0)="","",(VLOOKUP(FINAL!$H$1&amp;$A16,'Hoja 3'!DE182:DK613,5,0)))</f>
        <v>31.76610289109033</v>
      </c>
      <c r="D16" s="5">
        <f>+IF(VLOOKUP($H$1&amp;$A16,'Hoja 3'!$DE$178:$DK$609,6,0)="","",(VLOOKUP(FINAL!$H$1&amp;$A16,'Hoja 3'!DE182:DK613,6,0)))</f>
        <v>11.20624454447103</v>
      </c>
      <c r="E16" s="5">
        <f>+IF(VLOOKUP($H$1&amp;$A16,'Hoja 3'!$DE$178:$DK$609,7,0)="","",(VLOOKUP(FINAL!$H$1&amp;$A16,'Hoja 3'!DE182:DK613,7,0)))</f>
        <v>52.325961237709635</v>
      </c>
    </row>
    <row r="17" spans="1:5" x14ac:dyDescent="0.25">
      <c r="A17" s="3">
        <v>45017</v>
      </c>
      <c r="B17" s="5"/>
      <c r="C17" s="5">
        <f>+IF(VLOOKUP($H$1&amp;$A17,'Hoja 3'!$DE$178:$DK$609,5,0)="","",(VLOOKUP(FINAL!$H$1&amp;$A17,'Hoja 3'!DE183:DK614,5,0)))</f>
        <v>31.982168866707166</v>
      </c>
      <c r="D17" s="5">
        <f>+IF(VLOOKUP($H$1&amp;$A17,'Hoja 3'!$DE$178:$DK$609,6,0)="","",(VLOOKUP(FINAL!$H$1&amp;$A17,'Hoja 3'!DE183:DK614,6,0)))</f>
        <v>10.872573035591159</v>
      </c>
      <c r="E17" s="5">
        <f>+IF(VLOOKUP($H$1&amp;$A17,'Hoja 3'!$DE$178:$DK$609,7,0)="","",(VLOOKUP(FINAL!$H$1&amp;$A17,'Hoja 3'!DE183:DK614,7,0)))</f>
        <v>53.091764697823173</v>
      </c>
    </row>
    <row r="18" spans="1:5" x14ac:dyDescent="0.25">
      <c r="A18" s="3">
        <v>45047</v>
      </c>
      <c r="B18" s="5"/>
      <c r="C18" s="5">
        <f>+IF(VLOOKUP($H$1&amp;$A18,'Hoja 3'!$DE$178:$DK$609,5,0)="","",(VLOOKUP(FINAL!$H$1&amp;$A18,'Hoja 3'!DE184:DK615,5,0)))</f>
        <v>32.198234842323991</v>
      </c>
      <c r="D18" s="5">
        <f>+IF(VLOOKUP($H$1&amp;$A18,'Hoja 3'!$DE$178:$DK$609,6,0)="","",(VLOOKUP(FINAL!$H$1&amp;$A18,'Hoja 3'!DE184:DK615,6,0)))</f>
        <v>10.548684632918434</v>
      </c>
      <c r="E18" s="5">
        <f>+IF(VLOOKUP($H$1&amp;$A18,'Hoja 3'!$DE$178:$DK$609,7,0)="","",(VLOOKUP(FINAL!$H$1&amp;$A18,'Hoja 3'!DE184:DK615,7,0)))</f>
        <v>53.847785051729545</v>
      </c>
    </row>
    <row r="19" spans="1:5" x14ac:dyDescent="0.25">
      <c r="A19" s="3">
        <v>45078</v>
      </c>
      <c r="B19" s="5"/>
      <c r="C19" s="5">
        <f>+IF(VLOOKUP($H$1&amp;$A19,'Hoja 3'!$DE$178:$DK$609,5,0)="","",(VLOOKUP(FINAL!$H$1&amp;$A19,'Hoja 3'!DE185:DK616,5,0)))</f>
        <v>32.41430081794082</v>
      </c>
      <c r="D19" s="5">
        <f>+IF(VLOOKUP($H$1&amp;$A19,'Hoja 3'!$DE$178:$DK$609,6,0)="","",(VLOOKUP(FINAL!$H$1&amp;$A19,'Hoja 3'!DE185:DK616,6,0)))</f>
        <v>10.233848845335171</v>
      </c>
      <c r="E19" s="5">
        <f>+IF(VLOOKUP($H$1&amp;$A19,'Hoja 3'!$DE$178:$DK$609,7,0)="","",(VLOOKUP(FINAL!$H$1&amp;$A19,'Hoja 3'!DE185:DK616,7,0)))</f>
        <v>54.594752790546465</v>
      </c>
    </row>
    <row r="20" spans="1:5" x14ac:dyDescent="0.25">
      <c r="A20" s="3">
        <v>45108</v>
      </c>
      <c r="B20" s="5"/>
      <c r="C20" s="5">
        <f>+IF(VLOOKUP($H$1&amp;$A20,'Hoja 3'!$DE$178:$DK$609,5,0)="","",(VLOOKUP(FINAL!$H$1&amp;$A20,'Hoja 3'!DE186:DK617,5,0)))</f>
        <v>32.630366793557656</v>
      </c>
      <c r="D20" s="5">
        <f>+IF(VLOOKUP($H$1&amp;$A20,'Hoja 3'!$DE$178:$DK$609,6,0)="","",(VLOOKUP(FINAL!$H$1&amp;$A20,'Hoja 3'!DE186:DK617,6,0)))</f>
        <v>9.9274149458780307</v>
      </c>
      <c r="E20" s="5">
        <f>+IF(VLOOKUP($H$1&amp;$A20,'Hoja 3'!$DE$178:$DK$609,7,0)="","",(VLOOKUP(FINAL!$H$1&amp;$A20,'Hoja 3'!DE186:DK617,7,0)))</f>
        <v>55.333318641237284</v>
      </c>
    </row>
    <row r="21" spans="1:5" x14ac:dyDescent="0.25">
      <c r="A21" s="3">
        <v>45139</v>
      </c>
      <c r="B21" s="5"/>
      <c r="C21" s="5">
        <f>+IF(VLOOKUP($H$1&amp;$A21,'Hoja 3'!$DE$178:$DK$609,5,0)="","",(VLOOKUP(FINAL!$H$1&amp;$A21,'Hoja 3'!DE187:DK618,5,0)))</f>
        <v>32.846432769174484</v>
      </c>
      <c r="D21" s="5">
        <f>+IF(VLOOKUP($H$1&amp;$A21,'Hoja 3'!$DE$178:$DK$609,6,0)="","",(VLOOKUP(FINAL!$H$1&amp;$A21,'Hoja 3'!DE187:DK618,6,0)))</f>
        <v>9.6288003949838945</v>
      </c>
      <c r="E21" s="5">
        <f>+IF(VLOOKUP($H$1&amp;$A21,'Hoja 3'!$DE$178:$DK$609,7,0)="","",(VLOOKUP(FINAL!$H$1&amp;$A21,'Hoja 3'!DE187:DK618,7,0)))</f>
        <v>56.06406514336507</v>
      </c>
    </row>
    <row r="22" spans="1:5" x14ac:dyDescent="0.25">
      <c r="A22" s="3">
        <v>45170</v>
      </c>
      <c r="B22" s="5"/>
      <c r="C22" s="5">
        <f>+IF(VLOOKUP($H$1&amp;$A22,'Hoja 3'!$DE$178:$DK$609,5,0)="","",(VLOOKUP(FINAL!$H$1&amp;$A22,'Hoja 3'!DE188:DK619,5,0)))</f>
        <v>33.062498744791313</v>
      </c>
      <c r="D22" s="5">
        <f>+IF(VLOOKUP($H$1&amp;$A22,'Hoja 3'!$DE$178:$DK$609,6,0)="","",(VLOOKUP(FINAL!$H$1&amp;$A22,'Hoja 3'!DE188:DK619,6,0)))</f>
        <v>9.3374813321404986</v>
      </c>
      <c r="E22" s="5">
        <f>+IF(VLOOKUP($H$1&amp;$A22,'Hoja 3'!$DE$178:$DK$609,7,0)="","",(VLOOKUP(FINAL!$H$1&amp;$A22,'Hoja 3'!DE188:DK619,7,0)))</f>
        <v>56.787516157442127</v>
      </c>
    </row>
    <row r="23" spans="1:5" x14ac:dyDescent="0.25">
      <c r="A23" s="3">
        <v>45200</v>
      </c>
      <c r="B23" s="5"/>
      <c r="C23" s="5">
        <f>+IF(VLOOKUP($H$1&amp;$A23,'Hoja 3'!$DE$178:$DK$609,5,0)="","",(VLOOKUP(FINAL!$H$1&amp;$A23,'Hoja 3'!DE189:DK620,5,0)))</f>
        <v>33.278564720408141</v>
      </c>
      <c r="D23" s="5">
        <f>+IF(VLOOKUP($H$1&amp;$A23,'Hoja 3'!$DE$178:$DK$609,6,0)="","",(VLOOKUP(FINAL!$H$1&amp;$A23,'Hoja 3'!DE189:DK620,6,0)))</f>
        <v>9.0529847020240197</v>
      </c>
      <c r="E23" s="5">
        <f>+IF(VLOOKUP($H$1&amp;$A23,'Hoja 3'!$DE$178:$DK$609,7,0)="","",(VLOOKUP(FINAL!$H$1&amp;$A23,'Hoja 3'!DE189:DK620,7,0)))</f>
        <v>57.504144738792263</v>
      </c>
    </row>
    <row r="24" spans="1:5" x14ac:dyDescent="0.25">
      <c r="A24" s="3">
        <v>45231</v>
      </c>
      <c r="B24" s="5"/>
      <c r="C24" s="5">
        <f>+IF(VLOOKUP($H$1&amp;$A24,'Hoja 3'!$DE$178:$DK$609,5,0)="","",(VLOOKUP(FINAL!$H$1&amp;$A24,'Hoja 3'!DE190:DK621,5,0)))</f>
        <v>33.49463069602497</v>
      </c>
      <c r="D24" s="5">
        <f>+IF(VLOOKUP($H$1&amp;$A24,'Hoja 3'!$DE$178:$DK$609,6,0)="","",(VLOOKUP(FINAL!$H$1&amp;$A24,'Hoja 3'!DE190:DK621,6,0)))</f>
        <v>8.7748816847745594</v>
      </c>
      <c r="E24" s="5">
        <f>+IF(VLOOKUP($H$1&amp;$A24,'Hoja 3'!$DE$178:$DK$609,7,0)="","",(VLOOKUP(FINAL!$H$1&amp;$A24,'Hoja 3'!DE190:DK621,7,0)))</f>
        <v>58.214379707275384</v>
      </c>
    </row>
    <row r="25" spans="1:5" x14ac:dyDescent="0.25">
      <c r="A25" s="3">
        <v>45261</v>
      </c>
      <c r="B25" s="5"/>
      <c r="C25" s="5">
        <f>+IF(VLOOKUP($H$1&amp;$A25,'Hoja 3'!$DE$178:$DK$609,5,0)="","",(VLOOKUP(FINAL!$H$1&amp;$A25,'Hoja 3'!DE191:DK622,5,0)))</f>
        <v>33.710696671641806</v>
      </c>
      <c r="D25" s="5">
        <f>+IF(VLOOKUP($H$1&amp;$A25,'Hoja 3'!$DE$178:$DK$609,6,0)="","",(VLOOKUP(FINAL!$H$1&amp;$A25,'Hoja 3'!DE191:DK622,6,0)))</f>
        <v>8.5027821761238691</v>
      </c>
      <c r="E25" s="5">
        <f>+IF(VLOOKUP($H$1&amp;$A25,'Hoja 3'!$DE$178:$DK$609,7,0)="","",(VLOOKUP(FINAL!$H$1&amp;$A25,'Hoja 3'!DE191:DK622,7,0)))</f>
        <v>58.918611167159739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53BF92-8AFA-4D29-B58F-7B7FDCF01117}">
          <x14:formula1>
            <xm:f>'Hoja 3'!$DM$178:$DM$195</xm:f>
          </x14:formula1>
          <xm:sqref>H1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0365-8ADC-4196-9C9C-42923B6CC6AF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85.75</v>
      </c>
    </row>
    <row r="3" spans="1:5" x14ac:dyDescent="0.25">
      <c r="A3" s="3">
        <v>44593</v>
      </c>
      <c r="B3">
        <v>374.625</v>
      </c>
    </row>
    <row r="4" spans="1:5" x14ac:dyDescent="0.25">
      <c r="A4" s="3">
        <v>44621</v>
      </c>
      <c r="B4">
        <v>193.75</v>
      </c>
    </row>
    <row r="5" spans="1:5" x14ac:dyDescent="0.25">
      <c r="A5" s="3">
        <v>44652</v>
      </c>
      <c r="B5">
        <v>178.35416699999999</v>
      </c>
    </row>
    <row r="6" spans="1:5" x14ac:dyDescent="0.25">
      <c r="A6" s="3">
        <v>44682</v>
      </c>
      <c r="B6">
        <v>205.91666699999999</v>
      </c>
    </row>
    <row r="7" spans="1:5" x14ac:dyDescent="0.25">
      <c r="A7" s="3">
        <v>44713</v>
      </c>
      <c r="B7">
        <v>275.5</v>
      </c>
    </row>
    <row r="8" spans="1:5" x14ac:dyDescent="0.25">
      <c r="A8" s="3">
        <v>44743</v>
      </c>
      <c r="B8">
        <v>232.75</v>
      </c>
    </row>
    <row r="9" spans="1:5" x14ac:dyDescent="0.25">
      <c r="A9" s="3">
        <v>44774</v>
      </c>
      <c r="B9">
        <v>316.25</v>
      </c>
    </row>
    <row r="10" spans="1:5" x14ac:dyDescent="0.25">
      <c r="A10" s="3">
        <v>44805</v>
      </c>
      <c r="B10">
        <v>357</v>
      </c>
    </row>
    <row r="11" spans="1:5" x14ac:dyDescent="0.25">
      <c r="A11" s="3">
        <v>44835</v>
      </c>
      <c r="B11">
        <v>248.5</v>
      </c>
    </row>
    <row r="12" spans="1:5" x14ac:dyDescent="0.25">
      <c r="A12" s="3">
        <v>44866</v>
      </c>
      <c r="B12">
        <v>191.5</v>
      </c>
      <c r="C12">
        <v>191.5</v>
      </c>
      <c r="D12" s="2">
        <v>191.5</v>
      </c>
      <c r="E12" s="2">
        <v>191.5</v>
      </c>
    </row>
    <row r="13" spans="1:5" x14ac:dyDescent="0.25">
      <c r="A13" s="3">
        <v>44896</v>
      </c>
      <c r="C13">
        <f t="shared" ref="C13:C25" si="0">_xlfn.FORECAST.ETS(A13,$B$2:$B$12,$A$2:$A$12,1,1)</f>
        <v>252.27015456587429</v>
      </c>
      <c r="D13" s="2">
        <f t="shared" ref="D13:D25" si="1">C13-_xlfn.FORECAST.ETS.CONFINT(A13,$B$2:$B$12,$A$2:$A$12,0.95,1,1)</f>
        <v>52.150519220902225</v>
      </c>
      <c r="E13" s="2">
        <f t="shared" ref="E13:E25" si="2">C13+_xlfn.FORECAST.ETS.CONFINT(A13,$B$2:$B$12,$A$2:$A$12,0.95,1,1)</f>
        <v>452.38978991084639</v>
      </c>
    </row>
    <row r="14" spans="1:5" x14ac:dyDescent="0.25">
      <c r="A14" s="3">
        <v>44927</v>
      </c>
      <c r="C14">
        <f t="shared" si="0"/>
        <v>259.85887292356188</v>
      </c>
      <c r="D14" s="2">
        <f t="shared" si="1"/>
        <v>36.028751001656985</v>
      </c>
      <c r="E14" s="2">
        <f t="shared" si="2"/>
        <v>483.68899484546677</v>
      </c>
    </row>
    <row r="15" spans="1:5" x14ac:dyDescent="0.25">
      <c r="A15" s="3">
        <v>44958</v>
      </c>
      <c r="C15">
        <f t="shared" si="0"/>
        <v>267.44759128124974</v>
      </c>
      <c r="D15" s="2">
        <f t="shared" si="1"/>
        <v>22.106713071765512</v>
      </c>
      <c r="E15" s="2">
        <f t="shared" si="2"/>
        <v>512.78846949073397</v>
      </c>
    </row>
    <row r="16" spans="1:5" x14ac:dyDescent="0.25">
      <c r="A16" s="3">
        <v>44986</v>
      </c>
      <c r="C16">
        <f t="shared" si="0"/>
        <v>275.03630963893733</v>
      </c>
      <c r="D16" s="2">
        <f t="shared" si="1"/>
        <v>9.848418381776014</v>
      </c>
      <c r="E16" s="2">
        <f t="shared" si="2"/>
        <v>540.22420089609864</v>
      </c>
    </row>
    <row r="17" spans="1:5" x14ac:dyDescent="0.25">
      <c r="A17" s="3">
        <v>45017</v>
      </c>
      <c r="C17">
        <f t="shared" si="0"/>
        <v>282.62502799662519</v>
      </c>
      <c r="D17" s="2">
        <f t="shared" si="1"/>
        <v>-1.0956392480589443</v>
      </c>
      <c r="E17" s="2">
        <f t="shared" si="2"/>
        <v>566.34569524130939</v>
      </c>
    </row>
    <row r="18" spans="1:5" x14ac:dyDescent="0.25">
      <c r="A18" s="3">
        <v>45047</v>
      </c>
      <c r="C18">
        <f t="shared" si="0"/>
        <v>290.21374635431278</v>
      </c>
      <c r="D18" s="2">
        <f t="shared" si="1"/>
        <v>-10.968299381126485</v>
      </c>
      <c r="E18" s="2">
        <f t="shared" si="2"/>
        <v>591.39579208975204</v>
      </c>
    </row>
    <row r="19" spans="1:5" x14ac:dyDescent="0.25">
      <c r="A19" s="3">
        <v>45078</v>
      </c>
      <c r="C19">
        <f t="shared" si="0"/>
        <v>297.80246471200059</v>
      </c>
      <c r="D19" s="2">
        <f t="shared" si="1"/>
        <v>-19.946368047465626</v>
      </c>
      <c r="E19" s="2">
        <f t="shared" si="2"/>
        <v>615.5512974714668</v>
      </c>
    </row>
    <row r="20" spans="1:5" x14ac:dyDescent="0.25">
      <c r="A20" s="3">
        <v>45108</v>
      </c>
      <c r="C20">
        <f t="shared" si="0"/>
        <v>305.39118306968822</v>
      </c>
      <c r="D20" s="2">
        <f t="shared" si="1"/>
        <v>-28.163288130088517</v>
      </c>
      <c r="E20" s="2">
        <f t="shared" si="2"/>
        <v>638.94565426946497</v>
      </c>
    </row>
    <row r="21" spans="1:5" x14ac:dyDescent="0.25">
      <c r="A21" s="3">
        <v>45139</v>
      </c>
      <c r="C21">
        <f t="shared" si="0"/>
        <v>312.97990142737603</v>
      </c>
      <c r="D21" s="2">
        <f t="shared" si="1"/>
        <v>-35.722691595961692</v>
      </c>
      <c r="E21" s="2">
        <f t="shared" si="2"/>
        <v>661.68249445071376</v>
      </c>
    </row>
    <row r="22" spans="1:5" x14ac:dyDescent="0.25">
      <c r="A22" s="3">
        <v>45170</v>
      </c>
      <c r="C22">
        <f t="shared" si="0"/>
        <v>320.56861978506362</v>
      </c>
      <c r="D22" s="2">
        <f t="shared" si="1"/>
        <v>-42.706950804606777</v>
      </c>
      <c r="E22" s="2">
        <f t="shared" si="2"/>
        <v>683.84419037473401</v>
      </c>
    </row>
    <row r="23" spans="1:5" x14ac:dyDescent="0.25">
      <c r="A23" s="3">
        <v>45200</v>
      </c>
      <c r="C23">
        <f t="shared" si="0"/>
        <v>328.15733814275148</v>
      </c>
      <c r="D23" s="2">
        <f t="shared" si="1"/>
        <v>-49.182814466605578</v>
      </c>
      <c r="E23" s="2">
        <f t="shared" si="2"/>
        <v>705.49749075210855</v>
      </c>
    </row>
    <row r="24" spans="1:5" x14ac:dyDescent="0.25">
      <c r="A24" s="3">
        <v>45231</v>
      </c>
      <c r="C24">
        <f t="shared" si="0"/>
        <v>335.74605650043912</v>
      </c>
      <c r="D24" s="2">
        <f t="shared" si="1"/>
        <v>-55.205257896818296</v>
      </c>
      <c r="E24" s="2">
        <f t="shared" si="2"/>
        <v>726.6973708976966</v>
      </c>
    </row>
    <row r="25" spans="1:5" x14ac:dyDescent="0.25">
      <c r="A25" s="3">
        <v>45261</v>
      </c>
      <c r="C25">
        <f t="shared" si="0"/>
        <v>343.33477485812693</v>
      </c>
      <c r="D25" s="2">
        <f t="shared" si="1"/>
        <v>-60.82019375670842</v>
      </c>
      <c r="E25" s="2">
        <f t="shared" si="2"/>
        <v>747.48974347296235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2856-D756-4981-9A19-8910B96F92B2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158.458327</v>
      </c>
    </row>
    <row r="3" spans="1:5" x14ac:dyDescent="0.25">
      <c r="A3" s="3">
        <v>44593</v>
      </c>
      <c r="B3">
        <v>138.5</v>
      </c>
    </row>
    <row r="4" spans="1:5" x14ac:dyDescent="0.25">
      <c r="A4" s="3">
        <v>44621</v>
      </c>
      <c r="B4">
        <v>163.875</v>
      </c>
    </row>
    <row r="5" spans="1:5" x14ac:dyDescent="0.25">
      <c r="A5" s="3">
        <v>44652</v>
      </c>
      <c r="B5">
        <v>211.33333300000001</v>
      </c>
    </row>
    <row r="6" spans="1:5" x14ac:dyDescent="0.25">
      <c r="A6" s="3">
        <v>44682</v>
      </c>
      <c r="B6">
        <v>142.58333300000001</v>
      </c>
    </row>
    <row r="7" spans="1:5" x14ac:dyDescent="0.25">
      <c r="A7" s="3">
        <v>44713</v>
      </c>
      <c r="B7">
        <v>192.78126700000001</v>
      </c>
    </row>
    <row r="8" spans="1:5" x14ac:dyDescent="0.25">
      <c r="A8" s="3">
        <v>44743</v>
      </c>
      <c r="B8">
        <v>126.70829999999999</v>
      </c>
    </row>
    <row r="9" spans="1:5" x14ac:dyDescent="0.25">
      <c r="A9" s="3">
        <v>44774</v>
      </c>
      <c r="B9">
        <v>278.62153000000001</v>
      </c>
    </row>
    <row r="10" spans="1:5" x14ac:dyDescent="0.25">
      <c r="A10" s="3">
        <v>44805</v>
      </c>
      <c r="B10">
        <v>230.37500299999999</v>
      </c>
    </row>
    <row r="11" spans="1:5" x14ac:dyDescent="0.25">
      <c r="A11" s="3">
        <v>44835</v>
      </c>
      <c r="B11">
        <v>259.04166700000002</v>
      </c>
    </row>
    <row r="12" spans="1:5" x14ac:dyDescent="0.25">
      <c r="A12" s="3">
        <v>44866</v>
      </c>
      <c r="B12">
        <v>135.70832999999999</v>
      </c>
      <c r="C12">
        <v>135.70832999999999</v>
      </c>
      <c r="D12" s="2">
        <v>135.70832999999999</v>
      </c>
      <c r="E12" s="2">
        <v>135.70832999999999</v>
      </c>
    </row>
    <row r="13" spans="1:5" x14ac:dyDescent="0.25">
      <c r="A13" s="3">
        <v>44896</v>
      </c>
      <c r="C13">
        <f t="shared" ref="C13:C25" si="0">_xlfn.FORECAST.ETS(A13,$B$2:$B$12,$A$2:$A$12,0,1)</f>
        <v>226.74466777561054</v>
      </c>
      <c r="D13" s="2">
        <f t="shared" ref="D13:D25" si="1">C13-_xlfn.FORECAST.ETS.CONFINT(A13,$B$2:$B$12,$A$2:$A$12,0.95,0,1)</f>
        <v>135.2268964010886</v>
      </c>
      <c r="E13" s="2">
        <f t="shared" ref="E13:E25" si="2">C13+_xlfn.FORECAST.ETS.CONFINT(A13,$B$2:$B$12,$A$2:$A$12,0.95,0,1)</f>
        <v>318.26243915013248</v>
      </c>
    </row>
    <row r="14" spans="1:5" x14ac:dyDescent="0.25">
      <c r="A14" s="3">
        <v>44927</v>
      </c>
      <c r="C14">
        <f t="shared" si="0"/>
        <v>232.94015237919919</v>
      </c>
      <c r="D14" s="2">
        <f t="shared" si="1"/>
        <v>141.42196917563268</v>
      </c>
      <c r="E14" s="2">
        <f t="shared" si="2"/>
        <v>324.4583355827657</v>
      </c>
    </row>
    <row r="15" spans="1:5" x14ac:dyDescent="0.25">
      <c r="A15" s="3">
        <v>44958</v>
      </c>
      <c r="C15">
        <f t="shared" si="0"/>
        <v>239.13563698278793</v>
      </c>
      <c r="D15" s="2">
        <f t="shared" si="1"/>
        <v>147.61672164327354</v>
      </c>
      <c r="E15" s="2">
        <f t="shared" si="2"/>
        <v>330.65455232230232</v>
      </c>
    </row>
    <row r="16" spans="1:5" x14ac:dyDescent="0.25">
      <c r="A16" s="3">
        <v>44986</v>
      </c>
      <c r="C16">
        <f t="shared" si="0"/>
        <v>245.33112158637658</v>
      </c>
      <c r="D16" s="2">
        <f t="shared" si="1"/>
        <v>153.81106229616887</v>
      </c>
      <c r="E16" s="2">
        <f t="shared" si="2"/>
        <v>336.85118087658429</v>
      </c>
    </row>
    <row r="17" spans="1:5" x14ac:dyDescent="0.25">
      <c r="A17" s="3">
        <v>45017</v>
      </c>
      <c r="C17">
        <f t="shared" si="0"/>
        <v>251.52660618996535</v>
      </c>
      <c r="D17" s="2">
        <f t="shared" si="1"/>
        <v>160.00489963587884</v>
      </c>
      <c r="E17" s="2">
        <f t="shared" si="2"/>
        <v>343.04831274405183</v>
      </c>
    </row>
    <row r="18" spans="1:5" x14ac:dyDescent="0.25">
      <c r="A18" s="3">
        <v>45047</v>
      </c>
      <c r="C18">
        <f t="shared" si="0"/>
        <v>257.72209079355395</v>
      </c>
      <c r="D18" s="2">
        <f t="shared" si="1"/>
        <v>166.19814217793908</v>
      </c>
      <c r="E18" s="2">
        <f t="shared" si="2"/>
        <v>349.24603940916882</v>
      </c>
    </row>
    <row r="19" spans="1:5" x14ac:dyDescent="0.25">
      <c r="A19" s="3">
        <v>45078</v>
      </c>
      <c r="C19">
        <f t="shared" si="0"/>
        <v>263.9175753971428</v>
      </c>
      <c r="D19" s="2">
        <f t="shared" si="1"/>
        <v>172.39069845734844</v>
      </c>
      <c r="E19" s="2">
        <f t="shared" si="2"/>
        <v>355.44445233693716</v>
      </c>
    </row>
    <row r="20" spans="1:5" x14ac:dyDescent="0.25">
      <c r="A20" s="3">
        <v>45108</v>
      </c>
      <c r="C20">
        <f t="shared" si="0"/>
        <v>270.11306000073137</v>
      </c>
      <c r="D20" s="2">
        <f t="shared" si="1"/>
        <v>178.58247703496562</v>
      </c>
      <c r="E20" s="2">
        <f t="shared" si="2"/>
        <v>361.64364296649711</v>
      </c>
    </row>
    <row r="21" spans="1:5" x14ac:dyDescent="0.25">
      <c r="A21" s="3">
        <v>45139</v>
      </c>
      <c r="C21">
        <f t="shared" si="0"/>
        <v>276.30854460432016</v>
      </c>
      <c r="D21" s="2">
        <f t="shared" si="1"/>
        <v>184.77338650481903</v>
      </c>
      <c r="E21" s="2">
        <f t="shared" si="2"/>
        <v>367.84370270382129</v>
      </c>
    </row>
    <row r="22" spans="1:5" x14ac:dyDescent="0.25">
      <c r="A22" s="3">
        <v>45170</v>
      </c>
      <c r="C22">
        <f t="shared" si="0"/>
        <v>282.50402920790879</v>
      </c>
      <c r="D22" s="2">
        <f t="shared" si="1"/>
        <v>190.96333550231998</v>
      </c>
      <c r="E22" s="2">
        <f t="shared" si="2"/>
        <v>374.04472291349759</v>
      </c>
    </row>
    <row r="23" spans="1:5" x14ac:dyDescent="0.25">
      <c r="A23" s="3">
        <v>45200</v>
      </c>
      <c r="C23">
        <f t="shared" si="0"/>
        <v>288.69951381149758</v>
      </c>
      <c r="D23" s="2">
        <f t="shared" si="1"/>
        <v>197.15223271338323</v>
      </c>
      <c r="E23" s="2">
        <f t="shared" si="2"/>
        <v>380.24679490961194</v>
      </c>
    </row>
    <row r="24" spans="1:5" x14ac:dyDescent="0.25">
      <c r="A24" s="3">
        <v>45231</v>
      </c>
      <c r="C24">
        <f t="shared" si="0"/>
        <v>294.89499841508621</v>
      </c>
      <c r="D24" s="2">
        <f t="shared" si="1"/>
        <v>203.33998688444501</v>
      </c>
      <c r="E24" s="2">
        <f t="shared" si="2"/>
        <v>386.4500099457274</v>
      </c>
    </row>
    <row r="25" spans="1:5" x14ac:dyDescent="0.25">
      <c r="A25" s="3">
        <v>45261</v>
      </c>
      <c r="C25">
        <f t="shared" si="0"/>
        <v>301.090483018675</v>
      </c>
      <c r="D25" s="2">
        <f t="shared" si="1"/>
        <v>209.52650683337927</v>
      </c>
      <c r="E25" s="2">
        <f t="shared" si="2"/>
        <v>392.65445920397076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3195-A33E-49BB-8E43-DF643ECEB91F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90.6875</v>
      </c>
    </row>
    <row r="3" spans="1:5" x14ac:dyDescent="0.25">
      <c r="A3" s="3">
        <v>44593</v>
      </c>
      <c r="B3">
        <v>89.5</v>
      </c>
    </row>
    <row r="4" spans="1:5" x14ac:dyDescent="0.25">
      <c r="A4" s="3">
        <v>44621</v>
      </c>
      <c r="B4">
        <v>113.4375</v>
      </c>
    </row>
    <row r="5" spans="1:5" x14ac:dyDescent="0.25">
      <c r="A5" s="3">
        <v>44652</v>
      </c>
      <c r="B5">
        <v>89.5625</v>
      </c>
    </row>
    <row r="6" spans="1:5" x14ac:dyDescent="0.25">
      <c r="A6" s="3">
        <v>44682</v>
      </c>
      <c r="B6">
        <v>86.125</v>
      </c>
    </row>
    <row r="7" spans="1:5" x14ac:dyDescent="0.25">
      <c r="A7" s="3">
        <v>44713</v>
      </c>
      <c r="B7">
        <v>157</v>
      </c>
    </row>
    <row r="8" spans="1:5" x14ac:dyDescent="0.25">
      <c r="A8" s="3">
        <v>44743</v>
      </c>
      <c r="B8">
        <v>102.925</v>
      </c>
    </row>
    <row r="9" spans="1:5" x14ac:dyDescent="0.25">
      <c r="A9" s="3">
        <v>44774</v>
      </c>
      <c r="B9">
        <v>149.3125</v>
      </c>
    </row>
    <row r="10" spans="1:5" x14ac:dyDescent="0.25">
      <c r="A10" s="3">
        <v>44805</v>
      </c>
      <c r="B10">
        <v>182.125</v>
      </c>
    </row>
    <row r="11" spans="1:5" x14ac:dyDescent="0.25">
      <c r="A11" s="3">
        <v>44835</v>
      </c>
      <c r="B11">
        <v>331.3125</v>
      </c>
    </row>
    <row r="12" spans="1:5" x14ac:dyDescent="0.25">
      <c r="A12" s="3">
        <v>44866</v>
      </c>
      <c r="B12">
        <v>142.25</v>
      </c>
      <c r="C12">
        <v>142.25</v>
      </c>
      <c r="D12" s="2">
        <v>142.25</v>
      </c>
      <c r="E12" s="2">
        <v>142.25</v>
      </c>
    </row>
    <row r="13" spans="1:5" x14ac:dyDescent="0.25">
      <c r="A13" s="3">
        <v>44896</v>
      </c>
      <c r="C13">
        <f t="shared" ref="C13:C25" si="0">_xlfn.FORECAST.ETS(A13,$B$2:$B$12,$A$2:$A$12,1,1)</f>
        <v>229.90906735080318</v>
      </c>
      <c r="D13" s="2">
        <f t="shared" ref="D13:D25" si="1">C13-_xlfn.FORECAST.ETS.CONFINT(A13,$B$2:$B$12,$A$2:$A$12,0.95,1,1)</f>
        <v>120.0126797497901</v>
      </c>
      <c r="E13" s="2">
        <f t="shared" ref="E13:E25" si="2">C13+_xlfn.FORECAST.ETS.CONFINT(A13,$B$2:$B$12,$A$2:$A$12,0.95,1,1)</f>
        <v>339.80545495181627</v>
      </c>
    </row>
    <row r="14" spans="1:5" x14ac:dyDescent="0.25">
      <c r="A14" s="3">
        <v>44927</v>
      </c>
      <c r="C14">
        <f t="shared" si="0"/>
        <v>244.02745951611109</v>
      </c>
      <c r="D14" s="2">
        <f t="shared" si="1"/>
        <v>133.24835758464963</v>
      </c>
      <c r="E14" s="2">
        <f t="shared" si="2"/>
        <v>354.80656144757256</v>
      </c>
    </row>
    <row r="15" spans="1:5" x14ac:dyDescent="0.25">
      <c r="A15" s="3">
        <v>44958</v>
      </c>
      <c r="C15">
        <f t="shared" si="0"/>
        <v>258.14585168141917</v>
      </c>
      <c r="D15" s="2">
        <f t="shared" si="1"/>
        <v>146.4772234467527</v>
      </c>
      <c r="E15" s="2">
        <f t="shared" si="2"/>
        <v>369.81447991608565</v>
      </c>
    </row>
    <row r="16" spans="1:5" x14ac:dyDescent="0.25">
      <c r="A16" s="3">
        <v>44986</v>
      </c>
      <c r="C16">
        <f t="shared" si="0"/>
        <v>272.26424384672703</v>
      </c>
      <c r="D16" s="2">
        <f t="shared" si="1"/>
        <v>159.69933153655307</v>
      </c>
      <c r="E16" s="2">
        <f t="shared" si="2"/>
        <v>384.82915615690098</v>
      </c>
    </row>
    <row r="17" spans="1:5" x14ac:dyDescent="0.25">
      <c r="A17" s="3">
        <v>45017</v>
      </c>
      <c r="C17">
        <f t="shared" si="0"/>
        <v>286.38263601203511</v>
      </c>
      <c r="D17" s="2">
        <f t="shared" si="1"/>
        <v>172.91473555587896</v>
      </c>
      <c r="E17" s="2">
        <f t="shared" si="2"/>
        <v>399.85053646819125</v>
      </c>
    </row>
    <row r="18" spans="1:5" x14ac:dyDescent="0.25">
      <c r="A18" s="3">
        <v>45047</v>
      </c>
      <c r="C18">
        <f t="shared" si="0"/>
        <v>300.50102817734296</v>
      </c>
      <c r="D18" s="2">
        <f t="shared" si="1"/>
        <v>186.12348869586435</v>
      </c>
      <c r="E18" s="2">
        <f t="shared" si="2"/>
        <v>414.87856765882157</v>
      </c>
    </row>
    <row r="19" spans="1:5" x14ac:dyDescent="0.25">
      <c r="A19" s="3">
        <v>45078</v>
      </c>
      <c r="C19">
        <f t="shared" si="0"/>
        <v>314.61942034265104</v>
      </c>
      <c r="D19" s="2">
        <f t="shared" si="1"/>
        <v>199.3256436261419</v>
      </c>
      <c r="E19" s="2">
        <f t="shared" si="2"/>
        <v>429.91319705916021</v>
      </c>
    </row>
    <row r="20" spans="1:5" x14ac:dyDescent="0.25">
      <c r="A20" s="3">
        <v>45108</v>
      </c>
      <c r="C20">
        <f t="shared" si="0"/>
        <v>328.73781250795889</v>
      </c>
      <c r="D20" s="2">
        <f t="shared" si="1"/>
        <v>212.52125248522634</v>
      </c>
      <c r="E20" s="2">
        <f t="shared" si="2"/>
        <v>444.95437253069144</v>
      </c>
    </row>
    <row r="21" spans="1:5" x14ac:dyDescent="0.25">
      <c r="A21" s="3">
        <v>45139</v>
      </c>
      <c r="C21">
        <f t="shared" si="0"/>
        <v>342.85620467326697</v>
      </c>
      <c r="D21" s="2">
        <f t="shared" si="1"/>
        <v>225.71036687203483</v>
      </c>
      <c r="E21" s="2">
        <f t="shared" si="2"/>
        <v>460.00204247449915</v>
      </c>
    </row>
    <row r="22" spans="1:5" x14ac:dyDescent="0.25">
      <c r="A22" s="3">
        <v>45170</v>
      </c>
      <c r="C22">
        <f t="shared" si="0"/>
        <v>356.97459683857488</v>
      </c>
      <c r="D22" s="2">
        <f t="shared" si="1"/>
        <v>238.89303783847583</v>
      </c>
      <c r="E22" s="2">
        <f t="shared" si="2"/>
        <v>475.05615583867393</v>
      </c>
    </row>
    <row r="23" spans="1:5" x14ac:dyDescent="0.25">
      <c r="A23" s="3">
        <v>45200</v>
      </c>
      <c r="C23">
        <f t="shared" si="0"/>
        <v>371.09298900388291</v>
      </c>
      <c r="D23" s="2">
        <f t="shared" si="1"/>
        <v>252.06931588305684</v>
      </c>
      <c r="E23" s="2">
        <f t="shared" si="2"/>
        <v>490.11666212470897</v>
      </c>
    </row>
    <row r="24" spans="1:5" x14ac:dyDescent="0.25">
      <c r="A24" s="3">
        <v>45231</v>
      </c>
      <c r="C24">
        <f t="shared" si="0"/>
        <v>385.21138116919082</v>
      </c>
      <c r="D24" s="2">
        <f t="shared" si="1"/>
        <v>265.23925094544779</v>
      </c>
      <c r="E24" s="2">
        <f t="shared" si="2"/>
        <v>505.18351139293384</v>
      </c>
    </row>
    <row r="25" spans="1:5" x14ac:dyDescent="0.25">
      <c r="A25" s="3">
        <v>45261</v>
      </c>
      <c r="C25">
        <f t="shared" si="0"/>
        <v>399.32977333449884</v>
      </c>
      <c r="D25" s="2">
        <f t="shared" si="1"/>
        <v>278.40289240195187</v>
      </c>
      <c r="E25" s="2">
        <f t="shared" si="2"/>
        <v>520.25665426704575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26BC-9FCA-4185-868A-C80E2FA2426D}">
  <dimension ref="A1:E25"/>
  <sheetViews>
    <sheetView workbookViewId="0">
      <selection activeCell="A2" sqref="A2:E25"/>
    </sheetView>
  </sheetViews>
  <sheetFormatPr baseColWidth="10" defaultRowHeight="15" x14ac:dyDescent="0.25"/>
  <cols>
    <col min="2" max="2" width="15.28515625" customWidth="1"/>
    <col min="3" max="3" width="25" customWidth="1"/>
    <col min="4" max="4" width="41" customWidth="1"/>
    <col min="5" max="5" width="41.7109375" customWidth="1"/>
  </cols>
  <sheetData>
    <row r="1" spans="1:5" x14ac:dyDescent="0.25">
      <c r="A1" t="s">
        <v>2</v>
      </c>
      <c r="B1" t="s">
        <v>3</v>
      </c>
      <c r="C1" t="s">
        <v>604</v>
      </c>
      <c r="D1" t="s">
        <v>605</v>
      </c>
      <c r="E1" t="s">
        <v>606</v>
      </c>
    </row>
    <row r="2" spans="1:5" x14ac:dyDescent="0.25">
      <c r="A2" s="3">
        <v>44562</v>
      </c>
      <c r="B2">
        <v>34.75</v>
      </c>
    </row>
    <row r="3" spans="1:5" x14ac:dyDescent="0.25">
      <c r="A3" s="3">
        <v>44593</v>
      </c>
      <c r="B3">
        <v>20.4375</v>
      </c>
    </row>
    <row r="4" spans="1:5" x14ac:dyDescent="0.25">
      <c r="A4" s="3">
        <v>44621</v>
      </c>
      <c r="B4">
        <v>22.9375</v>
      </c>
    </row>
    <row r="5" spans="1:5" x14ac:dyDescent="0.25">
      <c r="A5" s="3">
        <v>44652</v>
      </c>
      <c r="B5">
        <v>35.75</v>
      </c>
    </row>
    <row r="6" spans="1:5" x14ac:dyDescent="0.25">
      <c r="A6" s="3">
        <v>44682</v>
      </c>
      <c r="B6">
        <v>31.75</v>
      </c>
    </row>
    <row r="7" spans="1:5" x14ac:dyDescent="0.25">
      <c r="A7" s="3">
        <v>44713</v>
      </c>
      <c r="B7">
        <v>29.75</v>
      </c>
    </row>
    <row r="8" spans="1:5" x14ac:dyDescent="0.25">
      <c r="A8" s="3">
        <v>44743</v>
      </c>
      <c r="B8">
        <v>33.25</v>
      </c>
    </row>
    <row r="9" spans="1:5" x14ac:dyDescent="0.25">
      <c r="A9" s="3">
        <v>44774</v>
      </c>
      <c r="B9">
        <v>23.25</v>
      </c>
    </row>
    <row r="10" spans="1:5" x14ac:dyDescent="0.25">
      <c r="A10" s="3">
        <v>44805</v>
      </c>
      <c r="B10">
        <v>20.5</v>
      </c>
    </row>
    <row r="11" spans="1:5" x14ac:dyDescent="0.25">
      <c r="A11" s="3">
        <v>44835</v>
      </c>
      <c r="B11">
        <v>48.5</v>
      </c>
    </row>
    <row r="12" spans="1:5" x14ac:dyDescent="0.25">
      <c r="A12" s="3">
        <v>44866</v>
      </c>
      <c r="B12">
        <v>23.75</v>
      </c>
      <c r="C12">
        <v>23.75</v>
      </c>
      <c r="D12" s="2">
        <v>23.75</v>
      </c>
      <c r="E12" s="2">
        <v>23.75</v>
      </c>
    </row>
    <row r="13" spans="1:5" x14ac:dyDescent="0.25">
      <c r="A13" s="3">
        <v>44896</v>
      </c>
      <c r="C13">
        <f t="shared" ref="C13:C25" si="0">_xlfn.FORECAST.ETS(A13,$B$2:$B$12,$A$2:$A$12,1,1)</f>
        <v>31.117904964239845</v>
      </c>
      <c r="D13" s="2">
        <f t="shared" ref="D13:D25" si="1">C13-_xlfn.FORECAST.ETS.CONFINT(A13,$B$2:$B$12,$A$2:$A$12,0.95,1,1)</f>
        <v>12.274782760454091</v>
      </c>
      <c r="E13" s="2">
        <f t="shared" ref="E13:E25" si="2">C13+_xlfn.FORECAST.ETS.CONFINT(A13,$B$2:$B$12,$A$2:$A$12,0.95,1,1)</f>
        <v>49.961027168025595</v>
      </c>
    </row>
    <row r="14" spans="1:5" x14ac:dyDescent="0.25">
      <c r="A14" s="3">
        <v>44927</v>
      </c>
      <c r="C14">
        <f t="shared" si="0"/>
        <v>31.33397093985667</v>
      </c>
      <c r="D14" s="2">
        <f t="shared" si="1"/>
        <v>11.906346420208706</v>
      </c>
      <c r="E14" s="2">
        <f t="shared" si="2"/>
        <v>50.761595459504633</v>
      </c>
    </row>
    <row r="15" spans="1:5" x14ac:dyDescent="0.25">
      <c r="A15" s="3">
        <v>44958</v>
      </c>
      <c r="C15">
        <f t="shared" si="0"/>
        <v>31.550036915473505</v>
      </c>
      <c r="D15" s="2">
        <f t="shared" si="1"/>
        <v>11.550523636820788</v>
      </c>
      <c r="E15" s="2">
        <f t="shared" si="2"/>
        <v>51.549550194126226</v>
      </c>
    </row>
    <row r="16" spans="1:5" x14ac:dyDescent="0.25">
      <c r="A16" s="3">
        <v>44986</v>
      </c>
      <c r="C16">
        <f t="shared" si="0"/>
        <v>31.76610289109033</v>
      </c>
      <c r="D16" s="2">
        <f t="shared" si="1"/>
        <v>11.20624454447103</v>
      </c>
      <c r="E16" s="2">
        <f t="shared" si="2"/>
        <v>52.325961237709635</v>
      </c>
    </row>
    <row r="17" spans="1:5" x14ac:dyDescent="0.25">
      <c r="A17" s="3">
        <v>45017</v>
      </c>
      <c r="C17">
        <f t="shared" si="0"/>
        <v>31.982168866707166</v>
      </c>
      <c r="D17" s="2">
        <f t="shared" si="1"/>
        <v>10.872573035591159</v>
      </c>
      <c r="E17" s="2">
        <f t="shared" si="2"/>
        <v>53.091764697823173</v>
      </c>
    </row>
    <row r="18" spans="1:5" x14ac:dyDescent="0.25">
      <c r="A18" s="3">
        <v>45047</v>
      </c>
      <c r="C18">
        <f t="shared" si="0"/>
        <v>32.198234842323991</v>
      </c>
      <c r="D18" s="2">
        <f t="shared" si="1"/>
        <v>10.548684632918434</v>
      </c>
      <c r="E18" s="2">
        <f t="shared" si="2"/>
        <v>53.847785051729545</v>
      </c>
    </row>
    <row r="19" spans="1:5" x14ac:dyDescent="0.25">
      <c r="A19" s="3">
        <v>45078</v>
      </c>
      <c r="C19">
        <f t="shared" si="0"/>
        <v>32.41430081794082</v>
      </c>
      <c r="D19" s="2">
        <f t="shared" si="1"/>
        <v>10.233848845335171</v>
      </c>
      <c r="E19" s="2">
        <f t="shared" si="2"/>
        <v>54.594752790546465</v>
      </c>
    </row>
    <row r="20" spans="1:5" x14ac:dyDescent="0.25">
      <c r="A20" s="3">
        <v>45108</v>
      </c>
      <c r="C20">
        <f t="shared" si="0"/>
        <v>32.630366793557656</v>
      </c>
      <c r="D20" s="2">
        <f t="shared" si="1"/>
        <v>9.9274149458780307</v>
      </c>
      <c r="E20" s="2">
        <f t="shared" si="2"/>
        <v>55.333318641237284</v>
      </c>
    </row>
    <row r="21" spans="1:5" x14ac:dyDescent="0.25">
      <c r="A21" s="3">
        <v>45139</v>
      </c>
      <c r="C21">
        <f t="shared" si="0"/>
        <v>32.846432769174484</v>
      </c>
      <c r="D21" s="2">
        <f t="shared" si="1"/>
        <v>9.6288003949838945</v>
      </c>
      <c r="E21" s="2">
        <f t="shared" si="2"/>
        <v>56.06406514336507</v>
      </c>
    </row>
    <row r="22" spans="1:5" x14ac:dyDescent="0.25">
      <c r="A22" s="3">
        <v>45170</v>
      </c>
      <c r="C22">
        <f t="shared" si="0"/>
        <v>33.062498744791313</v>
      </c>
      <c r="D22" s="2">
        <f t="shared" si="1"/>
        <v>9.3374813321404986</v>
      </c>
      <c r="E22" s="2">
        <f t="shared" si="2"/>
        <v>56.787516157442127</v>
      </c>
    </row>
    <row r="23" spans="1:5" x14ac:dyDescent="0.25">
      <c r="A23" s="3">
        <v>45200</v>
      </c>
      <c r="C23">
        <f t="shared" si="0"/>
        <v>33.278564720408141</v>
      </c>
      <c r="D23" s="2">
        <f t="shared" si="1"/>
        <v>9.0529847020240197</v>
      </c>
      <c r="E23" s="2">
        <f t="shared" si="2"/>
        <v>57.504144738792263</v>
      </c>
    </row>
    <row r="24" spans="1:5" x14ac:dyDescent="0.25">
      <c r="A24" s="3">
        <v>45231</v>
      </c>
      <c r="C24">
        <f t="shared" si="0"/>
        <v>33.49463069602497</v>
      </c>
      <c r="D24" s="2">
        <f t="shared" si="1"/>
        <v>8.7748816847745594</v>
      </c>
      <c r="E24" s="2">
        <f t="shared" si="2"/>
        <v>58.214379707275384</v>
      </c>
    </row>
    <row r="25" spans="1:5" x14ac:dyDescent="0.25">
      <c r="A25" s="3">
        <v>45261</v>
      </c>
      <c r="C25">
        <f t="shared" si="0"/>
        <v>33.710696671641806</v>
      </c>
      <c r="D25" s="2">
        <f t="shared" si="1"/>
        <v>8.5027821761238691</v>
      </c>
      <c r="E25" s="2">
        <f t="shared" si="2"/>
        <v>58.918611167159739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 1</vt:lpstr>
      <vt:lpstr>Hoja 2</vt:lpstr>
      <vt:lpstr>Hoja 3</vt:lpstr>
      <vt:lpstr>Cuadro</vt:lpstr>
      <vt:lpstr>FINAL</vt:lpstr>
      <vt:lpstr>Toronto bag</vt:lpstr>
      <vt:lpstr>savoy 30</vt:lpstr>
      <vt:lpstr>savoy 130</vt:lpstr>
      <vt:lpstr>baking bar 55</vt:lpstr>
      <vt:lpstr>baking bar 40</vt:lpstr>
      <vt:lpstr>Galak®30gr</vt:lpstr>
      <vt:lpstr>Galak®130g</vt:lpstr>
      <vt:lpstr>Cri Cri 27</vt:lpstr>
      <vt:lpstr>75 Aniversario Dark</vt:lpstr>
      <vt:lpstr>75 Aniversario Milk</vt:lpstr>
      <vt:lpstr>Cri Cri®123g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 spinosi</dc:creator>
  <cp:lastModifiedBy>Gennaro spinosi</cp:lastModifiedBy>
  <dcterms:created xsi:type="dcterms:W3CDTF">2022-12-06T09:42:47Z</dcterms:created>
  <dcterms:modified xsi:type="dcterms:W3CDTF">2023-01-04T17:24:06Z</dcterms:modified>
</cp:coreProperties>
</file>