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3bf57b08ace8df/Escritorio/Laura/LITERA- Udesa/Analisis melatonina/"/>
    </mc:Choice>
  </mc:AlternateContent>
  <xr:revisionPtr revIDLastSave="32" documentId="13_ncr:1_{C5944E88-5304-45CC-86EC-63FE79BF9FCE}" xr6:coauthVersionLast="47" xr6:coauthVersionMax="47" xr10:uidLastSave="{FF15AEFE-0B0E-402C-A89C-7AE851C4A8C8}"/>
  <bookViews>
    <workbookView xWindow="-120" yWindow="-120" windowWidth="20730" windowHeight="11040" firstSheet="5" activeTab="9" xr2:uid="{6CA1ADC7-182E-4719-848F-8A56BD58D030}"/>
  </bookViews>
  <sheets>
    <sheet name="Placa 1 12-3-24" sheetId="4" r:id="rId1"/>
    <sheet name="Placa 2 12-3-24" sheetId="5" r:id="rId2"/>
    <sheet name="Placa 1 19-3-24 " sheetId="1" r:id="rId3"/>
    <sheet name="Placa 2  19-3-24" sheetId="2" r:id="rId4"/>
    <sheet name="Placa 1  4-4-24" sheetId="6" r:id="rId5"/>
    <sheet name="Placa 2 4-4-24 " sheetId="7" r:id="rId6"/>
    <sheet name="Placa 1 17-4-24" sheetId="9" r:id="rId7"/>
    <sheet name="Placa 2 17-4-24" sheetId="10" r:id="rId8"/>
    <sheet name="Placa 1 7-5-24" sheetId="13" r:id="rId9"/>
    <sheet name="Placa 2 7-5-24" sheetId="1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4" l="1"/>
  <c r="E5" i="14"/>
  <c r="E4" i="14"/>
  <c r="E3" i="14"/>
  <c r="E79" i="13"/>
  <c r="E78" i="13"/>
  <c r="E77" i="13"/>
  <c r="E76" i="13"/>
  <c r="E75" i="13"/>
  <c r="E74" i="13"/>
  <c r="E8" i="13"/>
  <c r="E7" i="13"/>
  <c r="E6" i="13"/>
  <c r="E5" i="13"/>
  <c r="E4" i="13"/>
  <c r="E3" i="13"/>
  <c r="E2" i="13"/>
  <c r="E77" i="10"/>
  <c r="E76" i="10"/>
  <c r="E75" i="10"/>
  <c r="E74" i="10"/>
  <c r="E73" i="10"/>
  <c r="E72" i="10"/>
  <c r="E49" i="10"/>
  <c r="E48" i="10"/>
  <c r="E47" i="10"/>
  <c r="E46" i="10"/>
  <c r="E45" i="10"/>
  <c r="E44" i="10"/>
  <c r="E79" i="9"/>
  <c r="E78" i="9"/>
  <c r="E77" i="9"/>
  <c r="E76" i="9"/>
  <c r="E75" i="9"/>
  <c r="E50" i="9"/>
  <c r="E46" i="9"/>
  <c r="E44" i="9"/>
  <c r="E77" i="7"/>
  <c r="E76" i="7"/>
  <c r="E75" i="7"/>
  <c r="E74" i="7"/>
  <c r="E47" i="7"/>
  <c r="E46" i="7"/>
  <c r="E45" i="7"/>
  <c r="E44" i="7"/>
  <c r="E49" i="6"/>
  <c r="E48" i="6"/>
  <c r="E47" i="6"/>
  <c r="E46" i="6"/>
  <c r="E44" i="6"/>
  <c r="E76" i="5"/>
  <c r="E75" i="5"/>
  <c r="E74" i="5"/>
  <c r="E73" i="5"/>
  <c r="E20" i="5"/>
  <c r="E18" i="5"/>
  <c r="E16" i="5"/>
  <c r="E49" i="4"/>
  <c r="E48" i="4"/>
  <c r="E47" i="4"/>
  <c r="E46" i="4"/>
  <c r="E44" i="4"/>
  <c r="E77" i="2"/>
  <c r="E76" i="2"/>
  <c r="E75" i="2"/>
  <c r="E74" i="2"/>
  <c r="E79" i="1"/>
  <c r="E78" i="1"/>
  <c r="E77" i="1"/>
  <c r="E76" i="1"/>
  <c r="E62" i="2"/>
  <c r="E61" i="2"/>
  <c r="E60" i="2"/>
  <c r="E59" i="2"/>
  <c r="E73" i="1"/>
  <c r="E46" i="1"/>
  <c r="E47" i="1"/>
  <c r="E48" i="1"/>
  <c r="E49" i="1"/>
</calcChain>
</file>

<file path=xl/sharedStrings.xml><?xml version="1.0" encoding="utf-8"?>
<sst xmlns="http://schemas.openxmlformats.org/spreadsheetml/2006/main" count="1693" uniqueCount="54">
  <si>
    <t>ID</t>
  </si>
  <si>
    <t>Curve Point</t>
  </si>
  <si>
    <t>Time</t>
  </si>
  <si>
    <t>Condition</t>
  </si>
  <si>
    <t>Summer Full</t>
  </si>
  <si>
    <t>Summer New</t>
  </si>
  <si>
    <t>Concentration (pg/ml)</t>
  </si>
  <si>
    <t>NA</t>
  </si>
  <si>
    <t>Fall New</t>
  </si>
  <si>
    <t>Fall Full</t>
  </si>
  <si>
    <t>CJ</t>
  </si>
  <si>
    <t>CL</t>
  </si>
  <si>
    <t>IJ-S23-4</t>
  </si>
  <si>
    <t>IJ-S23-12</t>
  </si>
  <si>
    <t>VP-23-05</t>
  </si>
  <si>
    <t>VP-23-08</t>
  </si>
  <si>
    <t>VP-23-09</t>
  </si>
  <si>
    <t>CAL 0</t>
  </si>
  <si>
    <t>CAL 0.5</t>
  </si>
  <si>
    <t>CAL 1.5</t>
  </si>
  <si>
    <t>CAL 5</t>
  </si>
  <si>
    <t>CAL 15</t>
  </si>
  <si>
    <t>CAL 50</t>
  </si>
  <si>
    <t>VP-23-04</t>
  </si>
  <si>
    <t>VP-23-07</t>
  </si>
  <si>
    <t>IJ-S23-15</t>
  </si>
  <si>
    <t>IJ-S23-7</t>
  </si>
  <si>
    <t>VP-23-03</t>
  </si>
  <si>
    <t>IJ-S23- 18</t>
  </si>
  <si>
    <t>IG-23-08</t>
  </si>
  <si>
    <t>IG-23-03</t>
  </si>
  <si>
    <t>IG-23-04</t>
  </si>
  <si>
    <t>VP-23-01</t>
  </si>
  <si>
    <t>IJ-S23-8</t>
  </si>
  <si>
    <t>IJ-S23-9</t>
  </si>
  <si>
    <t>CF</t>
  </si>
  <si>
    <t>VP-23-10</t>
  </si>
  <si>
    <t>VP-23-15</t>
  </si>
  <si>
    <t>IJ-S23-14</t>
  </si>
  <si>
    <t>IJ-S23-5</t>
  </si>
  <si>
    <t>IJ-S23-17</t>
  </si>
  <si>
    <t>IJ-S23-19</t>
  </si>
  <si>
    <t>IJ-S23-1</t>
  </si>
  <si>
    <t>VP-23-02</t>
  </si>
  <si>
    <t>VP-23-11</t>
  </si>
  <si>
    <t>IJ-S23-3</t>
  </si>
  <si>
    <t>IJ-S23-13</t>
  </si>
  <si>
    <t>VP-23-12</t>
  </si>
  <si>
    <t>VP-23-3</t>
  </si>
  <si>
    <t>IJ-S23-16</t>
  </si>
  <si>
    <t>IJ-S23-6</t>
  </si>
  <si>
    <t>IJ-S23-2</t>
  </si>
  <si>
    <t>VP-23-14</t>
  </si>
  <si>
    <t>VP-23-4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</si>
</sst>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2-3-24\plate_1_results.csv" TargetMode="External"/><Relationship Id="rId1" Type="http://schemas.openxmlformats.org/officeDocument/2006/relationships/externalLinkPath" Target="12-3-24/plate_1_results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7-5-24\plate_1_results.csv" TargetMode="External"/><Relationship Id="rId1" Type="http://schemas.openxmlformats.org/officeDocument/2006/relationships/externalLinkPath" Target="file:///C:\Users\laura\OneDrive\Escritorio\Laura\LITERA-%20Udesa\Analisis%20melatonina\7-5-24\plate_1_results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7-5-24\plate_2_results.csv" TargetMode="External"/><Relationship Id="rId1" Type="http://schemas.openxmlformats.org/officeDocument/2006/relationships/externalLinkPath" Target="file:///C:\Users\laura\OneDrive\Escritorio\Laura\LITERA-%20Udesa\Analisis%20melatonina\7-5-24\plate_2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2-3-24\plate_2_results-%20calibradores%20ajustados.csv" TargetMode="External"/><Relationship Id="rId1" Type="http://schemas.openxmlformats.org/officeDocument/2006/relationships/externalLinkPath" Target="12-3-24/plate_2_results-%20calibradores%20ajustado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2-3-24\plate_2_results.csv" TargetMode="External"/><Relationship Id="rId1" Type="http://schemas.openxmlformats.org/officeDocument/2006/relationships/externalLinkPath" Target="12-3-24/plate_2_result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9-3-24\plate_1_results.csv" TargetMode="External"/><Relationship Id="rId1" Type="http://schemas.openxmlformats.org/officeDocument/2006/relationships/externalLinkPath" Target="19-3-24/plate_1_results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9-3-24\plate_2_results.csv" TargetMode="External"/><Relationship Id="rId1" Type="http://schemas.openxmlformats.org/officeDocument/2006/relationships/externalLinkPath" Target="19-3-24/plate_2_results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4-4-24\plate_1_results.csv" TargetMode="External"/><Relationship Id="rId1" Type="http://schemas.openxmlformats.org/officeDocument/2006/relationships/externalLinkPath" Target="4-4-24/plate_1_results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4-4-24\plate_2_results.csv" TargetMode="External"/><Relationship Id="rId1" Type="http://schemas.openxmlformats.org/officeDocument/2006/relationships/externalLinkPath" Target="4-4-24/plate_2_results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7-4-24\plate_1_results.csv" TargetMode="External"/><Relationship Id="rId1" Type="http://schemas.openxmlformats.org/officeDocument/2006/relationships/externalLinkPath" Target="file:///C:\Users\laura\OneDrive\Escritorio\Laura\LITERA-%20Udesa\Analisis%20melatonina\17-4-24\plate_1_results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a\OneDrive\Escritorio\Laura\LITERA-%20Udesa\Analisis%20melatonina\17-4-24\plate_2_results.csv" TargetMode="External"/><Relationship Id="rId1" Type="http://schemas.openxmlformats.org/officeDocument/2006/relationships/externalLinkPath" Target="file:///C:\Users\laura\OneDrive\Escritorio\Laura\LITERA-%20Udesa\Analisis%20melatonina\17-4-24\plate_2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30">
          <cell r="F30">
            <v>11.61026019</v>
          </cell>
        </row>
        <row r="31">
          <cell r="F31">
            <v>14.178471630000001</v>
          </cell>
        </row>
        <row r="40">
          <cell r="F40">
            <v>5.9418656910000003</v>
          </cell>
        </row>
        <row r="41">
          <cell r="F41">
            <v>10.21707121</v>
          </cell>
        </row>
        <row r="45">
          <cell r="F45">
            <v>11.99252529</v>
          </cell>
        </row>
        <row r="46">
          <cell r="F46">
            <v>14.666951600000001</v>
          </cell>
        </row>
        <row r="50">
          <cell r="F50">
            <v>27.06927301</v>
          </cell>
        </row>
        <row r="51">
          <cell r="F51">
            <v>31.131948130000001</v>
          </cell>
        </row>
        <row r="55">
          <cell r="F55">
            <v>80.965329060000002</v>
          </cell>
        </row>
        <row r="56">
          <cell r="F56">
            <v>113.41987899999999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2">
          <cell r="F2">
            <v>6.2402168080019802</v>
          </cell>
        </row>
        <row r="3">
          <cell r="F3">
            <v>4.6557298072093998</v>
          </cell>
        </row>
        <row r="5">
          <cell r="F5">
            <v>1.89165011147962</v>
          </cell>
        </row>
        <row r="6">
          <cell r="F6">
            <v>1.7373932816715401</v>
          </cell>
        </row>
        <row r="8">
          <cell r="F8">
            <v>1.36683530855775</v>
          </cell>
        </row>
        <row r="9">
          <cell r="F9">
            <v>1.7577480597683499</v>
          </cell>
        </row>
        <row r="11">
          <cell r="F11">
            <v>1.0044693199589501</v>
          </cell>
        </row>
        <row r="12">
          <cell r="F12">
            <v>1.2065918495613399</v>
          </cell>
        </row>
        <row r="14">
          <cell r="F14">
            <v>8.7132212384524301</v>
          </cell>
        </row>
        <row r="15">
          <cell r="F15">
            <v>12.951142024006399</v>
          </cell>
        </row>
        <row r="17">
          <cell r="F17">
            <v>2.6915658212261699</v>
          </cell>
        </row>
        <row r="18">
          <cell r="F18">
            <v>4.4496429345586304</v>
          </cell>
        </row>
        <row r="20">
          <cell r="F20">
            <v>7.2508785036602399</v>
          </cell>
        </row>
        <row r="21">
          <cell r="F21">
            <v>9.2906154826851104</v>
          </cell>
        </row>
        <row r="79">
          <cell r="F79">
            <v>0.54288029562142803</v>
          </cell>
        </row>
        <row r="80">
          <cell r="F80">
            <v>0.44712109629895003</v>
          </cell>
        </row>
        <row r="81">
          <cell r="F81">
            <v>1.8618115108936999</v>
          </cell>
        </row>
        <row r="82">
          <cell r="F82">
            <v>1.2231448018022</v>
          </cell>
        </row>
        <row r="85">
          <cell r="F85">
            <v>5.1084468564469896</v>
          </cell>
        </row>
        <row r="86">
          <cell r="F86">
            <v>4.7390334011646003</v>
          </cell>
        </row>
        <row r="87">
          <cell r="F87">
            <v>2.3346635909408699</v>
          </cell>
        </row>
        <row r="88">
          <cell r="F88">
            <v>0.14630660466186701</v>
          </cell>
        </row>
        <row r="91">
          <cell r="F91">
            <v>14.8808970734841</v>
          </cell>
        </row>
        <row r="92">
          <cell r="F92">
            <v>15.720854030051999</v>
          </cell>
        </row>
        <row r="93">
          <cell r="F93">
            <v>46.498251152246802</v>
          </cell>
        </row>
        <row r="94">
          <cell r="F94">
            <v>52.249334237604998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5">
          <cell r="F5">
            <v>20.990733189844502</v>
          </cell>
        </row>
        <row r="6">
          <cell r="F6">
            <v>21.564976906892198</v>
          </cell>
        </row>
        <row r="8">
          <cell r="F8">
            <v>0.589503301812901</v>
          </cell>
        </row>
        <row r="9">
          <cell r="F9">
            <v>0.41652010639644299</v>
          </cell>
        </row>
        <row r="11">
          <cell r="F11">
            <v>6.3307487570590197</v>
          </cell>
        </row>
        <row r="12">
          <cell r="F12">
            <v>6.35427567785338</v>
          </cell>
        </row>
        <row r="20">
          <cell r="F20">
            <v>15.8593377847612</v>
          </cell>
        </row>
        <row r="21">
          <cell r="F21">
            <v>25.439216554431098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- calibradores a"/>
    </sheetNames>
    <sheetDataSet>
      <sheetData sheetId="0">
        <row r="2">
          <cell r="F2">
            <v>9.1693734310000004</v>
          </cell>
        </row>
        <row r="3">
          <cell r="F3">
            <v>6.1325450540000004</v>
          </cell>
        </row>
        <row r="12">
          <cell r="F12">
            <v>5.5952934159999996</v>
          </cell>
        </row>
        <row r="13">
          <cell r="F13">
            <v>5.443577983</v>
          </cell>
        </row>
        <row r="22">
          <cell r="F22">
            <v>6.6139598240000002</v>
          </cell>
        </row>
        <row r="23">
          <cell r="F23">
            <v>15.45675969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80">
          <cell r="F80">
            <v>2.8202987739999998</v>
          </cell>
        </row>
        <row r="81">
          <cell r="F81">
            <v>0.78931989700000005</v>
          </cell>
        </row>
        <row r="84">
          <cell r="F84">
            <v>6.4929619770000002</v>
          </cell>
        </row>
        <row r="85">
          <cell r="F85">
            <v>3.1910445790000002</v>
          </cell>
        </row>
        <row r="86">
          <cell r="F86">
            <v>1.0291687000000001E-2</v>
          </cell>
        </row>
        <row r="87">
          <cell r="F87">
            <v>0.411329895</v>
          </cell>
        </row>
        <row r="88">
          <cell r="F88">
            <v>20.56046598</v>
          </cell>
        </row>
        <row r="89">
          <cell r="F89">
            <v>14.88245792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39">
          <cell r="F39">
            <v>709.49029659999997</v>
          </cell>
        </row>
        <row r="40">
          <cell r="F40">
            <v>492.1557573</v>
          </cell>
        </row>
        <row r="44">
          <cell r="F44">
            <v>12.217793049999999</v>
          </cell>
        </row>
        <row r="45">
          <cell r="F45">
            <v>11.524102689999999</v>
          </cell>
        </row>
        <row r="49">
          <cell r="F49">
            <v>18.398739710000001</v>
          </cell>
        </row>
        <row r="50">
          <cell r="F50">
            <v>41.871642739999999</v>
          </cell>
        </row>
        <row r="54">
          <cell r="F54">
            <v>88.694148490000003</v>
          </cell>
        </row>
        <row r="55">
          <cell r="F55">
            <v>156.2610545</v>
          </cell>
        </row>
        <row r="79">
          <cell r="F79">
            <v>1.375753191</v>
          </cell>
        </row>
        <row r="80">
          <cell r="F80">
            <v>1.541909505</v>
          </cell>
        </row>
        <row r="83">
          <cell r="F83">
            <v>5.0810288950000002</v>
          </cell>
        </row>
        <row r="84">
          <cell r="F84">
            <v>5.0810288950000002</v>
          </cell>
        </row>
        <row r="89">
          <cell r="F89">
            <v>18.05717881</v>
          </cell>
        </row>
        <row r="90">
          <cell r="F90">
            <v>18.700725729999998</v>
          </cell>
        </row>
        <row r="91">
          <cell r="F91">
            <v>15.311065640000001</v>
          </cell>
        </row>
        <row r="92">
          <cell r="F92">
            <v>14.12905469</v>
          </cell>
        </row>
        <row r="93">
          <cell r="F93">
            <v>53.611726650000001</v>
          </cell>
        </row>
        <row r="94">
          <cell r="F94">
            <v>49.23158067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58">
          <cell r="F58">
            <v>2.17191242</v>
          </cell>
        </row>
        <row r="59">
          <cell r="F59">
            <v>1.760327862</v>
          </cell>
        </row>
        <row r="61">
          <cell r="F61">
            <v>4.9513068489999998</v>
          </cell>
        </row>
        <row r="62">
          <cell r="F62">
            <v>2.9382970839999998</v>
          </cell>
        </row>
        <row r="64">
          <cell r="F64">
            <v>5.7277276119999998</v>
          </cell>
        </row>
        <row r="65">
          <cell r="F65">
            <v>5.6444259560000001</v>
          </cell>
        </row>
        <row r="67">
          <cell r="F67">
            <v>66.940134760000007</v>
          </cell>
        </row>
        <row r="68">
          <cell r="F68">
            <v>176.83483749999999</v>
          </cell>
        </row>
        <row r="77">
          <cell r="F77">
            <v>1.347798799</v>
          </cell>
        </row>
        <row r="78">
          <cell r="F78">
            <v>1.6692725349999999</v>
          </cell>
        </row>
        <row r="81">
          <cell r="F81">
            <v>5.4025555670000003</v>
          </cell>
        </row>
        <row r="82">
          <cell r="F82">
            <v>4.6038469949999996</v>
          </cell>
        </row>
        <row r="85">
          <cell r="F85">
            <v>17.794263749999999</v>
          </cell>
        </row>
        <row r="86">
          <cell r="F86">
            <v>13.089299649999999</v>
          </cell>
        </row>
        <row r="87">
          <cell r="F87">
            <v>49.998332789999999</v>
          </cell>
        </row>
        <row r="88">
          <cell r="F88">
            <v>48.780872379999998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>
        <row r="30">
          <cell r="F30">
            <v>0.28921195799999999</v>
          </cell>
        </row>
        <row r="31">
          <cell r="F31">
            <v>0.38108000800000003</v>
          </cell>
        </row>
        <row r="40">
          <cell r="F40">
            <v>0.42242718899999998</v>
          </cell>
        </row>
        <row r="41">
          <cell r="F41">
            <v>0.41688390400000003</v>
          </cell>
        </row>
        <row r="45">
          <cell r="F45">
            <v>3.8389489129999999</v>
          </cell>
        </row>
        <row r="46">
          <cell r="F46">
            <v>1.5430291190000001</v>
          </cell>
        </row>
        <row r="50">
          <cell r="F50">
            <v>5.7875893999999999</v>
          </cell>
        </row>
        <row r="51">
          <cell r="F51">
            <v>8.1618603319999998</v>
          </cell>
        </row>
        <row r="55">
          <cell r="F55">
            <v>36.229875210000003</v>
          </cell>
        </row>
        <row r="56">
          <cell r="F56">
            <v>51.888527750000002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43">
          <cell r="F43">
            <v>20.2690078830292</v>
          </cell>
        </row>
        <row r="44">
          <cell r="F44">
            <v>32.445601740564399</v>
          </cell>
        </row>
        <row r="48">
          <cell r="F48">
            <v>54.275092468568403</v>
          </cell>
        </row>
        <row r="49">
          <cell r="F49">
            <v>74.565624088601396</v>
          </cell>
        </row>
        <row r="53">
          <cell r="F53">
            <v>14.544334413819699</v>
          </cell>
        </row>
        <row r="54">
          <cell r="F54">
            <v>12.166086751124199</v>
          </cell>
        </row>
        <row r="58">
          <cell r="F58">
            <v>13.7088756872212</v>
          </cell>
        </row>
        <row r="59">
          <cell r="F59">
            <v>13.9104323963087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1_results"/>
    </sheetNames>
    <sheetDataSet>
      <sheetData sheetId="0" refreshError="1">
        <row r="44">
          <cell r="F44">
            <v>0.614878594</v>
          </cell>
        </row>
        <row r="45">
          <cell r="F45">
            <v>1.017154138</v>
          </cell>
        </row>
        <row r="50">
          <cell r="F50">
            <v>2.8917367239999998</v>
          </cell>
        </row>
        <row r="51">
          <cell r="F51">
            <v>1.9608780159999999</v>
          </cell>
        </row>
        <row r="62">
          <cell r="F62">
            <v>4.5005557649999997</v>
          </cell>
        </row>
        <row r="63">
          <cell r="F63">
            <v>4.6088584709999996</v>
          </cell>
        </row>
        <row r="79">
          <cell r="F79">
            <v>0.31228514099999999</v>
          </cell>
        </row>
        <row r="80">
          <cell r="F80">
            <v>0.75363833700000005</v>
          </cell>
        </row>
        <row r="81">
          <cell r="F81">
            <v>1.4293290759999999</v>
          </cell>
        </row>
        <row r="82">
          <cell r="F82">
            <v>1.4232251069999999</v>
          </cell>
        </row>
        <row r="85">
          <cell r="F85">
            <v>5.14245851</v>
          </cell>
        </row>
        <row r="86">
          <cell r="F86">
            <v>5.281000691</v>
          </cell>
        </row>
        <row r="91">
          <cell r="F91">
            <v>14.344254019999999</v>
          </cell>
        </row>
        <row r="92">
          <cell r="F92">
            <v>14.47491511</v>
          </cell>
        </row>
        <row r="93">
          <cell r="F93">
            <v>55.325593159999997</v>
          </cell>
        </row>
        <row r="94">
          <cell r="F94">
            <v>48.130395669999999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_2_results"/>
    </sheetNames>
    <sheetDataSet>
      <sheetData sheetId="0">
        <row r="44">
          <cell r="F44">
            <v>9.7840211470000007</v>
          </cell>
        </row>
        <row r="45">
          <cell r="F45">
            <v>10.21500472</v>
          </cell>
        </row>
        <row r="47">
          <cell r="F47">
            <v>2.7781347080000001</v>
          </cell>
        </row>
        <row r="48">
          <cell r="F48">
            <v>2.7099220229999998</v>
          </cell>
        </row>
        <row r="50">
          <cell r="F50">
            <v>49.54491239</v>
          </cell>
        </row>
        <row r="51">
          <cell r="F51">
            <v>25.892511339999999</v>
          </cell>
        </row>
        <row r="53">
          <cell r="F53">
            <v>115.6164457</v>
          </cell>
        </row>
        <row r="54">
          <cell r="F54">
            <v>96.429274969999994</v>
          </cell>
        </row>
        <row r="56">
          <cell r="F56">
            <v>56.035877409999998</v>
          </cell>
        </row>
        <row r="57">
          <cell r="F57">
            <v>42.932739890000001</v>
          </cell>
        </row>
        <row r="59">
          <cell r="F59">
            <v>35.106222219999999</v>
          </cell>
        </row>
        <row r="60">
          <cell r="F60">
            <v>36.95079544</v>
          </cell>
        </row>
        <row r="79">
          <cell r="F79">
            <v>0.40374107199999998</v>
          </cell>
        </row>
        <row r="80">
          <cell r="F80">
            <v>0.51458341900000004</v>
          </cell>
        </row>
        <row r="81">
          <cell r="F81">
            <v>1.8614812110000001</v>
          </cell>
        </row>
        <row r="82">
          <cell r="F82">
            <v>1.5127294440000001</v>
          </cell>
        </row>
        <row r="85">
          <cell r="F85">
            <v>5.6159920899999998</v>
          </cell>
        </row>
        <row r="86">
          <cell r="F86">
            <v>3.6057300919999999</v>
          </cell>
        </row>
        <row r="87">
          <cell r="F87">
            <v>0.32807814000000002</v>
          </cell>
        </row>
        <row r="88">
          <cell r="F88">
            <v>0.177542862</v>
          </cell>
        </row>
        <row r="91">
          <cell r="F91">
            <v>17.846053550000001</v>
          </cell>
        </row>
        <row r="92">
          <cell r="F92">
            <v>15.016932669999999</v>
          </cell>
        </row>
        <row r="93">
          <cell r="F93">
            <v>61.789399959999997</v>
          </cell>
        </row>
        <row r="94">
          <cell r="F94">
            <v>38.151803710000003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E83-B4EA-4D5C-B569-5E5C32B75809}">
  <dimension ref="A1:I79"/>
  <sheetViews>
    <sheetView topLeftCell="A58" workbookViewId="0">
      <selection activeCell="C75" sqref="C75"/>
    </sheetView>
  </sheetViews>
  <sheetFormatPr defaultRowHeight="15" x14ac:dyDescent="0.25"/>
  <cols>
    <col min="2" max="2" width="15.28515625" customWidth="1"/>
    <col min="3" max="3" width="12.28515625" customWidth="1"/>
    <col min="4" max="4" width="22.42578125" customWidth="1"/>
    <col min="5" max="5" width="25.85546875" customWidth="1"/>
  </cols>
  <sheetData>
    <row r="1" spans="1:9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9" x14ac:dyDescent="0.25">
      <c r="A2" s="2" t="s">
        <v>25</v>
      </c>
      <c r="B2" t="s">
        <v>4</v>
      </c>
      <c r="C2">
        <v>1</v>
      </c>
      <c r="D2" s="3">
        <v>0.72916666666666663</v>
      </c>
      <c r="E2">
        <v>125.183845615653</v>
      </c>
    </row>
    <row r="3" spans="1:9" x14ac:dyDescent="0.25">
      <c r="A3" s="2" t="s">
        <v>25</v>
      </c>
      <c r="B3" t="s">
        <v>4</v>
      </c>
      <c r="C3">
        <v>2</v>
      </c>
      <c r="D3" s="3">
        <v>0.78472222222222221</v>
      </c>
      <c r="E3">
        <v>198.27008490872601</v>
      </c>
    </row>
    <row r="4" spans="1:9" x14ac:dyDescent="0.25">
      <c r="A4" s="2" t="s">
        <v>25</v>
      </c>
      <c r="B4" t="s">
        <v>4</v>
      </c>
      <c r="C4">
        <v>3</v>
      </c>
      <c r="D4" s="3">
        <v>0.80555555555555558</v>
      </c>
      <c r="E4">
        <v>8.8193573293330694</v>
      </c>
    </row>
    <row r="5" spans="1:9" x14ac:dyDescent="0.25">
      <c r="A5" s="2" t="s">
        <v>25</v>
      </c>
      <c r="B5" t="s">
        <v>4</v>
      </c>
      <c r="C5">
        <v>4</v>
      </c>
      <c r="D5" s="3">
        <v>0.8256944444444444</v>
      </c>
      <c r="E5">
        <v>29.438054328529901</v>
      </c>
    </row>
    <row r="6" spans="1:9" x14ac:dyDescent="0.25">
      <c r="A6" s="2" t="s">
        <v>25</v>
      </c>
      <c r="B6" t="s">
        <v>4</v>
      </c>
      <c r="C6">
        <v>5</v>
      </c>
      <c r="D6" s="3">
        <v>0.85624999999999996</v>
      </c>
      <c r="E6" t="s">
        <v>7</v>
      </c>
    </row>
    <row r="7" spans="1:9" x14ac:dyDescent="0.25">
      <c r="A7" s="2" t="s">
        <v>25</v>
      </c>
      <c r="B7" t="s">
        <v>4</v>
      </c>
      <c r="C7">
        <v>6</v>
      </c>
      <c r="D7" s="3">
        <v>0.8979166666666667</v>
      </c>
      <c r="E7">
        <v>92.288569258013695</v>
      </c>
    </row>
    <row r="8" spans="1:9" x14ac:dyDescent="0.25">
      <c r="A8" s="2" t="s">
        <v>25</v>
      </c>
      <c r="B8" t="s">
        <v>4</v>
      </c>
      <c r="C8">
        <v>7</v>
      </c>
      <c r="D8" s="3">
        <v>0.93888888888888888</v>
      </c>
      <c r="E8">
        <v>382.48204109499102</v>
      </c>
    </row>
    <row r="9" spans="1:9" x14ac:dyDescent="0.25">
      <c r="A9" s="2" t="s">
        <v>25</v>
      </c>
      <c r="B9" t="s">
        <v>5</v>
      </c>
      <c r="C9">
        <v>1</v>
      </c>
      <c r="D9" s="3">
        <v>0.74583333333333335</v>
      </c>
      <c r="E9">
        <v>132.35583815417399</v>
      </c>
    </row>
    <row r="10" spans="1:9" x14ac:dyDescent="0.25">
      <c r="A10" s="2" t="s">
        <v>25</v>
      </c>
      <c r="B10" t="s">
        <v>5</v>
      </c>
      <c r="C10">
        <v>2</v>
      </c>
      <c r="D10" s="3">
        <v>0.78402777777777777</v>
      </c>
      <c r="E10">
        <v>8.3037693395861396</v>
      </c>
    </row>
    <row r="11" spans="1:9" x14ac:dyDescent="0.25">
      <c r="A11" s="2" t="s">
        <v>25</v>
      </c>
      <c r="B11" t="s">
        <v>5</v>
      </c>
      <c r="C11">
        <v>3</v>
      </c>
      <c r="D11" s="3">
        <v>0.81597222222222221</v>
      </c>
      <c r="E11">
        <v>6.3469025620300901</v>
      </c>
    </row>
    <row r="12" spans="1:9" x14ac:dyDescent="0.25">
      <c r="A12" s="2" t="s">
        <v>25</v>
      </c>
      <c r="B12" t="s">
        <v>5</v>
      </c>
      <c r="C12">
        <v>4</v>
      </c>
      <c r="D12" s="3">
        <v>0.83333333333333337</v>
      </c>
      <c r="E12">
        <v>12322.818648726899</v>
      </c>
    </row>
    <row r="13" spans="1:9" x14ac:dyDescent="0.25">
      <c r="A13" s="2" t="s">
        <v>25</v>
      </c>
      <c r="B13" t="s">
        <v>5</v>
      </c>
      <c r="C13">
        <v>5</v>
      </c>
      <c r="D13" s="3">
        <v>0.86458333333333337</v>
      </c>
      <c r="E13">
        <v>1095.4617550456901</v>
      </c>
    </row>
    <row r="14" spans="1:9" x14ac:dyDescent="0.25">
      <c r="A14" s="2" t="s">
        <v>25</v>
      </c>
      <c r="B14" t="s">
        <v>5</v>
      </c>
      <c r="C14">
        <v>6</v>
      </c>
      <c r="D14" s="3">
        <v>0.90972222222222221</v>
      </c>
      <c r="E14">
        <v>613.96223754625498</v>
      </c>
      <c r="I14" s="2"/>
    </row>
    <row r="15" spans="1:9" x14ac:dyDescent="0.25">
      <c r="A15" s="2" t="s">
        <v>25</v>
      </c>
      <c r="B15" t="s">
        <v>5</v>
      </c>
      <c r="C15">
        <v>7</v>
      </c>
      <c r="D15" s="3">
        <v>0.94166666666666665</v>
      </c>
      <c r="E15">
        <v>1668.0664242489399</v>
      </c>
    </row>
    <row r="16" spans="1:9" x14ac:dyDescent="0.25">
      <c r="A16" s="2" t="s">
        <v>25</v>
      </c>
      <c r="B16" t="s">
        <v>9</v>
      </c>
      <c r="C16">
        <v>1</v>
      </c>
      <c r="D16" s="3">
        <v>0.69027777777777777</v>
      </c>
      <c r="E16">
        <v>11.2423018433962</v>
      </c>
    </row>
    <row r="17" spans="1:5" x14ac:dyDescent="0.25">
      <c r="A17" s="2" t="s">
        <v>25</v>
      </c>
      <c r="B17" t="s">
        <v>9</v>
      </c>
      <c r="C17">
        <v>2</v>
      </c>
      <c r="D17" s="3">
        <v>0.73124999999999996</v>
      </c>
      <c r="E17" t="s">
        <v>7</v>
      </c>
    </row>
    <row r="18" spans="1:5" x14ac:dyDescent="0.25">
      <c r="A18" s="2" t="s">
        <v>25</v>
      </c>
      <c r="B18" t="s">
        <v>9</v>
      </c>
      <c r="C18">
        <v>3</v>
      </c>
      <c r="D18" s="3">
        <v>0.77222222222222225</v>
      </c>
      <c r="E18">
        <v>50.591359893754799</v>
      </c>
    </row>
    <row r="19" spans="1:5" x14ac:dyDescent="0.25">
      <c r="A19" s="2" t="s">
        <v>25</v>
      </c>
      <c r="B19" t="s">
        <v>9</v>
      </c>
      <c r="C19">
        <v>4</v>
      </c>
      <c r="D19" s="3">
        <v>0.81458333333333333</v>
      </c>
      <c r="E19">
        <v>34.365230853028997</v>
      </c>
    </row>
    <row r="20" spans="1:5" x14ac:dyDescent="0.25">
      <c r="A20" s="2" t="s">
        <v>25</v>
      </c>
      <c r="B20" t="s">
        <v>9</v>
      </c>
      <c r="C20">
        <v>5</v>
      </c>
      <c r="D20" s="3">
        <v>0.85486111111111107</v>
      </c>
      <c r="E20">
        <v>9.68740529275426</v>
      </c>
    </row>
    <row r="21" spans="1:5" x14ac:dyDescent="0.25">
      <c r="A21" s="2" t="s">
        <v>25</v>
      </c>
      <c r="B21" t="s">
        <v>9</v>
      </c>
      <c r="C21">
        <v>6</v>
      </c>
      <c r="D21" s="3">
        <v>0.89652777777777781</v>
      </c>
      <c r="E21">
        <v>95.410709710791906</v>
      </c>
    </row>
    <row r="22" spans="1:5" x14ac:dyDescent="0.25">
      <c r="A22" s="2" t="s">
        <v>25</v>
      </c>
      <c r="B22" t="s">
        <v>8</v>
      </c>
      <c r="C22">
        <v>1</v>
      </c>
      <c r="D22" s="3">
        <v>0.70625000000000004</v>
      </c>
      <c r="E22">
        <v>19.938072085699901</v>
      </c>
    </row>
    <row r="23" spans="1:5" x14ac:dyDescent="0.25">
      <c r="A23" s="2" t="s">
        <v>25</v>
      </c>
      <c r="B23" t="s">
        <v>8</v>
      </c>
      <c r="C23">
        <v>2</v>
      </c>
      <c r="D23" s="3">
        <v>0.7270833333333333</v>
      </c>
      <c r="E23">
        <v>24.8403704455419</v>
      </c>
    </row>
    <row r="24" spans="1:5" x14ac:dyDescent="0.25">
      <c r="A24" s="2" t="s">
        <v>25</v>
      </c>
      <c r="B24" t="s">
        <v>8</v>
      </c>
      <c r="C24">
        <v>3</v>
      </c>
      <c r="D24" s="3">
        <v>0.77083333333333337</v>
      </c>
      <c r="E24">
        <v>95.948570313140493</v>
      </c>
    </row>
    <row r="25" spans="1:5" x14ac:dyDescent="0.25">
      <c r="A25" s="2" t="s">
        <v>25</v>
      </c>
      <c r="B25" t="s">
        <v>8</v>
      </c>
      <c r="C25">
        <v>4</v>
      </c>
      <c r="D25" s="3">
        <v>0.78888888888888886</v>
      </c>
      <c r="E25">
        <v>17.538729583780999</v>
      </c>
    </row>
    <row r="26" spans="1:5" x14ac:dyDescent="0.25">
      <c r="A26" s="2" t="s">
        <v>25</v>
      </c>
      <c r="B26" t="s">
        <v>8</v>
      </c>
      <c r="C26">
        <v>5</v>
      </c>
      <c r="D26" s="3">
        <v>0.81319444444444444</v>
      </c>
      <c r="E26">
        <v>32.405524339574697</v>
      </c>
    </row>
    <row r="27" spans="1:5" x14ac:dyDescent="0.25">
      <c r="A27" s="2" t="s">
        <v>25</v>
      </c>
      <c r="B27" t="s">
        <v>8</v>
      </c>
      <c r="C27">
        <v>6</v>
      </c>
      <c r="D27" s="3">
        <v>0.83194444444444449</v>
      </c>
      <c r="E27">
        <v>28.103109850469501</v>
      </c>
    </row>
    <row r="28" spans="1:5" x14ac:dyDescent="0.25">
      <c r="A28" s="2" t="s">
        <v>25</v>
      </c>
      <c r="B28" t="s">
        <v>8</v>
      </c>
      <c r="C28">
        <v>7</v>
      </c>
      <c r="D28" s="3">
        <v>0.85347222222222219</v>
      </c>
      <c r="E28">
        <v>27.286086709940498</v>
      </c>
    </row>
    <row r="29" spans="1:5" x14ac:dyDescent="0.25">
      <c r="A29" s="2" t="s">
        <v>25</v>
      </c>
      <c r="B29" t="s">
        <v>8</v>
      </c>
      <c r="C29">
        <v>8</v>
      </c>
      <c r="D29" s="3">
        <v>0.89444444444444449</v>
      </c>
      <c r="E29">
        <v>289.99815649495298</v>
      </c>
    </row>
    <row r="30" spans="1:5" x14ac:dyDescent="0.25">
      <c r="A30" s="2" t="s">
        <v>24</v>
      </c>
      <c r="B30" t="s">
        <v>4</v>
      </c>
      <c r="C30">
        <v>1</v>
      </c>
      <c r="D30" s="3">
        <v>0.73958333333333337</v>
      </c>
      <c r="E30">
        <v>4563.1499392553897</v>
      </c>
    </row>
    <row r="31" spans="1:5" x14ac:dyDescent="0.25">
      <c r="A31" s="2" t="s">
        <v>24</v>
      </c>
      <c r="B31" t="s">
        <v>4</v>
      </c>
      <c r="C31">
        <v>2</v>
      </c>
      <c r="D31" s="3">
        <v>0.78194444444444444</v>
      </c>
      <c r="E31">
        <v>7.6850267407928401</v>
      </c>
    </row>
    <row r="32" spans="1:5" x14ac:dyDescent="0.25">
      <c r="A32" s="2" t="s">
        <v>24</v>
      </c>
      <c r="B32" t="s">
        <v>4</v>
      </c>
      <c r="C32">
        <v>3</v>
      </c>
      <c r="D32" s="3">
        <v>0.81527777777777777</v>
      </c>
      <c r="E32">
        <v>5.0110227159595997</v>
      </c>
    </row>
    <row r="33" spans="1:5" x14ac:dyDescent="0.25">
      <c r="A33" s="2" t="s">
        <v>24</v>
      </c>
      <c r="B33" t="s">
        <v>4</v>
      </c>
      <c r="C33">
        <v>4</v>
      </c>
      <c r="D33" s="3">
        <v>0.83194444444444449</v>
      </c>
      <c r="E33">
        <v>4.3834941947222799</v>
      </c>
    </row>
    <row r="34" spans="1:5" x14ac:dyDescent="0.25">
      <c r="A34" s="2" t="s">
        <v>24</v>
      </c>
      <c r="B34" t="s">
        <v>4</v>
      </c>
      <c r="C34">
        <v>5</v>
      </c>
      <c r="D34" s="3">
        <v>0.86319444444444449</v>
      </c>
      <c r="E34">
        <v>5.0908303123460401</v>
      </c>
    </row>
    <row r="35" spans="1:5" x14ac:dyDescent="0.25">
      <c r="A35" s="2" t="s">
        <v>24</v>
      </c>
      <c r="B35" t="s">
        <v>4</v>
      </c>
      <c r="C35">
        <v>6</v>
      </c>
      <c r="D35" s="3">
        <v>0.90555555555555556</v>
      </c>
      <c r="E35">
        <v>36.286761006511902</v>
      </c>
    </row>
    <row r="36" spans="1:5" x14ac:dyDescent="0.25">
      <c r="A36" s="2" t="s">
        <v>24</v>
      </c>
      <c r="B36" t="s">
        <v>4</v>
      </c>
      <c r="C36">
        <v>7</v>
      </c>
      <c r="D36" s="3">
        <v>0.94861111111111107</v>
      </c>
      <c r="E36">
        <v>216.962620211961</v>
      </c>
    </row>
    <row r="37" spans="1:5" x14ac:dyDescent="0.25">
      <c r="A37" s="2" t="s">
        <v>24</v>
      </c>
      <c r="B37" t="s">
        <v>5</v>
      </c>
      <c r="C37">
        <v>1</v>
      </c>
      <c r="D37" s="3">
        <v>0.78125</v>
      </c>
      <c r="E37">
        <v>8.2236568305806905</v>
      </c>
    </row>
    <row r="38" spans="1:5" x14ac:dyDescent="0.25">
      <c r="A38" s="2" t="s">
        <v>24</v>
      </c>
      <c r="B38" t="s">
        <v>5</v>
      </c>
      <c r="C38">
        <v>2</v>
      </c>
      <c r="D38" s="3">
        <v>0.79791666666666672</v>
      </c>
      <c r="E38">
        <v>15.9156116310727</v>
      </c>
    </row>
    <row r="39" spans="1:5" x14ac:dyDescent="0.25">
      <c r="A39" s="2" t="s">
        <v>24</v>
      </c>
      <c r="B39" t="s">
        <v>5</v>
      </c>
      <c r="C39">
        <v>3</v>
      </c>
      <c r="D39" s="3">
        <v>0.8208333333333333</v>
      </c>
      <c r="E39">
        <v>7.6553740813745499</v>
      </c>
    </row>
    <row r="40" spans="1:5" x14ac:dyDescent="0.25">
      <c r="A40" s="2" t="s">
        <v>24</v>
      </c>
      <c r="B40" t="s">
        <v>5</v>
      </c>
      <c r="C40">
        <v>4</v>
      </c>
      <c r="D40" s="3">
        <v>0.84236111111111112</v>
      </c>
      <c r="E40">
        <v>14.5428711928309</v>
      </c>
    </row>
    <row r="41" spans="1:5" x14ac:dyDescent="0.25">
      <c r="A41" s="2" t="s">
        <v>24</v>
      </c>
      <c r="B41" t="s">
        <v>5</v>
      </c>
      <c r="C41">
        <v>5</v>
      </c>
      <c r="D41" s="3">
        <v>0.86736111111111114</v>
      </c>
      <c r="E41">
        <v>7.4654653399560997</v>
      </c>
    </row>
    <row r="42" spans="1:5" x14ac:dyDescent="0.25">
      <c r="A42" s="2" t="s">
        <v>24</v>
      </c>
      <c r="B42" t="s">
        <v>5</v>
      </c>
      <c r="C42">
        <v>6</v>
      </c>
      <c r="D42" s="3">
        <v>0.90833333333333333</v>
      </c>
      <c r="E42">
        <v>117.12116246583901</v>
      </c>
    </row>
    <row r="43" spans="1:5" x14ac:dyDescent="0.25">
      <c r="A43" s="2" t="s">
        <v>24</v>
      </c>
      <c r="B43" t="s">
        <v>5</v>
      </c>
      <c r="C43">
        <v>7</v>
      </c>
      <c r="D43" s="3">
        <v>0.94861111111111107</v>
      </c>
      <c r="E43">
        <v>185.615417202662</v>
      </c>
    </row>
    <row r="44" spans="1:5" x14ac:dyDescent="0.25">
      <c r="A44" s="2" t="s">
        <v>24</v>
      </c>
      <c r="B44" t="s">
        <v>9</v>
      </c>
      <c r="C44">
        <v>1</v>
      </c>
      <c r="D44" s="3">
        <v>0.69027777777777777</v>
      </c>
      <c r="E44">
        <f>SUM([1]plate_1_results!F30+[1]plate_1_results!F31)/2</f>
        <v>12.894365910000001</v>
      </c>
    </row>
    <row r="45" spans="1:5" x14ac:dyDescent="0.25">
      <c r="A45" s="2" t="s">
        <v>24</v>
      </c>
      <c r="B45" t="s">
        <v>9</v>
      </c>
      <c r="C45">
        <v>2</v>
      </c>
      <c r="D45" s="3">
        <v>0.73055555555555551</v>
      </c>
      <c r="E45">
        <v>15.4403229622566</v>
      </c>
    </row>
    <row r="46" spans="1:5" x14ac:dyDescent="0.25">
      <c r="A46" s="2" t="s">
        <v>24</v>
      </c>
      <c r="B46" t="s">
        <v>9</v>
      </c>
      <c r="C46">
        <v>3</v>
      </c>
      <c r="D46" s="3">
        <v>0.77083333333333337</v>
      </c>
      <c r="E46">
        <f>SUM([1]plate_1_results!F40+[1]plate_1_results!F41)/2</f>
        <v>8.0794684505000003</v>
      </c>
    </row>
    <row r="47" spans="1:5" x14ac:dyDescent="0.25">
      <c r="A47" s="2" t="s">
        <v>24</v>
      </c>
      <c r="B47" t="s">
        <v>9</v>
      </c>
      <c r="C47">
        <v>4</v>
      </c>
      <c r="D47" s="3">
        <v>0.81319444444444444</v>
      </c>
      <c r="E47">
        <f>SUM([1]plate_1_results!F45+[1]plate_1_results!F46)/2</f>
        <v>13.329738445</v>
      </c>
    </row>
    <row r="48" spans="1:5" x14ac:dyDescent="0.25">
      <c r="A48" s="2" t="s">
        <v>24</v>
      </c>
      <c r="B48" t="s">
        <v>9</v>
      </c>
      <c r="C48">
        <v>5</v>
      </c>
      <c r="D48" s="3">
        <v>0.85416666666666663</v>
      </c>
      <c r="E48">
        <f>SUM([1]plate_1_results!F50+[1]plate_1_results!F51)/2</f>
        <v>29.100610570000001</v>
      </c>
    </row>
    <row r="49" spans="1:5" x14ac:dyDescent="0.25">
      <c r="A49" s="2" t="s">
        <v>24</v>
      </c>
      <c r="B49" t="s">
        <v>9</v>
      </c>
      <c r="C49">
        <v>6</v>
      </c>
      <c r="D49" s="3">
        <v>0.89583333333333337</v>
      </c>
      <c r="E49">
        <f>SUM([1]plate_1_results!F55+[1]plate_1_results!F56)/2</f>
        <v>97.192604029999998</v>
      </c>
    </row>
    <row r="50" spans="1:5" x14ac:dyDescent="0.25">
      <c r="A50" s="2" t="s">
        <v>24</v>
      </c>
      <c r="B50" t="s">
        <v>8</v>
      </c>
      <c r="C50">
        <v>1</v>
      </c>
      <c r="D50" s="3">
        <v>0.6875</v>
      </c>
      <c r="E50">
        <v>15.2422041250621</v>
      </c>
    </row>
    <row r="51" spans="1:5" x14ac:dyDescent="0.25">
      <c r="A51" s="2" t="s">
        <v>24</v>
      </c>
      <c r="B51" t="s">
        <v>8</v>
      </c>
      <c r="C51">
        <v>2</v>
      </c>
      <c r="D51" s="3">
        <v>0.73263888888888884</v>
      </c>
      <c r="E51">
        <v>14.3896247921575</v>
      </c>
    </row>
    <row r="52" spans="1:5" x14ac:dyDescent="0.25">
      <c r="A52" s="2" t="s">
        <v>24</v>
      </c>
      <c r="B52" t="s">
        <v>8</v>
      </c>
      <c r="C52">
        <v>3</v>
      </c>
      <c r="D52" s="3">
        <v>0.76736111111111116</v>
      </c>
      <c r="E52" t="s">
        <v>7</v>
      </c>
    </row>
    <row r="53" spans="1:5" x14ac:dyDescent="0.25">
      <c r="A53" s="2" t="s">
        <v>24</v>
      </c>
      <c r="B53" t="s">
        <v>8</v>
      </c>
      <c r="C53">
        <v>4</v>
      </c>
      <c r="D53" s="3">
        <v>0.78819444444444442</v>
      </c>
      <c r="E53">
        <v>9.9384743915247196</v>
      </c>
    </row>
    <row r="54" spans="1:5" x14ac:dyDescent="0.25">
      <c r="A54" s="2" t="s">
        <v>24</v>
      </c>
      <c r="B54" t="s">
        <v>8</v>
      </c>
      <c r="C54">
        <v>5</v>
      </c>
      <c r="D54" s="3">
        <v>0.8125</v>
      </c>
      <c r="E54">
        <v>13.8544276920704</v>
      </c>
    </row>
    <row r="55" spans="1:5" x14ac:dyDescent="0.25">
      <c r="A55" s="2" t="s">
        <v>24</v>
      </c>
      <c r="B55" t="s">
        <v>8</v>
      </c>
      <c r="C55">
        <v>6</v>
      </c>
      <c r="D55" s="3">
        <v>0.83333333333333337</v>
      </c>
      <c r="E55">
        <v>17.736709005175499</v>
      </c>
    </row>
    <row r="56" spans="1:5" x14ac:dyDescent="0.25">
      <c r="A56" s="2" t="s">
        <v>24</v>
      </c>
      <c r="B56" t="s">
        <v>8</v>
      </c>
      <c r="C56">
        <v>7</v>
      </c>
      <c r="D56" s="3">
        <v>0.85416666666666663</v>
      </c>
      <c r="E56">
        <v>56.754106124170498</v>
      </c>
    </row>
    <row r="57" spans="1:5" x14ac:dyDescent="0.25">
      <c r="A57" s="2" t="s">
        <v>24</v>
      </c>
      <c r="B57" t="s">
        <v>8</v>
      </c>
      <c r="C57">
        <v>8</v>
      </c>
      <c r="D57" s="3">
        <v>0.88888888888888884</v>
      </c>
      <c r="E57">
        <v>183.924223909435</v>
      </c>
    </row>
    <row r="58" spans="1:5" x14ac:dyDescent="0.25">
      <c r="A58" t="s">
        <v>23</v>
      </c>
      <c r="B58" t="s">
        <v>4</v>
      </c>
      <c r="C58">
        <v>1</v>
      </c>
      <c r="D58" s="3">
        <v>0.73958333333333337</v>
      </c>
      <c r="E58">
        <v>11.728144755692499</v>
      </c>
    </row>
    <row r="59" spans="1:5" x14ac:dyDescent="0.25">
      <c r="A59" t="s">
        <v>23</v>
      </c>
      <c r="B59" t="s">
        <v>4</v>
      </c>
      <c r="C59">
        <v>2</v>
      </c>
      <c r="D59" s="3">
        <v>0.78194444444444444</v>
      </c>
      <c r="E59">
        <v>5.1819388784488103</v>
      </c>
    </row>
    <row r="60" spans="1:5" x14ac:dyDescent="0.25">
      <c r="A60" t="s">
        <v>23</v>
      </c>
      <c r="B60" t="s">
        <v>4</v>
      </c>
      <c r="C60">
        <v>3</v>
      </c>
      <c r="D60" s="3">
        <v>0.81527777777777777</v>
      </c>
      <c r="E60">
        <v>10.779827665299999</v>
      </c>
    </row>
    <row r="61" spans="1:5" x14ac:dyDescent="0.25">
      <c r="A61" t="s">
        <v>23</v>
      </c>
      <c r="B61" t="s">
        <v>4</v>
      </c>
      <c r="C61">
        <v>4</v>
      </c>
      <c r="D61" s="3">
        <v>0.83194444444444449</v>
      </c>
      <c r="E61" t="s">
        <v>7</v>
      </c>
    </row>
    <row r="62" spans="1:5" x14ac:dyDescent="0.25">
      <c r="A62" t="s">
        <v>23</v>
      </c>
      <c r="B62" t="s">
        <v>4</v>
      </c>
      <c r="C62">
        <v>5</v>
      </c>
      <c r="D62" s="3">
        <v>0.86319444444444449</v>
      </c>
      <c r="E62">
        <v>48.074746764625402</v>
      </c>
    </row>
    <row r="63" spans="1:5" x14ac:dyDescent="0.25">
      <c r="A63" t="s">
        <v>23</v>
      </c>
      <c r="B63" t="s">
        <v>4</v>
      </c>
      <c r="C63">
        <v>6</v>
      </c>
      <c r="D63" s="3">
        <v>0.90555555555555556</v>
      </c>
      <c r="E63">
        <v>103.44104870140001</v>
      </c>
    </row>
    <row r="64" spans="1:5" x14ac:dyDescent="0.25">
      <c r="A64" t="s">
        <v>23</v>
      </c>
      <c r="B64" t="s">
        <v>4</v>
      </c>
      <c r="C64">
        <v>7</v>
      </c>
      <c r="D64" s="3">
        <v>0.94861111111111107</v>
      </c>
      <c r="E64">
        <v>513.28519305810505</v>
      </c>
    </row>
    <row r="65" spans="1:5" x14ac:dyDescent="0.25">
      <c r="A65" t="s">
        <v>23</v>
      </c>
      <c r="B65" t="s">
        <v>5</v>
      </c>
      <c r="C65">
        <v>1</v>
      </c>
      <c r="D65" s="3">
        <v>0.78125</v>
      </c>
      <c r="E65" t="s">
        <v>7</v>
      </c>
    </row>
    <row r="66" spans="1:5" x14ac:dyDescent="0.25">
      <c r="A66" t="s">
        <v>23</v>
      </c>
      <c r="B66" t="s">
        <v>5</v>
      </c>
      <c r="C66">
        <v>2</v>
      </c>
      <c r="D66" s="3">
        <v>0.79791666666666672</v>
      </c>
      <c r="E66">
        <v>24.7138706578125</v>
      </c>
    </row>
    <row r="67" spans="1:5" x14ac:dyDescent="0.25">
      <c r="A67" t="s">
        <v>23</v>
      </c>
      <c r="B67" t="s">
        <v>5</v>
      </c>
      <c r="C67">
        <v>3</v>
      </c>
      <c r="D67" s="3">
        <v>0.82152777777777775</v>
      </c>
      <c r="E67">
        <v>8.5990940957387494</v>
      </c>
    </row>
    <row r="68" spans="1:5" x14ac:dyDescent="0.25">
      <c r="A68" t="s">
        <v>23</v>
      </c>
      <c r="B68" t="s">
        <v>5</v>
      </c>
      <c r="C68">
        <v>4</v>
      </c>
      <c r="D68" s="3">
        <v>0.84236111111111112</v>
      </c>
      <c r="E68">
        <v>122.666331287223</v>
      </c>
    </row>
    <row r="69" spans="1:5" x14ac:dyDescent="0.25">
      <c r="A69" t="s">
        <v>23</v>
      </c>
      <c r="B69" t="s">
        <v>5</v>
      </c>
      <c r="C69">
        <v>5</v>
      </c>
      <c r="D69" s="3">
        <v>0.86736111111111114</v>
      </c>
      <c r="E69">
        <v>57.899222429268598</v>
      </c>
    </row>
    <row r="70" spans="1:5" x14ac:dyDescent="0.25">
      <c r="A70" t="s">
        <v>23</v>
      </c>
      <c r="B70" t="s">
        <v>5</v>
      </c>
      <c r="C70">
        <v>6</v>
      </c>
      <c r="D70" s="3">
        <v>0.90833333333333333</v>
      </c>
      <c r="E70">
        <v>109.23734887850701</v>
      </c>
    </row>
    <row r="71" spans="1:5" x14ac:dyDescent="0.25">
      <c r="A71" t="s">
        <v>23</v>
      </c>
      <c r="B71" t="s">
        <v>5</v>
      </c>
      <c r="C71">
        <v>7</v>
      </c>
      <c r="D71" s="3">
        <v>0.94861111111111107</v>
      </c>
      <c r="E71">
        <v>142.38528697727301</v>
      </c>
    </row>
    <row r="72" spans="1:5" x14ac:dyDescent="0.25">
      <c r="A72" t="s">
        <v>10</v>
      </c>
      <c r="E72">
        <v>83.935910000000007</v>
      </c>
    </row>
    <row r="73" spans="1:5" x14ac:dyDescent="0.25">
      <c r="A73" t="s">
        <v>11</v>
      </c>
      <c r="E73">
        <v>109.91759999999999</v>
      </c>
    </row>
    <row r="74" spans="1:5" x14ac:dyDescent="0.25">
      <c r="A74" t="s">
        <v>17</v>
      </c>
      <c r="E74">
        <v>0.223389848</v>
      </c>
    </row>
    <row r="75" spans="1:5" x14ac:dyDescent="0.25">
      <c r="A75" t="s">
        <v>18</v>
      </c>
      <c r="E75">
        <v>0.50981896800000004</v>
      </c>
    </row>
    <row r="76" spans="1:5" x14ac:dyDescent="0.25">
      <c r="A76" t="s">
        <v>19</v>
      </c>
      <c r="E76">
        <v>1.6494270915</v>
      </c>
    </row>
    <row r="77" spans="1:5" x14ac:dyDescent="0.25">
      <c r="A77" t="s">
        <v>20</v>
      </c>
      <c r="E77">
        <v>4.9241677270000004</v>
      </c>
    </row>
    <row r="78" spans="1:5" x14ac:dyDescent="0.25">
      <c r="A78" t="s">
        <v>21</v>
      </c>
      <c r="E78">
        <v>15.255188110000001</v>
      </c>
    </row>
    <row r="79" spans="1:5" x14ac:dyDescent="0.25">
      <c r="A79" t="s">
        <v>22</v>
      </c>
      <c r="E79">
        <v>51.710688564999998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7F-71A5-492F-9891-B076F6AA8171}">
  <dimension ref="A1:E79"/>
  <sheetViews>
    <sheetView tabSelected="1" zoomScale="91" workbookViewId="0">
      <selection activeCell="J16" sqref="J16"/>
    </sheetView>
  </sheetViews>
  <sheetFormatPr defaultRowHeight="15" x14ac:dyDescent="0.25"/>
  <cols>
    <col min="2" max="2" width="28.5703125" customWidth="1"/>
    <col min="3" max="3" width="23.28515625" customWidth="1"/>
    <col min="4" max="4" width="27.7109375" customWidth="1"/>
    <col min="5" max="5" width="39.5703125" customWidth="1"/>
  </cols>
  <sheetData>
    <row r="1" spans="1:5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2" t="s">
        <v>49</v>
      </c>
      <c r="B2" t="s">
        <v>4</v>
      </c>
      <c r="C2">
        <v>1</v>
      </c>
      <c r="D2" s="3">
        <v>0.77638888888888891</v>
      </c>
      <c r="E2" t="s">
        <v>7</v>
      </c>
    </row>
    <row r="3" spans="1:5" x14ac:dyDescent="0.25">
      <c r="A3" s="2" t="s">
        <v>49</v>
      </c>
      <c r="B3" t="s">
        <v>4</v>
      </c>
      <c r="C3">
        <v>2</v>
      </c>
      <c r="D3" s="3">
        <v>0.78611111111111109</v>
      </c>
      <c r="E3">
        <f>([11]plate_2_results!F5+[11]plate_2_results!F6)/2</f>
        <v>21.277855048368352</v>
      </c>
    </row>
    <row r="4" spans="1:5" x14ac:dyDescent="0.25">
      <c r="A4" s="2" t="s">
        <v>49</v>
      </c>
      <c r="B4" t="s">
        <v>4</v>
      </c>
      <c r="C4">
        <v>3</v>
      </c>
      <c r="D4" s="3">
        <v>0.80972222222222223</v>
      </c>
      <c r="E4">
        <f>([11]plate_2_results!F8+[11]plate_2_results!F9)/2</f>
        <v>0.503011704104672</v>
      </c>
    </row>
    <row r="5" spans="1:5" x14ac:dyDescent="0.25">
      <c r="A5" s="2" t="s">
        <v>49</v>
      </c>
      <c r="B5" t="s">
        <v>4</v>
      </c>
      <c r="C5">
        <v>4</v>
      </c>
      <c r="D5" s="3">
        <v>0.8256944444444444</v>
      </c>
      <c r="E5">
        <f>([11]plate_2_results!F11+[11]plate_2_results!F12)/2</f>
        <v>6.3425122174561999</v>
      </c>
    </row>
    <row r="6" spans="1:5" x14ac:dyDescent="0.25">
      <c r="A6" s="2" t="s">
        <v>49</v>
      </c>
      <c r="B6" t="s">
        <v>4</v>
      </c>
      <c r="C6">
        <v>5</v>
      </c>
      <c r="D6" s="3">
        <v>0.85624999999999996</v>
      </c>
      <c r="E6" t="s">
        <v>7</v>
      </c>
    </row>
    <row r="7" spans="1:5" x14ac:dyDescent="0.25">
      <c r="A7" s="2" t="s">
        <v>49</v>
      </c>
      <c r="B7" t="s">
        <v>4</v>
      </c>
      <c r="C7">
        <v>6</v>
      </c>
      <c r="D7" s="3">
        <v>0.8979166666666667</v>
      </c>
      <c r="E7" t="s">
        <v>7</v>
      </c>
    </row>
    <row r="8" spans="1:5" x14ac:dyDescent="0.25">
      <c r="A8" s="2" t="s">
        <v>49</v>
      </c>
      <c r="B8" t="s">
        <v>4</v>
      </c>
      <c r="C8">
        <v>7</v>
      </c>
      <c r="D8" s="3">
        <v>0.93888888888888888</v>
      </c>
      <c r="E8">
        <f>([11]plate_2_results!F20+[11]plate_2_results!F21)/2</f>
        <v>20.64927716959615</v>
      </c>
    </row>
    <row r="9" spans="1:5" x14ac:dyDescent="0.25">
      <c r="A9" s="2" t="s">
        <v>49</v>
      </c>
      <c r="B9" t="s">
        <v>5</v>
      </c>
      <c r="C9">
        <v>1</v>
      </c>
      <c r="D9" s="3">
        <v>0.74583333333333335</v>
      </c>
      <c r="E9">
        <v>0.85601799412722701</v>
      </c>
    </row>
    <row r="10" spans="1:5" x14ac:dyDescent="0.25">
      <c r="A10" s="2" t="s">
        <v>49</v>
      </c>
      <c r="B10" t="s">
        <v>5</v>
      </c>
      <c r="C10">
        <v>2</v>
      </c>
      <c r="D10" s="3">
        <v>0.78402777777777777</v>
      </c>
      <c r="E10">
        <v>0.75792095741980203</v>
      </c>
    </row>
    <row r="11" spans="1:5" x14ac:dyDescent="0.25">
      <c r="A11" s="2" t="s">
        <v>49</v>
      </c>
      <c r="B11" t="s">
        <v>5</v>
      </c>
      <c r="C11">
        <v>3</v>
      </c>
      <c r="D11" s="3">
        <v>0.81597222222222221</v>
      </c>
      <c r="E11">
        <v>2.3720757400467698</v>
      </c>
    </row>
    <row r="12" spans="1:5" x14ac:dyDescent="0.25">
      <c r="A12" s="2" t="s">
        <v>49</v>
      </c>
      <c r="B12" t="s">
        <v>5</v>
      </c>
      <c r="C12">
        <v>4</v>
      </c>
      <c r="D12" s="3">
        <v>0.83333333333333337</v>
      </c>
      <c r="E12">
        <v>6.35427567785338</v>
      </c>
    </row>
    <row r="13" spans="1:5" x14ac:dyDescent="0.25">
      <c r="A13" s="2" t="s">
        <v>49</v>
      </c>
      <c r="B13" t="s">
        <v>5</v>
      </c>
      <c r="C13">
        <v>5</v>
      </c>
      <c r="D13" s="3">
        <v>0.86458333333333337</v>
      </c>
      <c r="E13" t="s">
        <v>7</v>
      </c>
    </row>
    <row r="14" spans="1:5" x14ac:dyDescent="0.25">
      <c r="A14" s="2" t="s">
        <v>49</v>
      </c>
      <c r="B14" t="s">
        <v>5</v>
      </c>
      <c r="C14">
        <v>6</v>
      </c>
      <c r="D14" s="3">
        <v>0.90972222222222221</v>
      </c>
      <c r="E14">
        <v>9.1716705479470697</v>
      </c>
    </row>
    <row r="15" spans="1:5" x14ac:dyDescent="0.25">
      <c r="A15" s="2" t="s">
        <v>49</v>
      </c>
      <c r="B15" t="s">
        <v>5</v>
      </c>
      <c r="C15">
        <v>7</v>
      </c>
      <c r="D15" s="3">
        <v>0.94166666666666665</v>
      </c>
      <c r="E15" t="s">
        <v>7</v>
      </c>
    </row>
    <row r="16" spans="1:5" x14ac:dyDescent="0.25">
      <c r="A16" s="2" t="s">
        <v>50</v>
      </c>
      <c r="B16" t="s">
        <v>4</v>
      </c>
      <c r="C16">
        <v>1</v>
      </c>
      <c r="D16" s="3">
        <v>0.72916666666666663</v>
      </c>
      <c r="E16" t="s">
        <v>7</v>
      </c>
    </row>
    <row r="17" spans="1:5" x14ac:dyDescent="0.25">
      <c r="A17" s="2" t="s">
        <v>50</v>
      </c>
      <c r="B17" t="s">
        <v>4</v>
      </c>
      <c r="C17">
        <v>2</v>
      </c>
      <c r="D17" s="3">
        <v>0.78472222222222221</v>
      </c>
      <c r="E17">
        <v>4.3383078351409896</v>
      </c>
    </row>
    <row r="18" spans="1:5" x14ac:dyDescent="0.25">
      <c r="A18" s="2" t="s">
        <v>50</v>
      </c>
      <c r="B18" t="s">
        <v>4</v>
      </c>
      <c r="C18">
        <v>3</v>
      </c>
      <c r="D18" s="3">
        <v>0.80555555555555558</v>
      </c>
      <c r="E18" t="s">
        <v>7</v>
      </c>
    </row>
    <row r="19" spans="1:5" x14ac:dyDescent="0.25">
      <c r="A19" s="2" t="s">
        <v>50</v>
      </c>
      <c r="B19" t="s">
        <v>4</v>
      </c>
      <c r="C19">
        <v>4</v>
      </c>
      <c r="D19" s="3">
        <v>0.8256944444444444</v>
      </c>
      <c r="E19">
        <v>14.011083140323599</v>
      </c>
    </row>
    <row r="20" spans="1:5" x14ac:dyDescent="0.25">
      <c r="A20" s="2" t="s">
        <v>50</v>
      </c>
      <c r="B20" t="s">
        <v>4</v>
      </c>
      <c r="C20">
        <v>5</v>
      </c>
      <c r="D20" s="3">
        <v>0.85624999999999996</v>
      </c>
      <c r="E20" t="s">
        <v>7</v>
      </c>
    </row>
    <row r="21" spans="1:5" x14ac:dyDescent="0.25">
      <c r="A21" s="2" t="s">
        <v>50</v>
      </c>
      <c r="B21" t="s">
        <v>4</v>
      </c>
      <c r="C21">
        <v>6</v>
      </c>
      <c r="D21" s="3">
        <v>0.8979166666666667</v>
      </c>
      <c r="E21">
        <v>12.3567278646495</v>
      </c>
    </row>
    <row r="22" spans="1:5" x14ac:dyDescent="0.25">
      <c r="A22" s="2" t="s">
        <v>50</v>
      </c>
      <c r="B22" t="s">
        <v>4</v>
      </c>
      <c r="C22">
        <v>7</v>
      </c>
      <c r="D22" s="3">
        <v>0.93888888888888888</v>
      </c>
      <c r="E22">
        <v>21.9944853134031</v>
      </c>
    </row>
    <row r="23" spans="1:5" x14ac:dyDescent="0.25">
      <c r="A23" s="2" t="s">
        <v>50</v>
      </c>
      <c r="B23" t="s">
        <v>5</v>
      </c>
      <c r="C23">
        <v>1</v>
      </c>
      <c r="D23" s="3">
        <v>0.74583333333333335</v>
      </c>
      <c r="E23">
        <v>2.36049536676303</v>
      </c>
    </row>
    <row r="24" spans="1:5" x14ac:dyDescent="0.25">
      <c r="A24" s="2" t="s">
        <v>50</v>
      </c>
      <c r="B24" t="s">
        <v>5</v>
      </c>
      <c r="C24">
        <v>2</v>
      </c>
      <c r="D24" s="3">
        <v>0.78402777777777777</v>
      </c>
      <c r="E24" t="s">
        <v>7</v>
      </c>
    </row>
    <row r="25" spans="1:5" x14ac:dyDescent="0.25">
      <c r="A25" s="2" t="s">
        <v>50</v>
      </c>
      <c r="B25" t="s">
        <v>5</v>
      </c>
      <c r="C25">
        <v>3</v>
      </c>
      <c r="D25" s="3">
        <v>0.81597222222222221</v>
      </c>
      <c r="E25">
        <v>1.9219075408617801</v>
      </c>
    </row>
    <row r="26" spans="1:5" x14ac:dyDescent="0.25">
      <c r="A26" s="2" t="s">
        <v>50</v>
      </c>
      <c r="B26" t="s">
        <v>5</v>
      </c>
      <c r="C26">
        <v>4</v>
      </c>
      <c r="D26" s="3">
        <v>0.83333333333333337</v>
      </c>
      <c r="E26">
        <v>4.5032658462153297</v>
      </c>
    </row>
    <row r="27" spans="1:5" x14ac:dyDescent="0.25">
      <c r="A27" s="2" t="s">
        <v>50</v>
      </c>
      <c r="B27" t="s">
        <v>5</v>
      </c>
      <c r="C27">
        <v>5</v>
      </c>
      <c r="D27" s="3">
        <v>0.86458333333333337</v>
      </c>
      <c r="E27">
        <v>6.5951862517460897</v>
      </c>
    </row>
    <row r="28" spans="1:5" x14ac:dyDescent="0.25">
      <c r="A28" s="2" t="s">
        <v>50</v>
      </c>
      <c r="B28" t="s">
        <v>5</v>
      </c>
      <c r="C28">
        <v>6</v>
      </c>
      <c r="D28" s="3">
        <v>0.90972222222222221</v>
      </c>
      <c r="E28">
        <v>10.6623013644152</v>
      </c>
    </row>
    <row r="29" spans="1:5" x14ac:dyDescent="0.25">
      <c r="A29" s="2" t="s">
        <v>50</v>
      </c>
      <c r="B29" t="s">
        <v>5</v>
      </c>
      <c r="C29">
        <v>7</v>
      </c>
      <c r="D29" s="3">
        <v>0.94166666666666665</v>
      </c>
      <c r="E29">
        <v>8.5221132582792904</v>
      </c>
    </row>
    <row r="30" spans="1:5" x14ac:dyDescent="0.25">
      <c r="A30" s="2" t="s">
        <v>51</v>
      </c>
      <c r="B30" t="s">
        <v>4</v>
      </c>
      <c r="C30">
        <v>1</v>
      </c>
      <c r="D30" s="3">
        <v>0.72916666666666663</v>
      </c>
      <c r="E30">
        <v>6.4135330941444</v>
      </c>
    </row>
    <row r="31" spans="1:5" x14ac:dyDescent="0.25">
      <c r="A31" s="2" t="s">
        <v>51</v>
      </c>
      <c r="B31" t="s">
        <v>4</v>
      </c>
      <c r="C31">
        <v>2</v>
      </c>
      <c r="D31" s="3">
        <v>0.78472222222222221</v>
      </c>
      <c r="E31" t="s">
        <v>7</v>
      </c>
    </row>
    <row r="32" spans="1:5" x14ac:dyDescent="0.25">
      <c r="A32" s="2" t="s">
        <v>51</v>
      </c>
      <c r="B32" t="s">
        <v>4</v>
      </c>
      <c r="C32">
        <v>3</v>
      </c>
      <c r="D32" s="3">
        <v>0.80555555555555558</v>
      </c>
      <c r="E32">
        <v>10.090281060137899</v>
      </c>
    </row>
    <row r="33" spans="1:5" x14ac:dyDescent="0.25">
      <c r="A33" s="2" t="s">
        <v>51</v>
      </c>
      <c r="B33" t="s">
        <v>4</v>
      </c>
      <c r="C33">
        <v>4</v>
      </c>
      <c r="D33" s="3">
        <v>0.8256944444444444</v>
      </c>
      <c r="E33" t="s">
        <v>7</v>
      </c>
    </row>
    <row r="34" spans="1:5" x14ac:dyDescent="0.25">
      <c r="A34" s="2" t="s">
        <v>51</v>
      </c>
      <c r="B34" t="s">
        <v>4</v>
      </c>
      <c r="C34">
        <v>5</v>
      </c>
      <c r="D34" s="3">
        <v>0.85624999999999996</v>
      </c>
      <c r="E34" t="s">
        <v>7</v>
      </c>
    </row>
    <row r="35" spans="1:5" x14ac:dyDescent="0.25">
      <c r="A35" s="2" t="s">
        <v>51</v>
      </c>
      <c r="B35" t="s">
        <v>4</v>
      </c>
      <c r="C35">
        <v>6</v>
      </c>
      <c r="D35" s="3">
        <v>0.8979166666666667</v>
      </c>
      <c r="E35" t="s">
        <v>7</v>
      </c>
    </row>
    <row r="36" spans="1:5" x14ac:dyDescent="0.25">
      <c r="A36" s="2" t="s">
        <v>51</v>
      </c>
      <c r="B36" t="s">
        <v>4</v>
      </c>
      <c r="C36">
        <v>7</v>
      </c>
      <c r="D36" s="3">
        <v>0.93888888888888888</v>
      </c>
      <c r="E36">
        <v>16.8522575516564</v>
      </c>
    </row>
    <row r="37" spans="1:5" x14ac:dyDescent="0.25">
      <c r="A37" s="2" t="s">
        <v>51</v>
      </c>
      <c r="B37" t="s">
        <v>5</v>
      </c>
      <c r="C37">
        <v>1</v>
      </c>
      <c r="D37" s="3">
        <v>0.74583333333333335</v>
      </c>
      <c r="E37">
        <v>3.9016024402988299</v>
      </c>
    </row>
    <row r="38" spans="1:5" x14ac:dyDescent="0.25">
      <c r="A38" s="2" t="s">
        <v>51</v>
      </c>
      <c r="B38" t="s">
        <v>5</v>
      </c>
      <c r="C38">
        <v>2</v>
      </c>
      <c r="D38" s="3">
        <v>0.78402777777777777</v>
      </c>
      <c r="E38">
        <v>1.5395148915994801</v>
      </c>
    </row>
    <row r="39" spans="1:5" x14ac:dyDescent="0.25">
      <c r="A39" s="2" t="s">
        <v>51</v>
      </c>
      <c r="B39" t="s">
        <v>5</v>
      </c>
      <c r="C39">
        <v>3</v>
      </c>
      <c r="D39" s="3">
        <v>0.81597222222222221</v>
      </c>
      <c r="E39" t="s">
        <v>7</v>
      </c>
    </row>
    <row r="40" spans="1:5" x14ac:dyDescent="0.25">
      <c r="A40" s="2" t="s">
        <v>51</v>
      </c>
      <c r="B40" t="s">
        <v>5</v>
      </c>
      <c r="C40">
        <v>4</v>
      </c>
      <c r="D40" s="3">
        <v>0.83333333333333337</v>
      </c>
      <c r="E40">
        <v>67.793859885176502</v>
      </c>
    </row>
    <row r="41" spans="1:5" x14ac:dyDescent="0.25">
      <c r="A41" s="2" t="s">
        <v>51</v>
      </c>
      <c r="B41" t="s">
        <v>5</v>
      </c>
      <c r="C41">
        <v>5</v>
      </c>
      <c r="D41" s="3">
        <v>0.86458333333333337</v>
      </c>
      <c r="E41">
        <v>18.964274451550899</v>
      </c>
    </row>
    <row r="42" spans="1:5" x14ac:dyDescent="0.25">
      <c r="A42" s="2" t="s">
        <v>51</v>
      </c>
      <c r="B42" t="s">
        <v>5</v>
      </c>
      <c r="C42">
        <v>6</v>
      </c>
      <c r="D42" s="3">
        <v>0.90972222222222221</v>
      </c>
      <c r="E42">
        <v>12.9237518767476</v>
      </c>
    </row>
    <row r="43" spans="1:5" x14ac:dyDescent="0.25">
      <c r="A43" s="2" t="s">
        <v>51</v>
      </c>
      <c r="B43" t="s">
        <v>5</v>
      </c>
      <c r="C43">
        <v>7</v>
      </c>
      <c r="D43" s="3">
        <v>0.94166666666666665</v>
      </c>
      <c r="E43">
        <v>42.068984269256198</v>
      </c>
    </row>
    <row r="44" spans="1:5" x14ac:dyDescent="0.25">
      <c r="A44" s="2" t="s">
        <v>52</v>
      </c>
      <c r="B44" t="s">
        <v>4</v>
      </c>
      <c r="C44">
        <v>1</v>
      </c>
      <c r="D44" s="3">
        <v>0.73958333333333337</v>
      </c>
      <c r="E44" t="s">
        <v>7</v>
      </c>
    </row>
    <row r="45" spans="1:5" x14ac:dyDescent="0.25">
      <c r="A45" s="2" t="s">
        <v>52</v>
      </c>
      <c r="B45" t="s">
        <v>4</v>
      </c>
      <c r="C45">
        <v>2</v>
      </c>
      <c r="D45" s="3">
        <v>0.78194444444444444</v>
      </c>
      <c r="E45" t="s">
        <v>7</v>
      </c>
    </row>
    <row r="46" spans="1:5" x14ac:dyDescent="0.25">
      <c r="A46" s="2" t="s">
        <v>52</v>
      </c>
      <c r="B46" t="s">
        <v>4</v>
      </c>
      <c r="C46">
        <v>3</v>
      </c>
      <c r="D46" s="3">
        <v>0.8125</v>
      </c>
      <c r="E46">
        <v>15.7196105340964</v>
      </c>
    </row>
    <row r="47" spans="1:5" x14ac:dyDescent="0.25">
      <c r="A47" s="2" t="s">
        <v>52</v>
      </c>
      <c r="B47" t="s">
        <v>4</v>
      </c>
      <c r="C47">
        <v>4</v>
      </c>
      <c r="D47" s="3">
        <v>0.83194444444444449</v>
      </c>
      <c r="E47">
        <v>1.9823828039434199</v>
      </c>
    </row>
    <row r="48" spans="1:5" x14ac:dyDescent="0.25">
      <c r="A48" s="2" t="s">
        <v>52</v>
      </c>
      <c r="B48" t="s">
        <v>4</v>
      </c>
      <c r="C48">
        <v>5</v>
      </c>
      <c r="D48" s="3">
        <v>0.86319444444444449</v>
      </c>
      <c r="E48" t="s">
        <v>7</v>
      </c>
    </row>
    <row r="49" spans="1:5" x14ac:dyDescent="0.25">
      <c r="A49" s="2" t="s">
        <v>52</v>
      </c>
      <c r="B49" t="s">
        <v>4</v>
      </c>
      <c r="C49">
        <v>6</v>
      </c>
      <c r="D49" s="3">
        <v>0.90555555555555556</v>
      </c>
      <c r="E49">
        <v>512.39342202531896</v>
      </c>
    </row>
    <row r="50" spans="1:5" x14ac:dyDescent="0.25">
      <c r="A50" s="2" t="s">
        <v>52</v>
      </c>
      <c r="B50" t="s">
        <v>4</v>
      </c>
      <c r="C50">
        <v>7</v>
      </c>
      <c r="D50" s="3">
        <v>0.94861111111111107</v>
      </c>
      <c r="E50" t="s">
        <v>7</v>
      </c>
    </row>
    <row r="51" spans="1:5" x14ac:dyDescent="0.25">
      <c r="A51" s="2" t="s">
        <v>52</v>
      </c>
      <c r="B51" t="s">
        <v>5</v>
      </c>
      <c r="C51">
        <v>1</v>
      </c>
      <c r="D51" s="3">
        <v>0.78125</v>
      </c>
      <c r="E51">
        <v>3.9091001305892998</v>
      </c>
    </row>
    <row r="52" spans="1:5" x14ac:dyDescent="0.25">
      <c r="A52" s="2" t="s">
        <v>52</v>
      </c>
      <c r="B52" t="s">
        <v>5</v>
      </c>
      <c r="C52">
        <v>2</v>
      </c>
      <c r="D52" s="3">
        <v>0.79791666666666672</v>
      </c>
      <c r="E52">
        <v>8.3698974691599197</v>
      </c>
    </row>
    <row r="53" spans="1:5" x14ac:dyDescent="0.25">
      <c r="A53" s="2" t="s">
        <v>52</v>
      </c>
      <c r="B53" t="s">
        <v>5</v>
      </c>
      <c r="C53">
        <v>3</v>
      </c>
      <c r="D53" s="3">
        <v>0.8208333333333333</v>
      </c>
      <c r="E53">
        <v>1.7480490017893699</v>
      </c>
    </row>
    <row r="54" spans="1:5" x14ac:dyDescent="0.25">
      <c r="A54" s="2" t="s">
        <v>52</v>
      </c>
      <c r="B54" t="s">
        <v>5</v>
      </c>
      <c r="C54">
        <v>4</v>
      </c>
      <c r="D54" s="3">
        <v>0.84236111111111112</v>
      </c>
      <c r="E54">
        <v>4.1782604412058202</v>
      </c>
    </row>
    <row r="55" spans="1:5" x14ac:dyDescent="0.25">
      <c r="A55" s="2" t="s">
        <v>52</v>
      </c>
      <c r="B55" t="s">
        <v>5</v>
      </c>
      <c r="C55">
        <v>5</v>
      </c>
      <c r="D55" s="3">
        <v>0.86736111111111114</v>
      </c>
      <c r="E55">
        <v>16.747848899857001</v>
      </c>
    </row>
    <row r="56" spans="1:5" x14ac:dyDescent="0.25">
      <c r="A56" s="2" t="s">
        <v>52</v>
      </c>
      <c r="B56" t="s">
        <v>5</v>
      </c>
      <c r="C56">
        <v>6</v>
      </c>
      <c r="D56" s="3">
        <v>0.90833333333333333</v>
      </c>
      <c r="E56">
        <v>90.858956925515002</v>
      </c>
    </row>
    <row r="57" spans="1:5" x14ac:dyDescent="0.25">
      <c r="A57" s="2" t="s">
        <v>52</v>
      </c>
      <c r="B57" t="s">
        <v>5</v>
      </c>
      <c r="C57">
        <v>7</v>
      </c>
      <c r="D57" s="3">
        <v>0.94861111111111107</v>
      </c>
      <c r="E57" t="s">
        <v>7</v>
      </c>
    </row>
    <row r="58" spans="1:5" x14ac:dyDescent="0.25">
      <c r="A58" s="2" t="s">
        <v>53</v>
      </c>
      <c r="B58" t="s">
        <v>9</v>
      </c>
      <c r="C58">
        <v>1</v>
      </c>
      <c r="D58" s="3">
        <v>0.69027777777777777</v>
      </c>
      <c r="E58">
        <v>5.2962140823852497</v>
      </c>
    </row>
    <row r="59" spans="1:5" x14ac:dyDescent="0.25">
      <c r="A59" s="2" t="s">
        <v>53</v>
      </c>
      <c r="B59" t="s">
        <v>9</v>
      </c>
      <c r="C59">
        <v>2</v>
      </c>
      <c r="D59" s="3">
        <v>0.73055555555555551</v>
      </c>
      <c r="E59">
        <v>1.1911047394426799</v>
      </c>
    </row>
    <row r="60" spans="1:5" x14ac:dyDescent="0.25">
      <c r="A60" s="2" t="s">
        <v>53</v>
      </c>
      <c r="B60" t="s">
        <v>9</v>
      </c>
      <c r="C60">
        <v>3</v>
      </c>
      <c r="D60" s="3">
        <v>0.77083333333333337</v>
      </c>
      <c r="E60">
        <v>4.0612656423332503</v>
      </c>
    </row>
    <row r="61" spans="1:5" x14ac:dyDescent="0.25">
      <c r="A61" s="2" t="s">
        <v>53</v>
      </c>
      <c r="B61" t="s">
        <v>9</v>
      </c>
      <c r="C61">
        <v>4</v>
      </c>
      <c r="D61" s="3">
        <v>0.81319444444444444</v>
      </c>
      <c r="E61">
        <v>13.3613785650009</v>
      </c>
    </row>
    <row r="62" spans="1:5" x14ac:dyDescent="0.25">
      <c r="A62" s="2" t="s">
        <v>53</v>
      </c>
      <c r="B62" t="s">
        <v>9</v>
      </c>
      <c r="C62">
        <v>5</v>
      </c>
      <c r="D62" s="3">
        <v>0.85416666666666663</v>
      </c>
      <c r="E62" t="s">
        <v>7</v>
      </c>
    </row>
    <row r="63" spans="1:5" x14ac:dyDescent="0.25">
      <c r="A63" s="2" t="s">
        <v>53</v>
      </c>
      <c r="B63" t="s">
        <v>9</v>
      </c>
      <c r="C63">
        <v>6</v>
      </c>
      <c r="D63" s="3">
        <v>0.89583333333333337</v>
      </c>
      <c r="E63">
        <v>38.104621011734103</v>
      </c>
    </row>
    <row r="64" spans="1:5" x14ac:dyDescent="0.25">
      <c r="A64" s="2" t="s">
        <v>53</v>
      </c>
      <c r="B64" t="s">
        <v>8</v>
      </c>
      <c r="C64">
        <v>1</v>
      </c>
      <c r="D64" s="3">
        <v>0.6875</v>
      </c>
      <c r="E64">
        <v>3.6813172550916198</v>
      </c>
    </row>
    <row r="65" spans="1:5" x14ac:dyDescent="0.25">
      <c r="A65" s="2" t="s">
        <v>53</v>
      </c>
      <c r="B65" t="s">
        <v>8</v>
      </c>
      <c r="C65">
        <v>2</v>
      </c>
      <c r="D65" s="3">
        <v>0.73263888888888884</v>
      </c>
      <c r="E65">
        <v>5.5243097185654202</v>
      </c>
    </row>
    <row r="66" spans="1:5" x14ac:dyDescent="0.25">
      <c r="A66" s="2" t="s">
        <v>53</v>
      </c>
      <c r="B66" t="s">
        <v>8</v>
      </c>
      <c r="C66">
        <v>3</v>
      </c>
      <c r="D66" s="3">
        <v>0.76736111111111116</v>
      </c>
      <c r="E66">
        <v>1.9934213683406099</v>
      </c>
    </row>
    <row r="67" spans="1:5" x14ac:dyDescent="0.25">
      <c r="A67" s="2" t="s">
        <v>53</v>
      </c>
      <c r="B67" t="s">
        <v>8</v>
      </c>
      <c r="C67">
        <v>4</v>
      </c>
      <c r="D67" s="3">
        <v>0.78819444444444442</v>
      </c>
      <c r="E67">
        <v>0.70816136468991497</v>
      </c>
    </row>
    <row r="68" spans="1:5" x14ac:dyDescent="0.25">
      <c r="A68" s="2" t="s">
        <v>53</v>
      </c>
      <c r="B68" t="s">
        <v>8</v>
      </c>
      <c r="C68">
        <v>5</v>
      </c>
      <c r="D68" s="3">
        <v>0.8125</v>
      </c>
      <c r="E68">
        <v>5.5751962683821601</v>
      </c>
    </row>
    <row r="69" spans="1:5" x14ac:dyDescent="0.25">
      <c r="A69" s="2" t="s">
        <v>53</v>
      </c>
      <c r="B69" t="s">
        <v>8</v>
      </c>
      <c r="C69">
        <v>6</v>
      </c>
      <c r="D69" s="3">
        <v>0.83333333333333337</v>
      </c>
      <c r="E69">
        <v>12.761900781844</v>
      </c>
    </row>
    <row r="70" spans="1:5" x14ac:dyDescent="0.25">
      <c r="A70" s="2" t="s">
        <v>53</v>
      </c>
      <c r="B70" t="s">
        <v>8</v>
      </c>
      <c r="C70">
        <v>7</v>
      </c>
      <c r="D70" s="3">
        <v>0.85416666666666663</v>
      </c>
      <c r="E70">
        <v>15.053225412364601</v>
      </c>
    </row>
    <row r="71" spans="1:5" x14ac:dyDescent="0.25">
      <c r="A71" s="2" t="s">
        <v>53</v>
      </c>
      <c r="B71" t="s">
        <v>8</v>
      </c>
      <c r="C71">
        <v>8</v>
      </c>
      <c r="D71" s="3">
        <v>0.88888888888888884</v>
      </c>
      <c r="E71" t="s">
        <v>7</v>
      </c>
    </row>
    <row r="72" spans="1:5" x14ac:dyDescent="0.25">
      <c r="A72" t="s">
        <v>35</v>
      </c>
      <c r="D72" s="3"/>
      <c r="E72">
        <v>39.236003343448502</v>
      </c>
    </row>
    <row r="73" spans="1:5" x14ac:dyDescent="0.25">
      <c r="A73" t="s">
        <v>10</v>
      </c>
      <c r="D73" s="3"/>
      <c r="E73">
        <v>3.7756907032356901</v>
      </c>
    </row>
    <row r="74" spans="1:5" x14ac:dyDescent="0.25">
      <c r="A74" t="s">
        <v>17</v>
      </c>
      <c r="E74">
        <v>0.36585239334071301</v>
      </c>
    </row>
    <row r="75" spans="1:5" x14ac:dyDescent="0.25">
      <c r="A75" t="s">
        <v>18</v>
      </c>
      <c r="E75">
        <v>1.4653128243420299</v>
      </c>
    </row>
    <row r="76" spans="1:5" x14ac:dyDescent="0.25">
      <c r="A76" t="s">
        <v>19</v>
      </c>
      <c r="E76">
        <v>1.3422622349294921</v>
      </c>
    </row>
    <row r="77" spans="1:5" x14ac:dyDescent="0.25">
      <c r="A77" t="s">
        <v>20</v>
      </c>
      <c r="E77">
        <v>5.2629140201783304</v>
      </c>
    </row>
    <row r="78" spans="1:5" x14ac:dyDescent="0.25">
      <c r="A78" t="s">
        <v>21</v>
      </c>
      <c r="E78">
        <v>14.03317230305275</v>
      </c>
    </row>
    <row r="79" spans="1:5" x14ac:dyDescent="0.25">
      <c r="A79" t="s">
        <v>22</v>
      </c>
      <c r="E79">
        <v>57.863916387990045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4549-FE54-47AB-8062-968D17270B29}">
  <dimension ref="A1:E77"/>
  <sheetViews>
    <sheetView topLeftCell="A73" zoomScale="91" workbookViewId="0">
      <selection activeCell="A92" sqref="A92"/>
    </sheetView>
  </sheetViews>
  <sheetFormatPr defaultRowHeight="15" x14ac:dyDescent="0.25"/>
  <cols>
    <col min="2" max="2" width="28.5703125" customWidth="1"/>
    <col min="3" max="3" width="23.28515625" customWidth="1"/>
    <col min="4" max="4" width="27.7109375" customWidth="1"/>
    <col min="5" max="5" width="39.5703125" customWidth="1"/>
  </cols>
  <sheetData>
    <row r="1" spans="1:5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2" t="s">
        <v>26</v>
      </c>
      <c r="B2" t="s">
        <v>4</v>
      </c>
      <c r="C2">
        <v>1</v>
      </c>
      <c r="D2" s="3">
        <v>0.76388888888888884</v>
      </c>
      <c r="E2" t="s">
        <v>7</v>
      </c>
    </row>
    <row r="3" spans="1:5" x14ac:dyDescent="0.25">
      <c r="A3" s="2" t="s">
        <v>26</v>
      </c>
      <c r="B3" t="s">
        <v>4</v>
      </c>
      <c r="C3">
        <v>2</v>
      </c>
      <c r="D3" s="3">
        <v>0.7895833333333333</v>
      </c>
      <c r="E3" t="s">
        <v>7</v>
      </c>
    </row>
    <row r="4" spans="1:5" x14ac:dyDescent="0.25">
      <c r="A4" s="2" t="s">
        <v>26</v>
      </c>
      <c r="B4" t="s">
        <v>4</v>
      </c>
      <c r="C4">
        <v>3</v>
      </c>
      <c r="D4" s="3">
        <v>0.80555555555555558</v>
      </c>
      <c r="E4">
        <v>4.0160900220000002</v>
      </c>
    </row>
    <row r="5" spans="1:5" x14ac:dyDescent="0.25">
      <c r="A5" s="2" t="s">
        <v>26</v>
      </c>
      <c r="B5" t="s">
        <v>4</v>
      </c>
      <c r="C5">
        <v>4</v>
      </c>
      <c r="D5" s="3">
        <v>0.8256944444444444</v>
      </c>
      <c r="E5">
        <v>15.399345800000001</v>
      </c>
    </row>
    <row r="6" spans="1:5" x14ac:dyDescent="0.25">
      <c r="A6" s="2" t="s">
        <v>26</v>
      </c>
      <c r="B6" t="s">
        <v>4</v>
      </c>
      <c r="C6">
        <v>5</v>
      </c>
      <c r="D6" s="3">
        <v>0.86944444444444446</v>
      </c>
      <c r="E6">
        <v>9.7399402780000006</v>
      </c>
    </row>
    <row r="7" spans="1:5" x14ac:dyDescent="0.25">
      <c r="A7" s="2" t="s">
        <v>26</v>
      </c>
      <c r="B7" t="s">
        <v>4</v>
      </c>
      <c r="C7">
        <v>6</v>
      </c>
      <c r="D7" s="3">
        <v>0.85624999999999996</v>
      </c>
      <c r="E7" t="s">
        <v>7</v>
      </c>
    </row>
    <row r="8" spans="1:5" x14ac:dyDescent="0.25">
      <c r="A8" s="2" t="s">
        <v>26</v>
      </c>
      <c r="B8" t="s">
        <v>4</v>
      </c>
      <c r="C8">
        <v>7</v>
      </c>
      <c r="D8" s="3">
        <v>0.8979166666666667</v>
      </c>
      <c r="E8" t="s">
        <v>7</v>
      </c>
    </row>
    <row r="9" spans="1:5" x14ac:dyDescent="0.25">
      <c r="A9" s="2" t="s">
        <v>26</v>
      </c>
      <c r="B9" t="s">
        <v>5</v>
      </c>
      <c r="C9">
        <v>1</v>
      </c>
      <c r="D9" s="3">
        <v>0.74583333333333335</v>
      </c>
      <c r="E9">
        <v>21.610957630000001</v>
      </c>
    </row>
    <row r="10" spans="1:5" x14ac:dyDescent="0.25">
      <c r="A10" s="2" t="s">
        <v>26</v>
      </c>
      <c r="B10" t="s">
        <v>5</v>
      </c>
      <c r="C10">
        <v>2</v>
      </c>
      <c r="D10" s="3">
        <v>0.78402777777777777</v>
      </c>
      <c r="E10">
        <v>11.343777340000001</v>
      </c>
    </row>
    <row r="11" spans="1:5" x14ac:dyDescent="0.25">
      <c r="A11" s="2" t="s">
        <v>26</v>
      </c>
      <c r="B11" t="s">
        <v>5</v>
      </c>
      <c r="C11">
        <v>3</v>
      </c>
      <c r="D11" s="3">
        <v>0.81597222222222221</v>
      </c>
      <c r="E11" t="s">
        <v>7</v>
      </c>
    </row>
    <row r="12" spans="1:5" x14ac:dyDescent="0.25">
      <c r="A12" s="2" t="s">
        <v>26</v>
      </c>
      <c r="B12" t="s">
        <v>5</v>
      </c>
      <c r="C12">
        <v>4</v>
      </c>
      <c r="D12" s="3">
        <v>0.83333333333333337</v>
      </c>
      <c r="E12" t="s">
        <v>7</v>
      </c>
    </row>
    <row r="13" spans="1:5" x14ac:dyDescent="0.25">
      <c r="A13" s="2" t="s">
        <v>26</v>
      </c>
      <c r="B13" t="s">
        <v>5</v>
      </c>
      <c r="C13">
        <v>5</v>
      </c>
      <c r="D13" s="3">
        <v>0.86458333333333337</v>
      </c>
      <c r="E13" t="s">
        <v>7</v>
      </c>
    </row>
    <row r="14" spans="1:5" x14ac:dyDescent="0.25">
      <c r="A14" s="2" t="s">
        <v>26</v>
      </c>
      <c r="B14" t="s">
        <v>5</v>
      </c>
      <c r="C14">
        <v>6</v>
      </c>
      <c r="D14" s="3">
        <v>0.90972222222222221</v>
      </c>
      <c r="E14" t="s">
        <v>7</v>
      </c>
    </row>
    <row r="15" spans="1:5" x14ac:dyDescent="0.25">
      <c r="A15" s="2" t="s">
        <v>26</v>
      </c>
      <c r="B15" t="s">
        <v>5</v>
      </c>
      <c r="C15">
        <v>7</v>
      </c>
      <c r="D15" s="3">
        <v>0.94166666666666665</v>
      </c>
      <c r="E15" t="s">
        <v>7</v>
      </c>
    </row>
    <row r="16" spans="1:5" x14ac:dyDescent="0.25">
      <c r="A16" s="2" t="s">
        <v>26</v>
      </c>
      <c r="B16" t="s">
        <v>9</v>
      </c>
      <c r="C16">
        <v>1</v>
      </c>
      <c r="D16" s="3">
        <v>0.69027777777777777</v>
      </c>
      <c r="E16">
        <f>SUM('[2]plate_2_results- calibradores a'!F2+'[2]plate_2_results- calibradores a'!F3)/2</f>
        <v>7.6509592425000008</v>
      </c>
    </row>
    <row r="17" spans="1:5" x14ac:dyDescent="0.25">
      <c r="A17" s="2" t="s">
        <v>26</v>
      </c>
      <c r="B17" t="s">
        <v>9</v>
      </c>
      <c r="C17">
        <v>2</v>
      </c>
      <c r="D17" s="3">
        <v>0.73124999999999996</v>
      </c>
      <c r="E17" t="s">
        <v>7</v>
      </c>
    </row>
    <row r="18" spans="1:5" x14ac:dyDescent="0.25">
      <c r="A18" s="2" t="s">
        <v>26</v>
      </c>
      <c r="B18" t="s">
        <v>9</v>
      </c>
      <c r="C18">
        <v>3</v>
      </c>
      <c r="D18" s="3">
        <v>0.77222222222222225</v>
      </c>
      <c r="E18">
        <f>SUM('[2]plate_2_results- calibradores a'!F12+'[2]plate_2_results- calibradores a'!F13)/2</f>
        <v>5.5194356994999998</v>
      </c>
    </row>
    <row r="19" spans="1:5" x14ac:dyDescent="0.25">
      <c r="A19" s="2" t="s">
        <v>26</v>
      </c>
      <c r="B19" t="s">
        <v>9</v>
      </c>
      <c r="C19">
        <v>4</v>
      </c>
      <c r="D19" s="3">
        <v>0.81458333333333333</v>
      </c>
      <c r="E19" t="s">
        <v>7</v>
      </c>
    </row>
    <row r="20" spans="1:5" x14ac:dyDescent="0.25">
      <c r="A20" s="2" t="s">
        <v>26</v>
      </c>
      <c r="B20" t="s">
        <v>9</v>
      </c>
      <c r="C20">
        <v>5</v>
      </c>
      <c r="D20" s="3">
        <v>0.85486111111111107</v>
      </c>
      <c r="E20">
        <f>SUM('[2]plate_2_results- calibradores a'!F22+'[2]plate_2_results- calibradores a'!F23)/2</f>
        <v>11.035359757</v>
      </c>
    </row>
    <row r="21" spans="1:5" x14ac:dyDescent="0.25">
      <c r="A21" s="2" t="s">
        <v>26</v>
      </c>
      <c r="B21" t="s">
        <v>9</v>
      </c>
      <c r="C21">
        <v>6</v>
      </c>
      <c r="D21" s="3">
        <v>0.89652777777777781</v>
      </c>
      <c r="E21" t="s">
        <v>7</v>
      </c>
    </row>
    <row r="22" spans="1:5" x14ac:dyDescent="0.25">
      <c r="A22" s="2" t="s">
        <v>26</v>
      </c>
      <c r="B22" t="s">
        <v>8</v>
      </c>
      <c r="C22">
        <v>1</v>
      </c>
      <c r="D22" s="3">
        <v>0.70625000000000004</v>
      </c>
      <c r="E22" t="s">
        <v>7</v>
      </c>
    </row>
    <row r="23" spans="1:5" x14ac:dyDescent="0.25">
      <c r="A23" s="2" t="s">
        <v>26</v>
      </c>
      <c r="B23" t="s">
        <v>8</v>
      </c>
      <c r="C23">
        <v>2</v>
      </c>
      <c r="D23" s="3">
        <v>0.7270833333333333</v>
      </c>
      <c r="E23" t="s">
        <v>7</v>
      </c>
    </row>
    <row r="24" spans="1:5" x14ac:dyDescent="0.25">
      <c r="A24" s="2" t="s">
        <v>26</v>
      </c>
      <c r="B24" t="s">
        <v>8</v>
      </c>
      <c r="C24">
        <v>3</v>
      </c>
      <c r="D24" s="3">
        <v>0.77083333333333337</v>
      </c>
      <c r="E24">
        <v>7.451250237</v>
      </c>
    </row>
    <row r="25" spans="1:5" x14ac:dyDescent="0.25">
      <c r="A25" s="2" t="s">
        <v>26</v>
      </c>
      <c r="B25" t="s">
        <v>8</v>
      </c>
      <c r="C25">
        <v>4</v>
      </c>
      <c r="D25" s="3">
        <v>0.78888888888888886</v>
      </c>
      <c r="E25" t="s">
        <v>7</v>
      </c>
    </row>
    <row r="26" spans="1:5" x14ac:dyDescent="0.25">
      <c r="A26" s="2" t="s">
        <v>26</v>
      </c>
      <c r="B26" t="s">
        <v>8</v>
      </c>
      <c r="C26">
        <v>5</v>
      </c>
      <c r="D26" s="3">
        <v>0.81319444444444444</v>
      </c>
      <c r="E26">
        <v>10.07421341</v>
      </c>
    </row>
    <row r="27" spans="1:5" x14ac:dyDescent="0.25">
      <c r="A27" s="2" t="s">
        <v>26</v>
      </c>
      <c r="B27" t="s">
        <v>8</v>
      </c>
      <c r="C27">
        <v>6</v>
      </c>
      <c r="D27" s="3">
        <v>0.83194444444444449</v>
      </c>
      <c r="E27">
        <v>11.142937870000001</v>
      </c>
    </row>
    <row r="28" spans="1:5" x14ac:dyDescent="0.25">
      <c r="A28" s="2" t="s">
        <v>26</v>
      </c>
      <c r="B28" t="s">
        <v>8</v>
      </c>
      <c r="C28">
        <v>7</v>
      </c>
      <c r="D28" s="3">
        <v>0.85347222222222219</v>
      </c>
      <c r="E28" t="s">
        <v>7</v>
      </c>
    </row>
    <row r="29" spans="1:5" x14ac:dyDescent="0.25">
      <c r="A29" s="2" t="s">
        <v>26</v>
      </c>
      <c r="B29" t="s">
        <v>8</v>
      </c>
      <c r="C29">
        <v>8</v>
      </c>
      <c r="D29" s="3">
        <v>0.89444444444444449</v>
      </c>
      <c r="E29" t="s">
        <v>7</v>
      </c>
    </row>
    <row r="30" spans="1:5" x14ac:dyDescent="0.25">
      <c r="A30" s="2" t="s">
        <v>27</v>
      </c>
      <c r="B30" t="s">
        <v>4</v>
      </c>
      <c r="C30">
        <v>1</v>
      </c>
      <c r="D30" s="3">
        <v>0.73958333333333337</v>
      </c>
      <c r="E30">
        <v>6.3723845140000002</v>
      </c>
    </row>
    <row r="31" spans="1:5" x14ac:dyDescent="0.25">
      <c r="A31" s="2" t="s">
        <v>27</v>
      </c>
      <c r="B31" t="s">
        <v>4</v>
      </c>
      <c r="C31">
        <v>2</v>
      </c>
      <c r="D31" s="3">
        <v>0.78194444444444444</v>
      </c>
      <c r="E31">
        <v>4.5103314450000003</v>
      </c>
    </row>
    <row r="32" spans="1:5" x14ac:dyDescent="0.25">
      <c r="A32" s="2" t="s">
        <v>27</v>
      </c>
      <c r="B32" t="s">
        <v>4</v>
      </c>
      <c r="C32">
        <v>3</v>
      </c>
      <c r="D32" s="3">
        <v>0.81527777777777777</v>
      </c>
      <c r="E32">
        <v>7.6579865299999996</v>
      </c>
    </row>
    <row r="33" spans="1:5" x14ac:dyDescent="0.25">
      <c r="A33" s="2" t="s">
        <v>27</v>
      </c>
      <c r="B33" t="s">
        <v>4</v>
      </c>
      <c r="C33">
        <v>4</v>
      </c>
      <c r="D33" s="3">
        <v>0.83194444444444449</v>
      </c>
      <c r="E33">
        <v>10.30972669</v>
      </c>
    </row>
    <row r="34" spans="1:5" x14ac:dyDescent="0.25">
      <c r="A34" s="2" t="s">
        <v>27</v>
      </c>
      <c r="B34" t="s">
        <v>4</v>
      </c>
      <c r="C34">
        <v>5</v>
      </c>
      <c r="D34" s="3">
        <v>0.86319444444444449</v>
      </c>
      <c r="E34" t="s">
        <v>7</v>
      </c>
    </row>
    <row r="35" spans="1:5" x14ac:dyDescent="0.25">
      <c r="A35" s="2" t="s">
        <v>27</v>
      </c>
      <c r="B35" t="s">
        <v>4</v>
      </c>
      <c r="C35">
        <v>6</v>
      </c>
      <c r="D35" s="3">
        <v>0.90555555555555556</v>
      </c>
      <c r="E35" t="s">
        <v>7</v>
      </c>
    </row>
    <row r="36" spans="1:5" x14ac:dyDescent="0.25">
      <c r="A36" s="2" t="s">
        <v>27</v>
      </c>
      <c r="B36" t="s">
        <v>4</v>
      </c>
      <c r="C36">
        <v>7</v>
      </c>
      <c r="D36" s="3">
        <v>0.94861111111111107</v>
      </c>
      <c r="E36" t="s">
        <v>7</v>
      </c>
    </row>
    <row r="37" spans="1:5" x14ac:dyDescent="0.25">
      <c r="A37" s="2" t="s">
        <v>27</v>
      </c>
      <c r="B37" t="s">
        <v>5</v>
      </c>
      <c r="C37">
        <v>1</v>
      </c>
      <c r="D37" s="3">
        <v>0.78125</v>
      </c>
      <c r="E37">
        <v>11.40253959</v>
      </c>
    </row>
    <row r="38" spans="1:5" x14ac:dyDescent="0.25">
      <c r="A38" s="2" t="s">
        <v>27</v>
      </c>
      <c r="B38" t="s">
        <v>5</v>
      </c>
      <c r="C38">
        <v>2</v>
      </c>
      <c r="D38" s="3">
        <v>0.79791666666666672</v>
      </c>
      <c r="E38" t="s">
        <v>7</v>
      </c>
    </row>
    <row r="39" spans="1:5" x14ac:dyDescent="0.25">
      <c r="A39" s="2" t="s">
        <v>27</v>
      </c>
      <c r="B39" t="s">
        <v>5</v>
      </c>
      <c r="C39">
        <v>3</v>
      </c>
      <c r="D39" s="3">
        <v>0.8208333333333333</v>
      </c>
      <c r="E39" t="s">
        <v>7</v>
      </c>
    </row>
    <row r="40" spans="1:5" x14ac:dyDescent="0.25">
      <c r="A40" s="2" t="s">
        <v>27</v>
      </c>
      <c r="B40" t="s">
        <v>5</v>
      </c>
      <c r="C40">
        <v>4</v>
      </c>
      <c r="D40" s="3">
        <v>0.84236111111111112</v>
      </c>
      <c r="E40" t="s">
        <v>7</v>
      </c>
    </row>
    <row r="41" spans="1:5" x14ac:dyDescent="0.25">
      <c r="A41" s="2" t="s">
        <v>27</v>
      </c>
      <c r="B41" t="s">
        <v>5</v>
      </c>
      <c r="C41">
        <v>5</v>
      </c>
      <c r="D41" s="3">
        <v>0.86736111111111114</v>
      </c>
      <c r="E41" t="s">
        <v>7</v>
      </c>
    </row>
    <row r="42" spans="1:5" x14ac:dyDescent="0.25">
      <c r="A42" s="2" t="s">
        <v>27</v>
      </c>
      <c r="B42" t="s">
        <v>5</v>
      </c>
      <c r="C42">
        <v>6</v>
      </c>
      <c r="D42" s="3">
        <v>0.90833333333333333</v>
      </c>
      <c r="E42" t="s">
        <v>7</v>
      </c>
    </row>
    <row r="43" spans="1:5" x14ac:dyDescent="0.25">
      <c r="A43" s="2" t="s">
        <v>27</v>
      </c>
      <c r="B43" t="s">
        <v>5</v>
      </c>
      <c r="C43">
        <v>7</v>
      </c>
      <c r="D43" s="3">
        <v>0.94861111111111107</v>
      </c>
      <c r="E43" t="s">
        <v>7</v>
      </c>
    </row>
    <row r="44" spans="1:5" x14ac:dyDescent="0.25">
      <c r="A44" s="2" t="s">
        <v>27</v>
      </c>
      <c r="B44" t="s">
        <v>9</v>
      </c>
      <c r="C44">
        <v>1</v>
      </c>
      <c r="D44" s="3">
        <v>0.69027777777777777</v>
      </c>
      <c r="E44">
        <v>8.5886240960000002</v>
      </c>
    </row>
    <row r="45" spans="1:5" x14ac:dyDescent="0.25">
      <c r="A45" s="2" t="s">
        <v>27</v>
      </c>
      <c r="B45" t="s">
        <v>9</v>
      </c>
      <c r="C45">
        <v>2</v>
      </c>
      <c r="D45" s="3">
        <v>0.73055555555555551</v>
      </c>
      <c r="E45">
        <v>5.8466838059999997</v>
      </c>
    </row>
    <row r="46" spans="1:5" x14ac:dyDescent="0.25">
      <c r="A46" s="2" t="s">
        <v>27</v>
      </c>
      <c r="B46" t="s">
        <v>9</v>
      </c>
      <c r="C46">
        <v>3</v>
      </c>
      <c r="D46" s="3">
        <v>0.77083333333333337</v>
      </c>
      <c r="E46" t="s">
        <v>7</v>
      </c>
    </row>
    <row r="47" spans="1:5" x14ac:dyDescent="0.25">
      <c r="A47" s="2" t="s">
        <v>27</v>
      </c>
      <c r="B47" t="s">
        <v>9</v>
      </c>
      <c r="C47">
        <v>4</v>
      </c>
      <c r="D47" s="3">
        <v>0.81319444444444444</v>
      </c>
      <c r="E47">
        <v>18.257914299999999</v>
      </c>
    </row>
    <row r="48" spans="1:5" x14ac:dyDescent="0.25">
      <c r="A48" s="2" t="s">
        <v>27</v>
      </c>
      <c r="B48" t="s">
        <v>9</v>
      </c>
      <c r="C48">
        <v>5</v>
      </c>
      <c r="D48" s="3">
        <v>0.85416666666666663</v>
      </c>
      <c r="E48" t="s">
        <v>7</v>
      </c>
    </row>
    <row r="49" spans="1:5" x14ac:dyDescent="0.25">
      <c r="A49" s="2" t="s">
        <v>27</v>
      </c>
      <c r="B49" t="s">
        <v>9</v>
      </c>
      <c r="C49">
        <v>6</v>
      </c>
      <c r="D49" s="3">
        <v>0.89583333333333337</v>
      </c>
      <c r="E49" t="s">
        <v>7</v>
      </c>
    </row>
    <row r="50" spans="1:5" x14ac:dyDescent="0.25">
      <c r="A50" s="2" t="s">
        <v>27</v>
      </c>
      <c r="B50" t="s">
        <v>8</v>
      </c>
      <c r="C50">
        <v>1</v>
      </c>
      <c r="D50" s="3">
        <v>0.6875</v>
      </c>
      <c r="E50" t="s">
        <v>7</v>
      </c>
    </row>
    <row r="51" spans="1:5" x14ac:dyDescent="0.25">
      <c r="A51" s="2" t="s">
        <v>27</v>
      </c>
      <c r="B51" t="s">
        <v>8</v>
      </c>
      <c r="C51">
        <v>2</v>
      </c>
      <c r="D51" s="3">
        <v>0.73263888888888884</v>
      </c>
      <c r="E51" t="s">
        <v>7</v>
      </c>
    </row>
    <row r="52" spans="1:5" x14ac:dyDescent="0.25">
      <c r="A52" s="2" t="s">
        <v>27</v>
      </c>
      <c r="B52" t="s">
        <v>8</v>
      </c>
      <c r="C52">
        <v>3</v>
      </c>
      <c r="D52" s="3">
        <v>0.76736111111111116</v>
      </c>
      <c r="E52">
        <v>59.74837307</v>
      </c>
    </row>
    <row r="53" spans="1:5" x14ac:dyDescent="0.25">
      <c r="A53" s="2" t="s">
        <v>27</v>
      </c>
      <c r="B53" t="s">
        <v>8</v>
      </c>
      <c r="C53">
        <v>4</v>
      </c>
      <c r="D53" s="3">
        <v>0.78819444444444442</v>
      </c>
      <c r="E53" t="s">
        <v>7</v>
      </c>
    </row>
    <row r="54" spans="1:5" x14ac:dyDescent="0.25">
      <c r="A54" s="2" t="s">
        <v>27</v>
      </c>
      <c r="B54" t="s">
        <v>8</v>
      </c>
      <c r="C54">
        <v>5</v>
      </c>
      <c r="D54" s="3">
        <v>0.8125</v>
      </c>
      <c r="E54" t="s">
        <v>7</v>
      </c>
    </row>
    <row r="55" spans="1:5" x14ac:dyDescent="0.25">
      <c r="A55" s="2" t="s">
        <v>27</v>
      </c>
      <c r="B55" t="s">
        <v>8</v>
      </c>
      <c r="C55">
        <v>6</v>
      </c>
      <c r="D55" s="3">
        <v>0.83333333333333337</v>
      </c>
      <c r="E55" t="s">
        <v>7</v>
      </c>
    </row>
    <row r="56" spans="1:5" x14ac:dyDescent="0.25">
      <c r="A56" s="2" t="s">
        <v>27</v>
      </c>
      <c r="B56" t="s">
        <v>8</v>
      </c>
      <c r="C56">
        <v>7</v>
      </c>
      <c r="D56" s="3">
        <v>0.85416666666666663</v>
      </c>
      <c r="E56" t="s">
        <v>7</v>
      </c>
    </row>
    <row r="57" spans="1:5" x14ac:dyDescent="0.25">
      <c r="A57" s="2" t="s">
        <v>27</v>
      </c>
      <c r="B57" t="s">
        <v>8</v>
      </c>
      <c r="C57">
        <v>8</v>
      </c>
      <c r="D57" s="3">
        <v>0.88888888888888884</v>
      </c>
      <c r="E57" t="s">
        <v>7</v>
      </c>
    </row>
    <row r="58" spans="1:5" x14ac:dyDescent="0.25">
      <c r="A58" s="2" t="s">
        <v>23</v>
      </c>
      <c r="B58" t="s">
        <v>9</v>
      </c>
      <c r="C58">
        <v>1</v>
      </c>
      <c r="D58" s="3">
        <v>0.69027777777777777</v>
      </c>
      <c r="E58">
        <v>4.3878867650000002</v>
      </c>
    </row>
    <row r="59" spans="1:5" x14ac:dyDescent="0.25">
      <c r="A59" s="2" t="s">
        <v>23</v>
      </c>
      <c r="B59" t="s">
        <v>9</v>
      </c>
      <c r="C59">
        <v>2</v>
      </c>
      <c r="D59" s="3">
        <v>0.73055555555555551</v>
      </c>
      <c r="E59">
        <v>23.006538540000001</v>
      </c>
    </row>
    <row r="60" spans="1:5" x14ac:dyDescent="0.25">
      <c r="A60" s="2" t="s">
        <v>23</v>
      </c>
      <c r="B60" t="s">
        <v>9</v>
      </c>
      <c r="C60">
        <v>3</v>
      </c>
      <c r="D60" s="3">
        <v>0.77083333333333337</v>
      </c>
      <c r="E60" t="s">
        <v>7</v>
      </c>
    </row>
    <row r="61" spans="1:5" x14ac:dyDescent="0.25">
      <c r="A61" s="2" t="s">
        <v>23</v>
      </c>
      <c r="B61" t="s">
        <v>9</v>
      </c>
      <c r="C61">
        <v>4</v>
      </c>
      <c r="D61" s="3">
        <v>0.81319444444444444</v>
      </c>
      <c r="E61">
        <v>19.659266809999998</v>
      </c>
    </row>
    <row r="62" spans="1:5" x14ac:dyDescent="0.25">
      <c r="A62" s="2" t="s">
        <v>23</v>
      </c>
      <c r="B62" t="s">
        <v>9</v>
      </c>
      <c r="C62">
        <v>5</v>
      </c>
      <c r="D62" s="3">
        <v>0.85416666666666663</v>
      </c>
      <c r="E62" t="s">
        <v>7</v>
      </c>
    </row>
    <row r="63" spans="1:5" x14ac:dyDescent="0.25">
      <c r="A63" s="2" t="s">
        <v>23</v>
      </c>
      <c r="B63" t="s">
        <v>9</v>
      </c>
      <c r="C63">
        <v>6</v>
      </c>
      <c r="D63" s="3">
        <v>0.89583333333333337</v>
      </c>
      <c r="E63" t="s">
        <v>7</v>
      </c>
    </row>
    <row r="64" spans="1:5" x14ac:dyDescent="0.25">
      <c r="A64" s="2" t="s">
        <v>23</v>
      </c>
      <c r="B64" t="s">
        <v>8</v>
      </c>
      <c r="C64">
        <v>1</v>
      </c>
      <c r="D64" s="3">
        <v>0.6875</v>
      </c>
      <c r="E64" t="s">
        <v>7</v>
      </c>
    </row>
    <row r="65" spans="1:5" x14ac:dyDescent="0.25">
      <c r="A65" s="2" t="s">
        <v>23</v>
      </c>
      <c r="B65" t="s">
        <v>8</v>
      </c>
      <c r="C65">
        <v>2</v>
      </c>
      <c r="D65" s="3">
        <v>0.73263888888888884</v>
      </c>
      <c r="E65">
        <v>10.40699291</v>
      </c>
    </row>
    <row r="66" spans="1:5" x14ac:dyDescent="0.25">
      <c r="A66" s="2" t="s">
        <v>23</v>
      </c>
      <c r="B66" t="s">
        <v>8</v>
      </c>
      <c r="C66">
        <v>3</v>
      </c>
      <c r="D66" s="3">
        <v>0.76736111111111116</v>
      </c>
      <c r="E66" t="s">
        <v>7</v>
      </c>
    </row>
    <row r="67" spans="1:5" x14ac:dyDescent="0.25">
      <c r="A67" s="2" t="s">
        <v>23</v>
      </c>
      <c r="B67" t="s">
        <v>8</v>
      </c>
      <c r="C67">
        <v>4</v>
      </c>
      <c r="D67" s="3">
        <v>0.78819444444444442</v>
      </c>
      <c r="E67" t="s">
        <v>7</v>
      </c>
    </row>
    <row r="68" spans="1:5" x14ac:dyDescent="0.25">
      <c r="A68" s="2" t="s">
        <v>23</v>
      </c>
      <c r="B68" t="s">
        <v>8</v>
      </c>
      <c r="C68">
        <v>5</v>
      </c>
      <c r="D68" s="3">
        <v>0.8125</v>
      </c>
      <c r="E68" t="s">
        <v>7</v>
      </c>
    </row>
    <row r="69" spans="1:5" x14ac:dyDescent="0.25">
      <c r="A69" s="2" t="s">
        <v>23</v>
      </c>
      <c r="B69" t="s">
        <v>8</v>
      </c>
      <c r="C69">
        <v>6</v>
      </c>
      <c r="D69" s="3">
        <v>0.83333333333333337</v>
      </c>
      <c r="E69" t="s">
        <v>7</v>
      </c>
    </row>
    <row r="70" spans="1:5" x14ac:dyDescent="0.25">
      <c r="A70" s="2" t="s">
        <v>23</v>
      </c>
      <c r="B70" t="s">
        <v>8</v>
      </c>
      <c r="C70">
        <v>7</v>
      </c>
      <c r="D70" s="3">
        <v>0.85416666666666663</v>
      </c>
      <c r="E70" t="s">
        <v>7</v>
      </c>
    </row>
    <row r="71" spans="1:5" x14ac:dyDescent="0.25">
      <c r="A71" s="2" t="s">
        <v>23</v>
      </c>
      <c r="B71" t="s">
        <v>8</v>
      </c>
      <c r="C71">
        <v>8</v>
      </c>
      <c r="D71" s="3">
        <v>0.88888888888888884</v>
      </c>
      <c r="E71" t="s">
        <v>7</v>
      </c>
    </row>
    <row r="72" spans="1:5" x14ac:dyDescent="0.25">
      <c r="A72" t="s">
        <v>17</v>
      </c>
      <c r="E72">
        <v>0.82876607000000002</v>
      </c>
    </row>
    <row r="73" spans="1:5" x14ac:dyDescent="0.25">
      <c r="A73" t="s">
        <v>18</v>
      </c>
      <c r="E73">
        <f>([3]plate_2_results!F80+[3]plate_2_results!F81)/2</f>
        <v>1.8048093354999999</v>
      </c>
    </row>
    <row r="74" spans="1:5" x14ac:dyDescent="0.25">
      <c r="A74" t="s">
        <v>19</v>
      </c>
      <c r="E74">
        <f>([3]plate_2_results!F84+[3]plate_2_results!F85)/2</f>
        <v>4.842003278</v>
      </c>
    </row>
    <row r="75" spans="1:5" x14ac:dyDescent="0.25">
      <c r="A75" t="s">
        <v>20</v>
      </c>
      <c r="E75">
        <f>([3]plate_2_results!F86+[3]plate_2_results!F87)/2</f>
        <v>0.210810791</v>
      </c>
    </row>
    <row r="76" spans="1:5" x14ac:dyDescent="0.25">
      <c r="A76" t="s">
        <v>21</v>
      </c>
      <c r="E76">
        <f>([3]plate_2_results!F88+[3]plate_2_results!F89)/2</f>
        <v>17.721461949999998</v>
      </c>
    </row>
    <row r="77" spans="1:5" x14ac:dyDescent="0.25">
      <c r="A77" t="s">
        <v>22</v>
      </c>
      <c r="E77">
        <v>22.402607360000001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73C7-8374-4001-AC61-428A4A2A60D4}">
  <dimension ref="A1:I79"/>
  <sheetViews>
    <sheetView topLeftCell="A60" workbookViewId="0">
      <selection activeCell="A61" sqref="A61"/>
    </sheetView>
  </sheetViews>
  <sheetFormatPr defaultRowHeight="15" x14ac:dyDescent="0.25"/>
  <cols>
    <col min="2" max="2" width="15.28515625" customWidth="1"/>
    <col min="3" max="3" width="12.28515625" customWidth="1"/>
    <col min="4" max="4" width="22.42578125" customWidth="1"/>
    <col min="5" max="5" width="25.85546875" customWidth="1"/>
  </cols>
  <sheetData>
    <row r="1" spans="1:9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9" x14ac:dyDescent="0.25">
      <c r="A2" s="2" t="s">
        <v>12</v>
      </c>
      <c r="B2" t="s">
        <v>4</v>
      </c>
      <c r="C2">
        <v>1</v>
      </c>
      <c r="D2" s="3">
        <v>0.72916666666666663</v>
      </c>
      <c r="E2">
        <v>8.6156510460267697</v>
      </c>
    </row>
    <row r="3" spans="1:9" x14ac:dyDescent="0.25">
      <c r="A3" s="2" t="s">
        <v>12</v>
      </c>
      <c r="B3" t="s">
        <v>4</v>
      </c>
      <c r="C3">
        <v>2</v>
      </c>
      <c r="D3" s="3">
        <v>0.78472222222222221</v>
      </c>
      <c r="E3">
        <v>3.1828739917056299</v>
      </c>
    </row>
    <row r="4" spans="1:9" x14ac:dyDescent="0.25">
      <c r="A4" s="2" t="s">
        <v>12</v>
      </c>
      <c r="B4" t="s">
        <v>4</v>
      </c>
      <c r="C4">
        <v>3</v>
      </c>
      <c r="D4" s="3">
        <v>0.80555555555555558</v>
      </c>
      <c r="E4">
        <v>6.8009189731964996</v>
      </c>
    </row>
    <row r="5" spans="1:9" x14ac:dyDescent="0.25">
      <c r="A5" s="2" t="s">
        <v>12</v>
      </c>
      <c r="B5" t="s">
        <v>4</v>
      </c>
      <c r="C5">
        <v>4</v>
      </c>
      <c r="D5" s="3">
        <v>0.8256944444444444</v>
      </c>
      <c r="E5">
        <v>1.88707471239583</v>
      </c>
    </row>
    <row r="6" spans="1:9" x14ac:dyDescent="0.25">
      <c r="A6" s="2" t="s">
        <v>12</v>
      </c>
      <c r="B6" t="s">
        <v>4</v>
      </c>
      <c r="C6">
        <v>5</v>
      </c>
      <c r="D6" s="3">
        <v>0.85624999999999996</v>
      </c>
      <c r="E6">
        <v>3.5953354519206902</v>
      </c>
    </row>
    <row r="7" spans="1:9" x14ac:dyDescent="0.25">
      <c r="A7" s="2" t="s">
        <v>12</v>
      </c>
      <c r="B7" t="s">
        <v>4</v>
      </c>
      <c r="C7">
        <v>6</v>
      </c>
      <c r="D7" s="3">
        <v>0.8979166666666667</v>
      </c>
      <c r="E7">
        <v>21.7426866908846</v>
      </c>
    </row>
    <row r="8" spans="1:9" x14ac:dyDescent="0.25">
      <c r="A8" s="2" t="s">
        <v>12</v>
      </c>
      <c r="B8" t="s">
        <v>4</v>
      </c>
      <c r="C8">
        <v>7</v>
      </c>
      <c r="D8" s="3">
        <v>0.93888888888888888</v>
      </c>
      <c r="E8">
        <v>15.0969515789154</v>
      </c>
    </row>
    <row r="9" spans="1:9" x14ac:dyDescent="0.25">
      <c r="A9" s="2" t="s">
        <v>12</v>
      </c>
      <c r="B9" t="s">
        <v>5</v>
      </c>
      <c r="C9">
        <v>1</v>
      </c>
      <c r="D9" s="3">
        <v>0.78055555555555556</v>
      </c>
      <c r="E9">
        <v>0.29416289779915</v>
      </c>
    </row>
    <row r="10" spans="1:9" x14ac:dyDescent="0.25">
      <c r="A10" s="2" t="s">
        <v>12</v>
      </c>
      <c r="B10" t="s">
        <v>5</v>
      </c>
      <c r="C10">
        <v>2</v>
      </c>
      <c r="D10" s="3">
        <v>0.79791666666666672</v>
      </c>
      <c r="E10">
        <v>2.6462071234270401</v>
      </c>
    </row>
    <row r="11" spans="1:9" x14ac:dyDescent="0.25">
      <c r="A11" s="2" t="s">
        <v>12</v>
      </c>
      <c r="B11" t="s">
        <v>5</v>
      </c>
      <c r="C11">
        <v>3</v>
      </c>
      <c r="D11" s="3">
        <v>0.81597222222222221</v>
      </c>
      <c r="E11">
        <v>17.316976144880702</v>
      </c>
    </row>
    <row r="12" spans="1:9" x14ac:dyDescent="0.25">
      <c r="A12" s="2" t="s">
        <v>12</v>
      </c>
      <c r="B12" t="s">
        <v>5</v>
      </c>
      <c r="C12">
        <v>4</v>
      </c>
      <c r="D12" s="3">
        <v>0.83333333333333337</v>
      </c>
      <c r="E12">
        <v>2.6462071234270401</v>
      </c>
    </row>
    <row r="13" spans="1:9" x14ac:dyDescent="0.25">
      <c r="A13" s="2" t="s">
        <v>12</v>
      </c>
      <c r="B13" t="s">
        <v>5</v>
      </c>
      <c r="C13">
        <v>5</v>
      </c>
      <c r="D13" s="3">
        <v>0.86458333333333337</v>
      </c>
      <c r="E13">
        <v>6.3701754993676296</v>
      </c>
    </row>
    <row r="14" spans="1:9" x14ac:dyDescent="0.25">
      <c r="A14" s="2" t="s">
        <v>12</v>
      </c>
      <c r="B14" t="s">
        <v>5</v>
      </c>
      <c r="C14">
        <v>6</v>
      </c>
      <c r="D14" s="3">
        <v>0.90972222222222221</v>
      </c>
      <c r="E14" t="s">
        <v>7</v>
      </c>
      <c r="I14" s="2"/>
    </row>
    <row r="15" spans="1:9" x14ac:dyDescent="0.25">
      <c r="A15" s="2" t="s">
        <v>12</v>
      </c>
      <c r="B15" t="s">
        <v>5</v>
      </c>
      <c r="C15">
        <v>7</v>
      </c>
      <c r="D15" s="3">
        <v>0.94166666666666665</v>
      </c>
      <c r="E15">
        <v>54.421657019657601</v>
      </c>
    </row>
    <row r="16" spans="1:9" x14ac:dyDescent="0.25">
      <c r="A16" s="2" t="s">
        <v>12</v>
      </c>
      <c r="B16" t="s">
        <v>9</v>
      </c>
      <c r="C16">
        <v>1</v>
      </c>
      <c r="D16" s="3">
        <v>0.69027777777777777</v>
      </c>
      <c r="E16">
        <v>5.7858310229112697E-2</v>
      </c>
    </row>
    <row r="17" spans="1:5" x14ac:dyDescent="0.25">
      <c r="A17" s="2" t="s">
        <v>12</v>
      </c>
      <c r="B17" t="s">
        <v>9</v>
      </c>
      <c r="C17">
        <v>2</v>
      </c>
      <c r="D17" s="3">
        <v>0.73124999999999996</v>
      </c>
      <c r="E17">
        <v>0.973800857052189</v>
      </c>
    </row>
    <row r="18" spans="1:5" x14ac:dyDescent="0.25">
      <c r="A18" s="2" t="s">
        <v>12</v>
      </c>
      <c r="B18" t="s">
        <v>9</v>
      </c>
      <c r="C18">
        <v>3</v>
      </c>
      <c r="D18" s="3">
        <v>0.77222222222222225</v>
      </c>
      <c r="E18">
        <v>3.2973324687049002</v>
      </c>
    </row>
    <row r="19" spans="1:5" x14ac:dyDescent="0.25">
      <c r="A19" s="2" t="s">
        <v>12</v>
      </c>
      <c r="B19" t="s">
        <v>9</v>
      </c>
      <c r="C19">
        <v>4</v>
      </c>
      <c r="D19" s="3">
        <v>0.81458333333333333</v>
      </c>
      <c r="E19">
        <v>6.26739996130273</v>
      </c>
    </row>
    <row r="20" spans="1:5" x14ac:dyDescent="0.25">
      <c r="A20" s="2" t="s">
        <v>12</v>
      </c>
      <c r="B20" t="s">
        <v>9</v>
      </c>
      <c r="C20">
        <v>5</v>
      </c>
      <c r="D20" s="3">
        <v>0.85486111111111107</v>
      </c>
      <c r="E20">
        <v>14.483745371499801</v>
      </c>
    </row>
    <row r="21" spans="1:5" x14ac:dyDescent="0.25">
      <c r="A21" s="2" t="s">
        <v>12</v>
      </c>
      <c r="B21" t="s">
        <v>9</v>
      </c>
      <c r="C21">
        <v>6</v>
      </c>
      <c r="D21" s="3">
        <v>0.89652777777777781</v>
      </c>
      <c r="E21">
        <v>35.911908136241401</v>
      </c>
    </row>
    <row r="22" spans="1:5" x14ac:dyDescent="0.25">
      <c r="A22" s="2" t="s">
        <v>12</v>
      </c>
      <c r="B22" t="s">
        <v>8</v>
      </c>
      <c r="C22">
        <v>1</v>
      </c>
      <c r="D22" s="3">
        <v>0.69097222222222221</v>
      </c>
      <c r="E22">
        <v>0.77699444864113099</v>
      </c>
    </row>
    <row r="23" spans="1:5" x14ac:dyDescent="0.25">
      <c r="A23" s="2" t="s">
        <v>12</v>
      </c>
      <c r="B23" t="s">
        <v>8</v>
      </c>
      <c r="C23">
        <v>2</v>
      </c>
      <c r="D23" s="3">
        <v>0.7270833333333333</v>
      </c>
      <c r="E23">
        <v>0.37812534247164897</v>
      </c>
    </row>
    <row r="24" spans="1:5" x14ac:dyDescent="0.25">
      <c r="A24" s="2" t="s">
        <v>12</v>
      </c>
      <c r="B24" t="s">
        <v>8</v>
      </c>
      <c r="C24">
        <v>3</v>
      </c>
      <c r="D24" s="3">
        <v>0.77083333333333337</v>
      </c>
      <c r="E24">
        <v>2.9075189532002899</v>
      </c>
    </row>
    <row r="25" spans="1:5" x14ac:dyDescent="0.25">
      <c r="A25" s="2" t="s">
        <v>12</v>
      </c>
      <c r="B25" t="s">
        <v>8</v>
      </c>
      <c r="C25">
        <v>4</v>
      </c>
      <c r="D25" s="3">
        <v>0.78888888888888886</v>
      </c>
      <c r="E25">
        <v>1.2130292706196999</v>
      </c>
    </row>
    <row r="26" spans="1:5" x14ac:dyDescent="0.25">
      <c r="A26" s="2" t="s">
        <v>12</v>
      </c>
      <c r="B26" t="s">
        <v>8</v>
      </c>
      <c r="C26">
        <v>5</v>
      </c>
      <c r="D26" s="3">
        <v>0.81319444444444444</v>
      </c>
      <c r="E26">
        <v>7.0289831143516004</v>
      </c>
    </row>
    <row r="27" spans="1:5" x14ac:dyDescent="0.25">
      <c r="A27" s="2" t="s">
        <v>12</v>
      </c>
      <c r="B27" t="s">
        <v>8</v>
      </c>
      <c r="C27">
        <v>6</v>
      </c>
      <c r="D27" s="3">
        <v>0.83194444444444449</v>
      </c>
      <c r="E27">
        <v>11.254605452815801</v>
      </c>
    </row>
    <row r="28" spans="1:5" x14ac:dyDescent="0.25">
      <c r="A28" s="2" t="s">
        <v>12</v>
      </c>
      <c r="B28" t="s">
        <v>8</v>
      </c>
      <c r="C28">
        <v>7</v>
      </c>
      <c r="D28" s="3">
        <v>0.85347222222222219</v>
      </c>
      <c r="E28">
        <v>64.778864281547996</v>
      </c>
    </row>
    <row r="29" spans="1:5" x14ac:dyDescent="0.25">
      <c r="A29" s="2" t="s">
        <v>12</v>
      </c>
      <c r="B29" t="s">
        <v>8</v>
      </c>
      <c r="C29">
        <v>8</v>
      </c>
      <c r="D29" s="3">
        <v>0.89444444444444449</v>
      </c>
      <c r="E29" t="s">
        <v>7</v>
      </c>
    </row>
    <row r="30" spans="1:5" x14ac:dyDescent="0.25">
      <c r="A30" s="2" t="s">
        <v>14</v>
      </c>
      <c r="B30" t="s">
        <v>4</v>
      </c>
      <c r="C30">
        <v>1</v>
      </c>
      <c r="D30" s="3">
        <v>0.73958333333333337</v>
      </c>
      <c r="E30">
        <v>0.73769859734630805</v>
      </c>
    </row>
    <row r="31" spans="1:5" x14ac:dyDescent="0.25">
      <c r="A31" s="2" t="s">
        <v>14</v>
      </c>
      <c r="B31" t="s">
        <v>4</v>
      </c>
      <c r="C31">
        <v>2</v>
      </c>
      <c r="D31" s="3">
        <v>0.78194444444444444</v>
      </c>
      <c r="E31">
        <v>2.20634456374574</v>
      </c>
    </row>
    <row r="32" spans="1:5" x14ac:dyDescent="0.25">
      <c r="A32" s="2" t="s">
        <v>14</v>
      </c>
      <c r="B32" t="s">
        <v>4</v>
      </c>
      <c r="C32">
        <v>3</v>
      </c>
      <c r="D32" s="3">
        <v>0.81736111111111109</v>
      </c>
      <c r="E32">
        <v>1.6264781373417401</v>
      </c>
    </row>
    <row r="33" spans="1:5" x14ac:dyDescent="0.25">
      <c r="A33" s="2" t="s">
        <v>14</v>
      </c>
      <c r="B33" t="s">
        <v>4</v>
      </c>
      <c r="C33">
        <v>4</v>
      </c>
      <c r="D33" s="3">
        <v>0.83194444444444449</v>
      </c>
      <c r="E33" t="s">
        <v>7</v>
      </c>
    </row>
    <row r="34" spans="1:5" x14ac:dyDescent="0.25">
      <c r="A34" s="2" t="s">
        <v>14</v>
      </c>
      <c r="B34" t="s">
        <v>4</v>
      </c>
      <c r="C34">
        <v>5</v>
      </c>
      <c r="D34" s="3">
        <v>0.86319444444444449</v>
      </c>
      <c r="E34">
        <v>3.9777495415616202</v>
      </c>
    </row>
    <row r="35" spans="1:5" x14ac:dyDescent="0.25">
      <c r="A35" s="2" t="s">
        <v>14</v>
      </c>
      <c r="B35" t="s">
        <v>4</v>
      </c>
      <c r="C35">
        <v>6</v>
      </c>
      <c r="D35" s="3">
        <v>0.90555555555555556</v>
      </c>
      <c r="E35" t="s">
        <v>7</v>
      </c>
    </row>
    <row r="36" spans="1:5" x14ac:dyDescent="0.25">
      <c r="A36" s="2" t="s">
        <v>14</v>
      </c>
      <c r="B36" t="s">
        <v>4</v>
      </c>
      <c r="C36">
        <v>7</v>
      </c>
      <c r="D36" s="3">
        <v>0.94861111111111107</v>
      </c>
      <c r="E36">
        <v>24.6864041439445</v>
      </c>
    </row>
    <row r="37" spans="1:5" x14ac:dyDescent="0.25">
      <c r="A37" s="2" t="s">
        <v>14</v>
      </c>
      <c r="B37" t="s">
        <v>5</v>
      </c>
      <c r="C37">
        <v>1</v>
      </c>
      <c r="D37" s="3">
        <v>0.78125</v>
      </c>
      <c r="E37">
        <v>1.41694449052098</v>
      </c>
    </row>
    <row r="38" spans="1:5" x14ac:dyDescent="0.25">
      <c r="A38" s="2" t="s">
        <v>14</v>
      </c>
      <c r="B38" t="s">
        <v>5</v>
      </c>
      <c r="C38">
        <v>2</v>
      </c>
      <c r="D38" s="3">
        <v>0.79791666666666672</v>
      </c>
      <c r="E38">
        <v>37.378678473167398</v>
      </c>
    </row>
    <row r="39" spans="1:5" x14ac:dyDescent="0.25">
      <c r="A39" s="2" t="s">
        <v>14</v>
      </c>
      <c r="B39" t="s">
        <v>5</v>
      </c>
      <c r="C39">
        <v>3</v>
      </c>
      <c r="D39" s="3">
        <v>0.8208333333333333</v>
      </c>
      <c r="E39">
        <v>3.0158825126654598</v>
      </c>
    </row>
    <row r="40" spans="1:5" x14ac:dyDescent="0.25">
      <c r="A40" s="2" t="s">
        <v>14</v>
      </c>
      <c r="B40" t="s">
        <v>5</v>
      </c>
      <c r="C40">
        <v>4</v>
      </c>
      <c r="D40" s="3">
        <v>0.84236111111111112</v>
      </c>
      <c r="E40">
        <v>3.0709395740460002</v>
      </c>
    </row>
    <row r="41" spans="1:5" x14ac:dyDescent="0.25">
      <c r="A41" s="2" t="s">
        <v>14</v>
      </c>
      <c r="B41" t="s">
        <v>5</v>
      </c>
      <c r="C41">
        <v>5</v>
      </c>
      <c r="D41" s="3">
        <v>0.86736111111111114</v>
      </c>
      <c r="E41">
        <v>8.7680269712257495</v>
      </c>
    </row>
    <row r="42" spans="1:5" x14ac:dyDescent="0.25">
      <c r="A42" s="2" t="s">
        <v>14</v>
      </c>
      <c r="B42" t="s">
        <v>5</v>
      </c>
      <c r="C42">
        <v>6</v>
      </c>
      <c r="D42" s="3">
        <v>0.90833333333333333</v>
      </c>
      <c r="E42" t="s">
        <v>7</v>
      </c>
    </row>
    <row r="43" spans="1:5" x14ac:dyDescent="0.25">
      <c r="A43" s="2" t="s">
        <v>14</v>
      </c>
      <c r="B43" t="s">
        <v>5</v>
      </c>
      <c r="C43">
        <v>7</v>
      </c>
      <c r="D43" s="3">
        <v>0.94861111111111107</v>
      </c>
      <c r="E43">
        <v>133.222137442301</v>
      </c>
    </row>
    <row r="44" spans="1:5" x14ac:dyDescent="0.25">
      <c r="A44" s="2" t="s">
        <v>14</v>
      </c>
      <c r="B44" t="s">
        <v>9</v>
      </c>
      <c r="C44">
        <v>1</v>
      </c>
      <c r="D44" s="3">
        <v>0.69027777777777777</v>
      </c>
      <c r="E44">
        <v>1.7340768317618549</v>
      </c>
    </row>
    <row r="45" spans="1:5" x14ac:dyDescent="0.25">
      <c r="A45" s="2" t="s">
        <v>14</v>
      </c>
      <c r="B45" t="s">
        <v>9</v>
      </c>
      <c r="C45">
        <v>2</v>
      </c>
      <c r="D45" s="3">
        <v>0.73055555555555551</v>
      </c>
      <c r="E45">
        <v>22.4511128979421</v>
      </c>
    </row>
    <row r="46" spans="1:5" x14ac:dyDescent="0.25">
      <c r="A46" s="2" t="s">
        <v>14</v>
      </c>
      <c r="B46" t="s">
        <v>9</v>
      </c>
      <c r="C46">
        <v>3</v>
      </c>
      <c r="D46" s="3">
        <v>0.77083333333333337</v>
      </c>
      <c r="E46">
        <f>([4]plate_1_results!F39+[4]plate_1_results!F40)/2</f>
        <v>600.82302694999998</v>
      </c>
    </row>
    <row r="47" spans="1:5" x14ac:dyDescent="0.25">
      <c r="A47" s="2" t="s">
        <v>14</v>
      </c>
      <c r="B47" t="s">
        <v>9</v>
      </c>
      <c r="C47">
        <v>4</v>
      </c>
      <c r="D47" s="3">
        <v>0.81319444444444444</v>
      </c>
      <c r="E47">
        <f>SUM([4]plate_1_results!F44+[4]plate_1_results!F45)/2</f>
        <v>11.870947869999998</v>
      </c>
    </row>
    <row r="48" spans="1:5" x14ac:dyDescent="0.25">
      <c r="A48" s="2" t="s">
        <v>14</v>
      </c>
      <c r="B48" t="s">
        <v>9</v>
      </c>
      <c r="C48">
        <v>5</v>
      </c>
      <c r="D48" s="3">
        <v>0.85416666666666663</v>
      </c>
      <c r="E48">
        <f>([4]plate_1_results!F49+[4]plate_1_results!F50)/2</f>
        <v>30.135191225</v>
      </c>
    </row>
    <row r="49" spans="1:5" x14ac:dyDescent="0.25">
      <c r="A49" s="2" t="s">
        <v>14</v>
      </c>
      <c r="B49" t="s">
        <v>9</v>
      </c>
      <c r="C49">
        <v>6</v>
      </c>
      <c r="D49" s="3">
        <v>0.89583333333333337</v>
      </c>
      <c r="E49">
        <f>([4]plate_1_results!F54+[4]plate_1_results!F55)/2</f>
        <v>122.477601495</v>
      </c>
    </row>
    <row r="50" spans="1:5" x14ac:dyDescent="0.25">
      <c r="A50" s="2" t="s">
        <v>14</v>
      </c>
      <c r="B50" t="s">
        <v>8</v>
      </c>
      <c r="C50">
        <v>1</v>
      </c>
      <c r="D50" s="3">
        <v>0.6875</v>
      </c>
      <c r="E50">
        <v>0.41919846039550201</v>
      </c>
    </row>
    <row r="51" spans="1:5" x14ac:dyDescent="0.25">
      <c r="A51" s="2" t="s">
        <v>14</v>
      </c>
      <c r="B51" t="s">
        <v>8</v>
      </c>
      <c r="C51">
        <v>2</v>
      </c>
      <c r="D51" s="3">
        <v>0.73263888888888884</v>
      </c>
      <c r="E51">
        <v>1.37575319082277</v>
      </c>
    </row>
    <row r="52" spans="1:5" x14ac:dyDescent="0.25">
      <c r="A52" s="2" t="s">
        <v>14</v>
      </c>
      <c r="B52" t="s">
        <v>8</v>
      </c>
      <c r="C52">
        <v>3</v>
      </c>
      <c r="D52" s="3">
        <v>0.76736111111111116</v>
      </c>
      <c r="E52">
        <v>0.54011231041673202</v>
      </c>
    </row>
    <row r="53" spans="1:5" x14ac:dyDescent="0.25">
      <c r="A53" s="2" t="s">
        <v>14</v>
      </c>
      <c r="B53" t="s">
        <v>8</v>
      </c>
      <c r="C53">
        <v>4</v>
      </c>
      <c r="D53" s="3">
        <v>0.78819444444444442</v>
      </c>
      <c r="E53">
        <v>0.89493097285004297</v>
      </c>
    </row>
    <row r="54" spans="1:5" x14ac:dyDescent="0.25">
      <c r="A54" s="2" t="s">
        <v>14</v>
      </c>
      <c r="B54" t="s">
        <v>8</v>
      </c>
      <c r="C54">
        <v>5</v>
      </c>
      <c r="D54" s="3">
        <v>0.8125</v>
      </c>
      <c r="E54">
        <v>1.7554128522476999</v>
      </c>
    </row>
    <row r="55" spans="1:5" x14ac:dyDescent="0.25">
      <c r="A55" s="2" t="s">
        <v>14</v>
      </c>
      <c r="B55" t="s">
        <v>8</v>
      </c>
      <c r="C55">
        <v>6</v>
      </c>
      <c r="D55" s="3">
        <v>0.83333333333333337</v>
      </c>
      <c r="E55">
        <v>9.2477548500389908</v>
      </c>
    </row>
    <row r="56" spans="1:5" x14ac:dyDescent="0.25">
      <c r="A56" s="2" t="s">
        <v>14</v>
      </c>
      <c r="B56" t="s">
        <v>8</v>
      </c>
      <c r="C56">
        <v>7</v>
      </c>
      <c r="D56" s="3">
        <v>0.85416666666666663</v>
      </c>
      <c r="E56" t="s">
        <v>7</v>
      </c>
    </row>
    <row r="57" spans="1:5" x14ac:dyDescent="0.25">
      <c r="A57" s="2" t="s">
        <v>14</v>
      </c>
      <c r="B57" t="s">
        <v>8</v>
      </c>
      <c r="C57">
        <v>8</v>
      </c>
      <c r="D57" s="3">
        <v>0.88888888888888884</v>
      </c>
      <c r="E57">
        <v>23.6262274803608</v>
      </c>
    </row>
    <row r="58" spans="1:5" x14ac:dyDescent="0.25">
      <c r="A58" s="2" t="s">
        <v>16</v>
      </c>
      <c r="B58" t="s">
        <v>4</v>
      </c>
      <c r="C58">
        <v>1</v>
      </c>
      <c r="D58" s="3">
        <v>0.73958333333333337</v>
      </c>
      <c r="E58">
        <v>30.012661997402301</v>
      </c>
    </row>
    <row r="59" spans="1:5" x14ac:dyDescent="0.25">
      <c r="A59" s="2" t="s">
        <v>16</v>
      </c>
      <c r="B59" t="s">
        <v>4</v>
      </c>
      <c r="C59">
        <v>2</v>
      </c>
      <c r="D59" s="3">
        <v>0.78194444444444444</v>
      </c>
      <c r="E59">
        <v>3.0709395740460002</v>
      </c>
    </row>
    <row r="60" spans="1:5" x14ac:dyDescent="0.25">
      <c r="A60" s="2" t="s">
        <v>16</v>
      </c>
      <c r="B60" t="s">
        <v>4</v>
      </c>
      <c r="C60">
        <v>3</v>
      </c>
      <c r="D60" s="3">
        <v>0.81527777777777777</v>
      </c>
      <c r="E60">
        <v>6.3701754993676296</v>
      </c>
    </row>
    <row r="61" spans="1:5" x14ac:dyDescent="0.25">
      <c r="A61" s="2" t="s">
        <v>16</v>
      </c>
      <c r="B61" t="s">
        <v>4</v>
      </c>
      <c r="C61">
        <v>4</v>
      </c>
      <c r="D61" s="3">
        <v>0.83194444444444449</v>
      </c>
      <c r="E61">
        <v>7.51341874672584</v>
      </c>
    </row>
    <row r="62" spans="1:5" x14ac:dyDescent="0.25">
      <c r="A62" s="2" t="s">
        <v>16</v>
      </c>
      <c r="B62" t="s">
        <v>4</v>
      </c>
      <c r="C62">
        <v>5</v>
      </c>
      <c r="D62" s="3">
        <v>0.86319444444444449</v>
      </c>
      <c r="E62">
        <v>73.581147893185502</v>
      </c>
    </row>
    <row r="63" spans="1:5" x14ac:dyDescent="0.25">
      <c r="A63" s="2" t="s">
        <v>16</v>
      </c>
      <c r="B63" t="s">
        <v>4</v>
      </c>
      <c r="C63">
        <v>6</v>
      </c>
      <c r="D63" s="3">
        <v>0.90555555555555556</v>
      </c>
      <c r="E63" t="s">
        <v>7</v>
      </c>
    </row>
    <row r="64" spans="1:5" x14ac:dyDescent="0.25">
      <c r="A64" s="2" t="s">
        <v>16</v>
      </c>
      <c r="B64" t="s">
        <v>4</v>
      </c>
      <c r="C64">
        <v>7</v>
      </c>
      <c r="D64" s="3">
        <v>0.94861111111111107</v>
      </c>
      <c r="E64" t="s">
        <v>7</v>
      </c>
    </row>
    <row r="65" spans="1:5" x14ac:dyDescent="0.25">
      <c r="A65" s="2" t="s">
        <v>16</v>
      </c>
      <c r="B65" t="s">
        <v>5</v>
      </c>
      <c r="C65">
        <v>1</v>
      </c>
      <c r="D65" s="3">
        <v>0.78125</v>
      </c>
      <c r="E65">
        <v>0.973800857052189</v>
      </c>
    </row>
    <row r="66" spans="1:5" x14ac:dyDescent="0.25">
      <c r="A66" s="2" t="s">
        <v>16</v>
      </c>
      <c r="B66" t="s">
        <v>5</v>
      </c>
      <c r="C66">
        <v>2</v>
      </c>
      <c r="D66" s="3">
        <v>0.79791666666666672</v>
      </c>
      <c r="E66">
        <v>9.5879705270799196</v>
      </c>
    </row>
    <row r="67" spans="1:5" x14ac:dyDescent="0.25">
      <c r="A67" s="2" t="s">
        <v>16</v>
      </c>
      <c r="B67" t="s">
        <v>5</v>
      </c>
      <c r="C67">
        <v>3</v>
      </c>
      <c r="D67" s="3">
        <v>0.82152777777777775</v>
      </c>
      <c r="E67">
        <v>1.2940044900743899</v>
      </c>
    </row>
    <row r="68" spans="1:5" x14ac:dyDescent="0.25">
      <c r="A68" s="2" t="s">
        <v>16</v>
      </c>
      <c r="B68" t="s">
        <v>5</v>
      </c>
      <c r="C68">
        <v>4</v>
      </c>
      <c r="D68" s="3">
        <v>0.84236111111111112</v>
      </c>
      <c r="E68">
        <v>10.1702936457941</v>
      </c>
    </row>
    <row r="69" spans="1:5" x14ac:dyDescent="0.25">
      <c r="A69" s="2" t="s">
        <v>16</v>
      </c>
      <c r="B69" t="s">
        <v>5</v>
      </c>
      <c r="C69">
        <v>5</v>
      </c>
      <c r="D69" s="3">
        <v>0.86736111111111114</v>
      </c>
      <c r="E69">
        <v>19.830836075215299</v>
      </c>
    </row>
    <row r="70" spans="1:5" x14ac:dyDescent="0.25">
      <c r="A70" s="2" t="s">
        <v>16</v>
      </c>
      <c r="B70" t="s">
        <v>5</v>
      </c>
      <c r="C70">
        <v>6</v>
      </c>
      <c r="D70" s="3">
        <v>0.90833333333333333</v>
      </c>
      <c r="E70">
        <v>29.525937192092801</v>
      </c>
    </row>
    <row r="71" spans="1:5" x14ac:dyDescent="0.25">
      <c r="A71" s="2" t="s">
        <v>16</v>
      </c>
      <c r="B71" t="s">
        <v>5</v>
      </c>
      <c r="C71">
        <v>7</v>
      </c>
      <c r="D71" s="3">
        <v>0.94861111111111107</v>
      </c>
      <c r="E71" t="s">
        <v>7</v>
      </c>
    </row>
    <row r="72" spans="1:5" x14ac:dyDescent="0.25">
      <c r="A72" t="s">
        <v>10</v>
      </c>
      <c r="E72" t="s">
        <v>7</v>
      </c>
    </row>
    <row r="73" spans="1:5" x14ac:dyDescent="0.25">
      <c r="A73" t="s">
        <v>11</v>
      </c>
      <c r="E73">
        <f>([4]plate_1_results!F89+[4]plate_1_results!F90)/2</f>
        <v>18.378952269999999</v>
      </c>
    </row>
    <row r="74" spans="1:5" x14ac:dyDescent="0.25">
      <c r="A74" s="2" t="s">
        <v>17</v>
      </c>
      <c r="E74" t="s">
        <v>7</v>
      </c>
    </row>
    <row r="75" spans="1:5" x14ac:dyDescent="0.25">
      <c r="A75" s="2" t="s">
        <v>18</v>
      </c>
      <c r="E75">
        <v>1.2130292709999999</v>
      </c>
    </row>
    <row r="76" spans="1:5" x14ac:dyDescent="0.25">
      <c r="A76" s="2" t="s">
        <v>19</v>
      </c>
      <c r="E76">
        <f>([4]plate_1_results!F79+[4]plate_1_results!F80)/2</f>
        <v>1.4588313479999999</v>
      </c>
    </row>
    <row r="77" spans="1:5" x14ac:dyDescent="0.25">
      <c r="A77" s="2" t="s">
        <v>20</v>
      </c>
      <c r="E77">
        <f>([4]plate_1_results!F83+[4]plate_1_results!F84)/2</f>
        <v>5.0810288950000002</v>
      </c>
    </row>
    <row r="78" spans="1:5" x14ac:dyDescent="0.25">
      <c r="A78" s="2" t="s">
        <v>21</v>
      </c>
      <c r="E78">
        <f>([4]plate_1_results!F91+[4]plate_1_results!F92)/2</f>
        <v>14.720060165</v>
      </c>
    </row>
    <row r="79" spans="1:5" x14ac:dyDescent="0.25">
      <c r="A79" s="2" t="s">
        <v>22</v>
      </c>
      <c r="E79">
        <f>([4]plate_1_results!F93+[4]plate_1_results!F94)/2</f>
        <v>51.421653660000004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F4C8-6F42-4BE5-9F74-3E209F26C582}">
  <dimension ref="A1:E77"/>
  <sheetViews>
    <sheetView zoomScale="91" workbookViewId="0">
      <selection activeCell="A77" sqref="A77"/>
    </sheetView>
  </sheetViews>
  <sheetFormatPr defaultRowHeight="15" x14ac:dyDescent="0.25"/>
  <cols>
    <col min="2" max="2" width="28.5703125" customWidth="1"/>
    <col min="3" max="3" width="23.28515625" customWidth="1"/>
    <col min="4" max="4" width="27.7109375" customWidth="1"/>
    <col min="5" max="5" width="39.5703125" customWidth="1"/>
  </cols>
  <sheetData>
    <row r="1" spans="1:5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4" t="s">
        <v>13</v>
      </c>
      <c r="B2" t="s">
        <v>4</v>
      </c>
      <c r="C2">
        <v>1</v>
      </c>
      <c r="D2" s="3">
        <v>0.72916666666666663</v>
      </c>
      <c r="E2">
        <v>9.5931677728268099</v>
      </c>
    </row>
    <row r="3" spans="1:5" x14ac:dyDescent="0.25">
      <c r="A3" s="4" t="s">
        <v>13</v>
      </c>
      <c r="B3" t="s">
        <v>4</v>
      </c>
      <c r="C3">
        <v>2</v>
      </c>
      <c r="D3" s="3">
        <v>0.78472222222222221</v>
      </c>
      <c r="E3">
        <v>4.9513068493631804</v>
      </c>
    </row>
    <row r="4" spans="1:5" x14ac:dyDescent="0.25">
      <c r="A4" s="4" t="s">
        <v>13</v>
      </c>
      <c r="B4" t="s">
        <v>4</v>
      </c>
      <c r="C4">
        <v>3</v>
      </c>
      <c r="D4" s="3">
        <v>0.80555555555555558</v>
      </c>
      <c r="E4">
        <v>5.8986243905720102</v>
      </c>
    </row>
    <row r="5" spans="1:5" x14ac:dyDescent="0.25">
      <c r="A5" s="4" t="s">
        <v>13</v>
      </c>
      <c r="B5" t="s">
        <v>4</v>
      </c>
      <c r="C5">
        <v>4</v>
      </c>
      <c r="D5" s="3">
        <v>0.8256944444444444</v>
      </c>
      <c r="E5" t="s">
        <v>7</v>
      </c>
    </row>
    <row r="6" spans="1:5" x14ac:dyDescent="0.25">
      <c r="A6" s="4" t="s">
        <v>13</v>
      </c>
      <c r="B6" t="s">
        <v>4</v>
      </c>
      <c r="C6">
        <v>5</v>
      </c>
      <c r="D6" s="3">
        <v>0.86944444444444446</v>
      </c>
      <c r="E6">
        <v>5.24758084841522</v>
      </c>
    </row>
    <row r="7" spans="1:5" x14ac:dyDescent="0.25">
      <c r="A7" s="4" t="s">
        <v>13</v>
      </c>
      <c r="B7" t="s">
        <v>4</v>
      </c>
      <c r="C7">
        <v>6</v>
      </c>
      <c r="D7" s="3">
        <v>0.8979166666666667</v>
      </c>
      <c r="E7">
        <v>8.7028855866456798</v>
      </c>
    </row>
    <row r="8" spans="1:5" x14ac:dyDescent="0.25">
      <c r="A8" s="4" t="s">
        <v>13</v>
      </c>
      <c r="B8" t="s">
        <v>4</v>
      </c>
      <c r="C8">
        <v>7</v>
      </c>
      <c r="D8" s="3">
        <v>0.93958333333333333</v>
      </c>
      <c r="E8">
        <v>12.0352661489704</v>
      </c>
    </row>
    <row r="9" spans="1:5" x14ac:dyDescent="0.25">
      <c r="A9" s="4" t="s">
        <v>13</v>
      </c>
      <c r="B9" t="s">
        <v>5</v>
      </c>
      <c r="C9">
        <v>1</v>
      </c>
      <c r="D9" s="3">
        <v>0.74583333333333335</v>
      </c>
      <c r="E9">
        <v>6.2590294519103598</v>
      </c>
    </row>
    <row r="10" spans="1:5" x14ac:dyDescent="0.25">
      <c r="A10" s="4" t="s">
        <v>13</v>
      </c>
      <c r="B10" t="s">
        <v>5</v>
      </c>
      <c r="C10">
        <v>2</v>
      </c>
      <c r="D10" s="3">
        <v>0.78402777777777777</v>
      </c>
      <c r="E10">
        <v>7.2920987492872698</v>
      </c>
    </row>
    <row r="11" spans="1:5" x14ac:dyDescent="0.25">
      <c r="A11" s="4" t="s">
        <v>13</v>
      </c>
      <c r="B11" t="s">
        <v>5</v>
      </c>
      <c r="C11">
        <v>3</v>
      </c>
      <c r="D11" s="3">
        <v>0.81597222222222221</v>
      </c>
      <c r="E11">
        <v>6.95954199907702</v>
      </c>
    </row>
    <row r="12" spans="1:5" x14ac:dyDescent="0.25">
      <c r="A12" s="4" t="s">
        <v>13</v>
      </c>
      <c r="B12" t="s">
        <v>5</v>
      </c>
      <c r="C12">
        <v>4</v>
      </c>
      <c r="D12" s="3">
        <v>0.83333333333333337</v>
      </c>
      <c r="E12">
        <v>11.8537466829357</v>
      </c>
    </row>
    <row r="13" spans="1:5" x14ac:dyDescent="0.25">
      <c r="A13" s="4" t="s">
        <v>13</v>
      </c>
      <c r="B13" t="s">
        <v>5</v>
      </c>
      <c r="C13">
        <v>5</v>
      </c>
      <c r="D13" s="3">
        <v>0.86458333333333337</v>
      </c>
      <c r="E13">
        <v>7.2920987492872698</v>
      </c>
    </row>
    <row r="14" spans="1:5" x14ac:dyDescent="0.25">
      <c r="A14" s="4" t="s">
        <v>13</v>
      </c>
      <c r="B14" t="s">
        <v>5</v>
      </c>
      <c r="C14">
        <v>6</v>
      </c>
      <c r="D14" s="3">
        <v>0.90972222222222221</v>
      </c>
      <c r="E14">
        <v>12.9973012594695</v>
      </c>
    </row>
    <row r="15" spans="1:5" x14ac:dyDescent="0.25">
      <c r="A15" s="4" t="s">
        <v>13</v>
      </c>
      <c r="B15" t="s">
        <v>5</v>
      </c>
      <c r="C15">
        <v>7</v>
      </c>
      <c r="D15" s="3">
        <v>0.94166666666666665</v>
      </c>
      <c r="E15">
        <v>24.9587798828986</v>
      </c>
    </row>
    <row r="16" spans="1:5" x14ac:dyDescent="0.25">
      <c r="A16" s="4" t="s">
        <v>13</v>
      </c>
      <c r="B16" t="s">
        <v>9</v>
      </c>
      <c r="C16">
        <v>1</v>
      </c>
      <c r="D16" s="3">
        <v>0.69027777777777777</v>
      </c>
      <c r="E16">
        <v>2.8386274142221302</v>
      </c>
    </row>
    <row r="17" spans="1:5" x14ac:dyDescent="0.25">
      <c r="A17" s="4" t="s">
        <v>13</v>
      </c>
      <c r="B17" t="s">
        <v>9</v>
      </c>
      <c r="C17">
        <v>2</v>
      </c>
      <c r="D17" s="3">
        <v>0.73124999999999996</v>
      </c>
      <c r="E17">
        <v>4.2157249607231302</v>
      </c>
    </row>
    <row r="18" spans="1:5" x14ac:dyDescent="0.25">
      <c r="A18" s="4" t="s">
        <v>13</v>
      </c>
      <c r="B18" t="s">
        <v>9</v>
      </c>
      <c r="C18">
        <v>3</v>
      </c>
      <c r="D18" s="3">
        <v>0.77222222222222225</v>
      </c>
      <c r="E18">
        <v>5.0237542616692101</v>
      </c>
    </row>
    <row r="19" spans="1:5" x14ac:dyDescent="0.25">
      <c r="A19" s="4" t="s">
        <v>13</v>
      </c>
      <c r="B19" t="s">
        <v>9</v>
      </c>
      <c r="C19">
        <v>4</v>
      </c>
      <c r="D19" s="3">
        <v>0.81458333333333333</v>
      </c>
      <c r="E19">
        <v>4.4712210206880396</v>
      </c>
    </row>
    <row r="20" spans="1:5" x14ac:dyDescent="0.25">
      <c r="A20" s="4" t="s">
        <v>13</v>
      </c>
      <c r="B20" t="s">
        <v>9</v>
      </c>
      <c r="C20">
        <v>5</v>
      </c>
      <c r="D20" s="3">
        <v>0.85486111111111107</v>
      </c>
      <c r="E20">
        <v>9.5756510579072707</v>
      </c>
    </row>
    <row r="21" spans="1:5" x14ac:dyDescent="0.25">
      <c r="A21" s="4" t="s">
        <v>13</v>
      </c>
      <c r="B21" t="s">
        <v>9</v>
      </c>
      <c r="C21">
        <v>6</v>
      </c>
      <c r="D21" s="3">
        <v>0.89652777777777781</v>
      </c>
      <c r="E21">
        <v>11.1074343755489</v>
      </c>
    </row>
    <row r="22" spans="1:5" x14ac:dyDescent="0.25">
      <c r="A22" s="4" t="s">
        <v>13</v>
      </c>
      <c r="B22" t="s">
        <v>8</v>
      </c>
      <c r="C22">
        <v>1</v>
      </c>
      <c r="D22" s="3">
        <v>0.7006944444444444</v>
      </c>
      <c r="E22">
        <v>1.98821038885331</v>
      </c>
    </row>
    <row r="23" spans="1:5" x14ac:dyDescent="0.25">
      <c r="A23" s="4" t="s">
        <v>13</v>
      </c>
      <c r="B23" t="s">
        <v>8</v>
      </c>
      <c r="C23">
        <v>2</v>
      </c>
      <c r="D23" s="3">
        <v>0.7270833333333333</v>
      </c>
      <c r="E23">
        <v>2.4048724960803098</v>
      </c>
    </row>
    <row r="24" spans="1:5" x14ac:dyDescent="0.25">
      <c r="A24" s="4" t="s">
        <v>13</v>
      </c>
      <c r="B24" t="s">
        <v>8</v>
      </c>
      <c r="C24">
        <v>3</v>
      </c>
      <c r="D24" s="3">
        <v>0.77083333333333337</v>
      </c>
      <c r="E24">
        <v>2.6431241058158399</v>
      </c>
    </row>
    <row r="25" spans="1:5" x14ac:dyDescent="0.25">
      <c r="A25" s="4" t="s">
        <v>13</v>
      </c>
      <c r="B25" t="s">
        <v>8</v>
      </c>
      <c r="C25">
        <v>4</v>
      </c>
      <c r="D25" s="3">
        <v>0.78888888888888886</v>
      </c>
      <c r="E25">
        <v>2.0339715402120202</v>
      </c>
    </row>
    <row r="26" spans="1:5" x14ac:dyDescent="0.25">
      <c r="A26" s="4" t="s">
        <v>13</v>
      </c>
      <c r="B26" t="s">
        <v>8</v>
      </c>
      <c r="C26">
        <v>5</v>
      </c>
      <c r="D26" s="3">
        <v>0.81319444444444444</v>
      </c>
      <c r="E26">
        <v>2.4048724960803098</v>
      </c>
    </row>
    <row r="27" spans="1:5" x14ac:dyDescent="0.25">
      <c r="A27" s="4" t="s">
        <v>13</v>
      </c>
      <c r="B27" t="s">
        <v>8</v>
      </c>
      <c r="C27">
        <v>6</v>
      </c>
      <c r="D27" s="3">
        <v>0.83194444444444449</v>
      </c>
      <c r="E27">
        <v>4.9513068493631804</v>
      </c>
    </row>
    <row r="28" spans="1:5" x14ac:dyDescent="0.25">
      <c r="A28" s="4" t="s">
        <v>13</v>
      </c>
      <c r="B28" t="s">
        <v>8</v>
      </c>
      <c r="C28">
        <v>7</v>
      </c>
      <c r="D28" s="3">
        <v>0.85347222222222219</v>
      </c>
      <c r="E28">
        <v>7.7717228069125204</v>
      </c>
    </row>
    <row r="29" spans="1:5" x14ac:dyDescent="0.25">
      <c r="A29" s="4" t="s">
        <v>13</v>
      </c>
      <c r="B29" t="s">
        <v>8</v>
      </c>
      <c r="C29">
        <v>8</v>
      </c>
      <c r="D29" s="3">
        <v>0.89444444444444449</v>
      </c>
      <c r="E29" t="s">
        <v>7</v>
      </c>
    </row>
    <row r="30" spans="1:5" x14ac:dyDescent="0.25">
      <c r="A30" s="4" t="s">
        <v>15</v>
      </c>
      <c r="B30" t="s">
        <v>4</v>
      </c>
      <c r="C30">
        <v>1</v>
      </c>
      <c r="D30" s="3">
        <v>0.73958333333333337</v>
      </c>
      <c r="E30">
        <v>3.7961577907540902</v>
      </c>
    </row>
    <row r="31" spans="1:5" x14ac:dyDescent="0.25">
      <c r="A31" s="4" t="s">
        <v>15</v>
      </c>
      <c r="B31" t="s">
        <v>4</v>
      </c>
      <c r="C31">
        <v>2</v>
      </c>
      <c r="D31" s="3">
        <v>0.78194444444444444</v>
      </c>
      <c r="E31">
        <v>2.7892915666690201</v>
      </c>
    </row>
    <row r="32" spans="1:5" x14ac:dyDescent="0.25">
      <c r="A32" s="4" t="s">
        <v>15</v>
      </c>
      <c r="B32" t="s">
        <v>4</v>
      </c>
      <c r="C32">
        <v>3</v>
      </c>
      <c r="D32" s="3">
        <v>0.81527777777777777</v>
      </c>
      <c r="E32">
        <v>1.4403981055650401</v>
      </c>
    </row>
    <row r="33" spans="1:5" x14ac:dyDescent="0.25">
      <c r="A33" s="4" t="s">
        <v>15</v>
      </c>
      <c r="B33" t="s">
        <v>4</v>
      </c>
      <c r="C33">
        <v>4</v>
      </c>
      <c r="D33" s="3">
        <v>0.83194444444444449</v>
      </c>
      <c r="E33">
        <v>1.89692338090181</v>
      </c>
    </row>
    <row r="34" spans="1:5" x14ac:dyDescent="0.25">
      <c r="A34" s="4" t="s">
        <v>15</v>
      </c>
      <c r="B34" t="s">
        <v>4</v>
      </c>
      <c r="C34">
        <v>5</v>
      </c>
      <c r="D34" s="3">
        <v>0.86319444444444449</v>
      </c>
      <c r="E34">
        <v>8.0291137475197907</v>
      </c>
    </row>
    <row r="35" spans="1:5" x14ac:dyDescent="0.25">
      <c r="A35" s="4" t="s">
        <v>15</v>
      </c>
      <c r="B35" t="s">
        <v>4</v>
      </c>
      <c r="C35">
        <v>6</v>
      </c>
      <c r="D35" s="3">
        <v>0.90555555555555556</v>
      </c>
      <c r="E35">
        <v>46.548028789170303</v>
      </c>
    </row>
    <row r="36" spans="1:5" x14ac:dyDescent="0.25">
      <c r="A36" s="4" t="s">
        <v>15</v>
      </c>
      <c r="B36" t="s">
        <v>4</v>
      </c>
      <c r="C36">
        <v>7</v>
      </c>
      <c r="D36" s="3">
        <v>0.94861111111111107</v>
      </c>
      <c r="E36">
        <v>28.333140763123399</v>
      </c>
    </row>
    <row r="37" spans="1:5" x14ac:dyDescent="0.25">
      <c r="A37" s="4" t="s">
        <v>15</v>
      </c>
      <c r="B37" t="s">
        <v>5</v>
      </c>
      <c r="C37">
        <v>1</v>
      </c>
      <c r="D37" s="3">
        <v>0.78125</v>
      </c>
      <c r="E37">
        <v>8.1626650708642892</v>
      </c>
    </row>
    <row r="38" spans="1:5" x14ac:dyDescent="0.25">
      <c r="A38" s="4" t="s">
        <v>15</v>
      </c>
      <c r="B38" t="s">
        <v>5</v>
      </c>
      <c r="C38">
        <v>2</v>
      </c>
      <c r="D38" s="3">
        <v>0.79791666666666672</v>
      </c>
      <c r="E38">
        <v>4.4712210206880396</v>
      </c>
    </row>
    <row r="39" spans="1:5" x14ac:dyDescent="0.25">
      <c r="A39" s="4" t="s">
        <v>15</v>
      </c>
      <c r="B39" t="s">
        <v>5</v>
      </c>
      <c r="C39">
        <v>3</v>
      </c>
      <c r="D39" s="3">
        <v>0.8208333333333333</v>
      </c>
      <c r="E39">
        <v>329.95282674954399</v>
      </c>
    </row>
    <row r="40" spans="1:5" x14ac:dyDescent="0.25">
      <c r="A40" s="4" t="s">
        <v>15</v>
      </c>
      <c r="B40" t="s">
        <v>5</v>
      </c>
      <c r="C40">
        <v>4</v>
      </c>
      <c r="D40" s="3">
        <v>0.84236111111111112</v>
      </c>
      <c r="E40" t="s">
        <v>7</v>
      </c>
    </row>
    <row r="41" spans="1:5" x14ac:dyDescent="0.25">
      <c r="A41" s="4" t="s">
        <v>15</v>
      </c>
      <c r="B41" t="s">
        <v>5</v>
      </c>
      <c r="C41">
        <v>5</v>
      </c>
      <c r="D41" s="3">
        <v>0.86736111111111114</v>
      </c>
      <c r="E41" t="s">
        <v>7</v>
      </c>
    </row>
    <row r="42" spans="1:5" x14ac:dyDescent="0.25">
      <c r="A42" s="4" t="s">
        <v>15</v>
      </c>
      <c r="B42" t="s">
        <v>5</v>
      </c>
      <c r="C42">
        <v>6</v>
      </c>
      <c r="D42" s="3">
        <v>0.90833333333333333</v>
      </c>
      <c r="E42">
        <v>18.028457675512701</v>
      </c>
    </row>
    <row r="43" spans="1:5" x14ac:dyDescent="0.25">
      <c r="A43" s="4" t="s">
        <v>15</v>
      </c>
      <c r="B43" t="s">
        <v>5</v>
      </c>
      <c r="C43">
        <v>7</v>
      </c>
      <c r="D43" s="3">
        <v>0.94861111111111107</v>
      </c>
      <c r="E43" t="s">
        <v>7</v>
      </c>
    </row>
    <row r="44" spans="1:5" x14ac:dyDescent="0.25">
      <c r="A44" s="4" t="s">
        <v>15</v>
      </c>
      <c r="B44" t="s">
        <v>9</v>
      </c>
      <c r="C44">
        <v>1</v>
      </c>
      <c r="D44" s="3">
        <v>0.69027777777777777</v>
      </c>
      <c r="E44" t="s">
        <v>7</v>
      </c>
    </row>
    <row r="45" spans="1:5" x14ac:dyDescent="0.25">
      <c r="A45" s="4" t="s">
        <v>15</v>
      </c>
      <c r="B45" t="s">
        <v>9</v>
      </c>
      <c r="C45">
        <v>2</v>
      </c>
      <c r="D45" s="3">
        <v>0.73055555555555551</v>
      </c>
      <c r="E45" t="s">
        <v>7</v>
      </c>
    </row>
    <row r="46" spans="1:5" x14ac:dyDescent="0.25">
      <c r="A46" s="4" t="s">
        <v>15</v>
      </c>
      <c r="B46" t="s">
        <v>9</v>
      </c>
      <c r="C46">
        <v>3</v>
      </c>
      <c r="D46" s="3">
        <v>0.77083333333333337</v>
      </c>
      <c r="E46">
        <v>3.1939126816975301</v>
      </c>
    </row>
    <row r="47" spans="1:5" x14ac:dyDescent="0.25">
      <c r="A47" s="4" t="s">
        <v>15</v>
      </c>
      <c r="B47" t="s">
        <v>9</v>
      </c>
      <c r="C47">
        <v>4</v>
      </c>
      <c r="D47" s="3">
        <v>0.81319444444444444</v>
      </c>
      <c r="E47" t="s">
        <v>7</v>
      </c>
    </row>
    <row r="48" spans="1:5" x14ac:dyDescent="0.25">
      <c r="A48" s="4" t="s">
        <v>15</v>
      </c>
      <c r="B48" t="s">
        <v>9</v>
      </c>
      <c r="C48">
        <v>5</v>
      </c>
      <c r="D48" s="3">
        <v>0.85416666666666663</v>
      </c>
      <c r="E48" t="s">
        <v>7</v>
      </c>
    </row>
    <row r="49" spans="1:5" x14ac:dyDescent="0.25">
      <c r="A49" s="4" t="s">
        <v>15</v>
      </c>
      <c r="B49" t="s">
        <v>9</v>
      </c>
      <c r="C49">
        <v>6</v>
      </c>
      <c r="D49" s="3">
        <v>0.89583333333333337</v>
      </c>
      <c r="E49" t="s">
        <v>7</v>
      </c>
    </row>
    <row r="50" spans="1:5" x14ac:dyDescent="0.25">
      <c r="A50" s="4" t="s">
        <v>15</v>
      </c>
      <c r="B50" t="s">
        <v>8</v>
      </c>
      <c r="C50">
        <v>1</v>
      </c>
      <c r="D50" s="3">
        <v>0.6875</v>
      </c>
      <c r="E50">
        <v>1.1592800714160401</v>
      </c>
    </row>
    <row r="51" spans="1:5" x14ac:dyDescent="0.25">
      <c r="A51" s="4" t="s">
        <v>15</v>
      </c>
      <c r="B51" t="s">
        <v>8</v>
      </c>
      <c r="C51">
        <v>2</v>
      </c>
      <c r="D51" s="3">
        <v>0.73263888888888884</v>
      </c>
      <c r="E51">
        <v>1.4403981055650401</v>
      </c>
    </row>
    <row r="52" spans="1:5" x14ac:dyDescent="0.25">
      <c r="A52" s="4" t="s">
        <v>15</v>
      </c>
      <c r="B52" t="s">
        <v>8</v>
      </c>
      <c r="C52">
        <v>3</v>
      </c>
      <c r="D52" s="3">
        <v>0.76736111111111116</v>
      </c>
      <c r="E52" t="s">
        <v>7</v>
      </c>
    </row>
    <row r="53" spans="1:5" x14ac:dyDescent="0.25">
      <c r="A53" s="4" t="s">
        <v>15</v>
      </c>
      <c r="B53" t="s">
        <v>8</v>
      </c>
      <c r="C53">
        <v>4</v>
      </c>
      <c r="D53" s="3">
        <v>0.78819444444444442</v>
      </c>
      <c r="E53">
        <v>11.7775105674583</v>
      </c>
    </row>
    <row r="54" spans="1:5" x14ac:dyDescent="0.25">
      <c r="A54" s="4" t="s">
        <v>15</v>
      </c>
      <c r="B54" t="s">
        <v>8</v>
      </c>
      <c r="C54">
        <v>5</v>
      </c>
      <c r="D54" s="3">
        <v>0.8125</v>
      </c>
      <c r="E54">
        <v>69.625401405660796</v>
      </c>
    </row>
    <row r="55" spans="1:5" x14ac:dyDescent="0.25">
      <c r="A55" s="4" t="s">
        <v>15</v>
      </c>
      <c r="B55" t="s">
        <v>8</v>
      </c>
      <c r="C55">
        <v>6</v>
      </c>
      <c r="D55" s="3">
        <v>0.83333333333333337</v>
      </c>
      <c r="E55">
        <v>7.4079118012217604</v>
      </c>
    </row>
    <row r="56" spans="1:5" x14ac:dyDescent="0.25">
      <c r="A56" s="4" t="s">
        <v>15</v>
      </c>
      <c r="B56" t="s">
        <v>8</v>
      </c>
      <c r="C56">
        <v>7</v>
      </c>
      <c r="D56" s="3">
        <v>0.85416666666666663</v>
      </c>
      <c r="E56">
        <v>11.1529654289989</v>
      </c>
    </row>
    <row r="57" spans="1:5" x14ac:dyDescent="0.25">
      <c r="A57" s="4" t="s">
        <v>15</v>
      </c>
      <c r="B57" t="s">
        <v>8</v>
      </c>
      <c r="C57">
        <v>8</v>
      </c>
      <c r="D57" s="3">
        <v>0.88888888888888884</v>
      </c>
      <c r="E57">
        <v>11.1074343755489</v>
      </c>
    </row>
    <row r="58" spans="1:5" x14ac:dyDescent="0.25">
      <c r="A58" s="2" t="s">
        <v>16</v>
      </c>
      <c r="B58" t="s">
        <v>9</v>
      </c>
      <c r="C58">
        <v>1</v>
      </c>
      <c r="D58" s="3">
        <v>0.69027777777777777</v>
      </c>
      <c r="E58">
        <v>47.965970863792727</v>
      </c>
    </row>
    <row r="59" spans="1:5" x14ac:dyDescent="0.25">
      <c r="A59" s="2" t="s">
        <v>16</v>
      </c>
      <c r="B59" t="s">
        <v>9</v>
      </c>
      <c r="C59">
        <v>2</v>
      </c>
      <c r="D59" s="3">
        <v>0.73055555555555551</v>
      </c>
      <c r="E59">
        <f>([5]plate_2_results!F58+[5]plate_2_results!F59)/2</f>
        <v>1.966120141</v>
      </c>
    </row>
    <row r="60" spans="1:5" x14ac:dyDescent="0.25">
      <c r="A60" s="2" t="s">
        <v>16</v>
      </c>
      <c r="B60" t="s">
        <v>9</v>
      </c>
      <c r="C60">
        <v>3</v>
      </c>
      <c r="D60" s="3">
        <v>0.77083333333333337</v>
      </c>
      <c r="E60">
        <f>([5]plate_2_results!F61+[5]plate_2_results!F62)/2</f>
        <v>3.9448019665</v>
      </c>
    </row>
    <row r="61" spans="1:5" x14ac:dyDescent="0.25">
      <c r="A61" s="2" t="s">
        <v>16</v>
      </c>
      <c r="B61" t="s">
        <v>9</v>
      </c>
      <c r="C61">
        <v>4</v>
      </c>
      <c r="D61" s="3">
        <v>0.81319444444444444</v>
      </c>
      <c r="E61">
        <f>([5]plate_2_results!F64+[5]plate_2_results!F65)/2</f>
        <v>5.6860767839999999</v>
      </c>
    </row>
    <row r="62" spans="1:5" x14ac:dyDescent="0.25">
      <c r="A62" s="2" t="s">
        <v>16</v>
      </c>
      <c r="B62" t="s">
        <v>9</v>
      </c>
      <c r="C62">
        <v>5</v>
      </c>
      <c r="D62" s="3">
        <v>0.85416666666666663</v>
      </c>
      <c r="E62">
        <f>([5]plate_2_results!F67+[5]plate_2_results!F68)/2</f>
        <v>121.88748613</v>
      </c>
    </row>
    <row r="63" spans="1:5" x14ac:dyDescent="0.25">
      <c r="A63" s="2" t="s">
        <v>16</v>
      </c>
      <c r="B63" t="s">
        <v>9</v>
      </c>
      <c r="C63">
        <v>6</v>
      </c>
      <c r="D63" s="3">
        <v>0.89583333333333337</v>
      </c>
      <c r="E63" t="s">
        <v>7</v>
      </c>
    </row>
    <row r="64" spans="1:5" x14ac:dyDescent="0.25">
      <c r="A64" s="2" t="s">
        <v>16</v>
      </c>
      <c r="B64" t="s">
        <v>8</v>
      </c>
      <c r="C64">
        <v>1</v>
      </c>
      <c r="D64" s="3">
        <v>0.6875</v>
      </c>
      <c r="E64">
        <v>20.3246460672753</v>
      </c>
    </row>
    <row r="65" spans="1:5" x14ac:dyDescent="0.25">
      <c r="A65" s="2" t="s">
        <v>16</v>
      </c>
      <c r="B65" t="s">
        <v>8</v>
      </c>
      <c r="C65">
        <v>2</v>
      </c>
      <c r="D65" s="3">
        <v>0.73263888888888884</v>
      </c>
      <c r="E65">
        <v>2.7892915666690201</v>
      </c>
    </row>
    <row r="66" spans="1:5" x14ac:dyDescent="0.25">
      <c r="A66" s="2" t="s">
        <v>16</v>
      </c>
      <c r="B66" t="s">
        <v>8</v>
      </c>
      <c r="C66">
        <v>3</v>
      </c>
      <c r="D66" s="3">
        <v>0.76736111111111116</v>
      </c>
      <c r="E66">
        <v>1.85136445193984</v>
      </c>
    </row>
    <row r="67" spans="1:5" x14ac:dyDescent="0.25">
      <c r="A67" s="2" t="s">
        <v>16</v>
      </c>
      <c r="B67" t="s">
        <v>8</v>
      </c>
      <c r="C67">
        <v>4</v>
      </c>
      <c r="D67" s="3">
        <v>0.78819444444444442</v>
      </c>
      <c r="E67">
        <v>3.6256808281774302</v>
      </c>
    </row>
    <row r="68" spans="1:5" x14ac:dyDescent="0.25">
      <c r="A68" s="2" t="s">
        <v>16</v>
      </c>
      <c r="B68" t="s">
        <v>8</v>
      </c>
      <c r="C68">
        <v>5</v>
      </c>
      <c r="D68" s="3">
        <v>0.8125</v>
      </c>
      <c r="E68">
        <v>5.5624927936428197</v>
      </c>
    </row>
    <row r="69" spans="1:5" x14ac:dyDescent="0.25">
      <c r="A69" s="2" t="s">
        <v>16</v>
      </c>
      <c r="B69" t="s">
        <v>8</v>
      </c>
      <c r="C69">
        <v>6</v>
      </c>
      <c r="D69" s="3">
        <v>0.83333333333333337</v>
      </c>
      <c r="E69">
        <v>17.5664471083081</v>
      </c>
    </row>
    <row r="70" spans="1:5" x14ac:dyDescent="0.25">
      <c r="A70" s="2" t="s">
        <v>16</v>
      </c>
      <c r="B70" t="s">
        <v>8</v>
      </c>
      <c r="C70">
        <v>7</v>
      </c>
      <c r="D70" s="3">
        <v>0.85416666666666663</v>
      </c>
      <c r="E70">
        <v>21.912564079394301</v>
      </c>
    </row>
    <row r="71" spans="1:5" x14ac:dyDescent="0.25">
      <c r="A71" s="2" t="s">
        <v>16</v>
      </c>
      <c r="B71" t="s">
        <v>8</v>
      </c>
      <c r="C71">
        <v>8</v>
      </c>
      <c r="D71" s="3">
        <v>0.88888888888888884</v>
      </c>
      <c r="E71" t="s">
        <v>7</v>
      </c>
    </row>
    <row r="72" spans="1:5" x14ac:dyDescent="0.25">
      <c r="A72" s="2" t="s">
        <v>17</v>
      </c>
      <c r="E72">
        <v>0</v>
      </c>
    </row>
    <row r="73" spans="1:5" x14ac:dyDescent="0.25">
      <c r="A73" s="2" t="s">
        <v>18</v>
      </c>
      <c r="E73">
        <v>1.1111898440000001</v>
      </c>
    </row>
    <row r="74" spans="1:5" x14ac:dyDescent="0.25">
      <c r="A74" s="2" t="s">
        <v>19</v>
      </c>
      <c r="E74">
        <f>([5]plate_2_results!F77+[5]plate_2_results!F78)/2</f>
        <v>1.5085356669999999</v>
      </c>
    </row>
    <row r="75" spans="1:5" x14ac:dyDescent="0.25">
      <c r="A75" s="2" t="s">
        <v>20</v>
      </c>
      <c r="E75">
        <f>([5]plate_2_results!F81+[5]plate_2_results!F82)/2</f>
        <v>5.0032012809999999</v>
      </c>
    </row>
    <row r="76" spans="1:5" x14ac:dyDescent="0.25">
      <c r="A76" s="2" t="s">
        <v>21</v>
      </c>
      <c r="E76">
        <f>([5]plate_2_results!F85+[5]plate_2_results!F86)/2</f>
        <v>15.4417817</v>
      </c>
    </row>
    <row r="77" spans="1:5" x14ac:dyDescent="0.25">
      <c r="A77" s="2" t="s">
        <v>22</v>
      </c>
      <c r="E77">
        <f>([5]plate_2_results!F87+[5]plate_2_results!F88)/2</f>
        <v>49.389602584999999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9462-F0AC-4720-9AF1-B4C1F5FC6727}">
  <dimension ref="A1:E79"/>
  <sheetViews>
    <sheetView topLeftCell="A14" zoomScale="91" workbookViewId="0">
      <selection activeCell="A14" sqref="A14:A29"/>
    </sheetView>
  </sheetViews>
  <sheetFormatPr defaultRowHeight="15" x14ac:dyDescent="0.25"/>
  <cols>
    <col min="1" max="1" width="9.140625" customWidth="1"/>
    <col min="2" max="2" width="28.5703125" customWidth="1"/>
    <col min="3" max="3" width="23.28515625" customWidth="1"/>
    <col min="4" max="4" width="27.7109375" customWidth="1"/>
    <col min="5" max="5" width="39.5703125" customWidth="1"/>
  </cols>
  <sheetData>
    <row r="1" spans="1:5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2" t="s">
        <v>28</v>
      </c>
      <c r="B2" t="s">
        <v>4</v>
      </c>
      <c r="C2">
        <v>1</v>
      </c>
      <c r="D2" s="3">
        <v>0.72916666666666663</v>
      </c>
      <c r="E2">
        <v>12.230107135848099</v>
      </c>
    </row>
    <row r="3" spans="1:5" x14ac:dyDescent="0.25">
      <c r="A3" s="2" t="s">
        <v>28</v>
      </c>
      <c r="B3" t="s">
        <v>4</v>
      </c>
      <c r="C3">
        <v>2</v>
      </c>
      <c r="D3" s="3">
        <v>0.78472222222222221</v>
      </c>
      <c r="E3">
        <v>5.2192644255941802</v>
      </c>
    </row>
    <row r="4" spans="1:5" x14ac:dyDescent="0.25">
      <c r="A4" s="2" t="s">
        <v>28</v>
      </c>
      <c r="B4" t="s">
        <v>4</v>
      </c>
      <c r="C4">
        <v>3</v>
      </c>
      <c r="D4" s="3">
        <v>0.80555555555555558</v>
      </c>
      <c r="E4">
        <v>7.9991918392842196</v>
      </c>
    </row>
    <row r="5" spans="1:5" x14ac:dyDescent="0.25">
      <c r="A5" s="2" t="s">
        <v>28</v>
      </c>
      <c r="B5" t="s">
        <v>4</v>
      </c>
      <c r="C5">
        <v>4</v>
      </c>
      <c r="D5" s="3">
        <v>0.8256944444444444</v>
      </c>
      <c r="E5" t="s">
        <v>7</v>
      </c>
    </row>
    <row r="6" spans="1:5" x14ac:dyDescent="0.25">
      <c r="A6" s="2" t="s">
        <v>28</v>
      </c>
      <c r="B6" t="s">
        <v>4</v>
      </c>
      <c r="C6">
        <v>5</v>
      </c>
      <c r="D6" s="3">
        <v>0.86944444444444446</v>
      </c>
      <c r="E6">
        <v>9.0994851888612391</v>
      </c>
    </row>
    <row r="7" spans="1:5" x14ac:dyDescent="0.25">
      <c r="A7" s="2" t="s">
        <v>28</v>
      </c>
      <c r="B7" t="s">
        <v>4</v>
      </c>
      <c r="C7">
        <v>6</v>
      </c>
      <c r="D7" s="3">
        <v>0.8979166666666667</v>
      </c>
      <c r="E7" t="s">
        <v>7</v>
      </c>
    </row>
    <row r="8" spans="1:5" x14ac:dyDescent="0.25">
      <c r="A8" s="2" t="s">
        <v>28</v>
      </c>
      <c r="B8" t="s">
        <v>4</v>
      </c>
      <c r="C8">
        <v>7</v>
      </c>
      <c r="D8" s="3">
        <v>0.93958333333333333</v>
      </c>
      <c r="E8">
        <v>32.178658784739802</v>
      </c>
    </row>
    <row r="9" spans="1:5" x14ac:dyDescent="0.25">
      <c r="A9" s="2" t="s">
        <v>28</v>
      </c>
      <c r="B9" t="s">
        <v>5</v>
      </c>
      <c r="C9">
        <v>1</v>
      </c>
      <c r="D9" s="3">
        <v>0.74583333333333335</v>
      </c>
      <c r="E9">
        <v>11.104178941664699</v>
      </c>
    </row>
    <row r="10" spans="1:5" x14ac:dyDescent="0.25">
      <c r="A10" s="2" t="s">
        <v>28</v>
      </c>
      <c r="B10" t="s">
        <v>5</v>
      </c>
      <c r="C10">
        <v>2</v>
      </c>
      <c r="D10" s="3">
        <v>0.78402777777777777</v>
      </c>
      <c r="E10">
        <v>6.4129187492864297</v>
      </c>
    </row>
    <row r="11" spans="1:5" x14ac:dyDescent="0.25">
      <c r="A11" s="2" t="s">
        <v>28</v>
      </c>
      <c r="B11" t="s">
        <v>5</v>
      </c>
      <c r="C11">
        <v>3</v>
      </c>
      <c r="D11" s="3">
        <v>0.81597222222222221</v>
      </c>
      <c r="E11">
        <v>34.568769620953802</v>
      </c>
    </row>
    <row r="12" spans="1:5" x14ac:dyDescent="0.25">
      <c r="A12" s="2" t="s">
        <v>28</v>
      </c>
      <c r="B12" t="s">
        <v>5</v>
      </c>
      <c r="C12">
        <v>4</v>
      </c>
      <c r="D12" s="3">
        <v>0.83333333333333337</v>
      </c>
      <c r="E12">
        <v>34.252880970238799</v>
      </c>
    </row>
    <row r="13" spans="1:5" x14ac:dyDescent="0.25">
      <c r="A13" s="2" t="s">
        <v>28</v>
      </c>
      <c r="B13" t="s">
        <v>5</v>
      </c>
      <c r="C13">
        <v>5</v>
      </c>
      <c r="D13" s="3">
        <v>0.86458333333333337</v>
      </c>
      <c r="E13">
        <v>4.6655978344418303</v>
      </c>
    </row>
    <row r="14" spans="1:5" x14ac:dyDescent="0.25">
      <c r="A14" s="2" t="s">
        <v>28</v>
      </c>
      <c r="B14" t="s">
        <v>5</v>
      </c>
      <c r="C14">
        <v>6</v>
      </c>
      <c r="D14" s="3">
        <v>0.90972222222222221</v>
      </c>
      <c r="E14">
        <v>51.226232655944997</v>
      </c>
    </row>
    <row r="15" spans="1:5" x14ac:dyDescent="0.25">
      <c r="A15" s="2" t="s">
        <v>28</v>
      </c>
      <c r="B15" t="s">
        <v>5</v>
      </c>
      <c r="C15">
        <v>7</v>
      </c>
      <c r="D15" s="3">
        <v>0.94166666666666665</v>
      </c>
      <c r="E15">
        <v>244.62566128731299</v>
      </c>
    </row>
    <row r="16" spans="1:5" x14ac:dyDescent="0.25">
      <c r="A16" s="2" t="s">
        <v>28</v>
      </c>
      <c r="B16" t="s">
        <v>9</v>
      </c>
      <c r="C16">
        <v>1</v>
      </c>
      <c r="D16" s="3">
        <v>0.69027777777777777</v>
      </c>
      <c r="E16">
        <v>3.5043535339999998</v>
      </c>
    </row>
    <row r="17" spans="1:5" x14ac:dyDescent="0.25">
      <c r="A17" s="2" t="s">
        <v>28</v>
      </c>
      <c r="B17" t="s">
        <v>9</v>
      </c>
      <c r="C17">
        <v>2</v>
      </c>
      <c r="D17" s="3">
        <v>0.73124999999999996</v>
      </c>
      <c r="E17">
        <v>22.820122049999998</v>
      </c>
    </row>
    <row r="18" spans="1:5" x14ac:dyDescent="0.25">
      <c r="A18" s="2" t="s">
        <v>28</v>
      </c>
      <c r="B18" t="s">
        <v>9</v>
      </c>
      <c r="C18">
        <v>3</v>
      </c>
      <c r="D18" s="3">
        <v>0.77222222222222225</v>
      </c>
      <c r="E18">
        <v>23.291428889999999</v>
      </c>
    </row>
    <row r="19" spans="1:5" x14ac:dyDescent="0.25">
      <c r="A19" s="2" t="s">
        <v>28</v>
      </c>
      <c r="B19" t="s">
        <v>9</v>
      </c>
      <c r="C19">
        <v>4</v>
      </c>
      <c r="D19" s="3">
        <v>0.81458333333333333</v>
      </c>
      <c r="E19">
        <v>67.304078380000007</v>
      </c>
    </row>
    <row r="20" spans="1:5" x14ac:dyDescent="0.25">
      <c r="A20" s="2" t="s">
        <v>28</v>
      </c>
      <c r="B20" t="s">
        <v>9</v>
      </c>
      <c r="C20">
        <v>5</v>
      </c>
      <c r="D20" s="3">
        <v>0.85486111111111107</v>
      </c>
      <c r="E20">
        <v>21.99672846</v>
      </c>
    </row>
    <row r="21" spans="1:5" x14ac:dyDescent="0.25">
      <c r="A21" s="2" t="s">
        <v>28</v>
      </c>
      <c r="B21" t="s">
        <v>9</v>
      </c>
      <c r="C21">
        <v>6</v>
      </c>
      <c r="D21" s="3">
        <v>0.89652777777777781</v>
      </c>
      <c r="E21" t="s">
        <v>7</v>
      </c>
    </row>
    <row r="22" spans="1:5" x14ac:dyDescent="0.25">
      <c r="A22" s="2" t="s">
        <v>28</v>
      </c>
      <c r="B22" t="s">
        <v>8</v>
      </c>
      <c r="C22">
        <v>1</v>
      </c>
      <c r="D22" s="3">
        <v>0.7006944444444444</v>
      </c>
      <c r="E22">
        <v>1.927278117</v>
      </c>
    </row>
    <row r="23" spans="1:5" x14ac:dyDescent="0.25">
      <c r="A23" s="2" t="s">
        <v>28</v>
      </c>
      <c r="B23" t="s">
        <v>8</v>
      </c>
      <c r="C23">
        <v>2</v>
      </c>
      <c r="D23" s="3">
        <v>0.7270833333333333</v>
      </c>
      <c r="E23">
        <v>15.333333319999999</v>
      </c>
    </row>
    <row r="24" spans="1:5" x14ac:dyDescent="0.25">
      <c r="A24" s="2" t="s">
        <v>28</v>
      </c>
      <c r="B24" t="s">
        <v>8</v>
      </c>
      <c r="C24">
        <v>3</v>
      </c>
      <c r="D24" s="3">
        <v>0.77083333333333337</v>
      </c>
      <c r="E24" t="s">
        <v>7</v>
      </c>
    </row>
    <row r="25" spans="1:5" x14ac:dyDescent="0.25">
      <c r="A25" s="2" t="s">
        <v>28</v>
      </c>
      <c r="B25" t="s">
        <v>8</v>
      </c>
      <c r="C25">
        <v>4</v>
      </c>
      <c r="D25" s="3">
        <v>0.78888888888888886</v>
      </c>
      <c r="E25">
        <v>19.56070141</v>
      </c>
    </row>
    <row r="26" spans="1:5" x14ac:dyDescent="0.25">
      <c r="A26" s="2" t="s">
        <v>28</v>
      </c>
      <c r="B26" t="s">
        <v>8</v>
      </c>
      <c r="C26">
        <v>5</v>
      </c>
      <c r="D26" s="3">
        <v>0.81319444444444444</v>
      </c>
      <c r="E26">
        <v>28.638360179999999</v>
      </c>
    </row>
    <row r="27" spans="1:5" x14ac:dyDescent="0.25">
      <c r="A27" s="2" t="s">
        <v>28</v>
      </c>
      <c r="B27" t="s">
        <v>8</v>
      </c>
      <c r="C27">
        <v>6</v>
      </c>
      <c r="D27" s="3">
        <v>0.83194444444444449</v>
      </c>
      <c r="E27">
        <v>28.07766101</v>
      </c>
    </row>
    <row r="28" spans="1:5" x14ac:dyDescent="0.25">
      <c r="A28" s="2" t="s">
        <v>28</v>
      </c>
      <c r="B28" t="s">
        <v>8</v>
      </c>
      <c r="C28">
        <v>7</v>
      </c>
      <c r="D28" s="3">
        <v>0.85347222222222219</v>
      </c>
      <c r="E28" t="s">
        <v>7</v>
      </c>
    </row>
    <row r="29" spans="1:5" x14ac:dyDescent="0.25">
      <c r="A29" s="2" t="s">
        <v>28</v>
      </c>
      <c r="B29" t="s">
        <v>8</v>
      </c>
      <c r="C29">
        <v>8</v>
      </c>
      <c r="D29" s="3">
        <v>0.89444444444444449</v>
      </c>
      <c r="E29" t="s">
        <v>7</v>
      </c>
    </row>
    <row r="30" spans="1:5" x14ac:dyDescent="0.25">
      <c r="A30" s="2" t="s">
        <v>29</v>
      </c>
      <c r="B30" t="s">
        <v>4</v>
      </c>
      <c r="C30">
        <v>1</v>
      </c>
      <c r="D30" s="3">
        <v>0.73958333333333337</v>
      </c>
      <c r="E30">
        <v>1.3775517450000001</v>
      </c>
    </row>
    <row r="31" spans="1:5" x14ac:dyDescent="0.25">
      <c r="A31" s="2" t="s">
        <v>29</v>
      </c>
      <c r="B31" t="s">
        <v>4</v>
      </c>
      <c r="C31">
        <v>2</v>
      </c>
      <c r="D31" s="3">
        <v>0.78055555555555556</v>
      </c>
      <c r="E31">
        <v>1.8746290670000001</v>
      </c>
    </row>
    <row r="32" spans="1:5" x14ac:dyDescent="0.25">
      <c r="A32" s="2" t="s">
        <v>29</v>
      </c>
      <c r="B32" t="s">
        <v>4</v>
      </c>
      <c r="C32">
        <v>3</v>
      </c>
      <c r="D32" s="3">
        <v>0.81527777777777777</v>
      </c>
      <c r="E32">
        <v>2.071705315</v>
      </c>
    </row>
    <row r="33" spans="1:5" x14ac:dyDescent="0.25">
      <c r="A33" s="2" t="s">
        <v>29</v>
      </c>
      <c r="B33" t="s">
        <v>4</v>
      </c>
      <c r="C33">
        <v>4</v>
      </c>
      <c r="D33" s="3">
        <v>0.83333333333333337</v>
      </c>
      <c r="E33">
        <v>1.818487403</v>
      </c>
    </row>
    <row r="34" spans="1:5" x14ac:dyDescent="0.25">
      <c r="A34" s="2" t="s">
        <v>29</v>
      </c>
      <c r="B34" t="s">
        <v>4</v>
      </c>
      <c r="C34">
        <v>5</v>
      </c>
      <c r="D34" s="3">
        <v>0.86597222222222225</v>
      </c>
      <c r="E34">
        <v>5.7224396249999998</v>
      </c>
    </row>
    <row r="35" spans="1:5" x14ac:dyDescent="0.25">
      <c r="A35" s="2" t="s">
        <v>29</v>
      </c>
      <c r="B35" t="s">
        <v>4</v>
      </c>
      <c r="C35">
        <v>6</v>
      </c>
      <c r="D35" s="3">
        <v>0.90694444444444444</v>
      </c>
      <c r="E35">
        <v>23.533300919999999</v>
      </c>
    </row>
    <row r="36" spans="1:5" x14ac:dyDescent="0.25">
      <c r="A36" s="2" t="s">
        <v>29</v>
      </c>
      <c r="B36" t="s">
        <v>4</v>
      </c>
      <c r="C36">
        <v>7</v>
      </c>
      <c r="D36" s="3">
        <v>0.94861111111111107</v>
      </c>
      <c r="E36">
        <v>121.4983549</v>
      </c>
    </row>
    <row r="37" spans="1:5" x14ac:dyDescent="0.25">
      <c r="A37" s="2" t="s">
        <v>29</v>
      </c>
      <c r="B37" t="s">
        <v>5</v>
      </c>
      <c r="C37">
        <v>1</v>
      </c>
      <c r="D37" s="3">
        <v>0.75486111111111109</v>
      </c>
      <c r="E37">
        <v>2.7710008770000001</v>
      </c>
    </row>
    <row r="38" spans="1:5" x14ac:dyDescent="0.25">
      <c r="A38" s="2" t="s">
        <v>29</v>
      </c>
      <c r="B38" t="s">
        <v>5</v>
      </c>
      <c r="C38">
        <v>2</v>
      </c>
      <c r="D38" s="3">
        <v>0.78888888888888886</v>
      </c>
      <c r="E38">
        <v>2.7562110000000001E-2</v>
      </c>
    </row>
    <row r="39" spans="1:5" x14ac:dyDescent="0.25">
      <c r="A39" s="2" t="s">
        <v>29</v>
      </c>
      <c r="B39" t="s">
        <v>5</v>
      </c>
      <c r="C39">
        <v>3</v>
      </c>
      <c r="D39" s="3">
        <v>0.81944444444444442</v>
      </c>
      <c r="E39">
        <v>0.22839989099999999</v>
      </c>
    </row>
    <row r="40" spans="1:5" x14ac:dyDescent="0.25">
      <c r="A40" s="2" t="s">
        <v>29</v>
      </c>
      <c r="B40" t="s">
        <v>5</v>
      </c>
      <c r="C40">
        <v>4</v>
      </c>
      <c r="D40" s="3">
        <v>0.83888888888888891</v>
      </c>
      <c r="E40">
        <v>0.405825567</v>
      </c>
    </row>
    <row r="41" spans="1:5" x14ac:dyDescent="0.25">
      <c r="A41" s="2" t="s">
        <v>29</v>
      </c>
      <c r="B41" t="s">
        <v>5</v>
      </c>
      <c r="C41">
        <v>5</v>
      </c>
      <c r="D41" s="3">
        <v>0.87013888888888891</v>
      </c>
      <c r="E41">
        <v>3.731525735</v>
      </c>
    </row>
    <row r="42" spans="1:5" x14ac:dyDescent="0.25">
      <c r="A42" s="2" t="s">
        <v>29</v>
      </c>
      <c r="B42" t="s">
        <v>5</v>
      </c>
      <c r="C42">
        <v>6</v>
      </c>
      <c r="D42" s="3">
        <v>0.90972222222222221</v>
      </c>
      <c r="E42">
        <v>10.142347600000001</v>
      </c>
    </row>
    <row r="43" spans="1:5" x14ac:dyDescent="0.25">
      <c r="A43" s="2" t="s">
        <v>29</v>
      </c>
      <c r="B43" t="s">
        <v>5</v>
      </c>
      <c r="C43">
        <v>7</v>
      </c>
      <c r="D43" s="3">
        <v>0.94027777777777777</v>
      </c>
      <c r="E43">
        <v>18.261701819999999</v>
      </c>
    </row>
    <row r="44" spans="1:5" x14ac:dyDescent="0.25">
      <c r="A44" s="2" t="s">
        <v>29</v>
      </c>
      <c r="B44" t="s">
        <v>9</v>
      </c>
      <c r="C44">
        <v>1</v>
      </c>
      <c r="D44" s="3">
        <v>0.6875</v>
      </c>
      <c r="E44">
        <f>([6]plate_1_results!F30+[6]plate_1_results!F31)/2</f>
        <v>0.33514598299999998</v>
      </c>
    </row>
    <row r="45" spans="1:5" x14ac:dyDescent="0.25">
      <c r="A45" s="2" t="s">
        <v>29</v>
      </c>
      <c r="B45" t="s">
        <v>9</v>
      </c>
      <c r="C45">
        <v>2</v>
      </c>
      <c r="D45" s="3">
        <v>0.72986111111111107</v>
      </c>
      <c r="E45">
        <v>0.46430754299999999</v>
      </c>
    </row>
    <row r="46" spans="1:5" x14ac:dyDescent="0.25">
      <c r="A46" s="2" t="s">
        <v>29</v>
      </c>
      <c r="B46" t="s">
        <v>9</v>
      </c>
      <c r="C46">
        <v>3</v>
      </c>
      <c r="D46" s="3">
        <v>0.77083333333333337</v>
      </c>
      <c r="E46">
        <f>([6]plate_1_results!F40+[6]plate_1_results!F41)/2</f>
        <v>0.41965554650000003</v>
      </c>
    </row>
    <row r="47" spans="1:5" x14ac:dyDescent="0.25">
      <c r="A47" s="2" t="s">
        <v>29</v>
      </c>
      <c r="B47" t="s">
        <v>9</v>
      </c>
      <c r="C47">
        <v>4</v>
      </c>
      <c r="D47" s="3">
        <v>0.81527777777777777</v>
      </c>
      <c r="E47">
        <f>([6]plate_1_results!F45+[6]plate_1_results!F46)/2</f>
        <v>2.6909890160000001</v>
      </c>
    </row>
    <row r="48" spans="1:5" x14ac:dyDescent="0.25">
      <c r="A48" s="2" t="s">
        <v>29</v>
      </c>
      <c r="B48" t="s">
        <v>9</v>
      </c>
      <c r="C48">
        <v>5</v>
      </c>
      <c r="D48" s="3">
        <v>0.85416666666666663</v>
      </c>
      <c r="E48">
        <f>([6]plate_1_results!F50+[6]plate_1_results!F51)/2</f>
        <v>6.9747248659999999</v>
      </c>
    </row>
    <row r="49" spans="1:5" x14ac:dyDescent="0.25">
      <c r="A49" s="2" t="s">
        <v>29</v>
      </c>
      <c r="B49" t="s">
        <v>9</v>
      </c>
      <c r="C49">
        <v>6</v>
      </c>
      <c r="D49" s="3">
        <v>0.89652777777777781</v>
      </c>
      <c r="E49">
        <f>([6]plate_1_results!F55+[6]plate_1_results!F56)/2</f>
        <v>44.059201479999999</v>
      </c>
    </row>
    <row r="50" spans="1:5" x14ac:dyDescent="0.25">
      <c r="A50" s="2" t="s">
        <v>29</v>
      </c>
      <c r="B50" t="s">
        <v>8</v>
      </c>
      <c r="C50">
        <v>1</v>
      </c>
      <c r="D50" s="3">
        <v>0.6875</v>
      </c>
      <c r="E50">
        <v>0.959445506</v>
      </c>
    </row>
    <row r="51" spans="1:5" x14ac:dyDescent="0.25">
      <c r="A51" s="2" t="s">
        <v>29</v>
      </c>
      <c r="B51" t="s">
        <v>8</v>
      </c>
      <c r="C51">
        <v>2</v>
      </c>
      <c r="D51" s="3">
        <v>0.73958333333333337</v>
      </c>
      <c r="E51">
        <v>0.35651830800000001</v>
      </c>
    </row>
    <row r="52" spans="1:5" x14ac:dyDescent="0.25">
      <c r="A52" s="2" t="s">
        <v>29</v>
      </c>
      <c r="B52" t="s">
        <v>8</v>
      </c>
      <c r="C52">
        <v>3</v>
      </c>
      <c r="D52" s="3">
        <v>0.76736111111111116</v>
      </c>
      <c r="E52">
        <v>1.1976271E-2</v>
      </c>
    </row>
    <row r="53" spans="1:5" x14ac:dyDescent="0.25">
      <c r="A53" s="2" t="s">
        <v>29</v>
      </c>
      <c r="B53" t="s">
        <v>8</v>
      </c>
      <c r="C53">
        <v>4</v>
      </c>
      <c r="D53" s="3">
        <v>0.78819444444444442</v>
      </c>
      <c r="E53">
        <v>2.2175048209999999</v>
      </c>
    </row>
    <row r="54" spans="1:5" x14ac:dyDescent="0.25">
      <c r="A54" s="2" t="s">
        <v>29</v>
      </c>
      <c r="B54" t="s">
        <v>8</v>
      </c>
      <c r="C54">
        <v>5</v>
      </c>
      <c r="D54" s="3">
        <v>0.8125</v>
      </c>
      <c r="E54">
        <v>2.7376959049999998</v>
      </c>
    </row>
    <row r="55" spans="1:5" x14ac:dyDescent="0.25">
      <c r="A55" s="2" t="s">
        <v>29</v>
      </c>
      <c r="B55" t="s">
        <v>8</v>
      </c>
      <c r="C55">
        <v>6</v>
      </c>
      <c r="D55" s="3">
        <v>0.83333333333333337</v>
      </c>
      <c r="E55">
        <v>37.665557479999997</v>
      </c>
    </row>
    <row r="56" spans="1:5" x14ac:dyDescent="0.25">
      <c r="A56" s="2" t="s">
        <v>29</v>
      </c>
      <c r="B56" t="s">
        <v>8</v>
      </c>
      <c r="C56">
        <v>7</v>
      </c>
      <c r="D56" s="3">
        <v>0.85416666666666663</v>
      </c>
      <c r="E56">
        <v>62.223887509999997</v>
      </c>
    </row>
    <row r="57" spans="1:5" x14ac:dyDescent="0.25">
      <c r="A57" s="2" t="s">
        <v>29</v>
      </c>
      <c r="B57" t="s">
        <v>8</v>
      </c>
      <c r="C57">
        <v>8</v>
      </c>
      <c r="D57" s="3">
        <v>0.88888888888888884</v>
      </c>
      <c r="E57">
        <v>53.974861179999998</v>
      </c>
    </row>
    <row r="58" spans="1:5" x14ac:dyDescent="0.25">
      <c r="A58" s="2" t="s">
        <v>30</v>
      </c>
      <c r="B58" t="s">
        <v>4</v>
      </c>
      <c r="C58">
        <v>1</v>
      </c>
      <c r="D58" s="3">
        <v>0.73958333333333337</v>
      </c>
      <c r="E58">
        <v>15.45547631</v>
      </c>
    </row>
    <row r="59" spans="1:5" x14ac:dyDescent="0.25">
      <c r="A59" s="2" t="s">
        <v>30</v>
      </c>
      <c r="B59" t="s">
        <v>4</v>
      </c>
      <c r="C59">
        <v>2</v>
      </c>
      <c r="D59" s="3">
        <v>0.78055555555555556</v>
      </c>
      <c r="E59">
        <v>5.2388484499999999</v>
      </c>
    </row>
    <row r="60" spans="1:5" x14ac:dyDescent="0.25">
      <c r="A60" s="2" t="s">
        <v>30</v>
      </c>
      <c r="B60" t="s">
        <v>4</v>
      </c>
      <c r="C60">
        <v>3</v>
      </c>
      <c r="D60" s="3">
        <v>0.81527777777777777</v>
      </c>
      <c r="E60">
        <v>199.8707473</v>
      </c>
    </row>
    <row r="61" spans="1:5" x14ac:dyDescent="0.25">
      <c r="A61" s="2" t="s">
        <v>30</v>
      </c>
      <c r="B61" t="s">
        <v>4</v>
      </c>
      <c r="C61">
        <v>4</v>
      </c>
      <c r="D61" s="3">
        <v>0.83333333333333337</v>
      </c>
      <c r="E61" t="s">
        <v>7</v>
      </c>
    </row>
    <row r="62" spans="1:5" x14ac:dyDescent="0.25">
      <c r="A62" s="2" t="s">
        <v>30</v>
      </c>
      <c r="B62" t="s">
        <v>4</v>
      </c>
      <c r="C62">
        <v>5</v>
      </c>
      <c r="D62" s="3">
        <v>0.86597222222222225</v>
      </c>
      <c r="E62">
        <v>162.57755330000001</v>
      </c>
    </row>
    <row r="63" spans="1:5" x14ac:dyDescent="0.25">
      <c r="A63" s="2" t="s">
        <v>30</v>
      </c>
      <c r="B63" t="s">
        <v>4</v>
      </c>
      <c r="C63">
        <v>6</v>
      </c>
      <c r="D63" s="3">
        <v>0.90694444444444444</v>
      </c>
      <c r="E63">
        <v>28.188259429999999</v>
      </c>
    </row>
    <row r="64" spans="1:5" x14ac:dyDescent="0.25">
      <c r="A64" s="2" t="s">
        <v>30</v>
      </c>
      <c r="B64" t="s">
        <v>4</v>
      </c>
      <c r="C64">
        <v>7</v>
      </c>
      <c r="D64" s="3">
        <v>0.94861111111111107</v>
      </c>
      <c r="E64">
        <v>81.816967160000004</v>
      </c>
    </row>
    <row r="65" spans="1:5" x14ac:dyDescent="0.25">
      <c r="A65" s="2" t="s">
        <v>30</v>
      </c>
      <c r="B65" t="s">
        <v>5</v>
      </c>
      <c r="C65">
        <v>1</v>
      </c>
      <c r="D65" s="3">
        <v>0.75486111111111109</v>
      </c>
      <c r="E65">
        <v>2.212707253</v>
      </c>
    </row>
    <row r="66" spans="1:5" x14ac:dyDescent="0.25">
      <c r="A66" s="2" t="s">
        <v>30</v>
      </c>
      <c r="B66" t="s">
        <v>5</v>
      </c>
      <c r="C66">
        <v>2</v>
      </c>
      <c r="D66" s="3">
        <v>0.78888888888888886</v>
      </c>
      <c r="E66" t="s">
        <v>7</v>
      </c>
    </row>
    <row r="67" spans="1:5" x14ac:dyDescent="0.25">
      <c r="A67" s="2" t="s">
        <v>30</v>
      </c>
      <c r="B67" t="s">
        <v>5</v>
      </c>
      <c r="C67">
        <v>3</v>
      </c>
      <c r="D67" s="3">
        <v>0.81944444444444442</v>
      </c>
      <c r="E67">
        <v>7.1458506819999998</v>
      </c>
    </row>
    <row r="68" spans="1:5" x14ac:dyDescent="0.25">
      <c r="A68" s="2" t="s">
        <v>30</v>
      </c>
      <c r="B68" t="s">
        <v>5</v>
      </c>
      <c r="C68">
        <v>4</v>
      </c>
      <c r="D68" s="3">
        <v>0.83888888888888891</v>
      </c>
      <c r="E68">
        <v>7.6403612650000001</v>
      </c>
    </row>
    <row r="69" spans="1:5" x14ac:dyDescent="0.25">
      <c r="A69" s="2" t="s">
        <v>30</v>
      </c>
      <c r="B69" t="s">
        <v>5</v>
      </c>
      <c r="C69">
        <v>5</v>
      </c>
      <c r="D69" s="3">
        <v>0.87013888888888891</v>
      </c>
      <c r="E69">
        <v>12.94979728</v>
      </c>
    </row>
    <row r="70" spans="1:5" x14ac:dyDescent="0.25">
      <c r="A70" s="2" t="s">
        <v>30</v>
      </c>
      <c r="B70" t="s">
        <v>5</v>
      </c>
      <c r="C70">
        <v>6</v>
      </c>
      <c r="D70" s="3">
        <v>0.90972222222222221</v>
      </c>
      <c r="E70">
        <v>34.889919949999999</v>
      </c>
    </row>
    <row r="71" spans="1:5" x14ac:dyDescent="0.25">
      <c r="A71" s="2" t="s">
        <v>30</v>
      </c>
      <c r="B71" t="s">
        <v>5</v>
      </c>
      <c r="C71">
        <v>7</v>
      </c>
      <c r="D71" s="3">
        <v>0.94027777777777777</v>
      </c>
      <c r="E71" t="s">
        <v>7</v>
      </c>
    </row>
    <row r="72" spans="1:5" x14ac:dyDescent="0.25">
      <c r="A72" t="s">
        <v>10</v>
      </c>
      <c r="E72" t="s">
        <v>7</v>
      </c>
    </row>
    <row r="73" spans="1:5" x14ac:dyDescent="0.25">
      <c r="A73" t="s">
        <v>11</v>
      </c>
      <c r="E73" t="s">
        <v>7</v>
      </c>
    </row>
    <row r="74" spans="1:5" x14ac:dyDescent="0.25">
      <c r="A74" s="2" t="s">
        <v>17</v>
      </c>
      <c r="E74" t="s">
        <v>7</v>
      </c>
    </row>
    <row r="75" spans="1:5" x14ac:dyDescent="0.25">
      <c r="A75" s="2" t="s">
        <v>18</v>
      </c>
      <c r="E75">
        <v>1.2130292709999999</v>
      </c>
    </row>
    <row r="76" spans="1:5" x14ac:dyDescent="0.25">
      <c r="A76" s="2" t="s">
        <v>19</v>
      </c>
      <c r="E76">
        <v>1.4588313479999999</v>
      </c>
    </row>
    <row r="77" spans="1:5" x14ac:dyDescent="0.25">
      <c r="A77" s="2" t="s">
        <v>20</v>
      </c>
      <c r="E77">
        <v>5.0810288950000002</v>
      </c>
    </row>
    <row r="78" spans="1:5" x14ac:dyDescent="0.25">
      <c r="A78" s="2" t="s">
        <v>21</v>
      </c>
      <c r="E78">
        <v>14.720060165</v>
      </c>
    </row>
    <row r="79" spans="1:5" x14ac:dyDescent="0.25">
      <c r="A79" s="2" t="s">
        <v>22</v>
      </c>
      <c r="E79">
        <v>51.421653660000004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11B4-061E-4D13-A665-C1DA2561B939}">
  <dimension ref="A1:I77"/>
  <sheetViews>
    <sheetView workbookViewId="0"/>
  </sheetViews>
  <sheetFormatPr defaultRowHeight="15" x14ac:dyDescent="0.25"/>
  <cols>
    <col min="2" max="2" width="15.28515625" customWidth="1"/>
    <col min="3" max="3" width="12.28515625" customWidth="1"/>
    <col min="4" max="4" width="22.42578125" customWidth="1"/>
    <col min="5" max="5" width="25.85546875" customWidth="1"/>
  </cols>
  <sheetData>
    <row r="1" spans="1:9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9" x14ac:dyDescent="0.25">
      <c r="A2" s="2" t="s">
        <v>31</v>
      </c>
      <c r="B2" t="s">
        <v>4</v>
      </c>
      <c r="C2">
        <v>1</v>
      </c>
      <c r="D2" s="3">
        <v>0.73958333333333337</v>
      </c>
      <c r="E2" t="s">
        <v>7</v>
      </c>
    </row>
    <row r="3" spans="1:9" x14ac:dyDescent="0.25">
      <c r="A3" s="2" t="s">
        <v>31</v>
      </c>
      <c r="B3" t="s">
        <v>4</v>
      </c>
      <c r="C3">
        <v>2</v>
      </c>
      <c r="D3" s="3">
        <v>0.78055555555555556</v>
      </c>
      <c r="E3">
        <v>7.6270540139909002</v>
      </c>
    </row>
    <row r="4" spans="1:9" x14ac:dyDescent="0.25">
      <c r="A4" s="2" t="s">
        <v>31</v>
      </c>
      <c r="B4" t="s">
        <v>4</v>
      </c>
      <c r="C4">
        <v>3</v>
      </c>
      <c r="D4" s="3">
        <v>0.81527777777777777</v>
      </c>
      <c r="E4">
        <v>2.4691099049938798</v>
      </c>
    </row>
    <row r="5" spans="1:9" x14ac:dyDescent="0.25">
      <c r="A5" s="2" t="s">
        <v>31</v>
      </c>
      <c r="B5" t="s">
        <v>4</v>
      </c>
      <c r="C5">
        <v>4</v>
      </c>
      <c r="D5" s="3">
        <v>0.83333333333333337</v>
      </c>
      <c r="E5" t="s">
        <v>7</v>
      </c>
    </row>
    <row r="6" spans="1:9" x14ac:dyDescent="0.25">
      <c r="A6" s="2" t="s">
        <v>31</v>
      </c>
      <c r="B6" t="s">
        <v>4</v>
      </c>
      <c r="C6">
        <v>5</v>
      </c>
      <c r="D6" s="3">
        <v>0.86597222222222225</v>
      </c>
      <c r="E6">
        <v>9.5803451547819201</v>
      </c>
    </row>
    <row r="7" spans="1:9" x14ac:dyDescent="0.25">
      <c r="A7" s="2" t="s">
        <v>31</v>
      </c>
      <c r="B7" t="s">
        <v>4</v>
      </c>
      <c r="C7">
        <v>6</v>
      </c>
      <c r="D7" s="3">
        <v>0.90694444444444444</v>
      </c>
      <c r="E7">
        <v>14.3995234013305</v>
      </c>
    </row>
    <row r="8" spans="1:9" x14ac:dyDescent="0.25">
      <c r="A8" s="2" t="s">
        <v>31</v>
      </c>
      <c r="B8" t="s">
        <v>4</v>
      </c>
      <c r="C8">
        <v>7</v>
      </c>
      <c r="D8" s="3">
        <v>0.94861111111111107</v>
      </c>
      <c r="E8">
        <v>13.9444828491838</v>
      </c>
    </row>
    <row r="9" spans="1:9" x14ac:dyDescent="0.25">
      <c r="A9" s="2" t="s">
        <v>31</v>
      </c>
      <c r="B9" t="s">
        <v>5</v>
      </c>
      <c r="C9">
        <v>1</v>
      </c>
      <c r="D9" s="3">
        <v>0.75486111111111109</v>
      </c>
      <c r="E9">
        <v>1.9127870854037199</v>
      </c>
    </row>
    <row r="10" spans="1:9" x14ac:dyDescent="0.25">
      <c r="A10" s="2" t="s">
        <v>31</v>
      </c>
      <c r="B10" t="s">
        <v>5</v>
      </c>
      <c r="C10">
        <v>2</v>
      </c>
      <c r="D10" s="3">
        <v>0.78888888888888886</v>
      </c>
      <c r="E10" t="s">
        <v>7</v>
      </c>
    </row>
    <row r="11" spans="1:9" x14ac:dyDescent="0.25">
      <c r="A11" s="2" t="s">
        <v>31</v>
      </c>
      <c r="B11" t="s">
        <v>5</v>
      </c>
      <c r="C11">
        <v>3</v>
      </c>
      <c r="D11" s="3">
        <v>0.81944444444444442</v>
      </c>
      <c r="E11" t="s">
        <v>7</v>
      </c>
    </row>
    <row r="12" spans="1:9" x14ac:dyDescent="0.25">
      <c r="A12" s="2" t="s">
        <v>31</v>
      </c>
      <c r="B12" t="s">
        <v>5</v>
      </c>
      <c r="C12">
        <v>4</v>
      </c>
      <c r="D12" s="3">
        <v>0.83888888888888891</v>
      </c>
      <c r="E12">
        <v>11.1592587845045</v>
      </c>
    </row>
    <row r="13" spans="1:9" x14ac:dyDescent="0.25">
      <c r="A13" s="2" t="s">
        <v>31</v>
      </c>
      <c r="B13" t="s">
        <v>5</v>
      </c>
      <c r="C13">
        <v>5</v>
      </c>
      <c r="D13" s="3">
        <v>0.87013888888888891</v>
      </c>
      <c r="E13" t="s">
        <v>7</v>
      </c>
    </row>
    <row r="14" spans="1:9" x14ac:dyDescent="0.25">
      <c r="A14" s="2" t="s">
        <v>31</v>
      </c>
      <c r="B14" t="s">
        <v>5</v>
      </c>
      <c r="C14">
        <v>6</v>
      </c>
      <c r="D14" s="3">
        <v>0.90972222222222221</v>
      </c>
      <c r="E14">
        <v>10.645566896919901</v>
      </c>
      <c r="I14" s="2"/>
    </row>
    <row r="15" spans="1:9" x14ac:dyDescent="0.25">
      <c r="A15" s="2" t="s">
        <v>31</v>
      </c>
      <c r="B15" t="s">
        <v>5</v>
      </c>
      <c r="C15">
        <v>7</v>
      </c>
      <c r="D15" s="3">
        <v>0.94027777777777777</v>
      </c>
      <c r="E15" t="s">
        <v>7</v>
      </c>
    </row>
    <row r="16" spans="1:9" x14ac:dyDescent="0.25">
      <c r="A16" s="2" t="s">
        <v>31</v>
      </c>
      <c r="B16" t="s">
        <v>9</v>
      </c>
      <c r="C16">
        <v>1</v>
      </c>
      <c r="D16" s="3">
        <v>0.6875</v>
      </c>
      <c r="E16">
        <v>0.44693796872455999</v>
      </c>
    </row>
    <row r="17" spans="1:5" x14ac:dyDescent="0.25">
      <c r="A17" s="2" t="s">
        <v>31</v>
      </c>
      <c r="B17" t="s">
        <v>9</v>
      </c>
      <c r="C17">
        <v>2</v>
      </c>
      <c r="D17" s="3">
        <v>0.72986111111111107</v>
      </c>
      <c r="E17">
        <v>4.62795000378284</v>
      </c>
    </row>
    <row r="18" spans="1:5" x14ac:dyDescent="0.25">
      <c r="A18" s="2" t="s">
        <v>31</v>
      </c>
      <c r="B18" t="s">
        <v>9</v>
      </c>
      <c r="C18">
        <v>3</v>
      </c>
      <c r="D18" s="3">
        <v>0.77083333333333337</v>
      </c>
      <c r="E18">
        <v>10.187103439234701</v>
      </c>
    </row>
    <row r="19" spans="1:5" x14ac:dyDescent="0.25">
      <c r="A19" s="2" t="s">
        <v>31</v>
      </c>
      <c r="B19" t="s">
        <v>9</v>
      </c>
      <c r="C19">
        <v>4</v>
      </c>
      <c r="D19" s="3">
        <v>0.81527777777777777</v>
      </c>
      <c r="E19">
        <v>6.6887546713226103</v>
      </c>
    </row>
    <row r="20" spans="1:5" x14ac:dyDescent="0.25">
      <c r="A20" s="2" t="s">
        <v>31</v>
      </c>
      <c r="B20" t="s">
        <v>9</v>
      </c>
      <c r="C20">
        <v>5</v>
      </c>
      <c r="D20" s="3">
        <v>0.85416666666666663</v>
      </c>
      <c r="E20">
        <v>47.404381512558501</v>
      </c>
    </row>
    <row r="21" spans="1:5" x14ac:dyDescent="0.25">
      <c r="A21" s="2" t="s">
        <v>31</v>
      </c>
      <c r="B21" t="s">
        <v>9</v>
      </c>
      <c r="C21">
        <v>6</v>
      </c>
      <c r="D21" s="3">
        <v>0.89652777777777781</v>
      </c>
      <c r="E21">
        <v>88.372502085463495</v>
      </c>
    </row>
    <row r="22" spans="1:5" x14ac:dyDescent="0.25">
      <c r="A22" s="2" t="s">
        <v>31</v>
      </c>
      <c r="B22" t="s">
        <v>8</v>
      </c>
      <c r="C22">
        <v>1</v>
      </c>
      <c r="D22" s="3">
        <v>0.6875</v>
      </c>
      <c r="E22">
        <v>1.5521339303874699</v>
      </c>
    </row>
    <row r="23" spans="1:5" x14ac:dyDescent="0.25">
      <c r="A23" s="2" t="s">
        <v>31</v>
      </c>
      <c r="B23" t="s">
        <v>8</v>
      </c>
      <c r="C23">
        <v>2</v>
      </c>
      <c r="D23" s="3">
        <v>0.73958333333333337</v>
      </c>
      <c r="E23">
        <v>1.01539675202886</v>
      </c>
    </row>
    <row r="24" spans="1:5" x14ac:dyDescent="0.25">
      <c r="A24" s="2" t="s">
        <v>31</v>
      </c>
      <c r="B24" t="s">
        <v>8</v>
      </c>
      <c r="C24">
        <v>3</v>
      </c>
      <c r="D24" s="3">
        <v>0.76736111111111116</v>
      </c>
      <c r="E24" t="s">
        <v>7</v>
      </c>
    </row>
    <row r="25" spans="1:5" x14ac:dyDescent="0.25">
      <c r="A25" s="2" t="s">
        <v>31</v>
      </c>
      <c r="B25" t="s">
        <v>8</v>
      </c>
      <c r="C25">
        <v>4</v>
      </c>
      <c r="D25" s="3">
        <v>0.78819444444444442</v>
      </c>
      <c r="E25" t="s">
        <v>7</v>
      </c>
    </row>
    <row r="26" spans="1:5" x14ac:dyDescent="0.25">
      <c r="A26" s="2" t="s">
        <v>31</v>
      </c>
      <c r="B26" t="s">
        <v>8</v>
      </c>
      <c r="C26">
        <v>5</v>
      </c>
      <c r="D26" s="3">
        <v>0.8125</v>
      </c>
      <c r="E26" t="s">
        <v>7</v>
      </c>
    </row>
    <row r="27" spans="1:5" x14ac:dyDescent="0.25">
      <c r="A27" s="2" t="s">
        <v>31</v>
      </c>
      <c r="B27" t="s">
        <v>8</v>
      </c>
      <c r="C27">
        <v>6</v>
      </c>
      <c r="D27" s="3">
        <v>0.83333333333333337</v>
      </c>
      <c r="E27">
        <v>31.582443702040099</v>
      </c>
    </row>
    <row r="28" spans="1:5" x14ac:dyDescent="0.25">
      <c r="A28" s="2" t="s">
        <v>31</v>
      </c>
      <c r="B28" t="s">
        <v>8</v>
      </c>
      <c r="C28">
        <v>7</v>
      </c>
      <c r="D28" s="3">
        <v>0.85416666666666663</v>
      </c>
      <c r="E28">
        <v>18.615888066146098</v>
      </c>
    </row>
    <row r="29" spans="1:5" x14ac:dyDescent="0.25">
      <c r="A29" s="2" t="s">
        <v>31</v>
      </c>
      <c r="B29" t="s">
        <v>8</v>
      </c>
      <c r="C29">
        <v>8</v>
      </c>
      <c r="D29" s="3">
        <v>0.88888888888888884</v>
      </c>
      <c r="E29" t="s">
        <v>7</v>
      </c>
    </row>
    <row r="30" spans="1:5" x14ac:dyDescent="0.25">
      <c r="A30" s="2" t="s">
        <v>32</v>
      </c>
      <c r="B30" t="s">
        <v>4</v>
      </c>
      <c r="C30">
        <v>1</v>
      </c>
      <c r="D30" s="3">
        <v>0.73958333333333337</v>
      </c>
      <c r="E30" t="s">
        <v>7</v>
      </c>
    </row>
    <row r="31" spans="1:5" x14ac:dyDescent="0.25">
      <c r="A31" s="2" t="s">
        <v>32</v>
      </c>
      <c r="B31" t="s">
        <v>4</v>
      </c>
      <c r="C31">
        <v>2</v>
      </c>
      <c r="D31" s="3">
        <v>0.78194444444444444</v>
      </c>
      <c r="E31" t="s">
        <v>7</v>
      </c>
    </row>
    <row r="32" spans="1:5" x14ac:dyDescent="0.25">
      <c r="A32" s="2" t="s">
        <v>32</v>
      </c>
      <c r="B32" t="s">
        <v>4</v>
      </c>
      <c r="C32">
        <v>3</v>
      </c>
      <c r="D32" s="3">
        <v>0.8125</v>
      </c>
      <c r="E32" t="s">
        <v>7</v>
      </c>
    </row>
    <row r="33" spans="1:5" x14ac:dyDescent="0.25">
      <c r="A33" s="2" t="s">
        <v>32</v>
      </c>
      <c r="B33" t="s">
        <v>4</v>
      </c>
      <c r="C33">
        <v>4</v>
      </c>
      <c r="D33" s="3">
        <v>0.83194444444444449</v>
      </c>
      <c r="E33" t="s">
        <v>7</v>
      </c>
    </row>
    <row r="34" spans="1:5" x14ac:dyDescent="0.25">
      <c r="A34" s="2" t="s">
        <v>32</v>
      </c>
      <c r="B34" t="s">
        <v>4</v>
      </c>
      <c r="C34">
        <v>5</v>
      </c>
      <c r="D34" s="3">
        <v>0.86319444444444449</v>
      </c>
      <c r="E34" t="s">
        <v>7</v>
      </c>
    </row>
    <row r="35" spans="1:5" x14ac:dyDescent="0.25">
      <c r="A35" s="2" t="s">
        <v>32</v>
      </c>
      <c r="B35" t="s">
        <v>4</v>
      </c>
      <c r="C35">
        <v>6</v>
      </c>
      <c r="D35" s="3">
        <v>0.90555555555555556</v>
      </c>
      <c r="E35" t="s">
        <v>7</v>
      </c>
    </row>
    <row r="36" spans="1:5" x14ac:dyDescent="0.25">
      <c r="A36" s="2" t="s">
        <v>32</v>
      </c>
      <c r="B36" t="s">
        <v>4</v>
      </c>
      <c r="C36">
        <v>7</v>
      </c>
      <c r="D36" s="3">
        <v>0.94861111111111107</v>
      </c>
      <c r="E36" t="s">
        <v>7</v>
      </c>
    </row>
    <row r="37" spans="1:5" x14ac:dyDescent="0.25">
      <c r="A37" s="2" t="s">
        <v>32</v>
      </c>
      <c r="B37" t="s">
        <v>5</v>
      </c>
      <c r="C37">
        <v>1</v>
      </c>
      <c r="D37" s="3">
        <v>0.78125</v>
      </c>
      <c r="E37" t="s">
        <v>7</v>
      </c>
    </row>
    <row r="38" spans="1:5" x14ac:dyDescent="0.25">
      <c r="A38" s="2" t="s">
        <v>32</v>
      </c>
      <c r="B38" t="s">
        <v>5</v>
      </c>
      <c r="C38">
        <v>2</v>
      </c>
      <c r="D38" s="3">
        <v>0.79791666666666672</v>
      </c>
      <c r="E38">
        <v>17.179351937145</v>
      </c>
    </row>
    <row r="39" spans="1:5" x14ac:dyDescent="0.25">
      <c r="A39" s="2" t="s">
        <v>32</v>
      </c>
      <c r="B39" t="s">
        <v>5</v>
      </c>
      <c r="C39">
        <v>3</v>
      </c>
      <c r="D39" s="3">
        <v>0.8208333333333333</v>
      </c>
      <c r="E39" t="s">
        <v>7</v>
      </c>
    </row>
    <row r="40" spans="1:5" x14ac:dyDescent="0.25">
      <c r="A40" s="2" t="s">
        <v>32</v>
      </c>
      <c r="B40" t="s">
        <v>5</v>
      </c>
      <c r="C40">
        <v>4</v>
      </c>
      <c r="D40" s="3">
        <v>0.84236111111111112</v>
      </c>
      <c r="E40" t="s">
        <v>7</v>
      </c>
    </row>
    <row r="41" spans="1:5" x14ac:dyDescent="0.25">
      <c r="A41" s="2" t="s">
        <v>32</v>
      </c>
      <c r="B41" t="s">
        <v>5</v>
      </c>
      <c r="C41">
        <v>5</v>
      </c>
      <c r="D41" s="3">
        <v>0.86736111111111114</v>
      </c>
      <c r="E41">
        <v>2208.3354265380999</v>
      </c>
    </row>
    <row r="42" spans="1:5" x14ac:dyDescent="0.25">
      <c r="A42" s="2" t="s">
        <v>32</v>
      </c>
      <c r="B42" t="s">
        <v>5</v>
      </c>
      <c r="C42">
        <v>6</v>
      </c>
      <c r="D42" s="3">
        <v>0.90902777777777777</v>
      </c>
      <c r="E42">
        <v>64.457860359097594</v>
      </c>
    </row>
    <row r="43" spans="1:5" x14ac:dyDescent="0.25">
      <c r="A43" s="2" t="s">
        <v>32</v>
      </c>
      <c r="B43" t="s">
        <v>5</v>
      </c>
      <c r="C43">
        <v>7</v>
      </c>
      <c r="D43" s="3">
        <v>0.94861111111111107</v>
      </c>
      <c r="E43" t="s">
        <v>7</v>
      </c>
    </row>
    <row r="44" spans="1:5" x14ac:dyDescent="0.25">
      <c r="A44" s="2" t="s">
        <v>32</v>
      </c>
      <c r="B44" t="s">
        <v>9</v>
      </c>
      <c r="C44">
        <v>1</v>
      </c>
      <c r="D44" s="3">
        <v>0.69166666666666665</v>
      </c>
      <c r="E44">
        <f>([7]plate_2_results!F43+[7]plate_2_results!F44)/2</f>
        <v>26.357304811796801</v>
      </c>
    </row>
    <row r="45" spans="1:5" x14ac:dyDescent="0.25">
      <c r="A45" s="2" t="s">
        <v>32</v>
      </c>
      <c r="B45" t="s">
        <v>9</v>
      </c>
      <c r="C45">
        <v>2</v>
      </c>
      <c r="D45" s="3">
        <v>0.73055555555555551</v>
      </c>
      <c r="E45">
        <f>([7]plate_2_results!F48+[7]plate_2_results!F49)/2</f>
        <v>64.420358278584899</v>
      </c>
    </row>
    <row r="46" spans="1:5" x14ac:dyDescent="0.25">
      <c r="A46" s="2" t="s">
        <v>32</v>
      </c>
      <c r="B46" t="s">
        <v>9</v>
      </c>
      <c r="C46">
        <v>3</v>
      </c>
      <c r="D46" s="3">
        <v>0.77083333333333337</v>
      </c>
      <c r="E46">
        <f>([7]plate_2_results!F53+[7]plate_2_results!F54)/2</f>
        <v>13.355210582471949</v>
      </c>
    </row>
    <row r="47" spans="1:5" x14ac:dyDescent="0.25">
      <c r="A47" s="2" t="s">
        <v>32</v>
      </c>
      <c r="B47" t="s">
        <v>9</v>
      </c>
      <c r="C47">
        <v>4</v>
      </c>
      <c r="D47" s="3">
        <v>0.81319444444444444</v>
      </c>
      <c r="E47">
        <f>([7]plate_2_results!F58+[7]plate_2_results!F59)/2</f>
        <v>13.809654041764951</v>
      </c>
    </row>
    <row r="48" spans="1:5" x14ac:dyDescent="0.25">
      <c r="A48" s="2" t="s">
        <v>32</v>
      </c>
      <c r="B48" t="s">
        <v>9</v>
      </c>
      <c r="C48">
        <v>5</v>
      </c>
      <c r="D48" s="3">
        <v>0.85416666666666663</v>
      </c>
      <c r="E48">
        <v>490.05706170456699</v>
      </c>
    </row>
    <row r="49" spans="1:5" x14ac:dyDescent="0.25">
      <c r="A49" s="2" t="s">
        <v>32</v>
      </c>
      <c r="B49" t="s">
        <v>9</v>
      </c>
      <c r="C49">
        <v>6</v>
      </c>
      <c r="D49" s="3">
        <v>0.89583333333333337</v>
      </c>
      <c r="E49" t="s">
        <v>7</v>
      </c>
    </row>
    <row r="50" spans="1:5" x14ac:dyDescent="0.25">
      <c r="A50" s="2" t="s">
        <v>32</v>
      </c>
      <c r="B50" t="s">
        <v>8</v>
      </c>
      <c r="C50">
        <v>1</v>
      </c>
      <c r="D50" s="3">
        <v>0.6875</v>
      </c>
      <c r="E50" t="s">
        <v>7</v>
      </c>
    </row>
    <row r="51" spans="1:5" x14ac:dyDescent="0.25">
      <c r="A51" s="2" t="s">
        <v>32</v>
      </c>
      <c r="B51" t="s">
        <v>8</v>
      </c>
      <c r="C51">
        <v>2</v>
      </c>
      <c r="D51" s="3">
        <v>0.73263888888888884</v>
      </c>
      <c r="E51" t="s">
        <v>7</v>
      </c>
    </row>
    <row r="52" spans="1:5" x14ac:dyDescent="0.25">
      <c r="A52" s="2" t="s">
        <v>32</v>
      </c>
      <c r="B52" t="s">
        <v>8</v>
      </c>
      <c r="C52">
        <v>3</v>
      </c>
      <c r="D52" s="3">
        <v>0.76736111111111116</v>
      </c>
      <c r="E52">
        <v>30.234377627250499</v>
      </c>
    </row>
    <row r="53" spans="1:5" x14ac:dyDescent="0.25">
      <c r="A53" s="2" t="s">
        <v>32</v>
      </c>
      <c r="B53" t="s">
        <v>8</v>
      </c>
      <c r="C53">
        <v>4</v>
      </c>
      <c r="D53" s="3">
        <v>0.78819444444444442</v>
      </c>
      <c r="E53" t="s">
        <v>7</v>
      </c>
    </row>
    <row r="54" spans="1:5" x14ac:dyDescent="0.25">
      <c r="A54" s="2" t="s">
        <v>32</v>
      </c>
      <c r="B54" t="s">
        <v>8</v>
      </c>
      <c r="C54">
        <v>5</v>
      </c>
      <c r="D54" s="3">
        <v>0.8125</v>
      </c>
      <c r="E54" t="s">
        <v>7</v>
      </c>
    </row>
    <row r="55" spans="1:5" x14ac:dyDescent="0.25">
      <c r="A55" s="2" t="s">
        <v>32</v>
      </c>
      <c r="B55" t="s">
        <v>8</v>
      </c>
      <c r="C55">
        <v>6</v>
      </c>
      <c r="D55" s="3">
        <v>0.83333333333333337</v>
      </c>
      <c r="E55" t="s">
        <v>7</v>
      </c>
    </row>
    <row r="56" spans="1:5" x14ac:dyDescent="0.25">
      <c r="A56" s="2" t="s">
        <v>32</v>
      </c>
      <c r="B56" t="s">
        <v>8</v>
      </c>
      <c r="C56">
        <v>7</v>
      </c>
      <c r="D56" s="3">
        <v>0.85416666666666663</v>
      </c>
      <c r="E56">
        <v>204.79893787818699</v>
      </c>
    </row>
    <row r="57" spans="1:5" x14ac:dyDescent="0.25">
      <c r="A57" s="2" t="s">
        <v>32</v>
      </c>
      <c r="B57" t="s">
        <v>8</v>
      </c>
      <c r="C57">
        <v>8</v>
      </c>
      <c r="D57" s="3">
        <v>0.88888888888888884</v>
      </c>
      <c r="E57" t="s">
        <v>7</v>
      </c>
    </row>
    <row r="58" spans="1:5" x14ac:dyDescent="0.25">
      <c r="A58" s="2" t="s">
        <v>30</v>
      </c>
      <c r="B58" t="s">
        <v>9</v>
      </c>
      <c r="C58">
        <v>1</v>
      </c>
      <c r="D58" s="3">
        <v>0.6875</v>
      </c>
      <c r="E58">
        <v>3.53757032444729</v>
      </c>
    </row>
    <row r="59" spans="1:5" x14ac:dyDescent="0.25">
      <c r="A59" s="2" t="s">
        <v>30</v>
      </c>
      <c r="B59" t="s">
        <v>9</v>
      </c>
      <c r="C59">
        <v>2</v>
      </c>
      <c r="D59" s="3">
        <v>0.72986111111111107</v>
      </c>
      <c r="E59">
        <v>2.7478796164769901</v>
      </c>
    </row>
    <row r="60" spans="1:5" x14ac:dyDescent="0.25">
      <c r="A60" s="2" t="s">
        <v>30</v>
      </c>
      <c r="B60" t="s">
        <v>9</v>
      </c>
      <c r="C60">
        <v>3</v>
      </c>
      <c r="D60" s="3">
        <v>0.77083333333333337</v>
      </c>
      <c r="E60">
        <v>4.9130681140006196</v>
      </c>
    </row>
    <row r="61" spans="1:5" x14ac:dyDescent="0.25">
      <c r="A61" s="2" t="s">
        <v>30</v>
      </c>
      <c r="B61" t="s">
        <v>9</v>
      </c>
      <c r="C61">
        <v>4</v>
      </c>
      <c r="D61" s="3">
        <v>0.81527777777777777</v>
      </c>
      <c r="E61" t="s">
        <v>7</v>
      </c>
    </row>
    <row r="62" spans="1:5" x14ac:dyDescent="0.25">
      <c r="A62" s="2" t="s">
        <v>30</v>
      </c>
      <c r="B62" t="s">
        <v>9</v>
      </c>
      <c r="C62">
        <v>5</v>
      </c>
      <c r="D62" s="3">
        <v>0.85416666666666663</v>
      </c>
      <c r="E62" t="s">
        <v>7</v>
      </c>
    </row>
    <row r="63" spans="1:5" x14ac:dyDescent="0.25">
      <c r="A63" s="2" t="s">
        <v>30</v>
      </c>
      <c r="B63" t="s">
        <v>9</v>
      </c>
      <c r="C63">
        <v>6</v>
      </c>
      <c r="D63" s="3">
        <v>0.89652777777777781</v>
      </c>
      <c r="E63" t="s">
        <v>7</v>
      </c>
    </row>
    <row r="64" spans="1:5" x14ac:dyDescent="0.25">
      <c r="A64" s="2" t="s">
        <v>30</v>
      </c>
      <c r="B64" t="s">
        <v>8</v>
      </c>
      <c r="C64">
        <v>1</v>
      </c>
      <c r="D64" s="3">
        <v>0.6875</v>
      </c>
      <c r="E64">
        <v>14.1167437685293</v>
      </c>
    </row>
    <row r="65" spans="1:5" x14ac:dyDescent="0.25">
      <c r="A65" s="2" t="s">
        <v>30</v>
      </c>
      <c r="B65" t="s">
        <v>8</v>
      </c>
      <c r="C65">
        <v>2</v>
      </c>
      <c r="D65" s="3">
        <v>0.73958333333333337</v>
      </c>
      <c r="E65">
        <v>19.5309070014201</v>
      </c>
    </row>
    <row r="66" spans="1:5" x14ac:dyDescent="0.25">
      <c r="A66" s="2" t="s">
        <v>30</v>
      </c>
      <c r="B66" t="s">
        <v>8</v>
      </c>
      <c r="C66">
        <v>3</v>
      </c>
      <c r="D66" s="3">
        <v>0.76736111111111116</v>
      </c>
      <c r="E66" t="s">
        <v>7</v>
      </c>
    </row>
    <row r="67" spans="1:5" x14ac:dyDescent="0.25">
      <c r="A67" s="2" t="s">
        <v>30</v>
      </c>
      <c r="B67" t="s">
        <v>8</v>
      </c>
      <c r="C67">
        <v>4</v>
      </c>
      <c r="D67" s="3">
        <v>0.78819444444444442</v>
      </c>
      <c r="E67">
        <v>37.127191933931996</v>
      </c>
    </row>
    <row r="68" spans="1:5" x14ac:dyDescent="0.25">
      <c r="A68" s="2" t="s">
        <v>30</v>
      </c>
      <c r="B68" t="s">
        <v>8</v>
      </c>
      <c r="C68">
        <v>5</v>
      </c>
      <c r="D68" s="3">
        <v>0.8125</v>
      </c>
      <c r="E68">
        <v>20.461071719827299</v>
      </c>
    </row>
    <row r="69" spans="1:5" x14ac:dyDescent="0.25">
      <c r="A69" s="2" t="s">
        <v>30</v>
      </c>
      <c r="B69" t="s">
        <v>8</v>
      </c>
      <c r="C69">
        <v>6</v>
      </c>
      <c r="D69" s="3">
        <v>0.83333333333333337</v>
      </c>
      <c r="E69">
        <v>34.4738356342122</v>
      </c>
    </row>
    <row r="70" spans="1:5" x14ac:dyDescent="0.25">
      <c r="A70" s="2" t="s">
        <v>30</v>
      </c>
      <c r="B70" t="s">
        <v>8</v>
      </c>
      <c r="C70">
        <v>7</v>
      </c>
      <c r="D70" s="3">
        <v>0.85416666666666663</v>
      </c>
      <c r="E70">
        <v>34.975701563755599</v>
      </c>
    </row>
    <row r="71" spans="1:5" x14ac:dyDescent="0.25">
      <c r="A71" s="2" t="s">
        <v>30</v>
      </c>
      <c r="B71" t="s">
        <v>8</v>
      </c>
      <c r="C71">
        <v>8</v>
      </c>
      <c r="D71" s="3">
        <v>0.88888888888888884</v>
      </c>
      <c r="E71">
        <v>63.9149486027897</v>
      </c>
    </row>
    <row r="72" spans="1:5" x14ac:dyDescent="0.25">
      <c r="A72" s="2" t="s">
        <v>17</v>
      </c>
      <c r="E72" t="s">
        <v>7</v>
      </c>
    </row>
    <row r="73" spans="1:5" x14ac:dyDescent="0.25">
      <c r="A73" s="2" t="s">
        <v>18</v>
      </c>
      <c r="E73">
        <v>1.1111898440000001</v>
      </c>
    </row>
    <row r="74" spans="1:5" x14ac:dyDescent="0.25">
      <c r="A74" s="2" t="s">
        <v>19</v>
      </c>
      <c r="E74">
        <f>([5]plate_2_results!F77+[5]plate_2_results!F78)/2</f>
        <v>1.5085356669999999</v>
      </c>
    </row>
    <row r="75" spans="1:5" x14ac:dyDescent="0.25">
      <c r="A75" s="2" t="s">
        <v>20</v>
      </c>
      <c r="E75">
        <f>([5]plate_2_results!F81+[5]plate_2_results!F82)/2</f>
        <v>5.0032012809999999</v>
      </c>
    </row>
    <row r="76" spans="1:5" x14ac:dyDescent="0.25">
      <c r="A76" s="2" t="s">
        <v>21</v>
      </c>
      <c r="E76">
        <f>([5]plate_2_results!F85+[5]plate_2_results!F86)/2</f>
        <v>15.4417817</v>
      </c>
    </row>
    <row r="77" spans="1:5" x14ac:dyDescent="0.25">
      <c r="A77" s="2" t="s">
        <v>22</v>
      </c>
      <c r="E77">
        <f>([5]plate_2_results!F87+[5]plate_2_results!F88)/2</f>
        <v>49.389602584999999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5C97-02C8-4658-9678-61E480020CEE}">
  <dimension ref="A1:E79"/>
  <sheetViews>
    <sheetView topLeftCell="A58" workbookViewId="0">
      <selection activeCell="K59" sqref="K59"/>
    </sheetView>
  </sheetViews>
  <sheetFormatPr defaultRowHeight="15" x14ac:dyDescent="0.25"/>
  <cols>
    <col min="2" max="2" width="15.28515625" customWidth="1"/>
    <col min="3" max="3" width="12.28515625" customWidth="1"/>
    <col min="4" max="4" width="22.42578125" customWidth="1"/>
    <col min="5" max="5" width="25.85546875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2" t="s">
        <v>40</v>
      </c>
      <c r="B2" t="s">
        <v>4</v>
      </c>
      <c r="C2">
        <v>1</v>
      </c>
      <c r="D2" s="3">
        <v>0.77430555555555558</v>
      </c>
      <c r="E2">
        <v>1.2514811830000001</v>
      </c>
    </row>
    <row r="3" spans="1:5" x14ac:dyDescent="0.25">
      <c r="A3" s="2" t="s">
        <v>40</v>
      </c>
      <c r="B3" t="s">
        <v>4</v>
      </c>
      <c r="C3">
        <v>2</v>
      </c>
      <c r="D3" s="3">
        <v>0.79305555555555551</v>
      </c>
      <c r="E3">
        <v>1.788552653</v>
      </c>
    </row>
    <row r="4" spans="1:5" x14ac:dyDescent="0.25">
      <c r="A4" s="2" t="s">
        <v>40</v>
      </c>
      <c r="B4" t="s">
        <v>4</v>
      </c>
      <c r="C4">
        <v>3</v>
      </c>
      <c r="D4" s="3">
        <v>0.80972222222222223</v>
      </c>
      <c r="E4">
        <v>4.0777854380000003</v>
      </c>
    </row>
    <row r="5" spans="1:5" x14ac:dyDescent="0.25">
      <c r="A5" s="2" t="s">
        <v>40</v>
      </c>
      <c r="B5" t="s">
        <v>4</v>
      </c>
      <c r="C5">
        <v>4</v>
      </c>
      <c r="D5" s="3">
        <v>0.8256944444444444</v>
      </c>
      <c r="E5">
        <v>4.9779427849999998</v>
      </c>
    </row>
    <row r="6" spans="1:5" x14ac:dyDescent="0.25">
      <c r="A6" s="2" t="s">
        <v>40</v>
      </c>
      <c r="B6" t="s">
        <v>4</v>
      </c>
      <c r="C6">
        <v>5</v>
      </c>
      <c r="D6" s="3">
        <v>0.85624999999999996</v>
      </c>
      <c r="E6">
        <v>7.3005139809999999</v>
      </c>
    </row>
    <row r="7" spans="1:5" x14ac:dyDescent="0.25">
      <c r="A7" s="2" t="s">
        <v>40</v>
      </c>
      <c r="B7" t="s">
        <v>4</v>
      </c>
      <c r="C7">
        <v>6</v>
      </c>
      <c r="D7" s="3">
        <v>0.8979166666666667</v>
      </c>
      <c r="E7">
        <v>78.832001969999993</v>
      </c>
    </row>
    <row r="8" spans="1:5" x14ac:dyDescent="0.25">
      <c r="A8" s="2" t="s">
        <v>40</v>
      </c>
      <c r="B8" t="s">
        <v>4</v>
      </c>
      <c r="C8">
        <v>7</v>
      </c>
      <c r="D8" s="3">
        <v>0.93888888888888888</v>
      </c>
      <c r="E8">
        <v>5.9259006669999996</v>
      </c>
    </row>
    <row r="9" spans="1:5" x14ac:dyDescent="0.25">
      <c r="A9" s="2" t="s">
        <v>40</v>
      </c>
      <c r="B9" t="s">
        <v>5</v>
      </c>
      <c r="C9">
        <v>1</v>
      </c>
      <c r="D9" s="3">
        <v>0.74583333333333335</v>
      </c>
      <c r="E9">
        <v>0.61712421299999998</v>
      </c>
    </row>
    <row r="10" spans="1:5" x14ac:dyDescent="0.25">
      <c r="A10" s="2" t="s">
        <v>40</v>
      </c>
      <c r="B10" t="s">
        <v>5</v>
      </c>
      <c r="C10">
        <v>2</v>
      </c>
      <c r="D10" s="3">
        <v>0.78402777777777777</v>
      </c>
      <c r="E10">
        <v>0.35135006699999999</v>
      </c>
    </row>
    <row r="11" spans="1:5" x14ac:dyDescent="0.25">
      <c r="A11" s="2" t="s">
        <v>40</v>
      </c>
      <c r="B11" t="s">
        <v>5</v>
      </c>
      <c r="C11">
        <v>3</v>
      </c>
      <c r="D11" s="3">
        <v>0.81597222222222221</v>
      </c>
      <c r="E11">
        <v>0.59254512199999998</v>
      </c>
    </row>
    <row r="12" spans="1:5" x14ac:dyDescent="0.25">
      <c r="A12" s="2" t="s">
        <v>40</v>
      </c>
      <c r="B12" t="s">
        <v>5</v>
      </c>
      <c r="C12">
        <v>4</v>
      </c>
      <c r="D12" s="3">
        <v>0.83333333333333337</v>
      </c>
      <c r="E12">
        <v>0.26841311000000001</v>
      </c>
    </row>
    <row r="13" spans="1:5" x14ac:dyDescent="0.25">
      <c r="A13" s="2" t="s">
        <v>40</v>
      </c>
      <c r="B13" t="s">
        <v>5</v>
      </c>
      <c r="C13">
        <v>5</v>
      </c>
      <c r="D13" s="3">
        <v>0.86458333333333337</v>
      </c>
      <c r="E13">
        <v>2.7861557960000001</v>
      </c>
    </row>
    <row r="14" spans="1:5" x14ac:dyDescent="0.25">
      <c r="A14" s="2" t="s">
        <v>40</v>
      </c>
      <c r="B14" t="s">
        <v>5</v>
      </c>
      <c r="C14">
        <v>6</v>
      </c>
      <c r="D14" s="3">
        <v>0.90972222222222221</v>
      </c>
      <c r="E14">
        <v>11.720190260000001</v>
      </c>
    </row>
    <row r="15" spans="1:5" x14ac:dyDescent="0.25">
      <c r="A15" s="2" t="s">
        <v>40</v>
      </c>
      <c r="B15" t="s">
        <v>5</v>
      </c>
      <c r="C15">
        <v>7</v>
      </c>
      <c r="D15" s="3">
        <v>0.94166666666666665</v>
      </c>
      <c r="E15">
        <v>8.3978476549999996</v>
      </c>
    </row>
    <row r="16" spans="1:5" x14ac:dyDescent="0.25">
      <c r="A16" s="2" t="s">
        <v>39</v>
      </c>
      <c r="B16" t="s">
        <v>4</v>
      </c>
      <c r="C16">
        <v>1</v>
      </c>
      <c r="D16" s="3">
        <v>0.72916666666666663</v>
      </c>
      <c r="E16">
        <v>5.0520798039999999</v>
      </c>
    </row>
    <row r="17" spans="1:5" x14ac:dyDescent="0.25">
      <c r="A17" s="2" t="s">
        <v>39</v>
      </c>
      <c r="B17" t="s">
        <v>4</v>
      </c>
      <c r="C17">
        <v>2</v>
      </c>
      <c r="D17" s="3">
        <v>0.7895833333333333</v>
      </c>
      <c r="E17">
        <v>0.77276951100000002</v>
      </c>
    </row>
    <row r="18" spans="1:5" x14ac:dyDescent="0.25">
      <c r="A18" s="2" t="s">
        <v>39</v>
      </c>
      <c r="B18" t="s">
        <v>4</v>
      </c>
      <c r="C18">
        <v>3</v>
      </c>
      <c r="D18" s="3">
        <v>0.80555555555555558</v>
      </c>
      <c r="E18">
        <v>2.4399608759999998</v>
      </c>
    </row>
    <row r="19" spans="1:5" x14ac:dyDescent="0.25">
      <c r="A19" s="2" t="s">
        <v>39</v>
      </c>
      <c r="B19" t="s">
        <v>4</v>
      </c>
      <c r="C19">
        <v>4</v>
      </c>
      <c r="D19" s="3">
        <v>0.8256944444444444</v>
      </c>
      <c r="E19">
        <v>1.043705396</v>
      </c>
    </row>
    <row r="20" spans="1:5" x14ac:dyDescent="0.25">
      <c r="A20" s="2" t="s">
        <v>39</v>
      </c>
      <c r="B20" t="s">
        <v>4</v>
      </c>
      <c r="C20">
        <v>5</v>
      </c>
      <c r="D20" s="3">
        <v>0.85624999999999996</v>
      </c>
      <c r="E20">
        <v>2.9385363799999999</v>
      </c>
    </row>
    <row r="21" spans="1:5" x14ac:dyDescent="0.25">
      <c r="A21" s="2" t="s">
        <v>39</v>
      </c>
      <c r="B21" t="s">
        <v>4</v>
      </c>
      <c r="C21">
        <v>6</v>
      </c>
      <c r="D21" s="3">
        <v>0.8979166666666667</v>
      </c>
      <c r="E21">
        <v>10.76969461</v>
      </c>
    </row>
    <row r="22" spans="1:5" x14ac:dyDescent="0.25">
      <c r="A22" s="2" t="s">
        <v>39</v>
      </c>
      <c r="B22" t="s">
        <v>4</v>
      </c>
      <c r="C22">
        <v>7</v>
      </c>
      <c r="D22" s="3">
        <v>0.93888888888888888</v>
      </c>
      <c r="E22">
        <v>38.842604039999998</v>
      </c>
    </row>
    <row r="23" spans="1:5" x14ac:dyDescent="0.25">
      <c r="A23" s="2" t="s">
        <v>39</v>
      </c>
      <c r="B23" t="s">
        <v>5</v>
      </c>
      <c r="C23">
        <v>1</v>
      </c>
      <c r="D23" s="3">
        <v>0.74583333333333335</v>
      </c>
      <c r="E23">
        <v>6.906170071</v>
      </c>
    </row>
    <row r="24" spans="1:5" x14ac:dyDescent="0.25">
      <c r="A24" s="2" t="s">
        <v>39</v>
      </c>
      <c r="B24" t="s">
        <v>5</v>
      </c>
      <c r="C24">
        <v>2</v>
      </c>
      <c r="D24" s="3">
        <v>0.78402777777777777</v>
      </c>
      <c r="E24">
        <v>1.1442677990000001</v>
      </c>
    </row>
    <row r="25" spans="1:5" x14ac:dyDescent="0.25">
      <c r="A25" s="2" t="s">
        <v>39</v>
      </c>
      <c r="B25" t="s">
        <v>5</v>
      </c>
      <c r="C25">
        <v>3</v>
      </c>
      <c r="D25" s="3">
        <v>0.81597222222222221</v>
      </c>
      <c r="E25">
        <v>16.85079305</v>
      </c>
    </row>
    <row r="26" spans="1:5" x14ac:dyDescent="0.25">
      <c r="A26" s="2" t="s">
        <v>39</v>
      </c>
      <c r="B26" t="s">
        <v>5</v>
      </c>
      <c r="C26">
        <v>4</v>
      </c>
      <c r="D26" s="3">
        <v>0.83333333333333337</v>
      </c>
      <c r="E26">
        <v>1.0651366440000001</v>
      </c>
    </row>
    <row r="27" spans="1:5" x14ac:dyDescent="0.25">
      <c r="A27" s="2" t="s">
        <v>39</v>
      </c>
      <c r="B27" t="s">
        <v>5</v>
      </c>
      <c r="C27">
        <v>5</v>
      </c>
      <c r="D27" s="3">
        <v>0.86458333333333337</v>
      </c>
      <c r="E27">
        <v>2.8685422749999998</v>
      </c>
    </row>
    <row r="28" spans="1:5" x14ac:dyDescent="0.25">
      <c r="A28" s="2" t="s">
        <v>39</v>
      </c>
      <c r="B28" t="s">
        <v>5</v>
      </c>
      <c r="C28">
        <v>6</v>
      </c>
      <c r="D28" s="3">
        <v>0.90972222222222221</v>
      </c>
      <c r="E28">
        <v>26.67317881</v>
      </c>
    </row>
    <row r="29" spans="1:5" x14ac:dyDescent="0.25">
      <c r="A29" s="2" t="s">
        <v>39</v>
      </c>
      <c r="B29" t="s">
        <v>5</v>
      </c>
      <c r="C29">
        <v>7</v>
      </c>
      <c r="D29" s="3">
        <v>0.94166666666666665</v>
      </c>
      <c r="E29">
        <v>33.14481533</v>
      </c>
    </row>
    <row r="30" spans="1:5" x14ac:dyDescent="0.25">
      <c r="A30" s="2" t="s">
        <v>38</v>
      </c>
      <c r="B30" t="s">
        <v>4</v>
      </c>
      <c r="C30">
        <v>1</v>
      </c>
      <c r="D30" s="3">
        <v>0.72916666666666663</v>
      </c>
      <c r="E30">
        <v>1.130461156</v>
      </c>
    </row>
    <row r="31" spans="1:5" x14ac:dyDescent="0.25">
      <c r="A31" s="2" t="s">
        <v>38</v>
      </c>
      <c r="B31" t="s">
        <v>4</v>
      </c>
      <c r="C31">
        <v>2</v>
      </c>
      <c r="D31" s="3">
        <v>0.78472222222222221</v>
      </c>
      <c r="E31">
        <v>1.0224433770000001</v>
      </c>
    </row>
    <row r="32" spans="1:5" x14ac:dyDescent="0.25">
      <c r="A32" s="2" t="s">
        <v>38</v>
      </c>
      <c r="B32" t="s">
        <v>4</v>
      </c>
      <c r="C32">
        <v>3</v>
      </c>
      <c r="D32" s="3">
        <v>0.80555555555555558</v>
      </c>
      <c r="E32">
        <v>1.0786177880000001</v>
      </c>
    </row>
    <row r="33" spans="1:5" x14ac:dyDescent="0.25">
      <c r="A33" s="2" t="s">
        <v>38</v>
      </c>
      <c r="B33" t="s">
        <v>4</v>
      </c>
      <c r="C33">
        <v>4</v>
      </c>
      <c r="D33" s="3">
        <v>0.8256944444444444</v>
      </c>
      <c r="E33">
        <v>1.3898741480000001</v>
      </c>
    </row>
    <row r="34" spans="1:5" x14ac:dyDescent="0.25">
      <c r="A34" s="2" t="s">
        <v>38</v>
      </c>
      <c r="B34" t="s">
        <v>4</v>
      </c>
      <c r="C34">
        <v>5</v>
      </c>
      <c r="D34" s="3">
        <v>0.85624999999999996</v>
      </c>
      <c r="E34">
        <v>8.1812920029999994</v>
      </c>
    </row>
    <row r="35" spans="1:5" x14ac:dyDescent="0.25">
      <c r="A35" s="2" t="s">
        <v>38</v>
      </c>
      <c r="B35" t="s">
        <v>4</v>
      </c>
      <c r="C35">
        <v>6</v>
      </c>
      <c r="D35" s="3">
        <v>0.8979166666666667</v>
      </c>
      <c r="E35">
        <v>27.416777969999998</v>
      </c>
    </row>
    <row r="36" spans="1:5" x14ac:dyDescent="0.25">
      <c r="A36" s="2" t="s">
        <v>38</v>
      </c>
      <c r="B36" t="s">
        <v>4</v>
      </c>
      <c r="C36">
        <v>7</v>
      </c>
      <c r="D36" s="3">
        <v>0.93888888888888888</v>
      </c>
      <c r="E36" t="s">
        <v>7</v>
      </c>
    </row>
    <row r="37" spans="1:5" x14ac:dyDescent="0.25">
      <c r="A37" s="2" t="s">
        <v>38</v>
      </c>
      <c r="B37" t="s">
        <v>5</v>
      </c>
      <c r="C37">
        <v>1</v>
      </c>
      <c r="D37" s="3">
        <v>0.74583333333333335</v>
      </c>
      <c r="E37">
        <v>313.69822920000001</v>
      </c>
    </row>
    <row r="38" spans="1:5" x14ac:dyDescent="0.25">
      <c r="A38" s="2" t="s">
        <v>38</v>
      </c>
      <c r="B38" t="s">
        <v>5</v>
      </c>
      <c r="C38">
        <v>2</v>
      </c>
      <c r="D38" s="3">
        <v>0.78402777777777777</v>
      </c>
      <c r="E38">
        <v>748.02921449999997</v>
      </c>
    </row>
    <row r="39" spans="1:5" x14ac:dyDescent="0.25">
      <c r="A39" s="2" t="s">
        <v>38</v>
      </c>
      <c r="B39" t="s">
        <v>5</v>
      </c>
      <c r="C39">
        <v>3</v>
      </c>
      <c r="D39" s="3">
        <v>0.81597222222222221</v>
      </c>
      <c r="E39" t="s">
        <v>7</v>
      </c>
    </row>
    <row r="40" spans="1:5" x14ac:dyDescent="0.25">
      <c r="A40" s="2" t="s">
        <v>38</v>
      </c>
      <c r="B40" t="s">
        <v>5</v>
      </c>
      <c r="C40">
        <v>4</v>
      </c>
      <c r="D40" s="3">
        <v>0.83333333333333337</v>
      </c>
      <c r="E40">
        <v>11.899286910000001</v>
      </c>
    </row>
    <row r="41" spans="1:5" x14ac:dyDescent="0.25">
      <c r="A41" s="2" t="s">
        <v>38</v>
      </c>
      <c r="B41" t="s">
        <v>5</v>
      </c>
      <c r="C41">
        <v>5</v>
      </c>
      <c r="D41" s="3">
        <v>0.86458333333333337</v>
      </c>
      <c r="E41">
        <v>5.5365026659999996</v>
      </c>
    </row>
    <row r="42" spans="1:5" x14ac:dyDescent="0.25">
      <c r="A42" s="2" t="s">
        <v>38</v>
      </c>
      <c r="B42" t="s">
        <v>5</v>
      </c>
      <c r="C42">
        <v>6</v>
      </c>
      <c r="D42" s="3">
        <v>0.90972222222222221</v>
      </c>
      <c r="E42">
        <v>35.858825029999998</v>
      </c>
    </row>
    <row r="43" spans="1:5" x14ac:dyDescent="0.25">
      <c r="A43" s="2" t="s">
        <v>38</v>
      </c>
      <c r="B43" t="s">
        <v>5</v>
      </c>
      <c r="C43">
        <v>7</v>
      </c>
      <c r="D43" s="3">
        <v>0.94166666666666665</v>
      </c>
      <c r="E43">
        <v>34.710025590000001</v>
      </c>
    </row>
    <row r="44" spans="1:5" x14ac:dyDescent="0.25">
      <c r="A44" s="2" t="s">
        <v>37</v>
      </c>
      <c r="B44" t="s">
        <v>4</v>
      </c>
      <c r="C44">
        <v>1</v>
      </c>
      <c r="D44" s="3">
        <v>0.73958333333333337</v>
      </c>
      <c r="E44">
        <f>([8]plate_1_results!F44+[8]plate_1_results!F45)/2</f>
        <v>0.81601636599999994</v>
      </c>
    </row>
    <row r="45" spans="1:5" x14ac:dyDescent="0.25">
      <c r="A45" s="2" t="s">
        <v>37</v>
      </c>
      <c r="B45" t="s">
        <v>4</v>
      </c>
      <c r="C45">
        <v>2</v>
      </c>
      <c r="D45" s="3">
        <v>0.78194444444444444</v>
      </c>
      <c r="E45">
        <v>325.16433210000002</v>
      </c>
    </row>
    <row r="46" spans="1:5" x14ac:dyDescent="0.25">
      <c r="A46" s="2" t="s">
        <v>37</v>
      </c>
      <c r="B46" t="s">
        <v>4</v>
      </c>
      <c r="C46">
        <v>3</v>
      </c>
      <c r="D46" s="3">
        <v>0.8125</v>
      </c>
      <c r="E46">
        <f>([8]plate_1_results!F50+[8]plate_1_results!F51)/2</f>
        <v>2.42630737</v>
      </c>
    </row>
    <row r="47" spans="1:5" x14ac:dyDescent="0.25">
      <c r="A47" s="2" t="s">
        <v>37</v>
      </c>
      <c r="B47" t="s">
        <v>4</v>
      </c>
      <c r="C47">
        <v>4</v>
      </c>
      <c r="D47" s="3">
        <v>0.83194444444444449</v>
      </c>
      <c r="E47" t="s">
        <v>7</v>
      </c>
    </row>
    <row r="48" spans="1:5" x14ac:dyDescent="0.25">
      <c r="A48" s="2" t="s">
        <v>37</v>
      </c>
      <c r="B48" t="s">
        <v>4</v>
      </c>
      <c r="C48">
        <v>5</v>
      </c>
      <c r="D48" s="3">
        <v>0.86319444444444449</v>
      </c>
      <c r="E48" t="s">
        <v>7</v>
      </c>
    </row>
    <row r="49" spans="1:5" x14ac:dyDescent="0.25">
      <c r="A49" s="2" t="s">
        <v>37</v>
      </c>
      <c r="B49" t="s">
        <v>4</v>
      </c>
      <c r="C49">
        <v>6</v>
      </c>
      <c r="D49" s="3">
        <v>0.90555555555555556</v>
      </c>
      <c r="E49" t="s">
        <v>7</v>
      </c>
    </row>
    <row r="50" spans="1:5" x14ac:dyDescent="0.25">
      <c r="A50" s="2" t="s">
        <v>37</v>
      </c>
      <c r="B50" t="s">
        <v>4</v>
      </c>
      <c r="C50">
        <v>7</v>
      </c>
      <c r="D50" s="3">
        <v>0.94861111111111107</v>
      </c>
      <c r="E50">
        <f>([8]plate_1_results!F62+[8]plate_1_results!F63)/2</f>
        <v>4.5547071179999996</v>
      </c>
    </row>
    <row r="51" spans="1:5" x14ac:dyDescent="0.25">
      <c r="A51" s="2" t="s">
        <v>37</v>
      </c>
      <c r="B51" t="s">
        <v>5</v>
      </c>
      <c r="C51">
        <v>1</v>
      </c>
      <c r="D51" s="3">
        <v>0.78125</v>
      </c>
      <c r="E51">
        <v>4.5005557649999997</v>
      </c>
    </row>
    <row r="52" spans="1:5" x14ac:dyDescent="0.25">
      <c r="A52" s="2" t="s">
        <v>37</v>
      </c>
      <c r="B52" t="s">
        <v>5</v>
      </c>
      <c r="C52">
        <v>2</v>
      </c>
      <c r="D52" s="3">
        <v>0.79791666666666672</v>
      </c>
      <c r="E52">
        <v>191.7884976</v>
      </c>
    </row>
    <row r="53" spans="1:5" x14ac:dyDescent="0.25">
      <c r="A53" s="2" t="s">
        <v>37</v>
      </c>
      <c r="B53" t="s">
        <v>5</v>
      </c>
      <c r="C53">
        <v>3</v>
      </c>
      <c r="D53" s="3">
        <v>0.8208333333333333</v>
      </c>
      <c r="E53">
        <v>1.2658943499999999</v>
      </c>
    </row>
    <row r="54" spans="1:5" x14ac:dyDescent="0.25">
      <c r="A54" s="2" t="s">
        <v>37</v>
      </c>
      <c r="B54" t="s">
        <v>5</v>
      </c>
      <c r="C54">
        <v>4</v>
      </c>
      <c r="D54" s="3">
        <v>0.84236111111111112</v>
      </c>
      <c r="E54">
        <v>6.076881288</v>
      </c>
    </row>
    <row r="55" spans="1:5" x14ac:dyDescent="0.25">
      <c r="A55" s="2" t="s">
        <v>37</v>
      </c>
      <c r="B55" t="s">
        <v>5</v>
      </c>
      <c r="C55">
        <v>5</v>
      </c>
      <c r="D55" s="3">
        <v>0.86736111111111114</v>
      </c>
      <c r="E55">
        <v>4.8327920390000001</v>
      </c>
    </row>
    <row r="56" spans="1:5" x14ac:dyDescent="0.25">
      <c r="A56" s="2" t="s">
        <v>37</v>
      </c>
      <c r="B56" t="s">
        <v>5</v>
      </c>
      <c r="C56">
        <v>6</v>
      </c>
      <c r="D56" s="3">
        <v>0.90833333333333333</v>
      </c>
      <c r="E56">
        <v>48.307984400000002</v>
      </c>
    </row>
    <row r="57" spans="1:5" x14ac:dyDescent="0.25">
      <c r="A57" s="2" t="s">
        <v>37</v>
      </c>
      <c r="B57" t="s">
        <v>5</v>
      </c>
      <c r="C57">
        <v>7</v>
      </c>
      <c r="D57" s="3">
        <v>0.94861111111111107</v>
      </c>
      <c r="E57">
        <v>151.48307209999999</v>
      </c>
    </row>
    <row r="58" spans="1:5" x14ac:dyDescent="0.25">
      <c r="A58" s="2" t="s">
        <v>36</v>
      </c>
      <c r="B58" t="s">
        <v>4</v>
      </c>
      <c r="C58">
        <v>1</v>
      </c>
      <c r="D58" s="3">
        <v>0.73958333333333337</v>
      </c>
      <c r="E58">
        <v>6.7732922469999997</v>
      </c>
    </row>
    <row r="59" spans="1:5" x14ac:dyDescent="0.25">
      <c r="A59" s="2" t="s">
        <v>36</v>
      </c>
      <c r="B59" t="s">
        <v>4</v>
      </c>
      <c r="C59">
        <v>2</v>
      </c>
      <c r="D59" s="3">
        <v>0.78194444444444444</v>
      </c>
      <c r="E59">
        <v>9.5298276039999994</v>
      </c>
    </row>
    <row r="60" spans="1:5" x14ac:dyDescent="0.25">
      <c r="A60" s="2" t="s">
        <v>36</v>
      </c>
      <c r="B60" t="s">
        <v>4</v>
      </c>
      <c r="C60">
        <v>3</v>
      </c>
      <c r="D60" s="3">
        <v>0.8125</v>
      </c>
      <c r="E60" t="s">
        <v>7</v>
      </c>
    </row>
    <row r="61" spans="1:5" x14ac:dyDescent="0.25">
      <c r="A61" s="2" t="s">
        <v>36</v>
      </c>
      <c r="B61" t="s">
        <v>4</v>
      </c>
      <c r="C61">
        <v>4</v>
      </c>
      <c r="D61" s="3">
        <v>0.83194444444444449</v>
      </c>
      <c r="E61">
        <v>20.13822386</v>
      </c>
    </row>
    <row r="62" spans="1:5" x14ac:dyDescent="0.25">
      <c r="A62" s="2" t="s">
        <v>36</v>
      </c>
      <c r="B62" t="s">
        <v>4</v>
      </c>
      <c r="C62">
        <v>5</v>
      </c>
      <c r="D62" s="3">
        <v>0.86319444444444449</v>
      </c>
      <c r="E62">
        <v>25.279227299999999</v>
      </c>
    </row>
    <row r="63" spans="1:5" x14ac:dyDescent="0.25">
      <c r="A63" s="2" t="s">
        <v>36</v>
      </c>
      <c r="B63" t="s">
        <v>4</v>
      </c>
      <c r="C63">
        <v>6</v>
      </c>
      <c r="D63" s="3">
        <v>0.90555555555555556</v>
      </c>
      <c r="E63">
        <v>64.055482229999996</v>
      </c>
    </row>
    <row r="64" spans="1:5" x14ac:dyDescent="0.25">
      <c r="A64" s="2" t="s">
        <v>36</v>
      </c>
      <c r="B64" t="s">
        <v>4</v>
      </c>
      <c r="C64">
        <v>7</v>
      </c>
      <c r="D64" s="3">
        <v>0.94861111111111107</v>
      </c>
      <c r="E64" t="s">
        <v>7</v>
      </c>
    </row>
    <row r="65" spans="1:5" x14ac:dyDescent="0.25">
      <c r="A65" s="2" t="s">
        <v>36</v>
      </c>
      <c r="B65" t="s">
        <v>5</v>
      </c>
      <c r="C65">
        <v>1</v>
      </c>
      <c r="D65" s="3">
        <v>0.78125</v>
      </c>
      <c r="E65" t="s">
        <v>7</v>
      </c>
    </row>
    <row r="66" spans="1:5" x14ac:dyDescent="0.25">
      <c r="A66" s="2" t="s">
        <v>36</v>
      </c>
      <c r="B66" t="s">
        <v>5</v>
      </c>
      <c r="C66">
        <v>2</v>
      </c>
      <c r="D66" s="3">
        <v>0.79791666666666672</v>
      </c>
      <c r="E66">
        <v>100.4827806</v>
      </c>
    </row>
    <row r="67" spans="1:5" x14ac:dyDescent="0.25">
      <c r="A67" s="2" t="s">
        <v>36</v>
      </c>
      <c r="B67" t="s">
        <v>5</v>
      </c>
      <c r="C67">
        <v>3</v>
      </c>
      <c r="D67" s="3">
        <v>0.8208333333333333</v>
      </c>
      <c r="E67">
        <v>75.96461721</v>
      </c>
    </row>
    <row r="68" spans="1:5" x14ac:dyDescent="0.25">
      <c r="A68" s="2" t="s">
        <v>36</v>
      </c>
      <c r="B68" t="s">
        <v>5</v>
      </c>
      <c r="C68">
        <v>4</v>
      </c>
      <c r="D68" s="3">
        <v>0.84236111111111112</v>
      </c>
      <c r="E68" t="s">
        <v>7</v>
      </c>
    </row>
    <row r="69" spans="1:5" x14ac:dyDescent="0.25">
      <c r="A69" s="2" t="s">
        <v>36</v>
      </c>
      <c r="B69" t="s">
        <v>5</v>
      </c>
      <c r="C69">
        <v>5</v>
      </c>
      <c r="D69" s="3">
        <v>0.86736111111111114</v>
      </c>
      <c r="E69">
        <v>16.94933284</v>
      </c>
    </row>
    <row r="70" spans="1:5" x14ac:dyDescent="0.25">
      <c r="A70" s="2" t="s">
        <v>36</v>
      </c>
      <c r="B70" t="s">
        <v>5</v>
      </c>
      <c r="C70">
        <v>6</v>
      </c>
      <c r="D70" s="3">
        <v>0.90833333333333333</v>
      </c>
      <c r="E70" t="s">
        <v>7</v>
      </c>
    </row>
    <row r="71" spans="1:5" x14ac:dyDescent="0.25">
      <c r="A71" s="2" t="s">
        <v>36</v>
      </c>
      <c r="B71" t="s">
        <v>5</v>
      </c>
      <c r="C71">
        <v>7</v>
      </c>
      <c r="D71" s="3">
        <v>0.94861111111111107</v>
      </c>
      <c r="E71">
        <v>24.919077359999999</v>
      </c>
    </row>
    <row r="72" spans="1:5" x14ac:dyDescent="0.25">
      <c r="A72" t="s">
        <v>35</v>
      </c>
      <c r="E72">
        <v>70.068229250000002</v>
      </c>
    </row>
    <row r="73" spans="1:5" x14ac:dyDescent="0.25">
      <c r="A73" t="s">
        <v>10</v>
      </c>
      <c r="E73">
        <v>8.1188617310000009</v>
      </c>
    </row>
    <row r="74" spans="1:5" x14ac:dyDescent="0.25">
      <c r="A74" t="s">
        <v>17</v>
      </c>
      <c r="E74" t="s">
        <v>7</v>
      </c>
    </row>
    <row r="75" spans="1:5" x14ac:dyDescent="0.25">
      <c r="A75" t="s">
        <v>18</v>
      </c>
      <c r="E75">
        <f>([8]plate_1_results!F79+[8]plate_1_results!F80)/2</f>
        <v>0.53296173899999999</v>
      </c>
    </row>
    <row r="76" spans="1:5" x14ac:dyDescent="0.25">
      <c r="A76" t="s">
        <v>19</v>
      </c>
      <c r="E76">
        <f>([8]plate_1_results!F81+[8]plate_1_results!F82)/2</f>
        <v>1.4262770914999998</v>
      </c>
    </row>
    <row r="77" spans="1:5" x14ac:dyDescent="0.25">
      <c r="A77" t="s">
        <v>20</v>
      </c>
      <c r="E77">
        <f>([8]plate_1_results!F85+[8]plate_1_results!F86)/2</f>
        <v>5.2117296005</v>
      </c>
    </row>
    <row r="78" spans="1:5" x14ac:dyDescent="0.25">
      <c r="A78" t="s">
        <v>21</v>
      </c>
      <c r="E78">
        <f>([8]plate_1_results!F91+[8]plate_1_results!F92)/2</f>
        <v>14.409584564999999</v>
      </c>
    </row>
    <row r="79" spans="1:5" x14ac:dyDescent="0.25">
      <c r="A79" t="s">
        <v>22</v>
      </c>
      <c r="E79">
        <f>([8]plate_1_results!F93+[8]plate_1_results!F94)/2</f>
        <v>51.727994414999998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F5B5-693F-4FFA-A040-5265A9E6531A}">
  <dimension ref="A1:E77"/>
  <sheetViews>
    <sheetView topLeftCell="A56" zoomScale="91" workbookViewId="0">
      <selection activeCell="J68" sqref="J68"/>
    </sheetView>
  </sheetViews>
  <sheetFormatPr defaultRowHeight="15" x14ac:dyDescent="0.25"/>
  <cols>
    <col min="2" max="2" width="28.5703125" customWidth="1"/>
    <col min="3" max="3" width="23.28515625" customWidth="1"/>
    <col min="4" max="4" width="27.7109375" customWidth="1"/>
    <col min="5" max="5" width="39.5703125" customWidth="1"/>
  </cols>
  <sheetData>
    <row r="1" spans="1:5" x14ac:dyDescent="0.25">
      <c r="A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2" t="s">
        <v>41</v>
      </c>
      <c r="B2" t="s">
        <v>4</v>
      </c>
      <c r="C2">
        <v>1</v>
      </c>
      <c r="D2" s="3">
        <v>0.77430555555555558</v>
      </c>
      <c r="E2">
        <v>3.5862906680000002</v>
      </c>
    </row>
    <row r="3" spans="1:5" x14ac:dyDescent="0.25">
      <c r="A3" s="2" t="s">
        <v>41</v>
      </c>
      <c r="B3" t="s">
        <v>4</v>
      </c>
      <c r="C3">
        <v>2</v>
      </c>
      <c r="D3" s="3">
        <v>0.79305555555555551</v>
      </c>
      <c r="E3">
        <v>3.6909772200000002</v>
      </c>
    </row>
    <row r="4" spans="1:5" x14ac:dyDescent="0.25">
      <c r="A4" s="2" t="s">
        <v>41</v>
      </c>
      <c r="B4" t="s">
        <v>4</v>
      </c>
      <c r="C4">
        <v>3</v>
      </c>
      <c r="D4" s="3">
        <v>0.80972222222222223</v>
      </c>
      <c r="E4">
        <v>1.7623983700000001</v>
      </c>
    </row>
    <row r="5" spans="1:5" x14ac:dyDescent="0.25">
      <c r="A5" s="2" t="s">
        <v>41</v>
      </c>
      <c r="B5" t="s">
        <v>4</v>
      </c>
      <c r="C5">
        <v>4</v>
      </c>
      <c r="D5" s="3">
        <v>0.8256944444444444</v>
      </c>
      <c r="E5">
        <v>2.2793859790000002</v>
      </c>
    </row>
    <row r="6" spans="1:5" x14ac:dyDescent="0.25">
      <c r="A6" s="2" t="s">
        <v>41</v>
      </c>
      <c r="B6" t="s">
        <v>4</v>
      </c>
      <c r="C6">
        <v>5</v>
      </c>
      <c r="D6" s="3">
        <v>0.85624999999999996</v>
      </c>
      <c r="E6">
        <v>8.6876886110000004</v>
      </c>
    </row>
    <row r="7" spans="1:5" x14ac:dyDescent="0.25">
      <c r="A7" s="2" t="s">
        <v>41</v>
      </c>
      <c r="B7" t="s">
        <v>4</v>
      </c>
      <c r="C7">
        <v>6</v>
      </c>
      <c r="D7" s="3">
        <v>0.8979166666666667</v>
      </c>
      <c r="E7">
        <v>17.08536647</v>
      </c>
    </row>
    <row r="8" spans="1:5" x14ac:dyDescent="0.25">
      <c r="A8" s="2" t="s">
        <v>41</v>
      </c>
      <c r="B8" t="s">
        <v>4</v>
      </c>
      <c r="C8">
        <v>7</v>
      </c>
      <c r="D8" s="3">
        <v>0.93888888888888888</v>
      </c>
      <c r="E8">
        <v>16.039531579999998</v>
      </c>
    </row>
    <row r="9" spans="1:5" x14ac:dyDescent="0.25">
      <c r="A9" s="2" t="s">
        <v>41</v>
      </c>
      <c r="B9" t="s">
        <v>5</v>
      </c>
      <c r="C9">
        <v>1</v>
      </c>
      <c r="D9" s="3">
        <v>0.74861111111111112</v>
      </c>
      <c r="E9" t="s">
        <v>7</v>
      </c>
    </row>
    <row r="10" spans="1:5" x14ac:dyDescent="0.25">
      <c r="A10" s="2" t="s">
        <v>41</v>
      </c>
      <c r="B10" t="s">
        <v>5</v>
      </c>
      <c r="C10">
        <v>2</v>
      </c>
      <c r="D10" s="3">
        <v>0.78402777777777777</v>
      </c>
      <c r="E10">
        <v>6330.3043109999999</v>
      </c>
    </row>
    <row r="11" spans="1:5" x14ac:dyDescent="0.25">
      <c r="A11" s="2" t="s">
        <v>41</v>
      </c>
      <c r="B11" t="s">
        <v>5</v>
      </c>
      <c r="C11">
        <v>3</v>
      </c>
      <c r="D11" s="3">
        <v>0.81597222222222221</v>
      </c>
      <c r="E11" t="s">
        <v>7</v>
      </c>
    </row>
    <row r="12" spans="1:5" x14ac:dyDescent="0.25">
      <c r="A12" s="2" t="s">
        <v>41</v>
      </c>
      <c r="B12" t="s">
        <v>5</v>
      </c>
      <c r="C12">
        <v>4</v>
      </c>
      <c r="D12" s="3">
        <v>0.83333333333333337</v>
      </c>
      <c r="E12" t="s">
        <v>7</v>
      </c>
    </row>
    <row r="13" spans="1:5" x14ac:dyDescent="0.25">
      <c r="A13" s="2" t="s">
        <v>41</v>
      </c>
      <c r="B13" t="s">
        <v>5</v>
      </c>
      <c r="C13">
        <v>5</v>
      </c>
      <c r="D13" s="3">
        <v>0.86458333333333337</v>
      </c>
      <c r="E13">
        <v>2692.132701</v>
      </c>
    </row>
    <row r="14" spans="1:5" x14ac:dyDescent="0.25">
      <c r="A14" s="2" t="s">
        <v>41</v>
      </c>
      <c r="B14" t="s">
        <v>5</v>
      </c>
      <c r="C14">
        <v>6</v>
      </c>
      <c r="D14" s="3">
        <v>0.90972222222222221</v>
      </c>
      <c r="E14" t="s">
        <v>7</v>
      </c>
    </row>
    <row r="15" spans="1:5" x14ac:dyDescent="0.25">
      <c r="A15" s="2" t="s">
        <v>41</v>
      </c>
      <c r="B15" t="s">
        <v>5</v>
      </c>
      <c r="C15">
        <v>7</v>
      </c>
      <c r="D15" s="3">
        <v>0.94166666666666665</v>
      </c>
      <c r="E15">
        <v>1380.827757</v>
      </c>
    </row>
    <row r="16" spans="1:5" x14ac:dyDescent="0.25">
      <c r="A16" s="2" t="s">
        <v>42</v>
      </c>
      <c r="B16" t="s">
        <v>4</v>
      </c>
      <c r="C16">
        <v>1</v>
      </c>
      <c r="D16" s="3">
        <v>0.73958333333333337</v>
      </c>
      <c r="E16">
        <v>11.52144457</v>
      </c>
    </row>
    <row r="17" spans="1:5" x14ac:dyDescent="0.25">
      <c r="A17" s="2" t="s">
        <v>42</v>
      </c>
      <c r="B17" t="s">
        <v>4</v>
      </c>
      <c r="C17">
        <v>2</v>
      </c>
      <c r="D17" s="3">
        <v>0.79374999999999996</v>
      </c>
      <c r="E17">
        <v>10.326207070000001</v>
      </c>
    </row>
    <row r="18" spans="1:5" x14ac:dyDescent="0.25">
      <c r="A18" s="2" t="s">
        <v>42</v>
      </c>
      <c r="B18" t="s">
        <v>4</v>
      </c>
      <c r="C18">
        <v>3</v>
      </c>
      <c r="D18" s="3">
        <v>0.80555555555555558</v>
      </c>
      <c r="E18">
        <v>8.1563574299999999</v>
      </c>
    </row>
    <row r="19" spans="1:5" x14ac:dyDescent="0.25">
      <c r="A19" s="2" t="s">
        <v>42</v>
      </c>
      <c r="B19" t="s">
        <v>4</v>
      </c>
      <c r="C19">
        <v>4</v>
      </c>
      <c r="D19" s="3">
        <v>0.8256944444444444</v>
      </c>
      <c r="E19">
        <v>16.670083519999999</v>
      </c>
    </row>
    <row r="20" spans="1:5" x14ac:dyDescent="0.25">
      <c r="A20" s="2" t="s">
        <v>42</v>
      </c>
      <c r="B20" t="s">
        <v>4</v>
      </c>
      <c r="C20">
        <v>5</v>
      </c>
      <c r="D20" s="3">
        <v>0.85624999999999996</v>
      </c>
      <c r="E20">
        <v>12.001176579999999</v>
      </c>
    </row>
    <row r="21" spans="1:5" x14ac:dyDescent="0.25">
      <c r="A21" s="2" t="s">
        <v>42</v>
      </c>
      <c r="B21" t="s">
        <v>4</v>
      </c>
      <c r="C21">
        <v>6</v>
      </c>
      <c r="D21" s="3">
        <v>0.8979166666666667</v>
      </c>
      <c r="E21">
        <v>23.1677556</v>
      </c>
    </row>
    <row r="22" spans="1:5" x14ac:dyDescent="0.25">
      <c r="A22" s="2" t="s">
        <v>42</v>
      </c>
      <c r="B22" t="s">
        <v>4</v>
      </c>
      <c r="C22">
        <v>7</v>
      </c>
      <c r="D22" s="3">
        <v>0.93888888888888888</v>
      </c>
      <c r="E22">
        <v>39.179540850000002</v>
      </c>
    </row>
    <row r="23" spans="1:5" x14ac:dyDescent="0.25">
      <c r="A23" s="2" t="s">
        <v>42</v>
      </c>
      <c r="B23" t="s">
        <v>5</v>
      </c>
      <c r="C23">
        <v>1</v>
      </c>
      <c r="D23" s="3">
        <v>0.74583333333333335</v>
      </c>
      <c r="E23">
        <v>2.694357289</v>
      </c>
    </row>
    <row r="24" spans="1:5" x14ac:dyDescent="0.25">
      <c r="A24" s="2" t="s">
        <v>42</v>
      </c>
      <c r="B24" t="s">
        <v>5</v>
      </c>
      <c r="C24">
        <v>2</v>
      </c>
      <c r="D24" s="3">
        <v>0.78402777777777777</v>
      </c>
      <c r="E24">
        <v>1.1180334089999999</v>
      </c>
    </row>
    <row r="25" spans="1:5" x14ac:dyDescent="0.25">
      <c r="A25" s="2" t="s">
        <v>42</v>
      </c>
      <c r="B25" t="s">
        <v>5</v>
      </c>
      <c r="C25">
        <v>3</v>
      </c>
      <c r="D25" s="3">
        <v>0.81597222222222221</v>
      </c>
      <c r="E25">
        <v>12.6956542</v>
      </c>
    </row>
    <row r="26" spans="1:5" x14ac:dyDescent="0.25">
      <c r="A26" s="2" t="s">
        <v>42</v>
      </c>
      <c r="B26" t="s">
        <v>5</v>
      </c>
      <c r="C26">
        <v>4</v>
      </c>
      <c r="D26" s="3">
        <v>0.83333333333333337</v>
      </c>
      <c r="E26">
        <v>6.1841840599999998</v>
      </c>
    </row>
    <row r="27" spans="1:5" x14ac:dyDescent="0.25">
      <c r="A27" s="2" t="s">
        <v>42</v>
      </c>
      <c r="B27" t="s">
        <v>5</v>
      </c>
      <c r="C27">
        <v>5</v>
      </c>
      <c r="D27" s="3">
        <v>0.86458333333333337</v>
      </c>
      <c r="E27">
        <v>12.938191789999999</v>
      </c>
    </row>
    <row r="28" spans="1:5" x14ac:dyDescent="0.25">
      <c r="A28" s="2" t="s">
        <v>42</v>
      </c>
      <c r="B28" t="s">
        <v>5</v>
      </c>
      <c r="C28">
        <v>6</v>
      </c>
      <c r="D28" s="3">
        <v>0.90972222222222221</v>
      </c>
      <c r="E28" t="s">
        <v>7</v>
      </c>
    </row>
    <row r="29" spans="1:5" x14ac:dyDescent="0.25">
      <c r="A29" s="2" t="s">
        <v>42</v>
      </c>
      <c r="B29" t="s">
        <v>5</v>
      </c>
      <c r="C29">
        <v>7</v>
      </c>
      <c r="D29" s="3">
        <v>0.94166666666666665</v>
      </c>
      <c r="E29">
        <v>208.21705420000001</v>
      </c>
    </row>
    <row r="30" spans="1:5" x14ac:dyDescent="0.25">
      <c r="A30" s="2" t="s">
        <v>33</v>
      </c>
      <c r="B30" t="s">
        <v>4</v>
      </c>
      <c r="C30">
        <v>1</v>
      </c>
      <c r="D30" s="3">
        <v>0.78125</v>
      </c>
      <c r="E30" t="s">
        <v>7</v>
      </c>
    </row>
    <row r="31" spans="1:5" x14ac:dyDescent="0.25">
      <c r="A31" s="2" t="s">
        <v>33</v>
      </c>
      <c r="B31" t="s">
        <v>4</v>
      </c>
      <c r="C31">
        <v>2</v>
      </c>
      <c r="D31" s="3">
        <v>0.79305555555555551</v>
      </c>
      <c r="E31">
        <v>6.3459017610000004</v>
      </c>
    </row>
    <row r="32" spans="1:5" x14ac:dyDescent="0.25">
      <c r="A32" s="2" t="s">
        <v>33</v>
      </c>
      <c r="B32" t="s">
        <v>4</v>
      </c>
      <c r="C32">
        <v>3</v>
      </c>
      <c r="D32" s="3">
        <v>0.81041666666666667</v>
      </c>
      <c r="E32">
        <v>189.3211684</v>
      </c>
    </row>
    <row r="33" spans="1:5" x14ac:dyDescent="0.25">
      <c r="A33" s="2" t="s">
        <v>33</v>
      </c>
      <c r="B33" t="s">
        <v>4</v>
      </c>
      <c r="C33">
        <v>4</v>
      </c>
      <c r="D33" s="3">
        <v>0.8256944444444444</v>
      </c>
      <c r="E33">
        <v>2.2932151460000001</v>
      </c>
    </row>
    <row r="34" spans="1:5" x14ac:dyDescent="0.25">
      <c r="A34" s="2" t="s">
        <v>33</v>
      </c>
      <c r="B34" t="s">
        <v>4</v>
      </c>
      <c r="C34">
        <v>5</v>
      </c>
      <c r="D34" s="3">
        <v>0.85624999999999996</v>
      </c>
      <c r="E34">
        <v>5.1697829019999997</v>
      </c>
    </row>
    <row r="35" spans="1:5" x14ac:dyDescent="0.25">
      <c r="A35" s="2" t="s">
        <v>33</v>
      </c>
      <c r="B35" t="s">
        <v>4</v>
      </c>
      <c r="C35">
        <v>6</v>
      </c>
      <c r="D35" s="3">
        <v>0.8979166666666667</v>
      </c>
      <c r="E35">
        <v>224.13877719999999</v>
      </c>
    </row>
    <row r="36" spans="1:5" x14ac:dyDescent="0.25">
      <c r="A36" s="2" t="s">
        <v>33</v>
      </c>
      <c r="B36" t="s">
        <v>4</v>
      </c>
      <c r="C36">
        <v>7</v>
      </c>
      <c r="D36" s="3">
        <v>0.93888888888888888</v>
      </c>
      <c r="E36">
        <v>7.348300493</v>
      </c>
    </row>
    <row r="37" spans="1:5" x14ac:dyDescent="0.25">
      <c r="A37" s="2" t="s">
        <v>33</v>
      </c>
      <c r="B37" t="s">
        <v>5</v>
      </c>
      <c r="C37">
        <v>1</v>
      </c>
      <c r="D37" s="3">
        <v>0.74583333333333335</v>
      </c>
      <c r="E37">
        <v>0.140668445</v>
      </c>
    </row>
    <row r="38" spans="1:5" x14ac:dyDescent="0.25">
      <c r="A38" s="2" t="s">
        <v>33</v>
      </c>
      <c r="B38" t="s">
        <v>5</v>
      </c>
      <c r="C38">
        <v>2</v>
      </c>
      <c r="D38" s="3">
        <v>0.78402777777777777</v>
      </c>
      <c r="E38">
        <v>5.3606455510000002</v>
      </c>
    </row>
    <row r="39" spans="1:5" x14ac:dyDescent="0.25">
      <c r="A39" s="2" t="s">
        <v>33</v>
      </c>
      <c r="B39" t="s">
        <v>5</v>
      </c>
      <c r="C39">
        <v>3</v>
      </c>
      <c r="D39" s="3">
        <v>0.81597222222222221</v>
      </c>
      <c r="E39">
        <v>1.1059437679999999</v>
      </c>
    </row>
    <row r="40" spans="1:5" x14ac:dyDescent="0.25">
      <c r="A40" s="2" t="s">
        <v>33</v>
      </c>
      <c r="B40" t="s">
        <v>5</v>
      </c>
      <c r="C40">
        <v>4</v>
      </c>
      <c r="D40" s="3">
        <v>0.83333333333333337</v>
      </c>
      <c r="E40">
        <v>34.426444119999999</v>
      </c>
    </row>
    <row r="41" spans="1:5" x14ac:dyDescent="0.25">
      <c r="A41" s="2" t="s">
        <v>33</v>
      </c>
      <c r="B41" t="s">
        <v>5</v>
      </c>
      <c r="C41">
        <v>5</v>
      </c>
      <c r="D41" s="3">
        <v>0.86458333333333337</v>
      </c>
      <c r="E41">
        <v>20.423361329999999</v>
      </c>
    </row>
    <row r="42" spans="1:5" x14ac:dyDescent="0.25">
      <c r="A42" s="2" t="s">
        <v>33</v>
      </c>
      <c r="B42" t="s">
        <v>5</v>
      </c>
      <c r="C42">
        <v>6</v>
      </c>
      <c r="D42" s="3">
        <v>0.90972222222222221</v>
      </c>
      <c r="E42">
        <v>16.80700212</v>
      </c>
    </row>
    <row r="43" spans="1:5" x14ac:dyDescent="0.25">
      <c r="A43" s="2" t="s">
        <v>33</v>
      </c>
      <c r="B43" t="s">
        <v>5</v>
      </c>
      <c r="C43">
        <v>7</v>
      </c>
      <c r="D43" s="3">
        <v>0.94166666666666665</v>
      </c>
      <c r="E43">
        <v>37.92903527</v>
      </c>
    </row>
    <row r="44" spans="1:5" x14ac:dyDescent="0.25">
      <c r="A44" s="2" t="s">
        <v>43</v>
      </c>
      <c r="B44" t="s">
        <v>4</v>
      </c>
      <c r="C44">
        <v>1</v>
      </c>
      <c r="D44" s="3">
        <v>0.73958333333333337</v>
      </c>
      <c r="E44">
        <f>([9]plate_2_results!F44+[9]plate_2_results!F45)/2</f>
        <v>9.9995129335000001</v>
      </c>
    </row>
    <row r="45" spans="1:5" x14ac:dyDescent="0.25">
      <c r="A45" s="2" t="s">
        <v>43</v>
      </c>
      <c r="B45" t="s">
        <v>4</v>
      </c>
      <c r="C45">
        <v>2</v>
      </c>
      <c r="D45" s="3">
        <v>0.78194444444444444</v>
      </c>
      <c r="E45">
        <f>([9]plate_2_results!F47+[9]plate_2_results!F48)/2</f>
        <v>2.7440283655000002</v>
      </c>
    </row>
    <row r="46" spans="1:5" x14ac:dyDescent="0.25">
      <c r="A46" s="2" t="s">
        <v>43</v>
      </c>
      <c r="B46" t="s">
        <v>4</v>
      </c>
      <c r="C46">
        <v>3</v>
      </c>
      <c r="D46" s="3">
        <v>0.8125</v>
      </c>
      <c r="E46">
        <f>([9]plate_2_results!F50+[9]plate_2_results!F51)/2</f>
        <v>37.718711865000003</v>
      </c>
    </row>
    <row r="47" spans="1:5" x14ac:dyDescent="0.25">
      <c r="A47" s="2" t="s">
        <v>43</v>
      </c>
      <c r="B47" t="s">
        <v>4</v>
      </c>
      <c r="C47">
        <v>4</v>
      </c>
      <c r="D47" s="3">
        <v>0.83194444444444449</v>
      </c>
      <c r="E47">
        <f>([9]plate_2_results!F53+[9]plate_2_results!F54)/2</f>
        <v>106.02286033499999</v>
      </c>
    </row>
    <row r="48" spans="1:5" x14ac:dyDescent="0.25">
      <c r="A48" s="2" t="s">
        <v>43</v>
      </c>
      <c r="B48" t="s">
        <v>4</v>
      </c>
      <c r="C48">
        <v>5</v>
      </c>
      <c r="D48" s="3">
        <v>0.86319444444444449</v>
      </c>
      <c r="E48">
        <f>([9]plate_2_results!F56+[9]plate_2_results!F57)/2</f>
        <v>49.484308650000003</v>
      </c>
    </row>
    <row r="49" spans="1:5" x14ac:dyDescent="0.25">
      <c r="A49" s="2" t="s">
        <v>43</v>
      </c>
      <c r="B49" t="s">
        <v>4</v>
      </c>
      <c r="C49">
        <v>6</v>
      </c>
      <c r="D49" s="3">
        <v>0.90555555555555556</v>
      </c>
      <c r="E49">
        <f>([9]plate_2_results!F59+[9]plate_2_results!F60)/2</f>
        <v>36.02850883</v>
      </c>
    </row>
    <row r="50" spans="1:5" x14ac:dyDescent="0.25">
      <c r="A50" s="2" t="s">
        <v>43</v>
      </c>
      <c r="B50" t="s">
        <v>4</v>
      </c>
      <c r="C50">
        <v>7</v>
      </c>
      <c r="D50" s="3">
        <v>0.94861111111111107</v>
      </c>
      <c r="E50">
        <v>950.55644289999998</v>
      </c>
    </row>
    <row r="51" spans="1:5" x14ac:dyDescent="0.25">
      <c r="A51" s="2" t="s">
        <v>43</v>
      </c>
      <c r="B51" t="s">
        <v>5</v>
      </c>
      <c r="C51">
        <v>1</v>
      </c>
      <c r="D51" s="3">
        <v>0.78125</v>
      </c>
      <c r="E51">
        <v>19.05492963</v>
      </c>
    </row>
    <row r="52" spans="1:5" x14ac:dyDescent="0.25">
      <c r="A52" s="2" t="s">
        <v>43</v>
      </c>
      <c r="B52" t="s">
        <v>5</v>
      </c>
      <c r="C52">
        <v>2</v>
      </c>
      <c r="D52" s="3">
        <v>0.79791666666666672</v>
      </c>
      <c r="E52">
        <v>28.958101849999998</v>
      </c>
    </row>
    <row r="53" spans="1:5" x14ac:dyDescent="0.25">
      <c r="A53" s="2" t="s">
        <v>43</v>
      </c>
      <c r="B53" t="s">
        <v>5</v>
      </c>
      <c r="C53">
        <v>3</v>
      </c>
      <c r="D53" s="3">
        <v>0.8208333333333333</v>
      </c>
      <c r="E53">
        <v>42.138740560000002</v>
      </c>
    </row>
    <row r="54" spans="1:5" x14ac:dyDescent="0.25">
      <c r="A54" s="2" t="s">
        <v>43</v>
      </c>
      <c r="B54" t="s">
        <v>5</v>
      </c>
      <c r="C54">
        <v>4</v>
      </c>
      <c r="D54" s="3">
        <v>0.84236111111111112</v>
      </c>
      <c r="E54">
        <v>89.848074519999997</v>
      </c>
    </row>
    <row r="55" spans="1:5" x14ac:dyDescent="0.25">
      <c r="A55" s="2" t="s">
        <v>43</v>
      </c>
      <c r="B55" t="s">
        <v>5</v>
      </c>
      <c r="C55">
        <v>5</v>
      </c>
      <c r="D55" s="3">
        <v>0.86736111111111114</v>
      </c>
      <c r="E55">
        <v>3.72420727</v>
      </c>
    </row>
    <row r="56" spans="1:5" x14ac:dyDescent="0.25">
      <c r="A56" s="2" t="s">
        <v>43</v>
      </c>
      <c r="B56" t="s">
        <v>5</v>
      </c>
      <c r="C56">
        <v>6</v>
      </c>
      <c r="D56" s="3">
        <v>0.90833333333333333</v>
      </c>
      <c r="E56">
        <v>41.750260869999998</v>
      </c>
    </row>
    <row r="57" spans="1:5" x14ac:dyDescent="0.25">
      <c r="A57" s="2" t="s">
        <v>43</v>
      </c>
      <c r="B57" t="s">
        <v>5</v>
      </c>
      <c r="C57">
        <v>7</v>
      </c>
      <c r="D57" s="3">
        <v>0.94861111111111107</v>
      </c>
      <c r="E57">
        <v>43.888875749999997</v>
      </c>
    </row>
    <row r="58" spans="1:5" x14ac:dyDescent="0.25">
      <c r="A58" s="2" t="s">
        <v>44</v>
      </c>
      <c r="B58" t="s">
        <v>4</v>
      </c>
      <c r="C58">
        <v>1</v>
      </c>
      <c r="D58" s="3">
        <v>0.73958333333333337</v>
      </c>
      <c r="E58">
        <v>46.203440430000001</v>
      </c>
    </row>
    <row r="59" spans="1:5" x14ac:dyDescent="0.25">
      <c r="A59" s="2" t="s">
        <v>44</v>
      </c>
      <c r="B59" t="s">
        <v>4</v>
      </c>
      <c r="C59">
        <v>2</v>
      </c>
      <c r="D59" s="3">
        <v>0.78194444444444444</v>
      </c>
      <c r="E59" t="s">
        <v>7</v>
      </c>
    </row>
    <row r="60" spans="1:5" x14ac:dyDescent="0.25">
      <c r="A60" s="2" t="s">
        <v>44</v>
      </c>
      <c r="B60" t="s">
        <v>4</v>
      </c>
      <c r="C60">
        <v>3</v>
      </c>
      <c r="D60" s="3">
        <v>0.8125</v>
      </c>
      <c r="E60">
        <v>16.602180019999999</v>
      </c>
    </row>
    <row r="61" spans="1:5" x14ac:dyDescent="0.25">
      <c r="A61" s="2" t="s">
        <v>44</v>
      </c>
      <c r="B61" t="s">
        <v>4</v>
      </c>
      <c r="C61">
        <v>4</v>
      </c>
      <c r="D61" s="3">
        <v>0.83194444444444449</v>
      </c>
      <c r="E61" t="s">
        <v>7</v>
      </c>
    </row>
    <row r="62" spans="1:5" x14ac:dyDescent="0.25">
      <c r="A62" s="2" t="s">
        <v>44</v>
      </c>
      <c r="B62" t="s">
        <v>4</v>
      </c>
      <c r="C62">
        <v>5</v>
      </c>
      <c r="D62" s="3">
        <v>0.86319444444444449</v>
      </c>
      <c r="E62">
        <v>5.2689366409999998</v>
      </c>
    </row>
    <row r="63" spans="1:5" x14ac:dyDescent="0.25">
      <c r="A63" s="2" t="s">
        <v>44</v>
      </c>
      <c r="B63" t="s">
        <v>4</v>
      </c>
      <c r="C63">
        <v>6</v>
      </c>
      <c r="D63" s="3">
        <v>0.90555555555555556</v>
      </c>
      <c r="E63">
        <v>67.721474700000002</v>
      </c>
    </row>
    <row r="64" spans="1:5" x14ac:dyDescent="0.25">
      <c r="A64" s="2" t="s">
        <v>44</v>
      </c>
      <c r="B64" t="s">
        <v>4</v>
      </c>
      <c r="C64">
        <v>7</v>
      </c>
      <c r="D64" s="3">
        <v>0.94861111111111107</v>
      </c>
      <c r="E64">
        <v>228.45508380000001</v>
      </c>
    </row>
    <row r="65" spans="1:5" x14ac:dyDescent="0.25">
      <c r="A65" s="2" t="s">
        <v>44</v>
      </c>
      <c r="B65" t="s">
        <v>5</v>
      </c>
      <c r="C65">
        <v>1</v>
      </c>
      <c r="D65" s="3">
        <v>0.78125</v>
      </c>
      <c r="E65">
        <v>12.41204112</v>
      </c>
    </row>
    <row r="66" spans="1:5" x14ac:dyDescent="0.25">
      <c r="A66" s="2" t="s">
        <v>44</v>
      </c>
      <c r="B66" t="s">
        <v>5</v>
      </c>
      <c r="C66">
        <v>2</v>
      </c>
      <c r="D66" s="3">
        <v>0.79791666666666672</v>
      </c>
      <c r="E66">
        <v>72.728810240000001</v>
      </c>
    </row>
    <row r="67" spans="1:5" x14ac:dyDescent="0.25">
      <c r="A67" s="2" t="s">
        <v>44</v>
      </c>
      <c r="B67" t="s">
        <v>5</v>
      </c>
      <c r="C67">
        <v>3</v>
      </c>
      <c r="D67" s="3">
        <v>0.8208333333333333</v>
      </c>
      <c r="E67">
        <v>12.962763130000001</v>
      </c>
    </row>
    <row r="68" spans="1:5" x14ac:dyDescent="0.25">
      <c r="A68" s="2" t="s">
        <v>44</v>
      </c>
      <c r="B68" t="s">
        <v>5</v>
      </c>
      <c r="C68">
        <v>4</v>
      </c>
      <c r="D68" s="3">
        <v>0.84236111111111112</v>
      </c>
      <c r="E68">
        <v>41.367306630000002</v>
      </c>
    </row>
    <row r="69" spans="1:5" x14ac:dyDescent="0.25">
      <c r="A69" s="2" t="s">
        <v>44</v>
      </c>
      <c r="B69" t="s">
        <v>5</v>
      </c>
      <c r="C69">
        <v>5</v>
      </c>
      <c r="D69" s="3">
        <v>0.86736111111111114</v>
      </c>
      <c r="E69">
        <v>27.1261823</v>
      </c>
    </row>
    <row r="70" spans="1:5" x14ac:dyDescent="0.25">
      <c r="A70" s="2" t="s">
        <v>44</v>
      </c>
      <c r="B70" t="s">
        <v>5</v>
      </c>
      <c r="C70">
        <v>6</v>
      </c>
      <c r="D70" s="3">
        <v>0.90833333333333333</v>
      </c>
      <c r="E70">
        <v>147.29192</v>
      </c>
    </row>
    <row r="71" spans="1:5" x14ac:dyDescent="0.25">
      <c r="A71" s="2" t="s">
        <v>44</v>
      </c>
      <c r="B71" t="s">
        <v>5</v>
      </c>
      <c r="C71">
        <v>7</v>
      </c>
      <c r="D71" s="3">
        <v>0.94861111111111107</v>
      </c>
      <c r="E71">
        <v>612.1552729</v>
      </c>
    </row>
    <row r="72" spans="1:5" x14ac:dyDescent="0.25">
      <c r="A72" t="s">
        <v>17</v>
      </c>
      <c r="E72">
        <f>([9]plate_2_results!F87+[9]plate_2_results!F88)/2</f>
        <v>0.25281050100000002</v>
      </c>
    </row>
    <row r="73" spans="1:5" x14ac:dyDescent="0.25">
      <c r="A73" t="s">
        <v>18</v>
      </c>
      <c r="E73">
        <f>([9]plate_2_results!F79+[9]plate_2_results!F80)/2</f>
        <v>0.45916224550000001</v>
      </c>
    </row>
    <row r="74" spans="1:5" x14ac:dyDescent="0.25">
      <c r="A74" t="s">
        <v>19</v>
      </c>
      <c r="E74">
        <f>([9]plate_2_results!F81+[9]plate_2_results!F82)/2</f>
        <v>1.6871053275000001</v>
      </c>
    </row>
    <row r="75" spans="1:5" x14ac:dyDescent="0.25">
      <c r="A75" t="s">
        <v>20</v>
      </c>
      <c r="E75">
        <f>([9]plate_2_results!F85+[9]plate_2_results!F86)/2</f>
        <v>4.6108610910000003</v>
      </c>
    </row>
    <row r="76" spans="1:5" x14ac:dyDescent="0.25">
      <c r="A76" t="s">
        <v>21</v>
      </c>
      <c r="E76">
        <f>([9]plate_2_results!F91+[9]plate_2_results!F92)/2</f>
        <v>16.431493109999998</v>
      </c>
    </row>
    <row r="77" spans="1:5" x14ac:dyDescent="0.25">
      <c r="A77" t="s">
        <v>22</v>
      </c>
      <c r="E77">
        <f>([9]plate_2_results!F93+[9]plate_2_results!F94)/2</f>
        <v>49.970601834999997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42B6-24D6-47C7-9B63-DEEE819205BA}">
  <dimension ref="A1:E79"/>
  <sheetViews>
    <sheetView topLeftCell="A40" workbookViewId="0">
      <selection activeCell="D51" sqref="D51:D57"/>
    </sheetView>
  </sheetViews>
  <sheetFormatPr defaultRowHeight="15" x14ac:dyDescent="0.25"/>
  <cols>
    <col min="2" max="2" width="15.28515625" customWidth="1"/>
    <col min="3" max="3" width="12.28515625" customWidth="1"/>
    <col min="4" max="4" width="22.42578125" customWidth="1"/>
    <col min="5" max="5" width="25.85546875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 x14ac:dyDescent="0.25">
      <c r="A2" s="2" t="s">
        <v>45</v>
      </c>
      <c r="B2" t="s">
        <v>4</v>
      </c>
      <c r="C2">
        <v>1</v>
      </c>
      <c r="D2" s="3">
        <v>0.72916666666666663</v>
      </c>
      <c r="E2">
        <f>([10]plate_1_results!F2+[10]plate_1_results!F3)/2</f>
        <v>5.4479733076056895</v>
      </c>
    </row>
    <row r="3" spans="1:5" x14ac:dyDescent="0.25">
      <c r="A3" s="2" t="s">
        <v>45</v>
      </c>
      <c r="B3" t="s">
        <v>4</v>
      </c>
      <c r="C3">
        <v>2</v>
      </c>
      <c r="D3" s="3">
        <v>0.78472222222222221</v>
      </c>
      <c r="E3">
        <f>([10]plate_1_results!F5+[10]plate_1_results!F6)/2</f>
        <v>1.8145216965755799</v>
      </c>
    </row>
    <row r="4" spans="1:5" x14ac:dyDescent="0.25">
      <c r="A4" s="2" t="s">
        <v>45</v>
      </c>
      <c r="B4" t="s">
        <v>4</v>
      </c>
      <c r="C4">
        <v>3</v>
      </c>
      <c r="D4" s="3">
        <v>0.80555555555555558</v>
      </c>
      <c r="E4">
        <f>([10]plate_1_results!F8+[10]plate_1_results!F9)/2</f>
        <v>1.5622916841630499</v>
      </c>
    </row>
    <row r="5" spans="1:5" x14ac:dyDescent="0.25">
      <c r="A5" s="2" t="s">
        <v>45</v>
      </c>
      <c r="B5" t="s">
        <v>4</v>
      </c>
      <c r="C5">
        <v>4</v>
      </c>
      <c r="D5" s="3">
        <v>0.8256944444444444</v>
      </c>
      <c r="E5">
        <f>([10]plate_1_results!F11+[10]plate_1_results!F12)/2</f>
        <v>1.1055305847601451</v>
      </c>
    </row>
    <row r="6" spans="1:5" x14ac:dyDescent="0.25">
      <c r="A6" s="2" t="s">
        <v>45</v>
      </c>
      <c r="B6" t="s">
        <v>4</v>
      </c>
      <c r="C6">
        <v>5</v>
      </c>
      <c r="D6" s="3">
        <v>0.85624999999999996</v>
      </c>
      <c r="E6">
        <f>([10]plate_1_results!F14+[10]plate_1_results!F15)/2</f>
        <v>10.832181631229414</v>
      </c>
    </row>
    <row r="7" spans="1:5" x14ac:dyDescent="0.25">
      <c r="A7" s="2" t="s">
        <v>45</v>
      </c>
      <c r="B7" t="s">
        <v>4</v>
      </c>
      <c r="C7">
        <v>6</v>
      </c>
      <c r="D7" s="3">
        <v>0.8979166666666667</v>
      </c>
      <c r="E7">
        <f>([10]plate_1_results!F17+[10]plate_1_results!F18)/2</f>
        <v>3.5706043778924004</v>
      </c>
    </row>
    <row r="8" spans="1:5" x14ac:dyDescent="0.25">
      <c r="A8" s="2" t="s">
        <v>45</v>
      </c>
      <c r="B8" t="s">
        <v>4</v>
      </c>
      <c r="C8">
        <v>7</v>
      </c>
      <c r="D8" s="3">
        <v>0.93888888888888888</v>
      </c>
      <c r="E8">
        <f>([10]plate_1_results!F20+[10]plate_1_results!F21)/2</f>
        <v>8.2707469931726756</v>
      </c>
    </row>
    <row r="9" spans="1:5" x14ac:dyDescent="0.25">
      <c r="A9" s="2" t="s">
        <v>45</v>
      </c>
      <c r="B9" t="s">
        <v>5</v>
      </c>
      <c r="C9">
        <v>1</v>
      </c>
      <c r="D9" s="3">
        <v>0.74583333333333335</v>
      </c>
      <c r="E9">
        <v>616.01349509205102</v>
      </c>
    </row>
    <row r="10" spans="1:5" x14ac:dyDescent="0.25">
      <c r="A10" s="2" t="s">
        <v>45</v>
      </c>
      <c r="B10" t="s">
        <v>5</v>
      </c>
      <c r="C10">
        <v>2</v>
      </c>
      <c r="D10" s="3">
        <v>0.78402777777777777</v>
      </c>
      <c r="E10" t="s">
        <v>7</v>
      </c>
    </row>
    <row r="11" spans="1:5" x14ac:dyDescent="0.25">
      <c r="A11" s="2" t="s">
        <v>45</v>
      </c>
      <c r="B11" t="s">
        <v>5</v>
      </c>
      <c r="C11">
        <v>3</v>
      </c>
      <c r="D11" s="3">
        <v>0.81597222222222221</v>
      </c>
      <c r="E11">
        <v>35.5797649477338</v>
      </c>
    </row>
    <row r="12" spans="1:5" x14ac:dyDescent="0.25">
      <c r="A12" s="2" t="s">
        <v>45</v>
      </c>
      <c r="B12" t="s">
        <v>5</v>
      </c>
      <c r="C12">
        <v>4</v>
      </c>
      <c r="D12" s="3">
        <v>0.83333333333333337</v>
      </c>
      <c r="E12">
        <v>54.912718504034203</v>
      </c>
    </row>
    <row r="13" spans="1:5" x14ac:dyDescent="0.25">
      <c r="A13" s="2" t="s">
        <v>45</v>
      </c>
      <c r="B13" t="s">
        <v>5</v>
      </c>
      <c r="C13">
        <v>5</v>
      </c>
      <c r="D13" s="3">
        <v>0.86458333333333337</v>
      </c>
      <c r="E13">
        <v>2.4049851158564</v>
      </c>
    </row>
    <row r="14" spans="1:5" x14ac:dyDescent="0.25">
      <c r="A14" s="2" t="s">
        <v>45</v>
      </c>
      <c r="B14" t="s">
        <v>5</v>
      </c>
      <c r="C14">
        <v>6</v>
      </c>
      <c r="D14" s="3">
        <v>0.90972222222222221</v>
      </c>
      <c r="E14">
        <v>7.1309823006278599</v>
      </c>
    </row>
    <row r="15" spans="1:5" x14ac:dyDescent="0.25">
      <c r="A15" s="2" t="s">
        <v>45</v>
      </c>
      <c r="B15" t="s">
        <v>5</v>
      </c>
      <c r="C15">
        <v>7</v>
      </c>
      <c r="D15" s="3">
        <v>0.94166666666666665</v>
      </c>
      <c r="E15">
        <v>10.7834128643272</v>
      </c>
    </row>
    <row r="16" spans="1:5" x14ac:dyDescent="0.25">
      <c r="A16" s="2" t="s">
        <v>34</v>
      </c>
      <c r="B16" t="s">
        <v>4</v>
      </c>
      <c r="C16">
        <v>1</v>
      </c>
      <c r="D16" s="3">
        <v>0.72916666666666663</v>
      </c>
      <c r="E16">
        <v>2.6804952386112402</v>
      </c>
    </row>
    <row r="17" spans="1:5" x14ac:dyDescent="0.25">
      <c r="A17" s="2" t="s">
        <v>34</v>
      </c>
      <c r="B17" t="s">
        <v>4</v>
      </c>
      <c r="C17">
        <v>2</v>
      </c>
      <c r="D17" s="3">
        <v>0.78472222222222221</v>
      </c>
      <c r="E17">
        <v>44.741763701883698</v>
      </c>
    </row>
    <row r="18" spans="1:5" x14ac:dyDescent="0.25">
      <c r="A18" s="2" t="s">
        <v>34</v>
      </c>
      <c r="B18" t="s">
        <v>4</v>
      </c>
      <c r="C18">
        <v>3</v>
      </c>
      <c r="D18" s="3">
        <v>0.80555555555555558</v>
      </c>
      <c r="E18">
        <v>7.4042423706373004</v>
      </c>
    </row>
    <row r="19" spans="1:5" x14ac:dyDescent="0.25">
      <c r="A19" s="2" t="s">
        <v>34</v>
      </c>
      <c r="B19" t="s">
        <v>4</v>
      </c>
      <c r="C19">
        <v>4</v>
      </c>
      <c r="D19" s="3">
        <v>0.8256944444444444</v>
      </c>
      <c r="E19">
        <v>1.0044693199589501</v>
      </c>
    </row>
    <row r="20" spans="1:5" x14ac:dyDescent="0.25">
      <c r="A20" s="2" t="s">
        <v>34</v>
      </c>
      <c r="B20" t="s">
        <v>4</v>
      </c>
      <c r="C20">
        <v>5</v>
      </c>
      <c r="D20" s="3">
        <v>0.85624999999999996</v>
      </c>
      <c r="E20">
        <v>2879.22026583876</v>
      </c>
    </row>
    <row r="21" spans="1:5" x14ac:dyDescent="0.25">
      <c r="A21" s="2" t="s">
        <v>34</v>
      </c>
      <c r="B21" t="s">
        <v>4</v>
      </c>
      <c r="C21">
        <v>6</v>
      </c>
      <c r="D21" s="3">
        <v>0.8979166666666667</v>
      </c>
      <c r="E21">
        <v>1.4674520041777399</v>
      </c>
    </row>
    <row r="22" spans="1:5" x14ac:dyDescent="0.25">
      <c r="A22" s="2" t="s">
        <v>34</v>
      </c>
      <c r="B22" t="s">
        <v>4</v>
      </c>
      <c r="C22">
        <v>7</v>
      </c>
      <c r="D22" s="3">
        <v>0.93888888888888888</v>
      </c>
      <c r="E22">
        <v>27.2225686313176</v>
      </c>
    </row>
    <row r="23" spans="1:5" x14ac:dyDescent="0.25">
      <c r="A23" s="2" t="s">
        <v>34</v>
      </c>
      <c r="B23" t="s">
        <v>5</v>
      </c>
      <c r="C23">
        <v>1</v>
      </c>
      <c r="D23" s="3">
        <v>0.74583333333333335</v>
      </c>
      <c r="E23">
        <v>15.5472746252421</v>
      </c>
    </row>
    <row r="24" spans="1:5" x14ac:dyDescent="0.25">
      <c r="A24" s="2" t="s">
        <v>34</v>
      </c>
      <c r="B24" t="s">
        <v>5</v>
      </c>
      <c r="C24">
        <v>2</v>
      </c>
      <c r="D24" s="3">
        <v>0.78402777777777777</v>
      </c>
      <c r="E24">
        <v>14.8406713789209</v>
      </c>
    </row>
    <row r="25" spans="1:5" x14ac:dyDescent="0.25">
      <c r="A25" s="2" t="s">
        <v>34</v>
      </c>
      <c r="B25" t="s">
        <v>5</v>
      </c>
      <c r="C25">
        <v>3</v>
      </c>
      <c r="D25" s="3">
        <v>0.81597222222222221</v>
      </c>
      <c r="E25">
        <v>1.66534065390943</v>
      </c>
    </row>
    <row r="26" spans="1:5" x14ac:dyDescent="0.25">
      <c r="A26" s="2" t="s">
        <v>34</v>
      </c>
      <c r="B26" t="s">
        <v>5</v>
      </c>
      <c r="C26">
        <v>4</v>
      </c>
      <c r="D26" s="3">
        <v>0.83333333333333337</v>
      </c>
      <c r="E26">
        <v>9.3114108748038191</v>
      </c>
    </row>
    <row r="27" spans="1:5" x14ac:dyDescent="0.25">
      <c r="A27" s="2" t="s">
        <v>34</v>
      </c>
      <c r="B27" t="s">
        <v>5</v>
      </c>
      <c r="C27">
        <v>5</v>
      </c>
      <c r="D27" s="3">
        <v>0.86458333333333337</v>
      </c>
      <c r="E27">
        <v>3.0231573068036099</v>
      </c>
    </row>
    <row r="28" spans="1:5" x14ac:dyDescent="0.25">
      <c r="A28" s="2" t="s">
        <v>34</v>
      </c>
      <c r="B28" t="s">
        <v>5</v>
      </c>
      <c r="C28">
        <v>6</v>
      </c>
      <c r="D28" s="3">
        <v>0.90972222222222221</v>
      </c>
      <c r="E28">
        <v>28.749801590968602</v>
      </c>
    </row>
    <row r="29" spans="1:5" x14ac:dyDescent="0.25">
      <c r="A29" s="2" t="s">
        <v>34</v>
      </c>
      <c r="B29" t="s">
        <v>5</v>
      </c>
      <c r="C29">
        <v>7</v>
      </c>
      <c r="D29" s="3">
        <v>0.94166666666666665</v>
      </c>
      <c r="E29">
        <v>42.647336085356599</v>
      </c>
    </row>
    <row r="30" spans="1:5" x14ac:dyDescent="0.25">
      <c r="A30" s="2" t="s">
        <v>46</v>
      </c>
      <c r="B30" t="s">
        <v>4</v>
      </c>
      <c r="C30">
        <v>1</v>
      </c>
      <c r="D30" s="3">
        <v>0.72916666666666663</v>
      </c>
      <c r="E30">
        <v>24.5407554023298</v>
      </c>
    </row>
    <row r="31" spans="1:5" x14ac:dyDescent="0.25">
      <c r="A31" s="2" t="s">
        <v>46</v>
      </c>
      <c r="B31" t="s">
        <v>4</v>
      </c>
      <c r="C31">
        <v>2</v>
      </c>
      <c r="D31" s="3">
        <v>0.78472222222222221</v>
      </c>
      <c r="E31">
        <v>1.5043677007445699</v>
      </c>
    </row>
    <row r="32" spans="1:5" x14ac:dyDescent="0.25">
      <c r="A32" s="2" t="s">
        <v>46</v>
      </c>
      <c r="B32" t="s">
        <v>4</v>
      </c>
      <c r="C32">
        <v>3</v>
      </c>
      <c r="D32" s="3">
        <v>0.80555555555555558</v>
      </c>
      <c r="E32">
        <v>0.87822989556299003</v>
      </c>
    </row>
    <row r="33" spans="1:5" x14ac:dyDescent="0.25">
      <c r="A33" s="2" t="s">
        <v>46</v>
      </c>
      <c r="B33" t="s">
        <v>4</v>
      </c>
      <c r="C33">
        <v>4</v>
      </c>
      <c r="D33" s="3">
        <v>0.8256944444444444</v>
      </c>
      <c r="E33">
        <v>8.5996507880035296</v>
      </c>
    </row>
    <row r="34" spans="1:5" x14ac:dyDescent="0.25">
      <c r="A34" s="2" t="s">
        <v>46</v>
      </c>
      <c r="B34" t="s">
        <v>4</v>
      </c>
      <c r="C34">
        <v>5</v>
      </c>
      <c r="D34" s="3">
        <v>0.85624999999999996</v>
      </c>
      <c r="E34" t="s">
        <v>7</v>
      </c>
    </row>
    <row r="35" spans="1:5" x14ac:dyDescent="0.25">
      <c r="A35" s="2" t="s">
        <v>46</v>
      </c>
      <c r="B35" t="s">
        <v>4</v>
      </c>
      <c r="C35">
        <v>6</v>
      </c>
      <c r="D35" s="3">
        <v>0.8979166666666667</v>
      </c>
      <c r="E35">
        <v>11.927889730054501</v>
      </c>
    </row>
    <row r="36" spans="1:5" x14ac:dyDescent="0.25">
      <c r="A36" s="2" t="s">
        <v>46</v>
      </c>
      <c r="B36" t="s">
        <v>4</v>
      </c>
      <c r="C36">
        <v>7</v>
      </c>
      <c r="D36" s="3">
        <v>0.93888888888888888</v>
      </c>
      <c r="E36">
        <v>11.094201185821101</v>
      </c>
    </row>
    <row r="37" spans="1:5" x14ac:dyDescent="0.25">
      <c r="A37" s="2" t="s">
        <v>46</v>
      </c>
      <c r="B37" t="s">
        <v>5</v>
      </c>
      <c r="C37">
        <v>1</v>
      </c>
      <c r="D37" s="3">
        <v>0.74583333333333335</v>
      </c>
      <c r="E37">
        <v>0.69813716119625502</v>
      </c>
    </row>
    <row r="38" spans="1:5" x14ac:dyDescent="0.25">
      <c r="A38" s="2" t="s">
        <v>46</v>
      </c>
      <c r="B38" t="s">
        <v>5</v>
      </c>
      <c r="C38">
        <v>2</v>
      </c>
      <c r="D38" s="3">
        <v>0.78402777777777777</v>
      </c>
      <c r="E38">
        <v>0.65172392913003996</v>
      </c>
    </row>
    <row r="39" spans="1:5" x14ac:dyDescent="0.25">
      <c r="A39" s="2" t="s">
        <v>46</v>
      </c>
      <c r="B39" t="s">
        <v>5</v>
      </c>
      <c r="C39">
        <v>3</v>
      </c>
      <c r="D39" s="3">
        <v>0.81597222222222221</v>
      </c>
      <c r="E39">
        <v>1.1868789029532401</v>
      </c>
    </row>
    <row r="40" spans="1:5" x14ac:dyDescent="0.25">
      <c r="A40" s="2" t="s">
        <v>46</v>
      </c>
      <c r="B40" t="s">
        <v>5</v>
      </c>
      <c r="C40">
        <v>4</v>
      </c>
      <c r="D40" s="3">
        <v>0.83333333333333337</v>
      </c>
      <c r="E40">
        <v>0.95959599867750001</v>
      </c>
    </row>
    <row r="41" spans="1:5" x14ac:dyDescent="0.25">
      <c r="A41" s="2" t="s">
        <v>46</v>
      </c>
      <c r="B41" t="s">
        <v>5</v>
      </c>
      <c r="C41">
        <v>5</v>
      </c>
      <c r="D41" s="3">
        <v>0.86458333333333337</v>
      </c>
      <c r="E41">
        <v>4.4408973740975304</v>
      </c>
    </row>
    <row r="42" spans="1:5" x14ac:dyDescent="0.25">
      <c r="A42" s="2" t="s">
        <v>46</v>
      </c>
      <c r="B42" t="s">
        <v>5</v>
      </c>
      <c r="C42">
        <v>6</v>
      </c>
      <c r="D42" s="3">
        <v>0.90972222222222221</v>
      </c>
      <c r="E42">
        <v>100.81011224634599</v>
      </c>
    </row>
    <row r="43" spans="1:5" x14ac:dyDescent="0.25">
      <c r="A43" s="2" t="s">
        <v>46</v>
      </c>
      <c r="B43" t="s">
        <v>5</v>
      </c>
      <c r="C43">
        <v>7</v>
      </c>
      <c r="D43" s="3">
        <v>0.94166666666666665</v>
      </c>
      <c r="E43">
        <v>23.115874703185</v>
      </c>
    </row>
    <row r="44" spans="1:5" x14ac:dyDescent="0.25">
      <c r="A44" s="2" t="s">
        <v>47</v>
      </c>
      <c r="B44" t="s">
        <v>4</v>
      </c>
      <c r="C44">
        <v>1</v>
      </c>
      <c r="D44" s="3">
        <v>0.73958333333333337</v>
      </c>
      <c r="E44">
        <v>2.47170528750366</v>
      </c>
    </row>
    <row r="45" spans="1:5" x14ac:dyDescent="0.25">
      <c r="A45" s="2" t="s">
        <v>47</v>
      </c>
      <c r="B45" t="s">
        <v>4</v>
      </c>
      <c r="C45">
        <v>2</v>
      </c>
      <c r="D45" s="3">
        <v>0.78194444444444444</v>
      </c>
      <c r="E45">
        <v>21.460580097054201</v>
      </c>
    </row>
    <row r="46" spans="1:5" x14ac:dyDescent="0.25">
      <c r="A46" s="2" t="s">
        <v>47</v>
      </c>
      <c r="B46" t="s">
        <v>4</v>
      </c>
      <c r="C46">
        <v>3</v>
      </c>
      <c r="D46" s="3">
        <v>0.8125</v>
      </c>
      <c r="E46">
        <v>3.2175106622049299</v>
      </c>
    </row>
    <row r="47" spans="1:5" x14ac:dyDescent="0.25">
      <c r="A47" s="2" t="s">
        <v>47</v>
      </c>
      <c r="B47" t="s">
        <v>4</v>
      </c>
      <c r="C47">
        <v>4</v>
      </c>
      <c r="D47" s="3">
        <v>0.83194444444444449</v>
      </c>
      <c r="E47" t="s">
        <v>7</v>
      </c>
    </row>
    <row r="48" spans="1:5" x14ac:dyDescent="0.25">
      <c r="A48" s="2" t="s">
        <v>47</v>
      </c>
      <c r="B48" t="s">
        <v>4</v>
      </c>
      <c r="C48">
        <v>5</v>
      </c>
      <c r="D48" s="3">
        <v>0.86319444444444449</v>
      </c>
      <c r="E48">
        <v>22.338979250773601</v>
      </c>
    </row>
    <row r="49" spans="1:5" x14ac:dyDescent="0.25">
      <c r="A49" s="2" t="s">
        <v>47</v>
      </c>
      <c r="B49" t="s">
        <v>4</v>
      </c>
      <c r="C49">
        <v>6</v>
      </c>
      <c r="D49" s="3">
        <v>0.90555555555555556</v>
      </c>
      <c r="E49">
        <v>4.4060893029551096</v>
      </c>
    </row>
    <row r="50" spans="1:5" x14ac:dyDescent="0.25">
      <c r="A50" s="2" t="s">
        <v>47</v>
      </c>
      <c r="B50" t="s">
        <v>4</v>
      </c>
      <c r="C50">
        <v>7</v>
      </c>
      <c r="D50" s="3">
        <v>0.94861111111111107</v>
      </c>
      <c r="E50">
        <v>12.0753488675194</v>
      </c>
    </row>
    <row r="51" spans="1:5" x14ac:dyDescent="0.25">
      <c r="A51" s="2" t="s">
        <v>47</v>
      </c>
      <c r="B51" t="s">
        <v>5</v>
      </c>
      <c r="C51">
        <v>1</v>
      </c>
      <c r="D51" s="3">
        <v>0.78125</v>
      </c>
      <c r="E51">
        <v>203.547573663571</v>
      </c>
    </row>
    <row r="52" spans="1:5" x14ac:dyDescent="0.25">
      <c r="A52" s="2" t="s">
        <v>47</v>
      </c>
      <c r="B52" t="s">
        <v>5</v>
      </c>
      <c r="C52">
        <v>2</v>
      </c>
      <c r="D52" s="3">
        <v>0.79791666666666672</v>
      </c>
      <c r="E52">
        <v>8.8287464037604302</v>
      </c>
    </row>
    <row r="53" spans="1:5" x14ac:dyDescent="0.25">
      <c r="A53" s="2" t="s">
        <v>47</v>
      </c>
      <c r="B53" t="s">
        <v>5</v>
      </c>
      <c r="C53">
        <v>3</v>
      </c>
      <c r="D53" s="3">
        <v>0.8208333333333333</v>
      </c>
      <c r="E53">
        <v>10.7075976419053</v>
      </c>
    </row>
    <row r="54" spans="1:5" x14ac:dyDescent="0.25">
      <c r="A54" s="2" t="s">
        <v>47</v>
      </c>
      <c r="B54" t="s">
        <v>5</v>
      </c>
      <c r="C54">
        <v>4</v>
      </c>
      <c r="D54" s="3">
        <v>0.84236111111111112</v>
      </c>
      <c r="E54">
        <v>5.3896625027288003</v>
      </c>
    </row>
    <row r="55" spans="1:5" x14ac:dyDescent="0.25">
      <c r="A55" s="2" t="s">
        <v>47</v>
      </c>
      <c r="B55" t="s">
        <v>5</v>
      </c>
      <c r="C55">
        <v>5</v>
      </c>
      <c r="D55" s="3">
        <v>0.86736111111111114</v>
      </c>
      <c r="E55" t="s">
        <v>7</v>
      </c>
    </row>
    <row r="56" spans="1:5" x14ac:dyDescent="0.25">
      <c r="A56" s="2" t="s">
        <v>47</v>
      </c>
      <c r="B56" t="s">
        <v>5</v>
      </c>
      <c r="C56">
        <v>6</v>
      </c>
      <c r="D56" s="3">
        <v>0.90833333333333333</v>
      </c>
      <c r="E56" t="s">
        <v>7</v>
      </c>
    </row>
    <row r="57" spans="1:5" x14ac:dyDescent="0.25">
      <c r="A57" s="2" t="s">
        <v>47</v>
      </c>
      <c r="B57" t="s">
        <v>5</v>
      </c>
      <c r="C57">
        <v>7</v>
      </c>
      <c r="D57" s="3">
        <v>0.94861111111111107</v>
      </c>
      <c r="E57">
        <v>24.807002396029599</v>
      </c>
    </row>
    <row r="58" spans="1:5" x14ac:dyDescent="0.25">
      <c r="A58" s="2" t="s">
        <v>48</v>
      </c>
      <c r="B58" t="s">
        <v>4</v>
      </c>
      <c r="C58">
        <v>1</v>
      </c>
      <c r="D58" s="3">
        <v>0.73958333333333337</v>
      </c>
      <c r="E58">
        <v>44.261061702349203</v>
      </c>
    </row>
    <row r="59" spans="1:5" x14ac:dyDescent="0.25">
      <c r="A59" s="2" t="s">
        <v>48</v>
      </c>
      <c r="B59" t="s">
        <v>4</v>
      </c>
      <c r="C59">
        <v>2</v>
      </c>
      <c r="D59" s="3">
        <v>0.78194444444444444</v>
      </c>
      <c r="E59" t="s">
        <v>7</v>
      </c>
    </row>
    <row r="60" spans="1:5" x14ac:dyDescent="0.25">
      <c r="A60" s="2" t="s">
        <v>48</v>
      </c>
      <c r="B60" t="s">
        <v>4</v>
      </c>
      <c r="C60">
        <v>3</v>
      </c>
      <c r="D60" s="3">
        <v>0.8125</v>
      </c>
      <c r="E60">
        <v>144.58741539298299</v>
      </c>
    </row>
    <row r="61" spans="1:5" x14ac:dyDescent="0.25">
      <c r="A61" s="2" t="s">
        <v>48</v>
      </c>
      <c r="B61" t="s">
        <v>4</v>
      </c>
      <c r="C61">
        <v>4</v>
      </c>
      <c r="D61" s="3">
        <v>0.83194444444444449</v>
      </c>
      <c r="E61" t="s">
        <v>7</v>
      </c>
    </row>
    <row r="62" spans="1:5" x14ac:dyDescent="0.25">
      <c r="A62" s="2" t="s">
        <v>48</v>
      </c>
      <c r="B62" t="s">
        <v>4</v>
      </c>
      <c r="C62">
        <v>5</v>
      </c>
      <c r="D62" s="3">
        <v>0.86319444444444449</v>
      </c>
      <c r="E62">
        <v>26.310141724596601</v>
      </c>
    </row>
    <row r="63" spans="1:5" x14ac:dyDescent="0.25">
      <c r="A63" s="2" t="s">
        <v>48</v>
      </c>
      <c r="B63" t="s">
        <v>4</v>
      </c>
      <c r="C63">
        <v>6</v>
      </c>
      <c r="D63" s="3">
        <v>0.90555555555555556</v>
      </c>
      <c r="E63" t="s">
        <v>7</v>
      </c>
    </row>
    <row r="64" spans="1:5" x14ac:dyDescent="0.25">
      <c r="A64" s="2" t="s">
        <v>48</v>
      </c>
      <c r="B64" t="s">
        <v>4</v>
      </c>
      <c r="C64">
        <v>7</v>
      </c>
      <c r="D64" s="3">
        <v>0.94861111111111107</v>
      </c>
      <c r="E64" t="s">
        <v>7</v>
      </c>
    </row>
    <row r="65" spans="1:5" x14ac:dyDescent="0.25">
      <c r="A65" s="2" t="s">
        <v>48</v>
      </c>
      <c r="B65" t="s">
        <v>5</v>
      </c>
      <c r="C65">
        <v>1</v>
      </c>
      <c r="D65" s="3">
        <v>0.78125</v>
      </c>
      <c r="E65">
        <v>9.2492086202509594</v>
      </c>
    </row>
    <row r="66" spans="1:5" x14ac:dyDescent="0.25">
      <c r="A66" s="2" t="s">
        <v>48</v>
      </c>
      <c r="B66" t="s">
        <v>5</v>
      </c>
      <c r="C66">
        <v>2</v>
      </c>
      <c r="D66" s="3">
        <v>0.79791666666666672</v>
      </c>
      <c r="E66">
        <v>7.9397255558397299</v>
      </c>
    </row>
    <row r="67" spans="1:5" x14ac:dyDescent="0.25">
      <c r="A67" s="2" t="s">
        <v>48</v>
      </c>
      <c r="B67" t="s">
        <v>5</v>
      </c>
      <c r="C67">
        <v>3</v>
      </c>
      <c r="D67" s="3">
        <v>0.8208333333333333</v>
      </c>
      <c r="E67">
        <v>9.4374875510497596</v>
      </c>
    </row>
    <row r="68" spans="1:5" x14ac:dyDescent="0.25">
      <c r="A68" s="2" t="s">
        <v>48</v>
      </c>
      <c r="B68" t="s">
        <v>5</v>
      </c>
      <c r="C68">
        <v>4</v>
      </c>
      <c r="D68" s="3">
        <v>0.84236111111111112</v>
      </c>
      <c r="E68">
        <v>11.869619182333899</v>
      </c>
    </row>
    <row r="69" spans="1:5" x14ac:dyDescent="0.25">
      <c r="A69" s="2" t="s">
        <v>48</v>
      </c>
      <c r="B69" t="s">
        <v>5</v>
      </c>
      <c r="C69">
        <v>5</v>
      </c>
      <c r="D69" s="3">
        <v>0.86736111111111114</v>
      </c>
      <c r="E69">
        <v>50.100340393016801</v>
      </c>
    </row>
    <row r="70" spans="1:5" x14ac:dyDescent="0.25">
      <c r="A70" s="2" t="s">
        <v>48</v>
      </c>
      <c r="B70" t="s">
        <v>5</v>
      </c>
      <c r="C70">
        <v>6</v>
      </c>
      <c r="D70" s="3">
        <v>0.90833333333333333</v>
      </c>
      <c r="E70" t="s">
        <v>7</v>
      </c>
    </row>
    <row r="71" spans="1:5" x14ac:dyDescent="0.25">
      <c r="A71" s="2" t="s">
        <v>48</v>
      </c>
      <c r="B71" t="s">
        <v>5</v>
      </c>
      <c r="C71">
        <v>7</v>
      </c>
      <c r="D71" s="3">
        <v>0.94861111111111107</v>
      </c>
      <c r="E71" t="s">
        <v>7</v>
      </c>
    </row>
    <row r="72" spans="1:5" x14ac:dyDescent="0.25">
      <c r="A72" t="s">
        <v>35</v>
      </c>
      <c r="E72">
        <v>36.075822603550201</v>
      </c>
    </row>
    <row r="73" spans="1:5" x14ac:dyDescent="0.25">
      <c r="A73" t="s">
        <v>10</v>
      </c>
      <c r="E73">
        <v>3.72706671116774</v>
      </c>
    </row>
    <row r="74" spans="1:5" x14ac:dyDescent="0.25">
      <c r="A74" t="s">
        <v>17</v>
      </c>
      <c r="E74">
        <f>([10]plate_1_results!F87+[10]plate_1_results!F88)/2</f>
        <v>1.2404850978013684</v>
      </c>
    </row>
    <row r="75" spans="1:5" x14ac:dyDescent="0.25">
      <c r="A75" t="s">
        <v>18</v>
      </c>
      <c r="E75">
        <f>([10]plate_1_results!F79+[10]plate_1_results!F80)/2</f>
        <v>0.49500069596018903</v>
      </c>
    </row>
    <row r="76" spans="1:5" x14ac:dyDescent="0.25">
      <c r="A76" t="s">
        <v>19</v>
      </c>
      <c r="E76">
        <f>([10]plate_1_results!F81+[10]plate_1_results!F82)/2</f>
        <v>1.5424781563479499</v>
      </c>
    </row>
    <row r="77" spans="1:5" x14ac:dyDescent="0.25">
      <c r="A77" t="s">
        <v>20</v>
      </c>
      <c r="E77">
        <f>([10]plate_1_results!F85+[10]plate_1_results!F86)/2</f>
        <v>4.9237401288057949</v>
      </c>
    </row>
    <row r="78" spans="1:5" x14ac:dyDescent="0.25">
      <c r="A78" t="s">
        <v>21</v>
      </c>
      <c r="E78">
        <f>([10]plate_1_results!F91+[10]plate_1_results!F92)/2</f>
        <v>15.300875551768049</v>
      </c>
    </row>
    <row r="79" spans="1:5" x14ac:dyDescent="0.25">
      <c r="A79" t="s">
        <v>22</v>
      </c>
      <c r="E79">
        <f>([10]plate_1_results!F93+[10]plate_1_results!F94)/2</f>
        <v>49.373792694925896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Placa 1 12-3-24</vt:lpstr>
      <vt:lpstr>Placa 2 12-3-24</vt:lpstr>
      <vt:lpstr>Placa 1 19-3-24 </vt:lpstr>
      <vt:lpstr>Placa 2  19-3-24</vt:lpstr>
      <vt:lpstr>Placa 1  4-4-24</vt:lpstr>
      <vt:lpstr>Placa 2 4-4-24 </vt:lpstr>
      <vt:lpstr>Placa 1 17-4-24</vt:lpstr>
      <vt:lpstr>Placa 2 17-4-24</vt:lpstr>
      <vt:lpstr>Placa 1 7-5-24</vt:lpstr>
      <vt:lpstr>Placa 2 7-5-24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Trebucq</dc:creator>
  <cp:lastModifiedBy>Laura Trebucq</cp:lastModifiedBy>
  <dcterms:created xsi:type="dcterms:W3CDTF">2024-03-22T13:32:10Z</dcterms:created>
  <dcterms:modified xsi:type="dcterms:W3CDTF">2024-05-08T20:30:01Z</dcterms:modified>
</cp:coreProperties>
</file>