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Lenovo-L340\Downloads\y4s1\fnce\week 4\"/>
    </mc:Choice>
  </mc:AlternateContent>
  <xr:revisionPtr revIDLastSave="0" documentId="13_ncr:1_{B6CBCFCC-91AB-4F44-99F2-D362F84CA60A}" xr6:coauthVersionLast="47" xr6:coauthVersionMax="47" xr10:uidLastSave="{00000000-0000-0000-0000-000000000000}"/>
  <bookViews>
    <workbookView xWindow="-108" yWindow="-108" windowWidth="23256" windowHeight="12576" xr2:uid="{7EB46ECD-E950-429F-9478-03213F5840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5" i="1" l="1"/>
  <c r="B29" i="1"/>
  <c r="B28" i="1"/>
  <c r="B27" i="1" s="1"/>
  <c r="E3" i="1"/>
  <c r="E4" i="1" s="1"/>
  <c r="D3" i="1"/>
  <c r="D4" i="1" s="1"/>
  <c r="D5" i="1" s="1"/>
  <c r="C11" i="1"/>
  <c r="C10" i="1"/>
  <c r="C22" i="1" l="1"/>
  <c r="C21" i="1"/>
  <c r="E5" i="1"/>
  <c r="C16" i="1"/>
</calcChain>
</file>

<file path=xl/sharedStrings.xml><?xml version="1.0" encoding="utf-8"?>
<sst xmlns="http://schemas.openxmlformats.org/spreadsheetml/2006/main" count="43" uniqueCount="37">
  <si>
    <t>Years</t>
  </si>
  <si>
    <t>Cash Flows (CF)</t>
  </si>
  <si>
    <t>Net Income</t>
  </si>
  <si>
    <t>Avg Book Value</t>
  </si>
  <si>
    <t>Required Return</t>
  </si>
  <si>
    <t>NPV</t>
  </si>
  <si>
    <t>WRONG</t>
  </si>
  <si>
    <t>CORRECT</t>
  </si>
  <si>
    <t>NPV formula in excel does not allow you to add Y0 cash flow. To make it correct, you need to do Cash Flow at Year 0, then use the npv formula.</t>
  </si>
  <si>
    <t>`=NPV(C9,B3:B5)+B2`</t>
  </si>
  <si>
    <t>`=NPV(C9,B2:B5)`</t>
  </si>
  <si>
    <t>Payback Period</t>
  </si>
  <si>
    <t xml:space="preserve">Payback period of 2 years </t>
  </si>
  <si>
    <t>Decision Rule Accept Project if payback period is &lt; 2 years</t>
  </si>
  <si>
    <t>Payback Period=</t>
  </si>
  <si>
    <t>Discounted Payback Period</t>
  </si>
  <si>
    <t>Discounted Payback Period of 2 years</t>
  </si>
  <si>
    <t>years</t>
  </si>
  <si>
    <t>&lt;--- how long it takes for payback to hit 0.</t>
  </si>
  <si>
    <t xml:space="preserve">Discounted Payback Period </t>
  </si>
  <si>
    <t>Reject project</t>
  </si>
  <si>
    <t>You need to discount the cashflow you are interpolating too.</t>
  </si>
  <si>
    <t>Reject project since it is more than 2 years.</t>
  </si>
  <si>
    <t>Discounted payback period will be higher than payback period, because it will be harder to breakeven after discounting.</t>
  </si>
  <si>
    <t>NPV and discounted payback period are the same.</t>
  </si>
  <si>
    <t>Average Accounting Return Method</t>
  </si>
  <si>
    <t>Average Net Income</t>
  </si>
  <si>
    <t>Average Book Value</t>
  </si>
  <si>
    <t>Conclusion</t>
  </si>
  <si>
    <t>Decision Rule: Reject project of AAR &lt; 25%</t>
  </si>
  <si>
    <t>Decision Rule - Discounted Payback Period of 2 years</t>
  </si>
  <si>
    <t>Decision Rule  -Accept Project if payback period is &lt; 2 years</t>
  </si>
  <si>
    <t>IRR</t>
  </si>
  <si>
    <t>Average Accounting Return</t>
  </si>
  <si>
    <t>Reject project if IRR &lt; 12%.</t>
  </si>
  <si>
    <t>Do not reject the project.</t>
  </si>
  <si>
    <t>Decision Rule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</si>
</sst>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Red]\-&quot;$&quot;#,##0.00"/>
    <numFmt numFmtId="44" formatCode="_-&quot;$&quot;* #,##0.00_-;\-&quot;$&quot;* #,##0.00_-;_-&quot;$&quot;* &quot;-&quot;??_-;_-@_-"/>
  </numFmts>
  <fonts count="4" x14ac:knownFonts="1">
    <font>
      <sz val="11"/>
      <color theme="1"/>
      <name val="Aptos Narrow"/>
      <family val="2"/>
      <scheme val="minor"/>
    </font>
    <font>
      <sz val="11"/>
      <color theme="1"/>
      <name val="Aptos Narrow"/>
      <family val="2"/>
      <scheme val="minor"/>
    </font>
    <font>
      <b/>
      <sz val="11"/>
      <color theme="1"/>
      <name val="Aptos Narrow"/>
      <family val="2"/>
      <scheme val="minor"/>
    </font>
    <font>
      <sz val="11"/>
      <name val="Aptos Narrow"/>
      <family val="2"/>
      <scheme val="minor"/>
    </font>
  </fonts>
  <fills count="4">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6">
    <xf numFmtId="0" fontId="0" fillId="0" borderId="0" xfId="0"/>
    <xf numFmtId="9" fontId="0" fillId="0" borderId="0" xfId="2" applyFont="1"/>
    <xf numFmtId="9" fontId="0" fillId="0" borderId="0" xfId="0" applyNumberFormat="1"/>
    <xf numFmtId="8" fontId="3" fillId="2" borderId="0" xfId="0" applyNumberFormat="1" applyFont="1" applyFill="1"/>
    <xf numFmtId="44" fontId="0" fillId="3" borderId="0" xfId="1" applyFont="1" applyFill="1"/>
    <xf numFmtId="0" fontId="2" fillId="0" borderId="0" xfId="0" applyFont="1"/>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F1F6D-8248-4524-9F28-D59BD31CA4F7}">
  <dimension ref="A1:I37"/>
  <sheetViews>
    <sheetView tabSelected="1" topLeftCell="A13" workbookViewId="0">
      <selection activeCell="A36" sqref="A36"/>
    </sheetView>
  </sheetViews>
  <sheetFormatPr defaultRowHeight="14.4" x14ac:dyDescent="0.3"/>
  <cols>
    <col min="1" max="1" width="47.77734375" bestFit="1" customWidth="1"/>
    <col min="3" max="3" width="20.33203125" bestFit="1" customWidth="1"/>
  </cols>
  <sheetData>
    <row r="1" spans="1:9" x14ac:dyDescent="0.3">
      <c r="A1" t="s">
        <v>0</v>
      </c>
      <c r="B1" t="s">
        <v>1</v>
      </c>
      <c r="C1" t="s">
        <v>2</v>
      </c>
      <c r="D1" t="s">
        <v>11</v>
      </c>
      <c r="E1" t="s">
        <v>15</v>
      </c>
    </row>
    <row r="2" spans="1:9" x14ac:dyDescent="0.3">
      <c r="A2">
        <v>0</v>
      </c>
      <c r="B2">
        <v>-165000</v>
      </c>
      <c r="C2">
        <v>0</v>
      </c>
    </row>
    <row r="3" spans="1:9" x14ac:dyDescent="0.3">
      <c r="A3">
        <v>1</v>
      </c>
      <c r="B3">
        <v>63120</v>
      </c>
      <c r="C3">
        <v>13620</v>
      </c>
      <c r="D3">
        <f>-(B2)-B3</f>
        <v>101880</v>
      </c>
      <c r="E3">
        <f>-(B2)-B3/(1+$C$9)</f>
        <v>108642.85714285714</v>
      </c>
    </row>
    <row r="4" spans="1:9" x14ac:dyDescent="0.3">
      <c r="A4">
        <v>2</v>
      </c>
      <c r="B4">
        <v>70800</v>
      </c>
      <c r="C4">
        <v>3300</v>
      </c>
      <c r="D4">
        <f>D3-B4</f>
        <v>31080</v>
      </c>
      <c r="E4">
        <f>E3-(B4/(1+C9)^2)</f>
        <v>52201.530612244911</v>
      </c>
      <c r="G4" s="5" t="s">
        <v>23</v>
      </c>
    </row>
    <row r="5" spans="1:9" x14ac:dyDescent="0.3">
      <c r="A5">
        <v>3</v>
      </c>
      <c r="B5">
        <v>91080</v>
      </c>
      <c r="C5">
        <v>29100</v>
      </c>
      <c r="D5">
        <f>D4-B5</f>
        <v>-60000</v>
      </c>
      <c r="E5">
        <f>E4-B5/(1+$C$9)^3</f>
        <v>-12627.414358600552</v>
      </c>
    </row>
    <row r="7" spans="1:9" x14ac:dyDescent="0.3">
      <c r="A7" s="5" t="s">
        <v>5</v>
      </c>
    </row>
    <row r="8" spans="1:9" x14ac:dyDescent="0.3">
      <c r="A8" t="s">
        <v>3</v>
      </c>
      <c r="C8">
        <v>72000</v>
      </c>
    </row>
    <row r="9" spans="1:9" x14ac:dyDescent="0.3">
      <c r="A9" t="s">
        <v>4</v>
      </c>
      <c r="C9" s="1">
        <v>0.12</v>
      </c>
    </row>
    <row r="10" spans="1:9" x14ac:dyDescent="0.3">
      <c r="A10" t="s">
        <v>5</v>
      </c>
      <c r="C10" s="3">
        <f>NPV(C9,B2:B5)</f>
        <v>11274.477105893349</v>
      </c>
      <c r="D10" t="s">
        <v>6</v>
      </c>
      <c r="E10" t="s">
        <v>10</v>
      </c>
    </row>
    <row r="11" spans="1:9" x14ac:dyDescent="0.3">
      <c r="C11" s="4">
        <f>NPV(C9,B3:B5)+B2</f>
        <v>12627.414358600538</v>
      </c>
      <c r="D11" t="s">
        <v>7</v>
      </c>
      <c r="E11" t="s">
        <v>9</v>
      </c>
      <c r="I11" t="s">
        <v>24</v>
      </c>
    </row>
    <row r="12" spans="1:9" x14ac:dyDescent="0.3">
      <c r="D12" t="s">
        <v>8</v>
      </c>
    </row>
    <row r="13" spans="1:9" x14ac:dyDescent="0.3">
      <c r="A13" s="5" t="s">
        <v>11</v>
      </c>
    </row>
    <row r="14" spans="1:9" x14ac:dyDescent="0.3">
      <c r="A14" t="s">
        <v>12</v>
      </c>
    </row>
    <row r="15" spans="1:9" x14ac:dyDescent="0.3">
      <c r="A15" t="s">
        <v>31</v>
      </c>
    </row>
    <row r="16" spans="1:9" x14ac:dyDescent="0.3">
      <c r="A16" t="s">
        <v>14</v>
      </c>
      <c r="C16">
        <f>2+D4/B5</f>
        <v>2.3412384716732544</v>
      </c>
      <c r="D16" t="s">
        <v>17</v>
      </c>
      <c r="E16" t="s">
        <v>18</v>
      </c>
    </row>
    <row r="17" spans="1:5" x14ac:dyDescent="0.3">
      <c r="A17" s="5" t="s">
        <v>15</v>
      </c>
    </row>
    <row r="18" spans="1:5" x14ac:dyDescent="0.3">
      <c r="A18" t="s">
        <v>16</v>
      </c>
    </row>
    <row r="19" spans="1:5" x14ac:dyDescent="0.3">
      <c r="A19" t="s">
        <v>13</v>
      </c>
    </row>
    <row r="20" spans="1:5" x14ac:dyDescent="0.3">
      <c r="A20" t="s">
        <v>30</v>
      </c>
    </row>
    <row r="21" spans="1:5" x14ac:dyDescent="0.3">
      <c r="A21" t="s">
        <v>19</v>
      </c>
      <c r="C21">
        <f>2+E4/B5</f>
        <v>2.5731393347852975</v>
      </c>
      <c r="D21" t="s">
        <v>6</v>
      </c>
    </row>
    <row r="22" spans="1:5" x14ac:dyDescent="0.3">
      <c r="C22">
        <f>2+E4/(B5/(1+C9)^3)</f>
        <v>2.8052194993412387</v>
      </c>
      <c r="D22" t="s">
        <v>7</v>
      </c>
      <c r="E22" t="s">
        <v>21</v>
      </c>
    </row>
    <row r="23" spans="1:5" x14ac:dyDescent="0.3">
      <c r="A23" t="s">
        <v>28</v>
      </c>
      <c r="B23" t="s">
        <v>22</v>
      </c>
    </row>
    <row r="26" spans="1:5" x14ac:dyDescent="0.3">
      <c r="A26" s="5" t="s">
        <v>33</v>
      </c>
    </row>
    <row r="27" spans="1:5" x14ac:dyDescent="0.3">
      <c r="A27" t="s">
        <v>25</v>
      </c>
      <c r="B27" s="1">
        <f>B28/B29</f>
        <v>0.21305555555555555</v>
      </c>
    </row>
    <row r="28" spans="1:5" x14ac:dyDescent="0.3">
      <c r="A28" t="s">
        <v>26</v>
      </c>
      <c r="B28">
        <f>AVERAGE(C3:C5)</f>
        <v>15340</v>
      </c>
    </row>
    <row r="29" spans="1:5" x14ac:dyDescent="0.3">
      <c r="A29" t="s">
        <v>27</v>
      </c>
      <c r="B29">
        <f>C8</f>
        <v>72000</v>
      </c>
    </row>
    <row r="30" spans="1:5" x14ac:dyDescent="0.3">
      <c r="A30" t="s">
        <v>29</v>
      </c>
    </row>
    <row r="31" spans="1:5" x14ac:dyDescent="0.3">
      <c r="A31" t="s">
        <v>28</v>
      </c>
      <c r="B31" t="s">
        <v>20</v>
      </c>
    </row>
    <row r="34" spans="1:2" x14ac:dyDescent="0.3">
      <c r="A34" s="5" t="s">
        <v>32</v>
      </c>
    </row>
    <row r="35" spans="1:2" x14ac:dyDescent="0.3">
      <c r="A35" s="2">
        <f>IRR(B2:B5)</f>
        <v>0.16132240070826898</v>
      </c>
    </row>
    <row r="36" spans="1:2" x14ac:dyDescent="0.3">
      <c r="A36" t="s">
        <v>36</v>
      </c>
      <c r="B36" t="s">
        <v>34</v>
      </c>
    </row>
    <row r="37" spans="1:2" x14ac:dyDescent="0.3">
      <c r="A37"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CHOO Liang Yi</dc:creator>
  <cp:lastModifiedBy>CHOO Liang Yi</cp:lastModifiedBy>
  <dcterms:created xsi:type="dcterms:W3CDTF">2024-09-10T05:59:30Z</dcterms:created>
  <dcterms:modified xsi:type="dcterms:W3CDTF">2024-09-10T08:24:13Z</dcterms:modified>
</cp:coreProperties>
</file>