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i\Documents\mtd\thesis\thesisType\thesis\graphs\"/>
    </mc:Choice>
  </mc:AlternateContent>
  <xr:revisionPtr revIDLastSave="0" documentId="13_ncr:1_{C18BEEFF-72C5-41CA-963B-BA877282C4C4}" xr6:coauthVersionLast="46" xr6:coauthVersionMax="46" xr10:uidLastSave="{00000000-0000-0000-0000-000000000000}"/>
  <bookViews>
    <workbookView xWindow="-98" yWindow="-98" windowWidth="20715" windowHeight="13425" activeTab="1" xr2:uid="{5BCCB96D-E4D3-4CE0-AFF7-989508396116}"/>
  </bookViews>
  <sheets>
    <sheet name="trial" sheetId="1" r:id="rId1"/>
    <sheet name="wpm" sheetId="2" r:id="rId2"/>
    <sheet name="erro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2" l="1"/>
  <c r="O7" i="4"/>
  <c r="H4" i="4"/>
  <c r="D7" i="4"/>
  <c r="J76" i="2"/>
  <c r="J78" i="2"/>
  <c r="J79" i="2"/>
  <c r="J81" i="2"/>
  <c r="J82" i="2"/>
  <c r="J83" i="2"/>
  <c r="J84" i="2"/>
  <c r="J86" i="2"/>
  <c r="J87" i="2"/>
  <c r="J88" i="2"/>
  <c r="B45" i="2"/>
  <c r="B46" i="2"/>
  <c r="B47" i="2"/>
  <c r="B48" i="2"/>
  <c r="F48" i="2" s="1"/>
  <c r="B49" i="2"/>
  <c r="B50" i="2"/>
  <c r="B51" i="2"/>
  <c r="B52" i="2"/>
  <c r="F52" i="2" s="1"/>
  <c r="B53" i="2"/>
  <c r="B54" i="2"/>
  <c r="B55" i="2"/>
  <c r="B56" i="2"/>
  <c r="F56" i="2" s="1"/>
  <c r="B57" i="2"/>
  <c r="B58" i="2"/>
  <c r="B59" i="2"/>
  <c r="B60" i="2"/>
  <c r="F60" i="2" s="1"/>
  <c r="B61" i="2"/>
  <c r="B62" i="2"/>
  <c r="B63" i="2"/>
  <c r="B64" i="2"/>
  <c r="F64" i="2" s="1"/>
  <c r="B65" i="2"/>
  <c r="B66" i="2"/>
  <c r="B67" i="2"/>
  <c r="B68" i="2"/>
  <c r="F68" i="2" s="1"/>
  <c r="B69" i="2"/>
  <c r="B70" i="2"/>
  <c r="B71" i="2"/>
  <c r="B72" i="2"/>
  <c r="F72" i="2" s="1"/>
  <c r="B73" i="2"/>
  <c r="B74" i="2"/>
  <c r="B75" i="2"/>
  <c r="B76" i="2"/>
  <c r="F76" i="2" s="1"/>
  <c r="B77" i="2"/>
  <c r="B78" i="2"/>
  <c r="B79" i="2"/>
  <c r="B80" i="2"/>
  <c r="F80" i="2" s="1"/>
  <c r="B81" i="2"/>
  <c r="B82" i="2"/>
  <c r="B83" i="2"/>
  <c r="B84" i="2"/>
  <c r="F84" i="2" s="1"/>
  <c r="B85" i="2"/>
  <c r="B86" i="2"/>
  <c r="B87" i="2"/>
  <c r="B88" i="2"/>
  <c r="F88" i="2" s="1"/>
  <c r="B89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" i="2"/>
  <c r="B4" i="2"/>
  <c r="F4" i="2" s="1"/>
  <c r="B5" i="2"/>
  <c r="B6" i="2"/>
  <c r="B7" i="2"/>
  <c r="B8" i="2"/>
  <c r="F8" i="2" s="1"/>
  <c r="B9" i="2"/>
  <c r="B10" i="2"/>
  <c r="B11" i="2"/>
  <c r="B12" i="2"/>
  <c r="F12" i="2" s="1"/>
  <c r="B13" i="2"/>
  <c r="B2" i="2"/>
  <c r="F2" i="2" s="1"/>
  <c r="H1" i="4"/>
  <c r="H2" i="4"/>
  <c r="H3" i="4"/>
  <c r="H5" i="4"/>
  <c r="H6" i="4"/>
  <c r="F2" i="4"/>
  <c r="F7" i="4" s="1"/>
  <c r="F3" i="4"/>
  <c r="F4" i="4"/>
  <c r="F5" i="4"/>
  <c r="F6" i="4"/>
  <c r="F1" i="4"/>
  <c r="B12" i="3"/>
  <c r="F5" i="2"/>
  <c r="F7" i="2"/>
  <c r="F9" i="2"/>
  <c r="F11" i="2"/>
  <c r="F13" i="2"/>
  <c r="F14" i="2"/>
  <c r="F15" i="2"/>
  <c r="F16" i="2"/>
  <c r="F18" i="2"/>
  <c r="F19" i="2"/>
  <c r="F20" i="2"/>
  <c r="F22" i="2"/>
  <c r="F23" i="2"/>
  <c r="F24" i="2"/>
  <c r="F26" i="2"/>
  <c r="F27" i="2"/>
  <c r="F28" i="2"/>
  <c r="F29" i="2"/>
  <c r="F30" i="2"/>
  <c r="F31" i="2"/>
  <c r="G31" i="2"/>
  <c r="F33" i="2"/>
  <c r="F34" i="2"/>
  <c r="F35" i="2"/>
  <c r="F37" i="2"/>
  <c r="F38" i="2"/>
  <c r="F39" i="2"/>
  <c r="G39" i="2"/>
  <c r="F41" i="2"/>
  <c r="F42" i="2"/>
  <c r="F43" i="2"/>
  <c r="F45" i="2"/>
  <c r="F46" i="2"/>
  <c r="F49" i="2"/>
  <c r="F50" i="2"/>
  <c r="F53" i="2"/>
  <c r="F54" i="2"/>
  <c r="F57" i="2"/>
  <c r="F58" i="2"/>
  <c r="F61" i="2"/>
  <c r="F62" i="2"/>
  <c r="F65" i="2"/>
  <c r="F66" i="2"/>
  <c r="F69" i="2"/>
  <c r="F70" i="2"/>
  <c r="F73" i="2"/>
  <c r="F74" i="2"/>
  <c r="F77" i="2"/>
  <c r="F78" i="2"/>
  <c r="F81" i="2"/>
  <c r="F82" i="2"/>
  <c r="F85" i="2"/>
  <c r="F86" i="2"/>
  <c r="F89" i="2"/>
  <c r="F3" i="2"/>
  <c r="G3" i="2"/>
  <c r="C64" i="2"/>
  <c r="E64" i="2" s="1"/>
  <c r="C27" i="2"/>
  <c r="G27" i="2" s="1"/>
  <c r="C31" i="2"/>
  <c r="E31" i="2" s="1"/>
  <c r="C35" i="2"/>
  <c r="E35" i="2" s="1"/>
  <c r="C39" i="2"/>
  <c r="E39" i="2" s="1"/>
  <c r="C3" i="2"/>
  <c r="E3" i="2" s="1"/>
  <c r="C7" i="2"/>
  <c r="E7" i="2" s="1"/>
  <c r="C11" i="2"/>
  <c r="E11" i="2" s="1"/>
  <c r="C15" i="2"/>
  <c r="G15" i="2" s="1"/>
  <c r="C19" i="2"/>
  <c r="G19" i="2" s="1"/>
  <c r="C28" i="2"/>
  <c r="E28" i="2" s="1"/>
  <c r="L4" i="1"/>
  <c r="L5" i="1"/>
  <c r="L6" i="1"/>
  <c r="L7" i="1"/>
  <c r="L8" i="1"/>
  <c r="L9" i="1"/>
  <c r="L10" i="1"/>
  <c r="L11" i="1"/>
  <c r="Q12" i="1"/>
  <c r="Q13" i="1"/>
  <c r="Q14" i="1"/>
  <c r="Q15" i="1"/>
  <c r="Q16" i="1"/>
  <c r="Q17" i="1"/>
  <c r="Q18" i="1"/>
  <c r="Q19" i="1"/>
  <c r="Q20" i="1"/>
  <c r="L12" i="1" s="1"/>
  <c r="Q11" i="1"/>
  <c r="L3" i="1" s="1"/>
  <c r="K4" i="1"/>
  <c r="K5" i="1"/>
  <c r="K6" i="1"/>
  <c r="K7" i="1"/>
  <c r="K8" i="1"/>
  <c r="K9" i="1"/>
  <c r="K10" i="1"/>
  <c r="K11" i="1"/>
  <c r="K12" i="1"/>
  <c r="K3" i="1"/>
  <c r="A1" i="1"/>
  <c r="H7" i="4" l="1"/>
  <c r="E71" i="2"/>
  <c r="E63" i="2"/>
  <c r="E79" i="2"/>
  <c r="E59" i="2"/>
  <c r="F87" i="2"/>
  <c r="F83" i="2"/>
  <c r="F79" i="2"/>
  <c r="F75" i="2"/>
  <c r="F71" i="2"/>
  <c r="F67" i="2"/>
  <c r="G64" i="2"/>
  <c r="F63" i="2"/>
  <c r="F59" i="2"/>
  <c r="F55" i="2"/>
  <c r="F51" i="2"/>
  <c r="F47" i="2"/>
  <c r="E32" i="2"/>
  <c r="G35" i="2"/>
  <c r="F44" i="2"/>
  <c r="F40" i="2"/>
  <c r="F36" i="2"/>
  <c r="F32" i="2"/>
  <c r="G28" i="2"/>
  <c r="E27" i="2"/>
  <c r="E19" i="2"/>
  <c r="E15" i="2"/>
  <c r="F25" i="2"/>
  <c r="F21" i="2"/>
  <c r="F17" i="2"/>
  <c r="G11" i="2"/>
  <c r="F10" i="2"/>
  <c r="G7" i="2"/>
  <c r="F6" i="2"/>
  <c r="B90" i="2"/>
  <c r="C79" i="2"/>
  <c r="G79" i="2" s="1"/>
  <c r="C83" i="2"/>
  <c r="G83" i="2" s="1"/>
  <c r="C87" i="2"/>
  <c r="G87" i="2" s="1"/>
  <c r="C82" i="2"/>
  <c r="C42" i="2"/>
  <c r="C50" i="2"/>
  <c r="C22" i="2"/>
  <c r="C18" i="2"/>
  <c r="C14" i="2"/>
  <c r="C10" i="2"/>
  <c r="G10" i="2" s="1"/>
  <c r="C6" i="2"/>
  <c r="G6" i="2" s="1"/>
  <c r="C23" i="2"/>
  <c r="C2" i="2"/>
  <c r="C54" i="2"/>
  <c r="C62" i="2"/>
  <c r="C58" i="2"/>
  <c r="C46" i="2"/>
  <c r="C59" i="2"/>
  <c r="G59" i="2" s="1"/>
  <c r="C55" i="2"/>
  <c r="G55" i="2" s="1"/>
  <c r="C51" i="2"/>
  <c r="G51" i="2" s="1"/>
  <c r="C47" i="2"/>
  <c r="G47" i="2" s="1"/>
  <c r="C43" i="2"/>
  <c r="C77" i="2"/>
  <c r="C65" i="2"/>
  <c r="C84" i="2"/>
  <c r="C80" i="2"/>
  <c r="C81" i="2"/>
  <c r="C36" i="2"/>
  <c r="G36" i="2" s="1"/>
  <c r="C76" i="2"/>
  <c r="C68" i="2"/>
  <c r="C85" i="2"/>
  <c r="C30" i="2"/>
  <c r="C21" i="2"/>
  <c r="G21" i="2" s="1"/>
  <c r="C17" i="2"/>
  <c r="G17" i="2" s="1"/>
  <c r="C13" i="2"/>
  <c r="C9" i="2"/>
  <c r="C5" i="2"/>
  <c r="C38" i="2"/>
  <c r="C34" i="2"/>
  <c r="C26" i="2"/>
  <c r="C61" i="2"/>
  <c r="C57" i="2"/>
  <c r="C53" i="2"/>
  <c r="C49" i="2"/>
  <c r="C45" i="2"/>
  <c r="C78" i="2"/>
  <c r="C63" i="2"/>
  <c r="G63" i="2" s="1"/>
  <c r="C75" i="2"/>
  <c r="G75" i="2" s="1"/>
  <c r="C71" i="2"/>
  <c r="G71" i="2" s="1"/>
  <c r="C67" i="2"/>
  <c r="G67" i="2" s="1"/>
  <c r="C86" i="2"/>
  <c r="C89" i="2"/>
  <c r="C88" i="2"/>
  <c r="C69" i="2"/>
  <c r="C72" i="2"/>
  <c r="C29" i="2"/>
  <c r="C20" i="2"/>
  <c r="C16" i="2"/>
  <c r="C12" i="2"/>
  <c r="C8" i="2"/>
  <c r="C4" i="2"/>
  <c r="C41" i="2"/>
  <c r="C37" i="2"/>
  <c r="C33" i="2"/>
  <c r="C25" i="2"/>
  <c r="G25" i="2" s="1"/>
  <c r="C60" i="2"/>
  <c r="C56" i="2"/>
  <c r="C52" i="2"/>
  <c r="C48" i="2"/>
  <c r="C44" i="2"/>
  <c r="G44" i="2" s="1"/>
  <c r="C74" i="2"/>
  <c r="C66" i="2"/>
  <c r="C73" i="2"/>
  <c r="C40" i="2"/>
  <c r="G40" i="2" s="1"/>
  <c r="C32" i="2"/>
  <c r="G32" i="2" s="1"/>
  <c r="C24" i="2"/>
  <c r="C70" i="2"/>
  <c r="E47" i="2" l="1"/>
  <c r="E66" i="2"/>
  <c r="G66" i="2"/>
  <c r="G89" i="2"/>
  <c r="E89" i="2"/>
  <c r="G49" i="2"/>
  <c r="E49" i="2"/>
  <c r="E82" i="2"/>
  <c r="G82" i="2"/>
  <c r="G56" i="2"/>
  <c r="E56" i="2"/>
  <c r="G86" i="2"/>
  <c r="E86" i="2"/>
  <c r="G53" i="2"/>
  <c r="E53" i="2"/>
  <c r="G85" i="2"/>
  <c r="E85" i="2"/>
  <c r="G62" i="2"/>
  <c r="E62" i="2"/>
  <c r="G69" i="2"/>
  <c r="E69" i="2"/>
  <c r="G78" i="2"/>
  <c r="E78" i="2"/>
  <c r="E70" i="2"/>
  <c r="G70" i="2"/>
  <c r="G73" i="2"/>
  <c r="E73" i="2"/>
  <c r="G48" i="2"/>
  <c r="E48" i="2"/>
  <c r="E88" i="2"/>
  <c r="G88" i="2"/>
  <c r="G45" i="2"/>
  <c r="E45" i="2"/>
  <c r="G61" i="2"/>
  <c r="E61" i="2"/>
  <c r="E76" i="2"/>
  <c r="G76" i="2"/>
  <c r="E84" i="2"/>
  <c r="G84" i="2"/>
  <c r="E46" i="2"/>
  <c r="G46" i="2"/>
  <c r="E75" i="2"/>
  <c r="E55" i="2"/>
  <c r="E52" i="2"/>
  <c r="G52" i="2"/>
  <c r="G65" i="2"/>
  <c r="E65" i="2"/>
  <c r="E58" i="2"/>
  <c r="G58" i="2"/>
  <c r="G74" i="2"/>
  <c r="E74" i="2"/>
  <c r="E72" i="2"/>
  <c r="G72" i="2"/>
  <c r="G81" i="2"/>
  <c r="E81" i="2"/>
  <c r="G77" i="2"/>
  <c r="E77" i="2"/>
  <c r="E87" i="2"/>
  <c r="E60" i="2"/>
  <c r="G60" i="2"/>
  <c r="G57" i="2"/>
  <c r="E57" i="2"/>
  <c r="G68" i="2"/>
  <c r="E68" i="2"/>
  <c r="E80" i="2"/>
  <c r="G80" i="2"/>
  <c r="G54" i="2"/>
  <c r="E54" i="2"/>
  <c r="E50" i="2"/>
  <c r="G50" i="2"/>
  <c r="E67" i="2"/>
  <c r="E51" i="2"/>
  <c r="E83" i="2"/>
  <c r="G42" i="2"/>
  <c r="E42" i="2"/>
  <c r="G33" i="2"/>
  <c r="E33" i="2"/>
  <c r="G29" i="2"/>
  <c r="E29" i="2"/>
  <c r="G30" i="2"/>
  <c r="E30" i="2"/>
  <c r="E36" i="2"/>
  <c r="G37" i="2"/>
  <c r="E37" i="2"/>
  <c r="G34" i="2"/>
  <c r="E34" i="2"/>
  <c r="F90" i="2"/>
  <c r="G93" i="2" s="1"/>
  <c r="E44" i="2"/>
  <c r="E41" i="2"/>
  <c r="G41" i="2"/>
  <c r="G38" i="2"/>
  <c r="E38" i="2"/>
  <c r="E43" i="2"/>
  <c r="G43" i="2"/>
  <c r="E40" i="2"/>
  <c r="G16" i="2"/>
  <c r="E16" i="2"/>
  <c r="E20" i="2"/>
  <c r="G20" i="2"/>
  <c r="G14" i="2"/>
  <c r="E14" i="2"/>
  <c r="E25" i="2"/>
  <c r="E26" i="2"/>
  <c r="G26" i="2"/>
  <c r="G23" i="2"/>
  <c r="E23" i="2"/>
  <c r="G18" i="2"/>
  <c r="E18" i="2"/>
  <c r="E21" i="2"/>
  <c r="E24" i="2"/>
  <c r="G24" i="2"/>
  <c r="G22" i="2"/>
  <c r="E22" i="2"/>
  <c r="E17" i="2"/>
  <c r="G4" i="2"/>
  <c r="E4" i="2"/>
  <c r="G5" i="2"/>
  <c r="E5" i="2"/>
  <c r="G8" i="2"/>
  <c r="E8" i="2"/>
  <c r="G9" i="2"/>
  <c r="E9" i="2"/>
  <c r="E10" i="2"/>
  <c r="G12" i="2"/>
  <c r="E12" i="2"/>
  <c r="G13" i="2"/>
  <c r="E13" i="2"/>
  <c r="E6" i="2"/>
  <c r="E2" i="2"/>
  <c r="G2" i="2"/>
  <c r="C90" i="2"/>
  <c r="C12" i="3"/>
  <c r="G12" i="3"/>
  <c r="F12" i="3"/>
  <c r="G15" i="3" s="1"/>
  <c r="G90" i="2" l="1"/>
  <c r="H93" i="2" s="1"/>
  <c r="H95" i="2" s="1"/>
  <c r="E90" i="2"/>
  <c r="F93" i="2" s="1"/>
  <c r="H15" i="3"/>
  <c r="H17" i="3" s="1"/>
  <c r="E12" i="3"/>
  <c r="F15" i="3" s="1"/>
  <c r="H97" i="2" l="1"/>
  <c r="H19" i="3"/>
</calcChain>
</file>

<file path=xl/sharedStrings.xml><?xml version="1.0" encoding="utf-8"?>
<sst xmlns="http://schemas.openxmlformats.org/spreadsheetml/2006/main" count="67" uniqueCount="15">
  <si>
    <t>y = 2.08x^0.4732946</t>
  </si>
  <si>
    <t>wpm exp</t>
  </si>
  <si>
    <t>real data</t>
  </si>
  <si>
    <t>xy</t>
  </si>
  <si>
    <t>yy</t>
  </si>
  <si>
    <t>xx</t>
  </si>
  <si>
    <t>sum</t>
  </si>
  <si>
    <t>error rates</t>
  </si>
  <si>
    <t>phrases completed</t>
  </si>
  <si>
    <t>session nr.</t>
  </si>
  <si>
    <t>&amp;</t>
  </si>
  <si>
    <t>\\</t>
  </si>
  <si>
    <t>fitted data</t>
  </si>
  <si>
    <t>WPM 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</si>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</sst>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1"/>
    <xf numFmtId="2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trial!$K$2</c:f>
              <c:strCache>
                <c:ptCount val="1"/>
                <c:pt idx="0">
                  <c:v>wpm 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trial!$J$3:$J$12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cat>
          <c:val>
            <c:numRef>
              <c:f>trial!$K$3:$K$12</c:f>
              <c:numCache>
                <c:formatCode>General</c:formatCode>
                <c:ptCount val="10"/>
                <c:pt idx="0">
                  <c:v>4.0088063506591718</c:v>
                </c:pt>
                <c:pt idx="1">
                  <c:v>5.5653303575458208</c:v>
                </c:pt>
                <c:pt idx="2">
                  <c:v>6.7427023894925791</c:v>
                </c:pt>
                <c:pt idx="3">
                  <c:v>7.7262155562910122</c:v>
                </c:pt>
                <c:pt idx="4">
                  <c:v>9.360733100507451</c:v>
                </c:pt>
                <c:pt idx="5">
                  <c:v>10.726121000406712</c:v>
                </c:pt>
                <c:pt idx="6">
                  <c:v>12.470980843113404</c:v>
                </c:pt>
                <c:pt idx="7">
                  <c:v>13.978844953481019</c:v>
                </c:pt>
                <c:pt idx="8">
                  <c:v>15.744496471827718</c:v>
                </c:pt>
                <c:pt idx="9">
                  <c:v>17.313165616777439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4016-AF98-511EB601FB09}"/>
            </c:ext>
          </c:extLst>
        </c:ser>
        <c:ser>
          <c:idx val="1"/>
          <c:order val="1"/>
          <c:tx>
            <c:strRef>
              <c:f>trial!$L$2</c:f>
              <c:strCache>
                <c:ptCount val="1"/>
                <c:pt idx="0">
                  <c:v>real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trial!$J$3:$J$12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cat>
          <c:val>
            <c:numRef>
              <c:f>trial!$L$3:$L$12</c:f>
              <c:numCache>
                <c:formatCode>General</c:formatCode>
                <c:ptCount val="10"/>
                <c:pt idx="0">
                  <c:v>3.9521930763814468</c:v>
                </c:pt>
                <c:pt idx="1">
                  <c:v>5.1910982961802548</c:v>
                </c:pt>
                <c:pt idx="2">
                  <c:v>7.1174684424882368</c:v>
                </c:pt>
                <c:pt idx="3">
                  <c:v>7.2795486598678503</c:v>
                </c:pt>
                <c:pt idx="4">
                  <c:v>10.254805576633451</c:v>
                </c:pt>
                <c:pt idx="5">
                  <c:v>12.719868482229451</c:v>
                </c:pt>
                <c:pt idx="6">
                  <c:v>12.708763888860688</c:v>
                </c:pt>
                <c:pt idx="7">
                  <c:v>17.270096603237064</c:v>
                </c:pt>
                <c:pt idx="8">
                  <c:v>11.881551119986623</c:v>
                </c:pt>
                <c:pt idx="9">
                  <c:v>18.34329034971924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8-4016-AF98-511EB601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61680"/>
        <c:axId val="650965944"/>
      </c:lineChart>
      <c:catAx>
        <c:axId val="6509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5944"/>
        <c:crosses val="autoZero"/>
        <c:auto val="1"/>
        <c:lblAlgn val="ctr"/>
        <c:lblOffset val="100"/>
        <c:noMultiLvlLbl val="0"/>
      </c:catAx>
      <c:valAx>
        <c:axId val="650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wpm!$B$1</c:f>
              <c:strCache>
                <c:ptCount val="1"/>
                <c:pt idx="0">
                  <c:v>fitted data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wpm!$A$2:$A$89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wpm!$B$2:$B$89</c:f>
              <c:numCache>
                <c:formatCode>General</c:formatCode>
                <c:ptCount val="88"/>
                <c:pt idx="0">
                  <c:v>2.8</c:v>
                </c:pt>
                <c:pt idx="1">
                  <c:v>3.5522212117468661</c:v>
                </c:pt>
                <c:pt idx="2">
                  <c:v>4.0827349036508807</c:v>
                </c:pt>
                <c:pt idx="3">
                  <c:v>4.5065269775658479</c:v>
                </c:pt>
                <c:pt idx="4">
                  <c:v>4.865311593364674</c:v>
                </c:pt>
                <c:pt idx="5">
                  <c:v>5.1795634023885562</c:v>
                </c:pt>
                <c:pt idx="6">
                  <c:v>5.46104336197038</c:v>
                </c:pt>
                <c:pt idx="7">
                  <c:v>5.7172074003638924</c:v>
                </c:pt>
                <c:pt idx="8">
                  <c:v>5.9531158191032736</c:v>
                </c:pt>
                <c:pt idx="9">
                  <c:v>6.1723796584671229</c:v>
                </c:pt>
                <c:pt idx="10">
                  <c:v>6.3776769440526957</c:v>
                </c:pt>
                <c:pt idx="11">
                  <c:v>6.5710553519829995</c:v>
                </c:pt>
                <c:pt idx="12">
                  <c:v>6.7541199447283047</c:v>
                </c:pt>
                <c:pt idx="13">
                  <c:v>6.9281550245216437</c:v>
                </c:pt>
                <c:pt idx="14">
                  <c:v>7.0942062354882998</c:v>
                </c:pt>
                <c:pt idx="15">
                  <c:v>7.2531376426888494</c:v>
                </c:pt>
                <c:pt idx="16">
                  <c:v>7.4056724869061972</c:v>
                </c:pt>
                <c:pt idx="17">
                  <c:v>7.5524229602158828</c:v>
                </c:pt>
                <c:pt idx="18">
                  <c:v>7.6939123999108485</c:v>
                </c:pt>
                <c:pt idx="19">
                  <c:v>7.8305921249149231</c:v>
                </c:pt>
                <c:pt idx="20">
                  <c:v>7.9628544086669377</c:v>
                </c:pt>
                <c:pt idx="21">
                  <c:v>8.0910426151188997</c:v>
                </c:pt>
                <c:pt idx="22">
                  <c:v>8.2154592177933434</c:v>
                </c:pt>
                <c:pt idx="23">
                  <c:v>8.3363722160274225</c:v>
                </c:pt>
                <c:pt idx="24">
                  <c:v>8.4540203216173957</c:v>
                </c:pt>
                <c:pt idx="25">
                  <c:v>8.5686171908380224</c:v>
                </c:pt>
                <c:pt idx="26">
                  <c:v>8.6803549071889776</c:v>
                </c:pt>
                <c:pt idx="27">
                  <c:v>8.7894068701344334</c:v>
                </c:pt>
                <c:pt idx="28">
                  <c:v>8.895930208572203</c:v>
                </c:pt>
                <c:pt idx="29">
                  <c:v>9.0000678107887229</c:v>
                </c:pt>
                <c:pt idx="30">
                  <c:v>9.1019500424953552</c:v>
                </c:pt>
                <c:pt idx="31">
                  <c:v>9.2016962093139263</c:v>
                </c:pt>
                <c:pt idx="32">
                  <c:v>9.2994158084619372</c:v>
                </c:pt>
                <c:pt idx="33">
                  <c:v>9.3952096054422736</c:v>
                </c:pt>
                <c:pt idx="34">
                  <c:v>9.4891705645934614</c:v>
                </c:pt>
                <c:pt idx="35">
                  <c:v>9.5813846569153274</c:v>
                </c:pt>
                <c:pt idx="36">
                  <c:v>9.6719315642912758</c:v>
                </c:pt>
                <c:pt idx="37">
                  <c:v>9.7608852958162693</c:v>
                </c:pt>
                <c:pt idx="38">
                  <c:v>9.848314729209573</c:v>
                </c:pt>
                <c:pt idx="39">
                  <c:v>9.9342840880931291</c:v>
                </c:pt>
                <c:pt idx="40">
                  <c:v>10.018853364135861</c:v>
                </c:pt>
                <c:pt idx="41">
                  <c:v>10.102078691613837</c:v>
                </c:pt>
                <c:pt idx="42">
                  <c:v>10.184012680748173</c:v>
                </c:pt>
                <c:pt idx="43">
                  <c:v>10.264704715204712</c:v>
                </c:pt>
                <c:pt idx="44">
                  <c:v>10.344201218330644</c:v>
                </c:pt>
                <c:pt idx="45">
                  <c:v>10.422545892031014</c:v>
                </c:pt>
                <c:pt idx="46">
                  <c:v>10.499779931627018</c:v>
                </c:pt>
                <c:pt idx="47">
                  <c:v>10.575942219567802</c:v>
                </c:pt>
                <c:pt idx="48">
                  <c:v>10.651069500471698</c:v>
                </c:pt>
                <c:pt idx="49">
                  <c:v>10.725196539638706</c:v>
                </c:pt>
                <c:pt idx="50">
                  <c:v>10.798356266892483</c:v>
                </c:pt>
                <c:pt idx="51">
                  <c:v>10.870579907369168</c:v>
                </c:pt>
                <c:pt idx="52">
                  <c:v>10.94189710066445</c:v>
                </c:pt>
                <c:pt idx="53">
                  <c:v>11.012336009574176</c:v>
                </c:pt>
                <c:pt idx="54">
                  <c:v>11.081923419512202</c:v>
                </c:pt>
                <c:pt idx="55">
                  <c:v>11.150684829558992</c:v>
                </c:pt>
                <c:pt idx="56">
                  <c:v>11.218644535981548</c:v>
                </c:pt>
                <c:pt idx="57">
                  <c:v>11.285825708967824</c:v>
                </c:pt>
                <c:pt idx="58">
                  <c:v>11.35225046323372</c:v>
                </c:pt>
                <c:pt idx="59">
                  <c:v>11.417939923087099</c:v>
                </c:pt>
                <c:pt idx="60">
                  <c:v>11.482914282468647</c:v>
                </c:pt>
                <c:pt idx="61">
                  <c:v>11.547192860432963</c:v>
                </c:pt>
                <c:pt idx="62">
                  <c:v>11.610794152483853</c:v>
                </c:pt>
                <c:pt idx="63">
                  <c:v>11.673735878134163</c:v>
                </c:pt>
                <c:pt idx="64">
                  <c:v>11.736035025022213</c:v>
                </c:pt>
                <c:pt idx="65">
                  <c:v>11.797707889883082</c:v>
                </c:pt>
                <c:pt idx="66">
                  <c:v>11.858770116642992</c:v>
                </c:pt>
                <c:pt idx="67">
                  <c:v>11.919236731878554</c:v>
                </c:pt>
                <c:pt idx="68">
                  <c:v>11.97912217785902</c:v>
                </c:pt>
                <c:pt idx="69">
                  <c:v>12.038440343368887</c:v>
                </c:pt>
                <c:pt idx="70">
                  <c:v>12.097204592489296</c:v>
                </c:pt>
                <c:pt idx="71">
                  <c:v>12.155427791500214</c:v>
                </c:pt>
                <c:pt idx="72">
                  <c:v>12.213122334050334</c:v>
                </c:pt>
                <c:pt idx="73">
                  <c:v>12.270300164728402</c:v>
                </c:pt>
                <c:pt idx="74">
                  <c:v>12.326972801157565</c:v>
                </c:pt>
                <c:pt idx="75">
                  <c:v>12.383151354723799</c:v>
                </c:pt>
                <c:pt idx="76">
                  <c:v>12.438846550039468</c:v>
                </c:pt>
                <c:pt idx="77">
                  <c:v>12.494068743234765</c:v>
                </c:pt>
                <c:pt idx="78">
                  <c:v>12.548827939161528</c:v>
                </c:pt>
                <c:pt idx="79">
                  <c:v>12.603133807587065</c:v>
                </c:pt>
                <c:pt idx="80">
                  <c:v>12.656995698449162</c:v>
                </c:pt>
                <c:pt idx="81">
                  <c:v>12.710422656237448</c:v>
                </c:pt>
                <c:pt idx="82">
                  <c:v>12.763423433561329</c:v>
                </c:pt>
                <c:pt idx="83">
                  <c:v>12.816006503959533</c:v>
                </c:pt>
                <c:pt idx="84">
                  <c:v>12.868180074002332</c:v>
                </c:pt>
                <c:pt idx="85">
                  <c:v>12.919952094733114</c:v>
                </c:pt>
                <c:pt idx="86">
                  <c:v>12.971330272492855</c:v>
                </c:pt>
                <c:pt idx="87">
                  <c:v>13.022322079167235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725-98EE-09FBC8C62A32}"/>
            </c:ext>
          </c:extLst>
        </c:ser>
        <c:ser>
          <c:idx val="1"/>
          <c:order val="1"/>
          <c:tx>
            <c:strRef>
              <c:f>wpm!$C$1</c:f>
              <c:strCache>
                <c:ptCount val="1"/>
                <c:pt idx="0">
                  <c:v>WPM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wpm!$A$2:$A$89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wpm!$C$2:$C$89</c:f>
              <c:numCache>
                <c:formatCode>General</c:formatCode>
                <c:ptCount val="88"/>
                <c:pt idx="0">
                  <c:v>3.024</c:v>
                </c:pt>
                <c:pt idx="1">
                  <c:v>3.9074433329215532</c:v>
                </c:pt>
                <c:pt idx="2">
                  <c:v>4.2868716488334249</c:v>
                </c:pt>
                <c:pt idx="3">
                  <c:v>5.0737985563480876</c:v>
                </c:pt>
                <c:pt idx="4">
                  <c:v>5.8383739120376088</c:v>
                </c:pt>
                <c:pt idx="5">
                  <c:v>5.5939284745796414</c:v>
                </c:pt>
                <c:pt idx="6">
                  <c:v>5.9525372645477148</c:v>
                </c:pt>
                <c:pt idx="7">
                  <c:v>5.4313470303456972</c:v>
                </c:pt>
                <c:pt idx="8">
                  <c:v>6.4293650846315362</c:v>
                </c:pt>
                <c:pt idx="9">
                  <c:v>6.7278938277291642</c:v>
                </c:pt>
                <c:pt idx="10">
                  <c:v>6.7603375606958576</c:v>
                </c:pt>
                <c:pt idx="11">
                  <c:v>6.8996081195821501</c:v>
                </c:pt>
                <c:pt idx="12">
                  <c:v>7.4295319392011354</c:v>
                </c:pt>
                <c:pt idx="13">
                  <c:v>7.482407426483376</c:v>
                </c:pt>
                <c:pt idx="14">
                  <c:v>7.1013004417237875</c:v>
                </c:pt>
                <c:pt idx="15">
                  <c:v>7.688325901250181</c:v>
                </c:pt>
                <c:pt idx="16">
                  <c:v>8.1462397355968168</c:v>
                </c:pt>
                <c:pt idx="17">
                  <c:v>8.232141026635313</c:v>
                </c:pt>
                <c:pt idx="18">
                  <c:v>8.2324862679046085</c:v>
                </c:pt>
                <c:pt idx="19">
                  <c:v>8.3787335736589679</c:v>
                </c:pt>
                <c:pt idx="20">
                  <c:v>8.5998827613602931</c:v>
                </c:pt>
                <c:pt idx="21">
                  <c:v>8.4146843197236567</c:v>
                </c:pt>
                <c:pt idx="22">
                  <c:v>8.5440775865050771</c:v>
                </c:pt>
                <c:pt idx="23">
                  <c:v>8.5030996603479707</c:v>
                </c:pt>
                <c:pt idx="24">
                  <c:v>8.7921811344820924</c:v>
                </c:pt>
                <c:pt idx="25">
                  <c:v>8.3115586751128809</c:v>
                </c:pt>
                <c:pt idx="26">
                  <c:v>9.1143726525484272</c:v>
                </c:pt>
                <c:pt idx="27">
                  <c:v>9.2288772136411552</c:v>
                </c:pt>
                <c:pt idx="28">
                  <c:v>9.1628081148293692</c:v>
                </c:pt>
                <c:pt idx="29">
                  <c:v>9.3600705232202728</c:v>
                </c:pt>
                <c:pt idx="30">
                  <c:v>9.1019500424953552</c:v>
                </c:pt>
                <c:pt idx="31">
                  <c:v>9.6617810197796228</c:v>
                </c:pt>
                <c:pt idx="32">
                  <c:v>9.5783982827157956</c:v>
                </c:pt>
                <c:pt idx="33">
                  <c:v>9.6770658936055423</c:v>
                </c:pt>
                <c:pt idx="34">
                  <c:v>9.6789539758853316</c:v>
                </c:pt>
                <c:pt idx="35">
                  <c:v>9.8688261966227877</c:v>
                </c:pt>
                <c:pt idx="36">
                  <c:v>9.6719315642912758</c:v>
                </c:pt>
                <c:pt idx="37">
                  <c:v>10.053711854690757</c:v>
                </c:pt>
                <c:pt idx="38">
                  <c:v>10.340730465670052</c:v>
                </c:pt>
                <c:pt idx="39">
                  <c:v>10.331655451616856</c:v>
                </c:pt>
                <c:pt idx="40">
                  <c:v>9.7182877632117854</c:v>
                </c:pt>
                <c:pt idx="41">
                  <c:v>9.9000371177815598</c:v>
                </c:pt>
                <c:pt idx="42">
                  <c:v>9.3692916662883192</c:v>
                </c:pt>
                <c:pt idx="43">
                  <c:v>9.7514694794444754</c:v>
                </c:pt>
                <c:pt idx="44">
                  <c:v>9.8269911574141116</c:v>
                </c:pt>
                <c:pt idx="45">
                  <c:v>10.318320433110703</c:v>
                </c:pt>
                <c:pt idx="46">
                  <c:v>10.394782132310747</c:v>
                </c:pt>
                <c:pt idx="47">
                  <c:v>10.470182797372123</c:v>
                </c:pt>
                <c:pt idx="48">
                  <c:v>10.22502672045283</c:v>
                </c:pt>
                <c:pt idx="49">
                  <c:v>10.510692608845931</c:v>
                </c:pt>
                <c:pt idx="50">
                  <c:v>10.366422016216784</c:v>
                </c:pt>
                <c:pt idx="51">
                  <c:v>10.870579907369168</c:v>
                </c:pt>
                <c:pt idx="52">
                  <c:v>10.394802245631228</c:v>
                </c:pt>
                <c:pt idx="53">
                  <c:v>10.68196592928695</c:v>
                </c:pt>
                <c:pt idx="54">
                  <c:v>10.749465716926837</c:v>
                </c:pt>
                <c:pt idx="55">
                  <c:v>10.593150588081041</c:v>
                </c:pt>
                <c:pt idx="56">
                  <c:v>10.994271645261918</c:v>
                </c:pt>
                <c:pt idx="57">
                  <c:v>10.721534423519433</c:v>
                </c:pt>
                <c:pt idx="58">
                  <c:v>10.784637940072033</c:v>
                </c:pt>
                <c:pt idx="59">
                  <c:v>10.961222326163615</c:v>
                </c:pt>
                <c:pt idx="60">
                  <c:v>11.368085139643961</c:v>
                </c:pt>
                <c:pt idx="61">
                  <c:v>12.124552503454611</c:v>
                </c:pt>
                <c:pt idx="62">
                  <c:v>12.191333860108047</c:v>
                </c:pt>
                <c:pt idx="63">
                  <c:v>12.14068531325953</c:v>
                </c:pt>
                <c:pt idx="64">
                  <c:v>11.618674674771992</c:v>
                </c:pt>
                <c:pt idx="65">
                  <c:v>12.269616205478405</c:v>
                </c:pt>
                <c:pt idx="66">
                  <c:v>12.333120921308712</c:v>
                </c:pt>
                <c:pt idx="67">
                  <c:v>12.276813833834911</c:v>
                </c:pt>
                <c:pt idx="68">
                  <c:v>12.817660730309152</c:v>
                </c:pt>
                <c:pt idx="69">
                  <c:v>12.519977957103643</c:v>
                </c:pt>
                <c:pt idx="70">
                  <c:v>12.702064822113762</c:v>
                </c:pt>
                <c:pt idx="71">
                  <c:v>12.641644903160223</c:v>
                </c:pt>
                <c:pt idx="72">
                  <c:v>12.823778450752851</c:v>
                </c:pt>
                <c:pt idx="73">
                  <c:v>12.761112171317539</c:v>
                </c:pt>
                <c:pt idx="74">
                  <c:v>12.696781985192292</c:v>
                </c:pt>
                <c:pt idx="75">
                  <c:v>12.395534506078521</c:v>
                </c:pt>
                <c:pt idx="76">
                  <c:v>12.812011946540652</c:v>
                </c:pt>
                <c:pt idx="77">
                  <c:v>13.243712867828851</c:v>
                </c:pt>
                <c:pt idx="78">
                  <c:v>12.799804497944759</c:v>
                </c:pt>
                <c:pt idx="79">
                  <c:v>13.359321836042289</c:v>
                </c:pt>
                <c:pt idx="80">
                  <c:v>13.28984548337162</c:v>
                </c:pt>
                <c:pt idx="81">
                  <c:v>13.473048015611695</c:v>
                </c:pt>
                <c:pt idx="82">
                  <c:v>13.273960370903783</c:v>
                </c:pt>
                <c:pt idx="83">
                  <c:v>12.687846438919937</c:v>
                </c:pt>
                <c:pt idx="84">
                  <c:v>13.254225476222402</c:v>
                </c:pt>
                <c:pt idx="85">
                  <c:v>13.178351136627777</c:v>
                </c:pt>
                <c:pt idx="86">
                  <c:v>13.101043575217783</c:v>
                </c:pt>
                <c:pt idx="87">
                  <c:v>13.022322079167235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F-4725-98EE-09FBC8C6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28872"/>
        <c:axId val="651329200"/>
      </c:scatterChart>
      <c:valAx>
        <c:axId val="651328872"/>
        <c:scaling>
          <c:orientation val="minMax"/>
          <c:max val="88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9200"/>
        <c:crosses val="autoZero"/>
        <c:crossBetween val="midCat"/>
        <c:majorUnit val="8"/>
        <c:minorUnit val="2"/>
      </c:valAx>
      <c:valAx>
        <c:axId val="65132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8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error!$C$1</c:f>
              <c:strCache>
                <c:ptCount val="1"/>
                <c:pt idx="0">
                  <c:v>error rates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error!$A$2:$A$11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xVal>
          <c:yVal>
            <c:numRef>
              <c:f>error!$C$2:$C$11</c:f>
              <c:numCache>
                <c:formatCode>General</c:formatCode>
                <c:ptCount val="10"/>
                <c:pt idx="0">
                  <c:v>15.98</c:v>
                </c:pt>
                <c:pt idx="1">
                  <c:v>9.25</c:v>
                </c:pt>
                <c:pt idx="2">
                  <c:v>5.43</c:v>
                </c:pt>
                <c:pt idx="3">
                  <c:v>6.7</c:v>
                </c:pt>
                <c:pt idx="4">
                  <c:v>4.82</c:v>
                </c:pt>
                <c:pt idx="5">
                  <c:v>4.37</c:v>
                </c:pt>
                <c:pt idx="6">
                  <c:v>3.8</c:v>
                </c:pt>
                <c:pt idx="7">
                  <c:v>5.2</c:v>
                </c:pt>
                <c:pt idx="8">
                  <c:v>4.93</c:v>
                </c:pt>
                <c:pt idx="9">
                  <c:v>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2-4E8A-B7A5-16E63082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28872"/>
        <c:axId val="651329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error!$B$1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error!$A$2:$A$11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44</c:v>
                      </c:pt>
                      <c:pt idx="7">
                        <c:v>56</c:v>
                      </c:pt>
                      <c:pt idx="8">
                        <c:v>72</c:v>
                      </c:pt>
                      <c:pt idx="9">
                        <c:v>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error!$B$2:$B$11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C2-4E8A-B7A5-16E63082AD78}"/>
                  </c:ext>
                </c:extLst>
              </c15:ser>
            </c15:filteredScatterSeries>
          </c:ext>
        </c:extLst>
      </c:scatterChart>
      <c:valAx>
        <c:axId val="651328872"/>
        <c:scaling>
          <c:orientation val="minMax"/>
          <c:max val="88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9200"/>
        <c:crosses val="autoZero"/>
        <c:crossBetween val="midCat"/>
        <c:majorUnit val="8"/>
        <c:minorUnit val="2"/>
      </c:valAx>
      <c:valAx>
        <c:axId val="65132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8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5948174825314396"/>
          <c:y val="0.82268827710404813"/>
          <c:w val="0.21522175247877035"/>
          <c:h val="4.1058681533421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145255</xdr:colOff>
      <xdr:row>10</xdr:row>
      <xdr:rowOff>145256</xdr:rowOff>
    </xdr:from>
    <xdr:to>
      <xdr:col>8</xdr:col>
      <xdr:colOff>183355</xdr:colOff>
      <xdr:row>25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C28F0-C837-4E93-AD1C-36C1237E8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102389</xdr:colOff>
      <xdr:row>5</xdr:row>
      <xdr:rowOff>16667</xdr:rowOff>
    </xdr:from>
    <xdr:to>
      <xdr:col>23</xdr:col>
      <xdr:colOff>242884</xdr:colOff>
      <xdr:row>31</xdr:row>
      <xdr:rowOff>100010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A08CB-EE74-4822-A345-687879011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297651</xdr:colOff>
      <xdr:row>2</xdr:row>
      <xdr:rowOff>1</xdr:rowOff>
    </xdr:from>
    <xdr:to>
      <xdr:col>20</xdr:col>
      <xdr:colOff>438146</xdr:colOff>
      <xdr:row>30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C61A-47E2-44D0-AD61-70AC5CCA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2F25-D47A-438B-B7CB-EF9BDCD5D2CB}">
  <dimension ref="A1:R41"/>
  <sheetViews>
    <sheetView topLeftCell="A9" workbookViewId="0">
      <selection activeCell="T36" sqref="T36"/>
    </sheetView>
  </sheetViews>
  <sheetFormatPr defaultRowHeight="14.25" x14ac:dyDescent="0.45"/>
  <cols>
    <col min="16" max="16" width="9.6640625" bestFit="1" customWidth="1"/>
    <col min="17" max="17" width="16.86328125" bestFit="1" customWidth="1"/>
  </cols>
  <sheetData>
    <row r="1" spans="1:17" x14ac:dyDescent="0.45">
      <c r="A1">
        <f>AVERAGE(B1:B5)</f>
        <v>3.95</v>
      </c>
      <c r="B1">
        <v>2.83</v>
      </c>
    </row>
    <row r="2" spans="1:17" x14ac:dyDescent="0.45">
      <c r="B2">
        <v>3.55</v>
      </c>
      <c r="K2" t="s">
        <v>1</v>
      </c>
      <c r="L2" t="s">
        <v>2</v>
      </c>
    </row>
    <row r="3" spans="1:17" x14ac:dyDescent="0.45">
      <c r="B3">
        <v>4.76</v>
      </c>
      <c r="J3">
        <v>4</v>
      </c>
      <c r="K3">
        <f>2.08*POWER(J3,0.4732946)</f>
        <v>4.0088063506591718</v>
      </c>
      <c r="L3">
        <f>K3*Q11</f>
        <v>3.9521930763814468</v>
      </c>
    </row>
    <row r="4" spans="1:17" x14ac:dyDescent="0.45">
      <c r="B4">
        <v>3.48</v>
      </c>
      <c r="F4" t="s">
        <v>0</v>
      </c>
      <c r="J4">
        <v>8</v>
      </c>
      <c r="K4">
        <f t="shared" ref="K4:K12" si="0">2.08*POWER(J4,0.4732946)</f>
        <v>5.5653303575458208</v>
      </c>
      <c r="L4">
        <f t="shared" ref="L4:L12" si="1">K4*Q12</f>
        <v>5.1910982961802548</v>
      </c>
    </row>
    <row r="5" spans="1:17" x14ac:dyDescent="0.45">
      <c r="B5">
        <v>5.13</v>
      </c>
      <c r="J5">
        <v>12</v>
      </c>
      <c r="K5">
        <f t="shared" si="0"/>
        <v>6.7427023894925791</v>
      </c>
      <c r="L5">
        <f t="shared" si="1"/>
        <v>7.1174684424882368</v>
      </c>
    </row>
    <row r="6" spans="1:17" x14ac:dyDescent="0.45">
      <c r="J6">
        <v>16</v>
      </c>
      <c r="K6">
        <f t="shared" si="0"/>
        <v>7.7262155562910122</v>
      </c>
      <c r="L6">
        <f t="shared" si="1"/>
        <v>7.2795486598678503</v>
      </c>
    </row>
    <row r="7" spans="1:17" x14ac:dyDescent="0.45">
      <c r="J7">
        <v>24</v>
      </c>
      <c r="K7">
        <f t="shared" si="0"/>
        <v>9.360733100507451</v>
      </c>
      <c r="L7">
        <f t="shared" si="1"/>
        <v>10.254805576633451</v>
      </c>
    </row>
    <row r="8" spans="1:17" x14ac:dyDescent="0.45">
      <c r="J8">
        <v>32</v>
      </c>
      <c r="K8">
        <f t="shared" si="0"/>
        <v>10.726121000406712</v>
      </c>
      <c r="L8">
        <f t="shared" si="1"/>
        <v>12.719868482229451</v>
      </c>
    </row>
    <row r="9" spans="1:17" x14ac:dyDescent="0.45">
      <c r="J9">
        <v>44</v>
      </c>
      <c r="K9">
        <f t="shared" si="0"/>
        <v>12.470980843113404</v>
      </c>
      <c r="L9">
        <f t="shared" si="1"/>
        <v>12.708763888860688</v>
      </c>
    </row>
    <row r="10" spans="1:17" x14ac:dyDescent="0.45">
      <c r="J10">
        <v>56</v>
      </c>
      <c r="K10">
        <f t="shared" si="0"/>
        <v>13.978844953481019</v>
      </c>
      <c r="L10">
        <f t="shared" si="1"/>
        <v>17.270096603237064</v>
      </c>
    </row>
    <row r="11" spans="1:17" x14ac:dyDescent="0.45">
      <c r="J11">
        <v>72</v>
      </c>
      <c r="K11">
        <f t="shared" si="0"/>
        <v>15.744496471827718</v>
      </c>
      <c r="L11">
        <f t="shared" si="1"/>
        <v>11.881551119986623</v>
      </c>
      <c r="N11">
        <v>45</v>
      </c>
      <c r="O11">
        <v>100</v>
      </c>
      <c r="P11">
        <v>95</v>
      </c>
      <c r="Q11">
        <f>P11/O11 + N11/1254.25846</f>
        <v>0.9858777727518776</v>
      </c>
    </row>
    <row r="12" spans="1:17" x14ac:dyDescent="0.45">
      <c r="J12">
        <v>88</v>
      </c>
      <c r="K12">
        <f t="shared" si="0"/>
        <v>17.313165616777439</v>
      </c>
      <c r="L12">
        <f t="shared" si="1"/>
        <v>18.34329034971924</v>
      </c>
      <c r="N12">
        <v>16</v>
      </c>
      <c r="O12">
        <v>100</v>
      </c>
      <c r="P12">
        <v>92</v>
      </c>
      <c r="Q12">
        <f t="shared" ref="Q12:Q20" si="2">P12/O12 + N12/1254.25846</f>
        <v>0.93275654142288988</v>
      </c>
    </row>
    <row r="13" spans="1:17" x14ac:dyDescent="0.45">
      <c r="N13">
        <v>7</v>
      </c>
      <c r="O13">
        <v>100</v>
      </c>
      <c r="P13">
        <v>105</v>
      </c>
      <c r="Q13">
        <f t="shared" si="2"/>
        <v>1.0555809868725143</v>
      </c>
    </row>
    <row r="14" spans="1:17" x14ac:dyDescent="0.45">
      <c r="N14">
        <v>78</v>
      </c>
      <c r="O14">
        <v>100</v>
      </c>
      <c r="P14">
        <v>88</v>
      </c>
      <c r="Q14">
        <f t="shared" si="2"/>
        <v>0.94218813943658786</v>
      </c>
    </row>
    <row r="15" spans="1:17" x14ac:dyDescent="0.45">
      <c r="N15">
        <v>32</v>
      </c>
      <c r="O15">
        <v>100</v>
      </c>
      <c r="P15">
        <v>107</v>
      </c>
      <c r="Q15">
        <f t="shared" si="2"/>
        <v>1.0955130828457798</v>
      </c>
    </row>
    <row r="16" spans="1:17" x14ac:dyDescent="0.45">
      <c r="N16">
        <v>45</v>
      </c>
      <c r="O16">
        <v>100</v>
      </c>
      <c r="P16">
        <v>115</v>
      </c>
      <c r="Q16">
        <f t="shared" si="2"/>
        <v>1.1858777727518774</v>
      </c>
    </row>
    <row r="17" spans="14:18" x14ac:dyDescent="0.45">
      <c r="N17">
        <v>49</v>
      </c>
      <c r="O17">
        <v>100</v>
      </c>
      <c r="P17">
        <v>98</v>
      </c>
      <c r="Q17">
        <f t="shared" si="2"/>
        <v>1.0190669081076</v>
      </c>
    </row>
    <row r="18" spans="14:18" x14ac:dyDescent="0.45">
      <c r="N18">
        <v>57</v>
      </c>
      <c r="O18">
        <v>100</v>
      </c>
      <c r="P18">
        <v>119</v>
      </c>
      <c r="Q18">
        <f t="shared" si="2"/>
        <v>1.235445178819045</v>
      </c>
    </row>
    <row r="19" spans="14:18" x14ac:dyDescent="0.45">
      <c r="N19">
        <v>56</v>
      </c>
      <c r="O19">
        <v>100</v>
      </c>
      <c r="P19">
        <v>71</v>
      </c>
      <c r="Q19">
        <f t="shared" si="2"/>
        <v>0.75464789498011431</v>
      </c>
    </row>
    <row r="20" spans="14:18" x14ac:dyDescent="0.45">
      <c r="N20">
        <v>37</v>
      </c>
      <c r="O20">
        <v>100</v>
      </c>
      <c r="P20">
        <v>103</v>
      </c>
      <c r="Q20">
        <f t="shared" si="2"/>
        <v>1.0594995020404328</v>
      </c>
    </row>
    <row r="31" spans="14:18" x14ac:dyDescent="0.45">
      <c r="O31" t="s">
        <v>9</v>
      </c>
      <c r="P31" t="s">
        <v>10</v>
      </c>
      <c r="Q31" t="s">
        <v>8</v>
      </c>
      <c r="R31" s="2" t="s">
        <v>11</v>
      </c>
    </row>
    <row r="32" spans="14:18" x14ac:dyDescent="0.45">
      <c r="O32">
        <v>1</v>
      </c>
      <c r="P32" t="s">
        <v>10</v>
      </c>
      <c r="Q32">
        <v>4</v>
      </c>
      <c r="R32" s="2" t="s">
        <v>11</v>
      </c>
    </row>
    <row r="33" spans="15:18" x14ac:dyDescent="0.45">
      <c r="O33">
        <v>2</v>
      </c>
      <c r="P33" t="s">
        <v>10</v>
      </c>
      <c r="Q33">
        <v>8</v>
      </c>
      <c r="R33" s="2" t="s">
        <v>11</v>
      </c>
    </row>
    <row r="34" spans="15:18" x14ac:dyDescent="0.45">
      <c r="O34">
        <v>3</v>
      </c>
      <c r="P34" t="s">
        <v>10</v>
      </c>
      <c r="Q34">
        <v>12</v>
      </c>
      <c r="R34" s="2" t="s">
        <v>11</v>
      </c>
    </row>
    <row r="35" spans="15:18" x14ac:dyDescent="0.45">
      <c r="O35">
        <v>4</v>
      </c>
      <c r="P35" t="s">
        <v>10</v>
      </c>
      <c r="Q35">
        <v>16</v>
      </c>
      <c r="R35" s="2" t="s">
        <v>11</v>
      </c>
    </row>
    <row r="36" spans="15:18" x14ac:dyDescent="0.45">
      <c r="O36">
        <v>5</v>
      </c>
      <c r="P36" t="s">
        <v>10</v>
      </c>
      <c r="Q36">
        <v>24</v>
      </c>
      <c r="R36" s="2" t="s">
        <v>11</v>
      </c>
    </row>
    <row r="37" spans="15:18" x14ac:dyDescent="0.45">
      <c r="O37">
        <v>6</v>
      </c>
      <c r="P37" t="s">
        <v>10</v>
      </c>
      <c r="Q37">
        <v>32</v>
      </c>
      <c r="R37" s="2" t="s">
        <v>11</v>
      </c>
    </row>
    <row r="38" spans="15:18" x14ac:dyDescent="0.45">
      <c r="O38">
        <v>7</v>
      </c>
      <c r="P38" t="s">
        <v>10</v>
      </c>
      <c r="Q38">
        <v>44</v>
      </c>
      <c r="R38" s="2" t="s">
        <v>11</v>
      </c>
    </row>
    <row r="39" spans="15:18" x14ac:dyDescent="0.45">
      <c r="O39">
        <v>8</v>
      </c>
      <c r="P39" t="s">
        <v>10</v>
      </c>
      <c r="Q39">
        <v>56</v>
      </c>
      <c r="R39" s="2" t="s">
        <v>11</v>
      </c>
    </row>
    <row r="40" spans="15:18" x14ac:dyDescent="0.45">
      <c r="O40">
        <v>9</v>
      </c>
      <c r="P40" t="s">
        <v>10</v>
      </c>
      <c r="Q40">
        <v>72</v>
      </c>
      <c r="R40" s="2" t="s">
        <v>11</v>
      </c>
    </row>
    <row r="41" spans="15:18" x14ac:dyDescent="0.45">
      <c r="O41">
        <v>10</v>
      </c>
      <c r="P41" t="s">
        <v>10</v>
      </c>
      <c r="Q41">
        <v>88</v>
      </c>
      <c r="R41" s="2" t="s">
        <v>11</v>
      </c>
    </row>
  </sheetData>
  <hyperlinks>
    <hyperlink ref="R31" r:id="rId1" xr:uid="{548A66D2-E598-4D35-BBD5-3FD98F7390A8}"/>
    <hyperlink ref="R32:R41" r:id="rId2" display="\\" xr:uid="{181F14B0-C131-45FC-9674-8B4EFDC24EC6}"/>
  </hyperlinks>
  <pageMargins left="0.7" right="0.7" top="0.75" bottom="0.75" header="0.3" footer="0.3"/>
  <pageSetup paperSize="9" orientation="portrait" horizontalDpi="4294967293" vertic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5080-83A4-48B0-9E86-96BE7C4E1BDB}">
  <dimension ref="A1:L97"/>
  <sheetViews>
    <sheetView tabSelected="1" topLeftCell="A74" workbookViewId="0">
      <selection activeCell="I87" sqref="I87"/>
    </sheetView>
  </sheetViews>
  <sheetFormatPr defaultRowHeight="14.25" x14ac:dyDescent="0.45"/>
  <cols>
    <col min="6" max="6" width="12.33203125" bestFit="1" customWidth="1"/>
    <col min="8" max="8" width="11.73046875" bestFit="1" customWidth="1"/>
  </cols>
  <sheetData>
    <row r="1" spans="1:12" x14ac:dyDescent="0.45">
      <c r="B1" t="s">
        <v>12</v>
      </c>
      <c r="C1" t="s">
        <v>13</v>
      </c>
      <c r="E1" t="s">
        <v>3</v>
      </c>
      <c r="F1" t="s">
        <v>5</v>
      </c>
      <c r="G1" t="s">
        <v>4</v>
      </c>
    </row>
    <row r="2" spans="1:12" x14ac:dyDescent="0.45">
      <c r="A2">
        <v>1</v>
      </c>
      <c r="B2">
        <f>2.8*POWER(A2,0.3432946)</f>
        <v>2.8</v>
      </c>
      <c r="C2">
        <f>B2*J2</f>
        <v>3.024</v>
      </c>
      <c r="E2">
        <f>B2*C2</f>
        <v>8.4672000000000001</v>
      </c>
      <c r="F2">
        <f>B2*B2</f>
        <v>7.839999999999999</v>
      </c>
      <c r="G2">
        <f>C2*C2</f>
        <v>9.1445760000000007</v>
      </c>
      <c r="H2">
        <v>108</v>
      </c>
      <c r="J2">
        <v>1.08</v>
      </c>
      <c r="L2">
        <v>4</v>
      </c>
    </row>
    <row r="3" spans="1:12" x14ac:dyDescent="0.45">
      <c r="A3">
        <v>2</v>
      </c>
      <c r="B3">
        <f t="shared" ref="B3:B66" si="0">2.8*POWER(A3,0.3432946)</f>
        <v>3.5522212117468661</v>
      </c>
      <c r="C3">
        <f t="shared" ref="C3:C66" si="1">B3*J3</f>
        <v>3.9074433329215532</v>
      </c>
      <c r="E3">
        <f>B3*C3</f>
        <v>13.880103090902812</v>
      </c>
      <c r="F3">
        <f>B3*B3</f>
        <v>12.618275537184374</v>
      </c>
      <c r="G3">
        <f>C3*C3</f>
        <v>15.268113399993096</v>
      </c>
      <c r="H3">
        <v>110</v>
      </c>
      <c r="J3">
        <v>1.1000000000000001</v>
      </c>
      <c r="L3">
        <v>8</v>
      </c>
    </row>
    <row r="4" spans="1:12" x14ac:dyDescent="0.45">
      <c r="A4">
        <v>3</v>
      </c>
      <c r="B4">
        <f t="shared" si="0"/>
        <v>4.0827349036508807</v>
      </c>
      <c r="C4">
        <f t="shared" si="1"/>
        <v>4.2868716488334249</v>
      </c>
      <c r="E4">
        <f t="shared" ref="E4:E67" si="2">B4*C4</f>
        <v>17.502160508163623</v>
      </c>
      <c r="F4">
        <f t="shared" ref="F4:F67" si="3">B4*B4</f>
        <v>16.668724293489166</v>
      </c>
      <c r="G4">
        <f t="shared" ref="G4:G67" si="4">C4*C4</f>
        <v>18.377268533571808</v>
      </c>
      <c r="H4">
        <v>105</v>
      </c>
      <c r="J4">
        <v>1.05</v>
      </c>
      <c r="L4">
        <v>12</v>
      </c>
    </row>
    <row r="5" spans="1:12" x14ac:dyDescent="0.45">
      <c r="A5">
        <v>4</v>
      </c>
      <c r="B5">
        <f t="shared" si="0"/>
        <v>4.5065269775658479</v>
      </c>
      <c r="C5">
        <f t="shared" si="1"/>
        <v>5.0737985563480876</v>
      </c>
      <c r="E5">
        <f t="shared" si="2"/>
        <v>22.865210072917311</v>
      </c>
      <c r="F5">
        <f t="shared" si="3"/>
        <v>20.308785399528777</v>
      </c>
      <c r="G5">
        <f t="shared" si="4"/>
        <v>25.743431790399939</v>
      </c>
      <c r="H5">
        <v>109</v>
      </c>
      <c r="I5">
        <v>45</v>
      </c>
      <c r="J5">
        <v>1.1258777727518776</v>
      </c>
      <c r="L5">
        <v>16</v>
      </c>
    </row>
    <row r="6" spans="1:12" x14ac:dyDescent="0.45">
      <c r="A6">
        <v>5</v>
      </c>
      <c r="B6">
        <f t="shared" si="0"/>
        <v>4.865311593364674</v>
      </c>
      <c r="C6">
        <f t="shared" si="1"/>
        <v>5.8383739120376088</v>
      </c>
      <c r="E6">
        <f t="shared" si="2"/>
        <v>28.405508280634443</v>
      </c>
      <c r="F6">
        <f t="shared" si="3"/>
        <v>23.671256900528704</v>
      </c>
      <c r="G6">
        <f t="shared" si="4"/>
        <v>34.086609936761334</v>
      </c>
      <c r="H6">
        <v>109</v>
      </c>
      <c r="J6">
        <v>1.2</v>
      </c>
      <c r="L6">
        <v>24</v>
      </c>
    </row>
    <row r="7" spans="1:12" x14ac:dyDescent="0.45">
      <c r="A7">
        <v>6</v>
      </c>
      <c r="B7">
        <f t="shared" si="0"/>
        <v>5.1795634023885562</v>
      </c>
      <c r="C7">
        <f t="shared" si="1"/>
        <v>5.5939284745796414</v>
      </c>
      <c r="E7">
        <f t="shared" si="2"/>
        <v>28.974107202511952</v>
      </c>
      <c r="F7">
        <f t="shared" si="3"/>
        <v>26.827877039362917</v>
      </c>
      <c r="G7">
        <f t="shared" si="4"/>
        <v>31.292035778712915</v>
      </c>
      <c r="H7">
        <v>108</v>
      </c>
      <c r="J7">
        <v>1.08</v>
      </c>
      <c r="L7">
        <v>32</v>
      </c>
    </row>
    <row r="8" spans="1:12" x14ac:dyDescent="0.45">
      <c r="A8">
        <v>7</v>
      </c>
      <c r="B8">
        <f t="shared" si="0"/>
        <v>5.46104336197038</v>
      </c>
      <c r="C8">
        <f t="shared" si="1"/>
        <v>5.9525372645477148</v>
      </c>
      <c r="E8">
        <f t="shared" si="2"/>
        <v>32.507064115439618</v>
      </c>
      <c r="F8">
        <f t="shared" si="3"/>
        <v>29.822994601320751</v>
      </c>
      <c r="G8">
        <f t="shared" si="4"/>
        <v>35.432699885829194</v>
      </c>
      <c r="H8">
        <v>109</v>
      </c>
      <c r="J8">
        <v>1.0900000000000001</v>
      </c>
      <c r="L8">
        <v>44</v>
      </c>
    </row>
    <row r="9" spans="1:12" x14ac:dyDescent="0.45">
      <c r="A9">
        <v>8</v>
      </c>
      <c r="B9">
        <f t="shared" si="0"/>
        <v>5.7172074003638924</v>
      </c>
      <c r="C9">
        <f t="shared" si="1"/>
        <v>5.4313470303456972</v>
      </c>
      <c r="E9">
        <f t="shared" si="2"/>
        <v>31.052137435836869</v>
      </c>
      <c r="F9">
        <f t="shared" si="3"/>
        <v>32.686460458775656</v>
      </c>
      <c r="G9">
        <f t="shared" si="4"/>
        <v>29.499530564045024</v>
      </c>
      <c r="H9">
        <v>106</v>
      </c>
      <c r="J9">
        <v>0.95</v>
      </c>
      <c r="L9">
        <v>56</v>
      </c>
    </row>
    <row r="10" spans="1:12" x14ac:dyDescent="0.45">
      <c r="A10">
        <v>9</v>
      </c>
      <c r="B10">
        <f t="shared" si="0"/>
        <v>5.9531158191032736</v>
      </c>
      <c r="C10">
        <f t="shared" si="1"/>
        <v>6.4293650846315362</v>
      </c>
      <c r="E10">
        <f t="shared" si="2"/>
        <v>38.274754992110253</v>
      </c>
      <c r="F10">
        <f t="shared" si="3"/>
        <v>35.439587955657643</v>
      </c>
      <c r="G10">
        <f t="shared" si="4"/>
        <v>41.336735391479081</v>
      </c>
      <c r="H10">
        <v>108</v>
      </c>
      <c r="J10">
        <v>1.08</v>
      </c>
      <c r="L10">
        <v>72</v>
      </c>
    </row>
    <row r="11" spans="1:12" x14ac:dyDescent="0.45">
      <c r="A11">
        <v>10</v>
      </c>
      <c r="B11">
        <f t="shared" si="0"/>
        <v>6.1723796584671229</v>
      </c>
      <c r="C11">
        <f t="shared" si="1"/>
        <v>6.7278938277291642</v>
      </c>
      <c r="E11">
        <f t="shared" si="2"/>
        <v>41.527115006602003</v>
      </c>
      <c r="F11">
        <f t="shared" si="3"/>
        <v>38.098270648258719</v>
      </c>
      <c r="G11">
        <f t="shared" si="4"/>
        <v>45.264555357196187</v>
      </c>
      <c r="H11">
        <v>109</v>
      </c>
      <c r="J11">
        <v>1.0900000000000001</v>
      </c>
      <c r="L11">
        <v>88</v>
      </c>
    </row>
    <row r="12" spans="1:12" x14ac:dyDescent="0.45">
      <c r="A12">
        <v>11</v>
      </c>
      <c r="B12">
        <f t="shared" si="0"/>
        <v>6.3776769440526957</v>
      </c>
      <c r="C12">
        <f t="shared" si="1"/>
        <v>6.7603375606958576</v>
      </c>
      <c r="E12">
        <f t="shared" si="2"/>
        <v>43.115248994863414</v>
      </c>
      <c r="F12">
        <f t="shared" si="3"/>
        <v>40.674763202701328</v>
      </c>
      <c r="G12">
        <f t="shared" si="4"/>
        <v>45.702163934555216</v>
      </c>
      <c r="H12">
        <v>106</v>
      </c>
      <c r="J12">
        <v>1.06</v>
      </c>
    </row>
    <row r="13" spans="1:12" x14ac:dyDescent="0.45">
      <c r="A13">
        <v>12</v>
      </c>
      <c r="B13">
        <f t="shared" si="0"/>
        <v>6.5710553519829995</v>
      </c>
      <c r="C13">
        <f t="shared" si="1"/>
        <v>6.8996081195821501</v>
      </c>
      <c r="E13">
        <f t="shared" si="2"/>
        <v>45.33770686076565</v>
      </c>
      <c r="F13">
        <f t="shared" si="3"/>
        <v>43.17876843882442</v>
      </c>
      <c r="G13">
        <f t="shared" si="4"/>
        <v>47.604592203803932</v>
      </c>
      <c r="H13">
        <v>105</v>
      </c>
      <c r="J13">
        <v>1.05</v>
      </c>
    </row>
    <row r="14" spans="1:12" x14ac:dyDescent="0.45">
      <c r="A14">
        <v>13</v>
      </c>
      <c r="B14">
        <f t="shared" si="0"/>
        <v>6.7541199447283047</v>
      </c>
      <c r="C14">
        <f t="shared" si="1"/>
        <v>7.4295319392011354</v>
      </c>
      <c r="E14">
        <f t="shared" si="2"/>
        <v>50.179949850554344</v>
      </c>
      <c r="F14">
        <f t="shared" si="3"/>
        <v>45.618136227776681</v>
      </c>
      <c r="G14">
        <f t="shared" si="4"/>
        <v>55.197944835609782</v>
      </c>
      <c r="H14">
        <v>110</v>
      </c>
      <c r="J14">
        <v>1.1000000000000001</v>
      </c>
    </row>
    <row r="15" spans="1:12" x14ac:dyDescent="0.45">
      <c r="A15">
        <v>14</v>
      </c>
      <c r="B15">
        <f t="shared" si="0"/>
        <v>6.9281550245216437</v>
      </c>
      <c r="C15">
        <f t="shared" si="1"/>
        <v>7.482407426483376</v>
      </c>
      <c r="E15">
        <f t="shared" si="2"/>
        <v>51.839278607308863</v>
      </c>
      <c r="F15">
        <f t="shared" si="3"/>
        <v>47.9993320438045</v>
      </c>
      <c r="G15">
        <f t="shared" si="4"/>
        <v>55.986420895893581</v>
      </c>
      <c r="H15">
        <v>108</v>
      </c>
      <c r="J15">
        <v>1.08</v>
      </c>
    </row>
    <row r="16" spans="1:12" x14ac:dyDescent="0.45">
      <c r="A16">
        <v>15</v>
      </c>
      <c r="B16">
        <f t="shared" si="0"/>
        <v>7.0942062354882998</v>
      </c>
      <c r="C16">
        <f t="shared" si="1"/>
        <v>7.1013004417237875</v>
      </c>
      <c r="E16">
        <f t="shared" si="2"/>
        <v>50.378089873752714</v>
      </c>
      <c r="F16">
        <f t="shared" si="3"/>
        <v>50.327762111641071</v>
      </c>
      <c r="G16">
        <f t="shared" si="4"/>
        <v>50.42846796362646</v>
      </c>
      <c r="H16">
        <v>105</v>
      </c>
      <c r="J16">
        <v>1.0009999999999999</v>
      </c>
    </row>
    <row r="17" spans="1:10" x14ac:dyDescent="0.45">
      <c r="A17">
        <v>16</v>
      </c>
      <c r="B17">
        <f t="shared" si="0"/>
        <v>7.2531376426888494</v>
      </c>
      <c r="C17">
        <f t="shared" si="1"/>
        <v>7.688325901250181</v>
      </c>
      <c r="E17">
        <f t="shared" si="2"/>
        <v>55.764486003617364</v>
      </c>
      <c r="F17">
        <f t="shared" si="3"/>
        <v>52.60800566378996</v>
      </c>
      <c r="G17">
        <f t="shared" si="4"/>
        <v>59.110355163834406</v>
      </c>
      <c r="H17">
        <v>106</v>
      </c>
      <c r="J17">
        <v>1.06</v>
      </c>
    </row>
    <row r="18" spans="1:10" x14ac:dyDescent="0.45">
      <c r="A18">
        <v>17</v>
      </c>
      <c r="B18">
        <f t="shared" si="0"/>
        <v>7.4056724869061972</v>
      </c>
      <c r="C18">
        <f t="shared" si="1"/>
        <v>8.1462397355968168</v>
      </c>
      <c r="E18">
        <f t="shared" si="2"/>
        <v>60.328383481651358</v>
      </c>
      <c r="F18">
        <f t="shared" si="3"/>
        <v>54.843984983319416</v>
      </c>
      <c r="G18">
        <f t="shared" si="4"/>
        <v>66.3612218298165</v>
      </c>
      <c r="H18">
        <v>110</v>
      </c>
      <c r="J18">
        <v>1.1000000000000001</v>
      </c>
    </row>
    <row r="19" spans="1:10" x14ac:dyDescent="0.45">
      <c r="A19">
        <v>18</v>
      </c>
      <c r="B19">
        <f t="shared" si="0"/>
        <v>7.5524229602158828</v>
      </c>
      <c r="C19">
        <f t="shared" si="1"/>
        <v>8.232141026635313</v>
      </c>
      <c r="E19">
        <f t="shared" si="2"/>
        <v>62.172610901295684</v>
      </c>
      <c r="F19">
        <f t="shared" si="3"/>
        <v>57.039092569996036</v>
      </c>
      <c r="G19">
        <f t="shared" si="4"/>
        <v>67.768145882412298</v>
      </c>
      <c r="H19">
        <v>109</v>
      </c>
      <c r="J19">
        <v>1.0900000000000001</v>
      </c>
    </row>
    <row r="20" spans="1:10" x14ac:dyDescent="0.45">
      <c r="A20">
        <v>19</v>
      </c>
      <c r="B20">
        <f t="shared" si="0"/>
        <v>7.6939123999108485</v>
      </c>
      <c r="C20">
        <f t="shared" si="1"/>
        <v>8.2324862679046085</v>
      </c>
      <c r="E20">
        <f t="shared" si="2"/>
        <v>63.340028178727053</v>
      </c>
      <c r="F20">
        <f t="shared" si="3"/>
        <v>59.196288017501914</v>
      </c>
      <c r="G20">
        <f t="shared" si="4"/>
        <v>67.773830151237945</v>
      </c>
      <c r="H20">
        <v>107</v>
      </c>
      <c r="J20">
        <v>1.07</v>
      </c>
    </row>
    <row r="21" spans="1:10" x14ac:dyDescent="0.45">
      <c r="A21">
        <v>20</v>
      </c>
      <c r="B21">
        <f t="shared" si="0"/>
        <v>7.8305921249149231</v>
      </c>
      <c r="C21">
        <f t="shared" si="1"/>
        <v>8.3787335736589679</v>
      </c>
      <c r="E21">
        <f t="shared" si="2"/>
        <v>65.610445138654185</v>
      </c>
      <c r="F21">
        <f t="shared" si="3"/>
        <v>61.318173026779611</v>
      </c>
      <c r="G21">
        <f t="shared" si="4"/>
        <v>70.203176298359978</v>
      </c>
      <c r="H21">
        <v>107</v>
      </c>
      <c r="J21">
        <v>1.07</v>
      </c>
    </row>
    <row r="22" spans="1:10" x14ac:dyDescent="0.45">
      <c r="A22">
        <v>21</v>
      </c>
      <c r="B22">
        <f t="shared" si="0"/>
        <v>7.9628544086669377</v>
      </c>
      <c r="C22">
        <f t="shared" si="1"/>
        <v>8.5998827613602931</v>
      </c>
      <c r="E22">
        <f t="shared" si="2"/>
        <v>68.479614360316603</v>
      </c>
      <c r="F22">
        <f t="shared" si="3"/>
        <v>63.407050333626486</v>
      </c>
      <c r="G22">
        <f t="shared" si="4"/>
        <v>73.95798350914194</v>
      </c>
      <c r="H22">
        <v>108</v>
      </c>
      <c r="J22">
        <v>1.08</v>
      </c>
    </row>
    <row r="23" spans="1:10" x14ac:dyDescent="0.45">
      <c r="A23">
        <v>22</v>
      </c>
      <c r="B23">
        <f t="shared" si="0"/>
        <v>8.0910426151188997</v>
      </c>
      <c r="C23">
        <f t="shared" si="1"/>
        <v>8.4146843197236567</v>
      </c>
      <c r="E23">
        <f t="shared" si="2"/>
        <v>68.083569423656897</v>
      </c>
      <c r="F23">
        <f t="shared" si="3"/>
        <v>65.464970599670082</v>
      </c>
      <c r="G23">
        <f t="shared" si="4"/>
        <v>70.806912200603179</v>
      </c>
      <c r="H23">
        <v>104</v>
      </c>
      <c r="J23">
        <v>1.04</v>
      </c>
    </row>
    <row r="24" spans="1:10" x14ac:dyDescent="0.45">
      <c r="A24">
        <v>23</v>
      </c>
      <c r="B24">
        <f t="shared" si="0"/>
        <v>8.2154592177933434</v>
      </c>
      <c r="C24">
        <f t="shared" si="1"/>
        <v>8.5440775865050771</v>
      </c>
      <c r="E24">
        <f t="shared" si="2"/>
        <v>70.193520965594644</v>
      </c>
      <c r="F24">
        <f t="shared" si="3"/>
        <v>67.493770159225619</v>
      </c>
      <c r="G24">
        <f t="shared" si="4"/>
        <v>73.00126180421843</v>
      </c>
      <c r="H24">
        <v>104</v>
      </c>
      <c r="J24">
        <v>1.04</v>
      </c>
    </row>
    <row r="25" spans="1:10" x14ac:dyDescent="0.45">
      <c r="A25">
        <v>24</v>
      </c>
      <c r="B25">
        <f t="shared" si="0"/>
        <v>8.3363722160274225</v>
      </c>
      <c r="C25">
        <f t="shared" si="1"/>
        <v>8.5030996603479707</v>
      </c>
      <c r="E25">
        <f t="shared" si="2"/>
        <v>70.885003758637041</v>
      </c>
      <c r="F25">
        <f t="shared" si="3"/>
        <v>69.495101724153955</v>
      </c>
      <c r="G25">
        <f t="shared" si="4"/>
        <v>72.302703833809773</v>
      </c>
      <c r="H25">
        <v>102</v>
      </c>
      <c r="J25">
        <v>1.02</v>
      </c>
    </row>
    <row r="26" spans="1:10" x14ac:dyDescent="0.45">
      <c r="A26">
        <v>25</v>
      </c>
      <c r="B26">
        <f t="shared" si="0"/>
        <v>8.4540203216173957</v>
      </c>
      <c r="C26">
        <f t="shared" si="1"/>
        <v>8.7921811344820924</v>
      </c>
      <c r="E26">
        <f t="shared" si="2"/>
        <v>74.329277982252691</v>
      </c>
      <c r="F26">
        <f t="shared" si="3"/>
        <v>71.470459598319891</v>
      </c>
      <c r="G26">
        <f t="shared" si="4"/>
        <v>77.30244910154282</v>
      </c>
      <c r="H26">
        <v>104</v>
      </c>
      <c r="J26">
        <v>1.04</v>
      </c>
    </row>
    <row r="27" spans="1:10" x14ac:dyDescent="0.45">
      <c r="A27">
        <v>26</v>
      </c>
      <c r="B27">
        <f t="shared" si="0"/>
        <v>8.5686171908380224</v>
      </c>
      <c r="C27">
        <f t="shared" si="1"/>
        <v>8.3115586751128809</v>
      </c>
      <c r="E27">
        <f t="shared" si="2"/>
        <v>71.218564546231136</v>
      </c>
      <c r="F27">
        <f t="shared" si="3"/>
        <v>73.421200563124884</v>
      </c>
      <c r="G27">
        <f t="shared" si="4"/>
        <v>69.082007609844183</v>
      </c>
      <c r="H27">
        <v>103</v>
      </c>
      <c r="J27">
        <v>0.97</v>
      </c>
    </row>
    <row r="28" spans="1:10" x14ac:dyDescent="0.45">
      <c r="A28">
        <v>27</v>
      </c>
      <c r="B28">
        <f t="shared" si="0"/>
        <v>8.6803549071889776</v>
      </c>
      <c r="C28">
        <f t="shared" si="1"/>
        <v>9.1143726525484272</v>
      </c>
      <c r="E28">
        <f t="shared" si="2"/>
        <v>79.115989380497766</v>
      </c>
      <c r="F28">
        <f t="shared" si="3"/>
        <v>75.348561314759763</v>
      </c>
      <c r="G28">
        <f t="shared" si="4"/>
        <v>83.071788849522648</v>
      </c>
      <c r="H28">
        <v>105</v>
      </c>
      <c r="J28">
        <v>1.05</v>
      </c>
    </row>
    <row r="29" spans="1:10" x14ac:dyDescent="0.45">
      <c r="A29">
        <v>28</v>
      </c>
      <c r="B29">
        <f>2.8*POWER(A29,0.3432946)</f>
        <v>8.7894068701344334</v>
      </c>
      <c r="C29">
        <f t="shared" si="1"/>
        <v>9.2288772136411552</v>
      </c>
      <c r="E29">
        <f t="shared" si="2"/>
        <v>81.116356785204701</v>
      </c>
      <c r="F29">
        <f t="shared" si="3"/>
        <v>77.25367312876638</v>
      </c>
      <c r="G29">
        <f t="shared" si="4"/>
        <v>85.17217462446493</v>
      </c>
      <c r="H29">
        <v>105</v>
      </c>
      <c r="J29">
        <v>1.05</v>
      </c>
    </row>
    <row r="30" spans="1:10" x14ac:dyDescent="0.45">
      <c r="A30">
        <v>29</v>
      </c>
      <c r="B30">
        <f t="shared" si="0"/>
        <v>8.895930208572203</v>
      </c>
      <c r="C30">
        <f t="shared" si="1"/>
        <v>9.1628081148293692</v>
      </c>
      <c r="E30">
        <f t="shared" si="2"/>
        <v>81.511701504061108</v>
      </c>
      <c r="F30">
        <f t="shared" si="3"/>
        <v>79.137574275787472</v>
      </c>
      <c r="G30">
        <f t="shared" si="4"/>
        <v>83.957052549182933</v>
      </c>
      <c r="H30">
        <v>103</v>
      </c>
      <c r="J30">
        <v>1.03</v>
      </c>
    </row>
    <row r="31" spans="1:10" x14ac:dyDescent="0.45">
      <c r="A31">
        <v>30</v>
      </c>
      <c r="B31">
        <f t="shared" si="0"/>
        <v>9.0000678107887229</v>
      </c>
      <c r="C31">
        <f t="shared" si="1"/>
        <v>9.3600705232202728</v>
      </c>
      <c r="E31">
        <f t="shared" si="2"/>
        <v>84.241269422747138</v>
      </c>
      <c r="F31">
        <f t="shared" si="3"/>
        <v>81.001220598795314</v>
      </c>
      <c r="G31">
        <f t="shared" si="4"/>
        <v>87.610920199657031</v>
      </c>
      <c r="H31">
        <v>104</v>
      </c>
      <c r="J31">
        <v>1.04</v>
      </c>
    </row>
    <row r="32" spans="1:10" x14ac:dyDescent="0.45">
      <c r="A32">
        <v>31</v>
      </c>
      <c r="B32">
        <f t="shared" si="0"/>
        <v>9.1019500424953552</v>
      </c>
      <c r="C32">
        <f t="shared" si="1"/>
        <v>9.1019500424953552</v>
      </c>
      <c r="E32">
        <f t="shared" si="2"/>
        <v>82.845494576081194</v>
      </c>
      <c r="F32">
        <f t="shared" si="3"/>
        <v>82.845494576081194</v>
      </c>
      <c r="G32">
        <f t="shared" si="4"/>
        <v>82.845494576081194</v>
      </c>
      <c r="H32">
        <v>100</v>
      </c>
      <c r="J32">
        <v>1</v>
      </c>
    </row>
    <row r="33" spans="1:10" x14ac:dyDescent="0.45">
      <c r="A33">
        <v>32</v>
      </c>
      <c r="B33">
        <f t="shared" si="0"/>
        <v>9.2016962093139263</v>
      </c>
      <c r="C33">
        <f t="shared" si="1"/>
        <v>9.6617810197796228</v>
      </c>
      <c r="E33">
        <f t="shared" si="2"/>
        <v>88.9047737849274</v>
      </c>
      <c r="F33">
        <f t="shared" si="3"/>
        <v>84.671213128502274</v>
      </c>
      <c r="G33">
        <f t="shared" si="4"/>
        <v>93.350012474173766</v>
      </c>
      <c r="H33">
        <v>105</v>
      </c>
      <c r="J33">
        <v>1.05</v>
      </c>
    </row>
    <row r="34" spans="1:10" x14ac:dyDescent="0.45">
      <c r="A34">
        <v>33</v>
      </c>
      <c r="B34">
        <f t="shared" si="0"/>
        <v>9.2994158084619372</v>
      </c>
      <c r="C34">
        <f t="shared" si="1"/>
        <v>9.5783982827157956</v>
      </c>
      <c r="E34">
        <f t="shared" si="2"/>
        <v>89.073508410031934</v>
      </c>
      <c r="F34">
        <f t="shared" si="3"/>
        <v>86.479134378671787</v>
      </c>
      <c r="G34">
        <f t="shared" si="4"/>
        <v>91.745713662332903</v>
      </c>
      <c r="H34">
        <v>103</v>
      </c>
      <c r="J34">
        <v>1.03</v>
      </c>
    </row>
    <row r="35" spans="1:10" x14ac:dyDescent="0.45">
      <c r="A35">
        <v>34</v>
      </c>
      <c r="B35">
        <f t="shared" si="0"/>
        <v>9.3952096054422736</v>
      </c>
      <c r="C35">
        <f t="shared" si="1"/>
        <v>9.6770658936055423</v>
      </c>
      <c r="E35">
        <f t="shared" si="2"/>
        <v>90.918062436100612</v>
      </c>
      <c r="F35">
        <f t="shared" si="3"/>
        <v>88.269963530194758</v>
      </c>
      <c r="G35">
        <f t="shared" si="4"/>
        <v>93.645604309183625</v>
      </c>
      <c r="H35">
        <v>103</v>
      </c>
      <c r="J35">
        <v>1.03</v>
      </c>
    </row>
    <row r="36" spans="1:10" x14ac:dyDescent="0.45">
      <c r="A36">
        <v>35</v>
      </c>
      <c r="B36">
        <f t="shared" si="0"/>
        <v>9.4891705645934614</v>
      </c>
      <c r="C36">
        <f t="shared" si="1"/>
        <v>9.6789539758853316</v>
      </c>
      <c r="E36">
        <f t="shared" si="2"/>
        <v>91.84524516402594</v>
      </c>
      <c r="F36">
        <f t="shared" si="3"/>
        <v>90.044358003946996</v>
      </c>
      <c r="G36">
        <f t="shared" si="4"/>
        <v>93.682150067306466</v>
      </c>
      <c r="H36">
        <v>102</v>
      </c>
      <c r="J36">
        <v>1.02</v>
      </c>
    </row>
    <row r="37" spans="1:10" x14ac:dyDescent="0.45">
      <c r="A37">
        <v>36</v>
      </c>
      <c r="B37">
        <f t="shared" si="0"/>
        <v>9.5813846569153274</v>
      </c>
      <c r="C37">
        <f t="shared" si="1"/>
        <v>9.8688261966227877</v>
      </c>
      <c r="E37">
        <f t="shared" si="2"/>
        <v>94.557019902085628</v>
      </c>
      <c r="F37">
        <f t="shared" si="3"/>
        <v>91.80293194377245</v>
      </c>
      <c r="G37">
        <f t="shared" si="4"/>
        <v>97.393730499148191</v>
      </c>
      <c r="H37">
        <v>103</v>
      </c>
      <c r="J37">
        <v>1.03</v>
      </c>
    </row>
    <row r="38" spans="1:10" x14ac:dyDescent="0.45">
      <c r="A38">
        <v>37</v>
      </c>
      <c r="B38">
        <f t="shared" si="0"/>
        <v>9.6719315642912758</v>
      </c>
      <c r="C38">
        <f t="shared" si="1"/>
        <v>9.6719315642912758</v>
      </c>
      <c r="E38">
        <f t="shared" si="2"/>
        <v>93.546260184333889</v>
      </c>
      <c r="F38">
        <f t="shared" si="3"/>
        <v>93.546260184333889</v>
      </c>
      <c r="G38">
        <f t="shared" si="4"/>
        <v>93.546260184333889</v>
      </c>
      <c r="H38">
        <v>100</v>
      </c>
      <c r="J38">
        <v>1</v>
      </c>
    </row>
    <row r="39" spans="1:10" x14ac:dyDescent="0.45">
      <c r="A39">
        <v>38</v>
      </c>
      <c r="B39">
        <f t="shared" si="0"/>
        <v>9.7608852958162693</v>
      </c>
      <c r="C39">
        <f t="shared" si="1"/>
        <v>10.053711854690757</v>
      </c>
      <c r="E39">
        <f t="shared" si="2"/>
        <v>98.133128210824722</v>
      </c>
      <c r="F39">
        <f t="shared" si="3"/>
        <v>95.274881758082259</v>
      </c>
      <c r="G39">
        <f t="shared" si="4"/>
        <v>101.07712205714947</v>
      </c>
      <c r="H39">
        <v>103</v>
      </c>
      <c r="J39">
        <v>1.03</v>
      </c>
    </row>
    <row r="40" spans="1:10" x14ac:dyDescent="0.45">
      <c r="A40">
        <v>39</v>
      </c>
      <c r="B40">
        <f t="shared" si="0"/>
        <v>9.848314729209573</v>
      </c>
      <c r="C40">
        <f t="shared" si="1"/>
        <v>10.340730465670052</v>
      </c>
      <c r="E40">
        <f t="shared" si="2"/>
        <v>101.83876815584455</v>
      </c>
      <c r="F40">
        <f t="shared" si="3"/>
        <v>96.989303005566228</v>
      </c>
      <c r="G40">
        <f t="shared" si="4"/>
        <v>106.93070656363678</v>
      </c>
      <c r="H40">
        <v>105</v>
      </c>
      <c r="J40">
        <v>1.05</v>
      </c>
    </row>
    <row r="41" spans="1:10" x14ac:dyDescent="0.45">
      <c r="A41">
        <v>40</v>
      </c>
      <c r="B41">
        <f t="shared" si="0"/>
        <v>9.9342840880931291</v>
      </c>
      <c r="C41">
        <f t="shared" si="1"/>
        <v>10.331655451616856</v>
      </c>
      <c r="E41">
        <f t="shared" si="2"/>
        <v>102.63760035665796</v>
      </c>
      <c r="F41">
        <f t="shared" si="3"/>
        <v>98.690000342940337</v>
      </c>
      <c r="G41">
        <f t="shared" si="4"/>
        <v>106.74310437092429</v>
      </c>
      <c r="H41">
        <v>104</v>
      </c>
      <c r="J41">
        <v>1.04</v>
      </c>
    </row>
    <row r="42" spans="1:10" x14ac:dyDescent="0.45">
      <c r="A42">
        <v>41</v>
      </c>
      <c r="B42">
        <f t="shared" si="0"/>
        <v>10.018853364135861</v>
      </c>
      <c r="C42">
        <f t="shared" si="1"/>
        <v>9.7182877632117854</v>
      </c>
      <c r="E42">
        <f t="shared" si="2"/>
        <v>97.366100050094772</v>
      </c>
      <c r="F42">
        <f t="shared" si="3"/>
        <v>100.37742273205646</v>
      </c>
      <c r="G42">
        <f t="shared" si="4"/>
        <v>94.445117048591925</v>
      </c>
      <c r="H42">
        <v>97</v>
      </c>
      <c r="J42">
        <v>0.97</v>
      </c>
    </row>
    <row r="43" spans="1:10" x14ac:dyDescent="0.45">
      <c r="A43">
        <v>42</v>
      </c>
      <c r="B43">
        <f t="shared" si="0"/>
        <v>10.102078691613837</v>
      </c>
      <c r="C43">
        <f t="shared" si="1"/>
        <v>9.9000371177815598</v>
      </c>
      <c r="E43">
        <f t="shared" si="2"/>
        <v>100.01095401372716</v>
      </c>
      <c r="F43">
        <f t="shared" si="3"/>
        <v>102.05199389155833</v>
      </c>
      <c r="G43">
        <f t="shared" si="4"/>
        <v>98.010734933452611</v>
      </c>
      <c r="H43">
        <v>98</v>
      </c>
      <c r="J43">
        <v>0.98</v>
      </c>
    </row>
    <row r="44" spans="1:10" x14ac:dyDescent="0.45">
      <c r="A44">
        <v>43</v>
      </c>
      <c r="B44">
        <f t="shared" si="0"/>
        <v>10.184012680748173</v>
      </c>
      <c r="C44">
        <f t="shared" si="1"/>
        <v>9.3692916662883192</v>
      </c>
      <c r="E44">
        <f t="shared" si="2"/>
        <v>95.416985139108434</v>
      </c>
      <c r="F44">
        <f t="shared" si="3"/>
        <v>103.7141142816396</v>
      </c>
      <c r="G44">
        <f t="shared" si="4"/>
        <v>87.783626327979746</v>
      </c>
      <c r="H44">
        <v>95</v>
      </c>
      <c r="J44">
        <v>0.92</v>
      </c>
    </row>
    <row r="45" spans="1:10" x14ac:dyDescent="0.45">
      <c r="A45">
        <v>44</v>
      </c>
      <c r="B45">
        <f t="shared" si="0"/>
        <v>10.264704715204712</v>
      </c>
      <c r="C45">
        <f t="shared" si="1"/>
        <v>9.7514694794444754</v>
      </c>
      <c r="E45">
        <f t="shared" si="2"/>
        <v>100.09595474582854</v>
      </c>
      <c r="F45">
        <f t="shared" si="3"/>
        <v>105.36416289034584</v>
      </c>
      <c r="G45">
        <f t="shared" si="4"/>
        <v>95.09115700853711</v>
      </c>
      <c r="H45">
        <v>95</v>
      </c>
      <c r="J45">
        <v>0.95</v>
      </c>
    </row>
    <row r="46" spans="1:10" x14ac:dyDescent="0.45">
      <c r="A46">
        <v>45</v>
      </c>
      <c r="B46">
        <f t="shared" si="0"/>
        <v>10.344201218330644</v>
      </c>
      <c r="C46">
        <f t="shared" si="1"/>
        <v>9.8269911574141116</v>
      </c>
      <c r="E46">
        <f t="shared" si="2"/>
        <v>101.65237390304752</v>
      </c>
      <c r="F46">
        <f t="shared" si="3"/>
        <v>107.00249884531318</v>
      </c>
      <c r="G46">
        <f t="shared" si="4"/>
        <v>96.569755207895142</v>
      </c>
      <c r="H46">
        <v>95</v>
      </c>
      <c r="J46">
        <v>0.95</v>
      </c>
    </row>
    <row r="47" spans="1:10" x14ac:dyDescent="0.45">
      <c r="A47">
        <v>46</v>
      </c>
      <c r="B47">
        <f t="shared" si="0"/>
        <v>10.422545892031014</v>
      </c>
      <c r="C47">
        <f t="shared" si="1"/>
        <v>10.318320433110703</v>
      </c>
      <c r="E47">
        <f t="shared" si="2"/>
        <v>107.54316824277763</v>
      </c>
      <c r="F47">
        <f t="shared" si="3"/>
        <v>108.62946287149256</v>
      </c>
      <c r="G47">
        <f t="shared" si="4"/>
        <v>106.46773656034983</v>
      </c>
      <c r="H47">
        <v>95</v>
      </c>
      <c r="J47">
        <v>0.99</v>
      </c>
    </row>
    <row r="48" spans="1:10" x14ac:dyDescent="0.45">
      <c r="A48">
        <v>47</v>
      </c>
      <c r="B48">
        <f t="shared" si="0"/>
        <v>10.499779931627018</v>
      </c>
      <c r="C48">
        <f t="shared" si="1"/>
        <v>10.394782132310747</v>
      </c>
      <c r="E48">
        <f t="shared" si="2"/>
        <v>109.14292482647147</v>
      </c>
      <c r="F48">
        <f t="shared" si="3"/>
        <v>110.24537861259746</v>
      </c>
      <c r="G48">
        <f t="shared" si="4"/>
        <v>108.05149557820675</v>
      </c>
      <c r="H48">
        <v>99</v>
      </c>
      <c r="J48">
        <v>0.99</v>
      </c>
    </row>
    <row r="49" spans="1:10" x14ac:dyDescent="0.45">
      <c r="A49">
        <v>48</v>
      </c>
      <c r="B49">
        <f t="shared" si="0"/>
        <v>10.575942219567802</v>
      </c>
      <c r="C49">
        <f t="shared" si="1"/>
        <v>10.470182797372123</v>
      </c>
      <c r="E49">
        <f t="shared" si="2"/>
        <v>110.73204829332035</v>
      </c>
      <c r="F49">
        <f t="shared" si="3"/>
        <v>111.85055383163672</v>
      </c>
      <c r="G49">
        <f t="shared" si="4"/>
        <v>109.62472781038714</v>
      </c>
      <c r="H49">
        <v>99</v>
      </c>
      <c r="J49">
        <v>0.99</v>
      </c>
    </row>
    <row r="50" spans="1:10" x14ac:dyDescent="0.45">
      <c r="A50">
        <v>49</v>
      </c>
      <c r="B50">
        <f t="shared" si="0"/>
        <v>10.651069500471698</v>
      </c>
      <c r="C50">
        <f t="shared" si="1"/>
        <v>10.22502672045283</v>
      </c>
      <c r="E50">
        <f t="shared" si="2"/>
        <v>108.90747024372328</v>
      </c>
      <c r="F50">
        <f t="shared" si="3"/>
        <v>113.44528150387842</v>
      </c>
      <c r="G50">
        <f t="shared" si="4"/>
        <v>104.55117143397435</v>
      </c>
      <c r="H50">
        <v>96</v>
      </c>
      <c r="J50">
        <v>0.96</v>
      </c>
    </row>
    <row r="51" spans="1:10" x14ac:dyDescent="0.45">
      <c r="A51">
        <v>50</v>
      </c>
      <c r="B51">
        <f t="shared" si="0"/>
        <v>10.725196539638706</v>
      </c>
      <c r="C51">
        <f t="shared" si="1"/>
        <v>10.510692608845931</v>
      </c>
      <c r="E51">
        <f t="shared" si="2"/>
        <v>112.72924399760049</v>
      </c>
      <c r="F51">
        <f t="shared" si="3"/>
        <v>115.02984081387807</v>
      </c>
      <c r="G51">
        <f t="shared" si="4"/>
        <v>110.47465911764847</v>
      </c>
      <c r="H51">
        <v>98</v>
      </c>
      <c r="J51">
        <v>0.98</v>
      </c>
    </row>
    <row r="52" spans="1:10" x14ac:dyDescent="0.45">
      <c r="A52">
        <v>51</v>
      </c>
      <c r="B52">
        <f t="shared" si="0"/>
        <v>10.798356266892483</v>
      </c>
      <c r="C52">
        <f t="shared" si="1"/>
        <v>10.366422016216784</v>
      </c>
      <c r="E52">
        <f t="shared" si="2"/>
        <v>111.94031814406672</v>
      </c>
      <c r="F52">
        <f t="shared" si="3"/>
        <v>116.60449806673617</v>
      </c>
      <c r="G52">
        <f t="shared" si="4"/>
        <v>107.46270541830405</v>
      </c>
      <c r="H52">
        <v>96</v>
      </c>
      <c r="J52">
        <v>0.96</v>
      </c>
    </row>
    <row r="53" spans="1:10" x14ac:dyDescent="0.45">
      <c r="A53">
        <v>52</v>
      </c>
      <c r="B53">
        <f t="shared" si="0"/>
        <v>10.870579907369168</v>
      </c>
      <c r="C53">
        <f t="shared" si="1"/>
        <v>10.870579907369168</v>
      </c>
      <c r="E53">
        <f t="shared" si="2"/>
        <v>118.16950752249826</v>
      </c>
      <c r="F53">
        <f t="shared" si="3"/>
        <v>118.16950752249826</v>
      </c>
      <c r="G53">
        <f t="shared" si="4"/>
        <v>118.16950752249826</v>
      </c>
      <c r="H53">
        <v>100</v>
      </c>
      <c r="J53">
        <v>1</v>
      </c>
    </row>
    <row r="54" spans="1:10" x14ac:dyDescent="0.45">
      <c r="A54">
        <v>53</v>
      </c>
      <c r="B54">
        <f t="shared" si="0"/>
        <v>10.94189710066445</v>
      </c>
      <c r="C54">
        <f t="shared" si="1"/>
        <v>10.394802245631228</v>
      </c>
      <c r="E54">
        <f t="shared" si="2"/>
        <v>113.73885655345265</v>
      </c>
      <c r="F54">
        <f t="shared" si="3"/>
        <v>119.7251121615291</v>
      </c>
      <c r="G54">
        <f t="shared" si="4"/>
        <v>108.05191372578001</v>
      </c>
      <c r="H54">
        <v>95</v>
      </c>
      <c r="J54">
        <v>0.95</v>
      </c>
    </row>
    <row r="55" spans="1:10" x14ac:dyDescent="0.45">
      <c r="A55">
        <v>54</v>
      </c>
      <c r="B55">
        <f t="shared" si="0"/>
        <v>11.012336009574176</v>
      </c>
      <c r="C55">
        <f t="shared" si="1"/>
        <v>10.68196592928695</v>
      </c>
      <c r="E55">
        <f t="shared" si="2"/>
        <v>117.63339805613114</v>
      </c>
      <c r="F55">
        <f t="shared" si="3"/>
        <v>121.27154438776408</v>
      </c>
      <c r="G55">
        <f t="shared" si="4"/>
        <v>114.1043961144472</v>
      </c>
      <c r="H55">
        <v>97</v>
      </c>
      <c r="J55">
        <v>0.97</v>
      </c>
    </row>
    <row r="56" spans="1:10" x14ac:dyDescent="0.45">
      <c r="A56">
        <v>55</v>
      </c>
      <c r="B56">
        <f t="shared" si="0"/>
        <v>11.081923419512202</v>
      </c>
      <c r="C56">
        <f t="shared" si="1"/>
        <v>10.749465716926837</v>
      </c>
      <c r="E56">
        <f t="shared" si="2"/>
        <v>119.12475587565504</v>
      </c>
      <c r="F56">
        <f t="shared" si="3"/>
        <v>122.80902667593303</v>
      </c>
      <c r="G56">
        <f t="shared" si="4"/>
        <v>115.55101319938539</v>
      </c>
      <c r="H56">
        <v>97</v>
      </c>
      <c r="J56">
        <v>0.97</v>
      </c>
    </row>
    <row r="57" spans="1:10" x14ac:dyDescent="0.45">
      <c r="A57">
        <v>56</v>
      </c>
      <c r="B57">
        <f t="shared" si="0"/>
        <v>11.150684829558992</v>
      </c>
      <c r="C57">
        <f t="shared" si="1"/>
        <v>10.593150588081041</v>
      </c>
      <c r="E57">
        <f t="shared" si="2"/>
        <v>118.12088355974919</v>
      </c>
      <c r="F57">
        <f t="shared" si="3"/>
        <v>124.33777216815704</v>
      </c>
      <c r="G57">
        <f t="shared" si="4"/>
        <v>112.21483938176171</v>
      </c>
      <c r="H57">
        <v>95</v>
      </c>
      <c r="J57">
        <v>0.95</v>
      </c>
    </row>
    <row r="58" spans="1:10" x14ac:dyDescent="0.45">
      <c r="A58">
        <v>57</v>
      </c>
      <c r="B58">
        <f t="shared" si="0"/>
        <v>11.218644535981548</v>
      </c>
      <c r="C58">
        <f t="shared" si="1"/>
        <v>10.994271645261918</v>
      </c>
      <c r="E58">
        <f t="shared" si="2"/>
        <v>123.34082552021448</v>
      </c>
      <c r="F58">
        <f t="shared" si="3"/>
        <v>125.85798522470866</v>
      </c>
      <c r="G58">
        <f t="shared" si="4"/>
        <v>120.87400900981021</v>
      </c>
      <c r="H58">
        <v>98</v>
      </c>
      <c r="J58">
        <v>0.98</v>
      </c>
    </row>
    <row r="59" spans="1:10" x14ac:dyDescent="0.45">
      <c r="A59">
        <v>58</v>
      </c>
      <c r="B59">
        <f t="shared" si="0"/>
        <v>11.285825708967824</v>
      </c>
      <c r="C59">
        <f t="shared" si="1"/>
        <v>10.721534423519433</v>
      </c>
      <c r="E59">
        <f t="shared" si="2"/>
        <v>121.00136883653913</v>
      </c>
      <c r="F59">
        <f t="shared" si="3"/>
        <v>127.36986193319909</v>
      </c>
      <c r="G59">
        <f t="shared" si="4"/>
        <v>114.95130039471218</v>
      </c>
      <c r="H59">
        <v>95</v>
      </c>
      <c r="J59">
        <v>0.95</v>
      </c>
    </row>
    <row r="60" spans="1:10" x14ac:dyDescent="0.45">
      <c r="A60">
        <v>59</v>
      </c>
      <c r="B60">
        <f t="shared" si="0"/>
        <v>11.35225046323372</v>
      </c>
      <c r="C60">
        <f t="shared" si="1"/>
        <v>10.784637940072033</v>
      </c>
      <c r="E60">
        <f t="shared" si="2"/>
        <v>122.42991105099068</v>
      </c>
      <c r="F60">
        <f t="shared" si="3"/>
        <v>128.87359057999021</v>
      </c>
      <c r="G60">
        <f t="shared" si="4"/>
        <v>116.30841549844114</v>
      </c>
      <c r="H60">
        <v>95</v>
      </c>
      <c r="J60">
        <v>0.95</v>
      </c>
    </row>
    <row r="61" spans="1:10" x14ac:dyDescent="0.45">
      <c r="A61">
        <v>60</v>
      </c>
      <c r="B61">
        <f t="shared" si="0"/>
        <v>11.417939923087099</v>
      </c>
      <c r="C61">
        <f t="shared" si="1"/>
        <v>10.961222326163615</v>
      </c>
      <c r="E61">
        <f t="shared" si="2"/>
        <v>125.15457800373717</v>
      </c>
      <c r="F61">
        <f t="shared" si="3"/>
        <v>130.36935208722622</v>
      </c>
      <c r="G61">
        <f t="shared" si="4"/>
        <v>120.14839488358768</v>
      </c>
      <c r="H61">
        <v>96</v>
      </c>
      <c r="J61">
        <v>0.96</v>
      </c>
    </row>
    <row r="62" spans="1:10" x14ac:dyDescent="0.45">
      <c r="A62">
        <v>61</v>
      </c>
      <c r="B62">
        <f t="shared" si="0"/>
        <v>11.482914282468647</v>
      </c>
      <c r="C62">
        <f t="shared" si="1"/>
        <v>11.368085139643961</v>
      </c>
      <c r="E62">
        <f t="shared" si="2"/>
        <v>130.53874721433723</v>
      </c>
      <c r="F62">
        <f t="shared" si="3"/>
        <v>131.85732041852245</v>
      </c>
      <c r="G62">
        <f t="shared" si="4"/>
        <v>129.23335974219387</v>
      </c>
      <c r="H62">
        <v>99</v>
      </c>
      <c r="J62">
        <v>0.99</v>
      </c>
    </row>
    <row r="63" spans="1:10" x14ac:dyDescent="0.45">
      <c r="A63">
        <v>62</v>
      </c>
      <c r="B63">
        <f t="shared" si="0"/>
        <v>11.547192860432963</v>
      </c>
      <c r="C63">
        <f t="shared" si="1"/>
        <v>12.124552503454611</v>
      </c>
      <c r="E63">
        <f t="shared" si="2"/>
        <v>140.00454610383568</v>
      </c>
      <c r="F63">
        <f t="shared" si="3"/>
        <v>133.33766295603399</v>
      </c>
      <c r="G63">
        <f t="shared" si="4"/>
        <v>147.00477340902748</v>
      </c>
      <c r="H63">
        <v>105</v>
      </c>
      <c r="J63">
        <v>1.05</v>
      </c>
    </row>
    <row r="64" spans="1:10" x14ac:dyDescent="0.45">
      <c r="A64">
        <v>63</v>
      </c>
      <c r="B64">
        <f t="shared" si="0"/>
        <v>11.610794152483853</v>
      </c>
      <c r="C64">
        <f t="shared" si="1"/>
        <v>12.191333860108047</v>
      </c>
      <c r="E64">
        <f t="shared" si="2"/>
        <v>141.55106789392093</v>
      </c>
      <c r="F64">
        <f t="shared" si="3"/>
        <v>134.81054085135324</v>
      </c>
      <c r="G64">
        <f t="shared" si="4"/>
        <v>148.62862128861698</v>
      </c>
      <c r="H64">
        <v>105</v>
      </c>
      <c r="J64">
        <v>1.05</v>
      </c>
    </row>
    <row r="65" spans="1:10" x14ac:dyDescent="0.45">
      <c r="A65">
        <v>64</v>
      </c>
      <c r="B65">
        <f t="shared" si="0"/>
        <v>11.673735878134163</v>
      </c>
      <c r="C65">
        <f t="shared" si="1"/>
        <v>12.14068531325953</v>
      </c>
      <c r="E65">
        <f t="shared" si="2"/>
        <v>141.72715372653428</v>
      </c>
      <c r="F65">
        <f t="shared" si="3"/>
        <v>136.27610935243681</v>
      </c>
      <c r="G65">
        <f t="shared" si="4"/>
        <v>147.39623987559565</v>
      </c>
      <c r="H65">
        <v>104</v>
      </c>
      <c r="J65">
        <v>1.04</v>
      </c>
    </row>
    <row r="66" spans="1:10" x14ac:dyDescent="0.45">
      <c r="A66">
        <v>65</v>
      </c>
      <c r="B66">
        <f t="shared" si="0"/>
        <v>11.736035025022213</v>
      </c>
      <c r="C66">
        <f t="shared" si="1"/>
        <v>11.618674674771992</v>
      </c>
      <c r="E66">
        <f t="shared" si="2"/>
        <v>136.35717292746267</v>
      </c>
      <c r="F66">
        <f t="shared" si="3"/>
        <v>137.73451810854814</v>
      </c>
      <c r="G66">
        <f t="shared" si="4"/>
        <v>134.99360119818803</v>
      </c>
      <c r="H66">
        <v>99</v>
      </c>
      <c r="J66">
        <v>0.99</v>
      </c>
    </row>
    <row r="67" spans="1:10" x14ac:dyDescent="0.45">
      <c r="A67">
        <v>66</v>
      </c>
      <c r="B67">
        <f t="shared" ref="B67:B89" si="5">2.8*POWER(A67,0.3432946)</f>
        <v>11.797707889883082</v>
      </c>
      <c r="C67">
        <f t="shared" ref="C67:C89" si="6">B67*J67</f>
        <v>12.269616205478405</v>
      </c>
      <c r="E67">
        <f t="shared" si="2"/>
        <v>144.75334791320989</v>
      </c>
      <c r="F67">
        <f t="shared" si="3"/>
        <v>139.18591145500952</v>
      </c>
      <c r="G67">
        <f t="shared" si="4"/>
        <v>150.54348182973828</v>
      </c>
      <c r="H67">
        <v>104</v>
      </c>
      <c r="J67">
        <v>1.04</v>
      </c>
    </row>
    <row r="68" spans="1:10" x14ac:dyDescent="0.45">
      <c r="A68">
        <v>67</v>
      </c>
      <c r="B68">
        <f t="shared" si="5"/>
        <v>11.858770116642992</v>
      </c>
      <c r="C68">
        <f t="shared" si="6"/>
        <v>12.333120921308712</v>
      </c>
      <c r="E68">
        <f t="shared" ref="E68:E89" si="7">B68*C68</f>
        <v>146.25564582656023</v>
      </c>
      <c r="F68">
        <f t="shared" ref="F68:F89" si="8">B68*B68</f>
        <v>140.63042867938483</v>
      </c>
      <c r="G68">
        <f t="shared" ref="G68:G89" si="9">C68*C68</f>
        <v>152.10587165962266</v>
      </c>
      <c r="H68">
        <v>104</v>
      </c>
      <c r="J68">
        <v>1.04</v>
      </c>
    </row>
    <row r="69" spans="1:10" x14ac:dyDescent="0.45">
      <c r="A69">
        <v>68</v>
      </c>
      <c r="B69">
        <f t="shared" si="5"/>
        <v>11.919236731878554</v>
      </c>
      <c r="C69">
        <f t="shared" si="6"/>
        <v>12.276813833834911</v>
      </c>
      <c r="E69">
        <f t="shared" si="7"/>
        <v>146.33025039867985</v>
      </c>
      <c r="F69">
        <f t="shared" si="8"/>
        <v>142.06820427056294</v>
      </c>
      <c r="G69">
        <f t="shared" si="9"/>
        <v>150.72015791064024</v>
      </c>
      <c r="H69">
        <v>103</v>
      </c>
      <c r="J69">
        <v>1.03</v>
      </c>
    </row>
    <row r="70" spans="1:10" x14ac:dyDescent="0.45">
      <c r="A70">
        <v>69</v>
      </c>
      <c r="B70">
        <f t="shared" si="5"/>
        <v>11.97912217785902</v>
      </c>
      <c r="C70">
        <f t="shared" si="6"/>
        <v>12.817660730309152</v>
      </c>
      <c r="E70">
        <f t="shared" si="7"/>
        <v>153.544323922719</v>
      </c>
      <c r="F70">
        <f t="shared" si="8"/>
        <v>143.49936815207383</v>
      </c>
      <c r="G70">
        <f t="shared" si="9"/>
        <v>164.29242659730934</v>
      </c>
      <c r="H70">
        <v>105</v>
      </c>
      <c r="J70">
        <v>1.07</v>
      </c>
    </row>
    <row r="71" spans="1:10" x14ac:dyDescent="0.45">
      <c r="A71">
        <v>70</v>
      </c>
      <c r="B71">
        <f t="shared" si="5"/>
        <v>12.038440343368887</v>
      </c>
      <c r="C71">
        <f t="shared" si="6"/>
        <v>12.519977957103643</v>
      </c>
      <c r="E71">
        <f t="shared" si="7"/>
        <v>150.72100773688567</v>
      </c>
      <c r="F71">
        <f t="shared" si="8"/>
        <v>144.92404590085161</v>
      </c>
      <c r="G71">
        <f t="shared" si="9"/>
        <v>156.74984804636111</v>
      </c>
      <c r="H71">
        <v>104</v>
      </c>
      <c r="J71">
        <v>1.04</v>
      </c>
    </row>
    <row r="72" spans="1:10" x14ac:dyDescent="0.45">
      <c r="A72">
        <v>71</v>
      </c>
      <c r="B72">
        <f t="shared" si="5"/>
        <v>12.097204592489296</v>
      </c>
      <c r="C72">
        <f t="shared" si="6"/>
        <v>12.702064822113762</v>
      </c>
      <c r="E72">
        <f t="shared" si="7"/>
        <v>153.65947690017134</v>
      </c>
      <c r="F72">
        <f t="shared" si="8"/>
        <v>146.34235895254412</v>
      </c>
      <c r="G72">
        <f t="shared" si="9"/>
        <v>161.34245074517992</v>
      </c>
      <c r="H72">
        <v>105</v>
      </c>
      <c r="J72">
        <v>1.05</v>
      </c>
    </row>
    <row r="73" spans="1:10" x14ac:dyDescent="0.45">
      <c r="A73">
        <v>72</v>
      </c>
      <c r="B73">
        <f t="shared" si="5"/>
        <v>12.155427791500214</v>
      </c>
      <c r="C73">
        <f t="shared" si="6"/>
        <v>12.641644903160223</v>
      </c>
      <c r="E73">
        <f t="shared" si="7"/>
        <v>153.66460178615083</v>
      </c>
      <c r="F73">
        <f t="shared" si="8"/>
        <v>147.75442479437578</v>
      </c>
      <c r="G73">
        <f t="shared" si="9"/>
        <v>159.81118585759685</v>
      </c>
      <c r="H73">
        <v>104</v>
      </c>
      <c r="J73">
        <v>1.04</v>
      </c>
    </row>
    <row r="74" spans="1:10" x14ac:dyDescent="0.45">
      <c r="A74">
        <v>73</v>
      </c>
      <c r="B74">
        <f t="shared" si="5"/>
        <v>12.213122334050334</v>
      </c>
      <c r="C74">
        <f t="shared" si="6"/>
        <v>12.823778450752851</v>
      </c>
      <c r="E74">
        <f t="shared" si="7"/>
        <v>156.61837500380304</v>
      </c>
      <c r="F74">
        <f t="shared" si="8"/>
        <v>149.16035714647907</v>
      </c>
      <c r="G74">
        <f t="shared" si="9"/>
        <v>164.4492937539932</v>
      </c>
      <c r="H74">
        <v>105</v>
      </c>
      <c r="J74">
        <v>1.05</v>
      </c>
    </row>
    <row r="75" spans="1:10" x14ac:dyDescent="0.45">
      <c r="A75">
        <v>74</v>
      </c>
      <c r="B75">
        <f t="shared" si="5"/>
        <v>12.270300164728402</v>
      </c>
      <c r="C75">
        <f t="shared" si="6"/>
        <v>12.761112171317539</v>
      </c>
      <c r="E75">
        <f t="shared" si="7"/>
        <v>156.58267677783522</v>
      </c>
      <c r="F75">
        <f t="shared" si="8"/>
        <v>150.56026613253385</v>
      </c>
      <c r="G75">
        <f t="shared" si="9"/>
        <v>162.84598384894863</v>
      </c>
      <c r="H75">
        <v>104</v>
      </c>
      <c r="J75">
        <v>1.04</v>
      </c>
    </row>
    <row r="76" spans="1:10" x14ac:dyDescent="0.45">
      <c r="A76">
        <v>75</v>
      </c>
      <c r="B76">
        <f t="shared" si="5"/>
        <v>12.326972801157565</v>
      </c>
      <c r="C76">
        <f t="shared" si="6"/>
        <v>12.696781985192292</v>
      </c>
      <c r="E76">
        <f t="shared" si="7"/>
        <v>156.51288619369274</v>
      </c>
      <c r="F76">
        <f t="shared" si="8"/>
        <v>151.95425844047838</v>
      </c>
      <c r="G76">
        <f t="shared" si="9"/>
        <v>161.20827277950352</v>
      </c>
      <c r="H76">
        <v>103</v>
      </c>
      <c r="J76">
        <f t="shared" ref="J76:J87" si="10">H76/100</f>
        <v>1.03</v>
      </c>
    </row>
    <row r="77" spans="1:10" x14ac:dyDescent="0.45">
      <c r="A77">
        <v>76</v>
      </c>
      <c r="B77">
        <f t="shared" si="5"/>
        <v>12.383151354723799</v>
      </c>
      <c r="C77">
        <f t="shared" si="6"/>
        <v>12.395534506078521</v>
      </c>
      <c r="E77">
        <f t="shared" si="7"/>
        <v>153.49577991147183</v>
      </c>
      <c r="F77">
        <f t="shared" si="8"/>
        <v>153.34243747399785</v>
      </c>
      <c r="G77">
        <f t="shared" si="9"/>
        <v>153.64927569138328</v>
      </c>
      <c r="H77">
        <v>104</v>
      </c>
      <c r="J77">
        <v>1.0009999999999999</v>
      </c>
    </row>
    <row r="78" spans="1:10" x14ac:dyDescent="0.45">
      <c r="A78">
        <v>77</v>
      </c>
      <c r="B78">
        <f t="shared" si="5"/>
        <v>12.438846550039468</v>
      </c>
      <c r="C78">
        <f t="shared" si="6"/>
        <v>12.812011946540652</v>
      </c>
      <c r="E78">
        <f t="shared" si="7"/>
        <v>159.36665060029165</v>
      </c>
      <c r="F78">
        <f t="shared" si="8"/>
        <v>154.72490349542878</v>
      </c>
      <c r="G78">
        <f t="shared" si="9"/>
        <v>164.14765011830039</v>
      </c>
      <c r="H78">
        <v>103</v>
      </c>
      <c r="J78">
        <f t="shared" si="10"/>
        <v>1.03</v>
      </c>
    </row>
    <row r="79" spans="1:10" x14ac:dyDescent="0.45">
      <c r="A79">
        <v>78</v>
      </c>
      <c r="B79">
        <f t="shared" si="5"/>
        <v>12.494068743234765</v>
      </c>
      <c r="C79">
        <f t="shared" si="6"/>
        <v>13.243712867828851</v>
      </c>
      <c r="E79">
        <f t="shared" si="7"/>
        <v>165.46785898631649</v>
      </c>
      <c r="F79">
        <f t="shared" si="8"/>
        <v>156.10175376067593</v>
      </c>
      <c r="G79">
        <f t="shared" si="9"/>
        <v>175.39593052549549</v>
      </c>
      <c r="H79">
        <v>106</v>
      </c>
      <c r="J79">
        <f t="shared" si="10"/>
        <v>1.06</v>
      </c>
    </row>
    <row r="80" spans="1:10" x14ac:dyDescent="0.45">
      <c r="A80">
        <v>79</v>
      </c>
      <c r="B80">
        <f t="shared" si="5"/>
        <v>12.548827939161528</v>
      </c>
      <c r="C80">
        <f t="shared" si="6"/>
        <v>12.799804497944759</v>
      </c>
      <c r="E80">
        <f t="shared" si="7"/>
        <v>160.62254429961459</v>
      </c>
      <c r="F80">
        <f t="shared" si="8"/>
        <v>157.47308264668098</v>
      </c>
      <c r="G80">
        <f t="shared" si="9"/>
        <v>163.83499518560689</v>
      </c>
      <c r="H80">
        <v>107</v>
      </c>
      <c r="J80">
        <v>1.02</v>
      </c>
    </row>
    <row r="81" spans="1:10" x14ac:dyDescent="0.45">
      <c r="A81">
        <v>80</v>
      </c>
      <c r="B81">
        <f t="shared" si="5"/>
        <v>12.603133807587065</v>
      </c>
      <c r="C81">
        <f t="shared" si="6"/>
        <v>13.359321836042289</v>
      </c>
      <c r="E81">
        <f t="shared" si="7"/>
        <v>168.36932067826069</v>
      </c>
      <c r="F81">
        <f t="shared" si="8"/>
        <v>158.83898177194405</v>
      </c>
      <c r="G81">
        <f t="shared" si="9"/>
        <v>178.47147991895633</v>
      </c>
      <c r="H81">
        <v>106</v>
      </c>
      <c r="J81">
        <f t="shared" si="10"/>
        <v>1.06</v>
      </c>
    </row>
    <row r="82" spans="1:10" x14ac:dyDescent="0.45">
      <c r="A82">
        <v>81</v>
      </c>
      <c r="B82">
        <f t="shared" si="5"/>
        <v>12.656995698449162</v>
      </c>
      <c r="C82">
        <f t="shared" si="6"/>
        <v>13.28984548337162</v>
      </c>
      <c r="E82">
        <f t="shared" si="7"/>
        <v>168.20951711608862</v>
      </c>
      <c r="F82">
        <f t="shared" si="8"/>
        <v>160.19954011056058</v>
      </c>
      <c r="G82">
        <f t="shared" si="9"/>
        <v>176.61999297189305</v>
      </c>
      <c r="H82">
        <v>105</v>
      </c>
      <c r="J82">
        <f t="shared" si="10"/>
        <v>1.05</v>
      </c>
    </row>
    <row r="83" spans="1:10" x14ac:dyDescent="0.45">
      <c r="A83">
        <v>82</v>
      </c>
      <c r="B83">
        <f t="shared" si="5"/>
        <v>12.710422656237448</v>
      </c>
      <c r="C83">
        <f t="shared" si="6"/>
        <v>13.473048015611695</v>
      </c>
      <c r="E83">
        <f t="shared" si="7"/>
        <v>171.24813474620589</v>
      </c>
      <c r="F83">
        <f t="shared" si="8"/>
        <v>161.55484410019423</v>
      </c>
      <c r="G83">
        <f t="shared" si="9"/>
        <v>181.52302283097825</v>
      </c>
      <c r="H83">
        <v>106</v>
      </c>
      <c r="J83">
        <f t="shared" si="10"/>
        <v>1.06</v>
      </c>
    </row>
    <row r="84" spans="1:10" x14ac:dyDescent="0.45">
      <c r="A84">
        <v>83</v>
      </c>
      <c r="B84">
        <f t="shared" si="5"/>
        <v>12.763423433561329</v>
      </c>
      <c r="C84">
        <f t="shared" si="6"/>
        <v>13.273960370903783</v>
      </c>
      <c r="E84">
        <f t="shared" si="7"/>
        <v>169.42117685415778</v>
      </c>
      <c r="F84">
        <f t="shared" si="8"/>
        <v>162.90497774438245</v>
      </c>
      <c r="G84">
        <f t="shared" si="9"/>
        <v>176.19802392832409</v>
      </c>
      <c r="H84">
        <v>104</v>
      </c>
      <c r="J84">
        <f t="shared" si="10"/>
        <v>1.04</v>
      </c>
    </row>
    <row r="85" spans="1:10" x14ac:dyDescent="0.45">
      <c r="A85">
        <v>84</v>
      </c>
      <c r="B85">
        <f t="shared" si="5"/>
        <v>12.816006503959533</v>
      </c>
      <c r="C85">
        <f t="shared" si="6"/>
        <v>12.687846438919937</v>
      </c>
      <c r="E85">
        <f t="shared" si="7"/>
        <v>162.60752248243773</v>
      </c>
      <c r="F85">
        <f t="shared" si="8"/>
        <v>164.25002270953306</v>
      </c>
      <c r="G85">
        <f t="shared" si="9"/>
        <v>160.98144725761333</v>
      </c>
      <c r="H85">
        <v>105</v>
      </c>
      <c r="J85">
        <v>0.99</v>
      </c>
    </row>
    <row r="86" spans="1:10" x14ac:dyDescent="0.45">
      <c r="A86">
        <v>85</v>
      </c>
      <c r="B86">
        <f t="shared" si="5"/>
        <v>12.868180074002332</v>
      </c>
      <c r="C86">
        <f t="shared" si="6"/>
        <v>13.254225476222402</v>
      </c>
      <c r="E86">
        <f t="shared" si="7"/>
        <v>170.55776016945919</v>
      </c>
      <c r="F86">
        <f t="shared" si="8"/>
        <v>165.59005841695065</v>
      </c>
      <c r="G86">
        <f t="shared" si="9"/>
        <v>175.67449297454294</v>
      </c>
      <c r="H86">
        <v>103</v>
      </c>
      <c r="J86">
        <f t="shared" si="10"/>
        <v>1.03</v>
      </c>
    </row>
    <row r="87" spans="1:10" x14ac:dyDescent="0.45">
      <c r="A87">
        <v>86</v>
      </c>
      <c r="B87">
        <f t="shared" si="5"/>
        <v>12.919952094733114</v>
      </c>
      <c r="C87">
        <f t="shared" si="6"/>
        <v>13.178351136627777</v>
      </c>
      <c r="E87">
        <f t="shared" si="7"/>
        <v>170.26366537280256</v>
      </c>
      <c r="F87">
        <f t="shared" si="8"/>
        <v>166.92516213019857</v>
      </c>
      <c r="G87">
        <f t="shared" si="9"/>
        <v>173.66893868025861</v>
      </c>
      <c r="H87">
        <v>102</v>
      </c>
      <c r="J87">
        <f t="shared" si="10"/>
        <v>1.02</v>
      </c>
    </row>
    <row r="88" spans="1:10" x14ac:dyDescent="0.45">
      <c r="A88">
        <v>87</v>
      </c>
      <c r="B88">
        <f t="shared" si="5"/>
        <v>12.971330272492855</v>
      </c>
      <c r="C88">
        <f t="shared" si="6"/>
        <v>13.101043575217783</v>
      </c>
      <c r="E88">
        <f t="shared" si="7"/>
        <v>169.93796312847047</v>
      </c>
      <c r="F88">
        <f t="shared" si="8"/>
        <v>168.25540903808957</v>
      </c>
      <c r="G88">
        <f t="shared" si="9"/>
        <v>171.63734275975517</v>
      </c>
      <c r="H88">
        <v>101</v>
      </c>
      <c r="J88">
        <f>H88/100</f>
        <v>1.01</v>
      </c>
    </row>
    <row r="89" spans="1:10" x14ac:dyDescent="0.45">
      <c r="A89">
        <v>88</v>
      </c>
      <c r="B89">
        <f t="shared" si="5"/>
        <v>13.022322079167235</v>
      </c>
      <c r="C89">
        <f t="shared" si="6"/>
        <v>13.022322079167235</v>
      </c>
      <c r="E89">
        <f t="shared" si="7"/>
        <v>169.58087233356648</v>
      </c>
      <c r="F89">
        <f t="shared" si="8"/>
        <v>169.58087233356648</v>
      </c>
      <c r="G89">
        <f t="shared" si="9"/>
        <v>169.58087233356648</v>
      </c>
      <c r="H89">
        <v>100</v>
      </c>
      <c r="J89">
        <v>1</v>
      </c>
    </row>
    <row r="90" spans="1:10" x14ac:dyDescent="0.45">
      <c r="A90" t="s">
        <v>6</v>
      </c>
      <c r="B90">
        <f>SUM(B2:B89)</f>
        <v>858.851885043072</v>
      </c>
      <c r="C90">
        <f>SUM(C2:C89)</f>
        <v>877.39335483089985</v>
      </c>
      <c r="E90">
        <f t="shared" ref="E90:G90" si="11">SUM(E2:E89)</f>
        <v>9097.2179914900989</v>
      </c>
      <c r="F90">
        <f t="shared" si="11"/>
        <v>8931.8304446940947</v>
      </c>
      <c r="G90">
        <f t="shared" si="11"/>
        <v>9280.4227387383398</v>
      </c>
    </row>
    <row r="93" spans="1:10" x14ac:dyDescent="0.45">
      <c r="B93">
        <v>250</v>
      </c>
      <c r="C93">
        <f t="shared" ref="C93" si="12">2.8*POWER(B93,0.3432946)</f>
        <v>18.636222523363884</v>
      </c>
      <c r="F93">
        <f>(88*E90)-(B90*C90)</f>
        <v>47004.246530345525</v>
      </c>
      <c r="G93">
        <f>(88*F90)-(B90*B90)</f>
        <v>48374.518691042205</v>
      </c>
      <c r="H93">
        <f>(88*G90)-(C90*C90)</f>
        <v>46858.101907552569</v>
      </c>
    </row>
    <row r="95" spans="1:10" x14ac:dyDescent="0.45">
      <c r="H95">
        <f>G93*H93</f>
        <v>2266738126.5536623</v>
      </c>
    </row>
    <row r="97" spans="8:8" x14ac:dyDescent="0.45">
      <c r="H97">
        <f>F93/SQRT(H95)</f>
        <v>0.98727109177853012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059D-CF59-48AA-95DA-15F5C5D642B5}">
  <dimension ref="A1:L19"/>
  <sheetViews>
    <sheetView workbookViewId="0">
      <selection activeCell="E25" sqref="E25"/>
    </sheetView>
  </sheetViews>
  <sheetFormatPr defaultRowHeight="14.25" x14ac:dyDescent="0.45"/>
  <cols>
    <col min="6" max="6" width="12.33203125" bestFit="1" customWidth="1"/>
    <col min="8" max="8" width="11.73046875" bestFit="1" customWidth="1"/>
  </cols>
  <sheetData>
    <row r="1" spans="1:12" x14ac:dyDescent="0.45">
      <c r="C1" t="s">
        <v>7</v>
      </c>
      <c r="E1" t="s">
        <v>3</v>
      </c>
      <c r="F1" t="s">
        <v>5</v>
      </c>
      <c r="G1" t="s">
        <v>4</v>
      </c>
    </row>
    <row r="2" spans="1:12" x14ac:dyDescent="0.45">
      <c r="A2" s="1">
        <v>4</v>
      </c>
      <c r="C2">
        <v>15.98</v>
      </c>
      <c r="H2">
        <v>109</v>
      </c>
      <c r="J2">
        <v>1.1258777727518776</v>
      </c>
      <c r="L2">
        <v>16</v>
      </c>
    </row>
    <row r="3" spans="1:12" x14ac:dyDescent="0.45">
      <c r="A3" s="1">
        <v>8</v>
      </c>
      <c r="C3">
        <v>9.25</v>
      </c>
      <c r="H3">
        <v>106</v>
      </c>
      <c r="J3">
        <v>1.06</v>
      </c>
      <c r="L3">
        <v>56</v>
      </c>
    </row>
    <row r="4" spans="1:12" x14ac:dyDescent="0.45">
      <c r="A4" s="1">
        <v>12</v>
      </c>
      <c r="C4">
        <v>5.43</v>
      </c>
      <c r="H4">
        <v>105</v>
      </c>
      <c r="J4">
        <v>1.05</v>
      </c>
    </row>
    <row r="5" spans="1:12" x14ac:dyDescent="0.45">
      <c r="A5" s="1">
        <v>16</v>
      </c>
      <c r="C5">
        <v>6.7</v>
      </c>
      <c r="H5">
        <v>106</v>
      </c>
      <c r="J5">
        <v>1.06</v>
      </c>
    </row>
    <row r="6" spans="1:12" x14ac:dyDescent="0.45">
      <c r="A6" s="1">
        <v>24</v>
      </c>
      <c r="C6">
        <v>4.82</v>
      </c>
      <c r="H6">
        <v>102</v>
      </c>
      <c r="J6">
        <v>1.02</v>
      </c>
    </row>
    <row r="7" spans="1:12" x14ac:dyDescent="0.45">
      <c r="A7" s="1">
        <v>32</v>
      </c>
      <c r="C7">
        <v>4.37</v>
      </c>
      <c r="H7">
        <v>105</v>
      </c>
      <c r="J7">
        <v>1.05</v>
      </c>
    </row>
    <row r="8" spans="1:12" x14ac:dyDescent="0.45">
      <c r="A8" s="1">
        <v>44</v>
      </c>
      <c r="C8">
        <v>3.8</v>
      </c>
      <c r="H8">
        <v>95</v>
      </c>
      <c r="J8">
        <v>0.95</v>
      </c>
    </row>
    <row r="9" spans="1:12" x14ac:dyDescent="0.45">
      <c r="A9" s="1">
        <v>56</v>
      </c>
      <c r="C9">
        <v>5.2</v>
      </c>
      <c r="H9">
        <v>95</v>
      </c>
      <c r="J9">
        <v>0.95</v>
      </c>
    </row>
    <row r="10" spans="1:12" x14ac:dyDescent="0.45">
      <c r="A10" s="1">
        <v>72</v>
      </c>
      <c r="C10">
        <v>4.93</v>
      </c>
      <c r="H10">
        <v>104</v>
      </c>
      <c r="J10">
        <v>1.04</v>
      </c>
    </row>
    <row r="11" spans="1:12" x14ac:dyDescent="0.45">
      <c r="A11" s="1">
        <v>88</v>
      </c>
      <c r="C11">
        <v>6.57</v>
      </c>
      <c r="H11">
        <v>100</v>
      </c>
      <c r="J11">
        <v>1</v>
      </c>
    </row>
    <row r="12" spans="1:12" x14ac:dyDescent="0.45">
      <c r="A12" t="s">
        <v>6</v>
      </c>
      <c r="B12">
        <f>SUM(B2:B11)</f>
        <v>0</v>
      </c>
      <c r="C12">
        <f>SUM(C2:C11)</f>
        <v>67.05</v>
      </c>
      <c r="E12">
        <f>SUM(E2:E11)</f>
        <v>0</v>
      </c>
      <c r="F12">
        <f>SUM(F2:F11)</f>
        <v>0</v>
      </c>
      <c r="G12">
        <f>SUM(G2:G11)</f>
        <v>0</v>
      </c>
    </row>
    <row r="15" spans="1:12" x14ac:dyDescent="0.45">
      <c r="F15">
        <f>(88*E12)-(B12*C12)</f>
        <v>0</v>
      </c>
      <c r="G15">
        <f>(88*F12)-(B12*B12)</f>
        <v>0</v>
      </c>
      <c r="H15">
        <f>(88*G12)-(C12*C12)</f>
        <v>-4495.7024999999994</v>
      </c>
    </row>
    <row r="17" spans="8:8" x14ac:dyDescent="0.45">
      <c r="H17">
        <f>G15*H15</f>
        <v>0</v>
      </c>
    </row>
    <row r="19" spans="8:8" x14ac:dyDescent="0.45">
      <c r="H19" t="e">
        <f>F15/SQRT(H17)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0640-CAD9-4574-9A82-A4E971A6AB3C}">
  <dimension ref="B1:O7"/>
  <sheetViews>
    <sheetView workbookViewId="0">
      <selection activeCell="B1" sqref="B1:I7"/>
    </sheetView>
  </sheetViews>
  <sheetFormatPr defaultRowHeight="14.25" x14ac:dyDescent="0.45"/>
  <sheetData>
    <row r="1" spans="2:15" x14ac:dyDescent="0.45">
      <c r="B1">
        <v>1</v>
      </c>
      <c r="C1" t="s">
        <v>10</v>
      </c>
      <c r="D1" s="4">
        <v>76.311999999999998</v>
      </c>
      <c r="E1" s="3" t="s">
        <v>10</v>
      </c>
      <c r="F1" s="4">
        <f>N1/D1*100</f>
        <v>33.258203165950306</v>
      </c>
      <c r="G1" t="s">
        <v>10</v>
      </c>
      <c r="H1" s="4">
        <f>O1/D1*100</f>
        <v>15.829751546283678</v>
      </c>
      <c r="I1" s="2" t="s">
        <v>11</v>
      </c>
      <c r="N1" s="3">
        <v>25.38</v>
      </c>
      <c r="O1" s="3">
        <v>12.08</v>
      </c>
    </row>
    <row r="2" spans="2:15" x14ac:dyDescent="0.45">
      <c r="B2">
        <v>2</v>
      </c>
      <c r="C2" t="s">
        <v>10</v>
      </c>
      <c r="D2" s="4">
        <v>63.232000000000006</v>
      </c>
      <c r="E2" s="3" t="s">
        <v>10</v>
      </c>
      <c r="F2" s="4">
        <f t="shared" ref="F2:F6" si="0">N2/D2*100</f>
        <v>59.337044534412954</v>
      </c>
      <c r="G2" t="s">
        <v>10</v>
      </c>
      <c r="H2" s="4">
        <f t="shared" ref="H2:H6" si="1">O2/D2*100</f>
        <v>18.028846153846153</v>
      </c>
      <c r="I2" s="2" t="s">
        <v>11</v>
      </c>
      <c r="N2" s="3">
        <v>37.520000000000003</v>
      </c>
      <c r="O2" s="3">
        <v>11.4</v>
      </c>
    </row>
    <row r="3" spans="2:15" x14ac:dyDescent="0.45">
      <c r="B3">
        <v>3</v>
      </c>
      <c r="C3" t="s">
        <v>10</v>
      </c>
      <c r="D3" s="4">
        <v>61.503999999999998</v>
      </c>
      <c r="E3" s="3" t="s">
        <v>10</v>
      </c>
      <c r="F3" s="4">
        <f t="shared" si="0"/>
        <v>75.563280437044753</v>
      </c>
      <c r="G3" t="s">
        <v>10</v>
      </c>
      <c r="H3" s="4">
        <f t="shared" si="1"/>
        <v>21.765998959417274</v>
      </c>
      <c r="I3" s="2" t="s">
        <v>11</v>
      </c>
      <c r="N3" s="3">
        <v>46.474440000000001</v>
      </c>
      <c r="O3" s="3">
        <v>13.38696</v>
      </c>
    </row>
    <row r="4" spans="2:15" x14ac:dyDescent="0.45">
      <c r="B4">
        <v>4</v>
      </c>
      <c r="C4" t="s">
        <v>10</v>
      </c>
      <c r="D4" s="4">
        <v>60.72</v>
      </c>
      <c r="E4" s="3" t="s">
        <v>10</v>
      </c>
      <c r="F4" s="4">
        <f t="shared" si="0"/>
        <v>120.47206851119896</v>
      </c>
      <c r="G4" t="s">
        <v>10</v>
      </c>
      <c r="H4" s="4">
        <f>O4/D4*100</f>
        <v>20.160342555994731</v>
      </c>
      <c r="I4" s="2" t="s">
        <v>11</v>
      </c>
      <c r="N4" s="3">
        <v>73.15064000000001</v>
      </c>
      <c r="O4" s="3">
        <v>12.24136</v>
      </c>
    </row>
    <row r="5" spans="2:15" x14ac:dyDescent="0.45">
      <c r="B5">
        <v>5</v>
      </c>
      <c r="C5" t="s">
        <v>10</v>
      </c>
      <c r="D5" s="4">
        <v>59.592000000000006</v>
      </c>
      <c r="E5" s="3" t="s">
        <v>10</v>
      </c>
      <c r="F5" s="4">
        <f t="shared" si="0"/>
        <v>58.598469593233993</v>
      </c>
      <c r="G5" t="s">
        <v>10</v>
      </c>
      <c r="H5" s="4">
        <f t="shared" si="1"/>
        <v>25.221506242448648</v>
      </c>
      <c r="I5" s="2" t="s">
        <v>11</v>
      </c>
      <c r="N5" s="3">
        <v>34.92</v>
      </c>
      <c r="O5" s="3">
        <v>15.03</v>
      </c>
    </row>
    <row r="6" spans="2:15" x14ac:dyDescent="0.45">
      <c r="B6">
        <v>6</v>
      </c>
      <c r="C6" t="s">
        <v>10</v>
      </c>
      <c r="D6" s="4">
        <v>51.176000000000002</v>
      </c>
      <c r="E6" s="3" t="s">
        <v>10</v>
      </c>
      <c r="F6" s="4">
        <f t="shared" si="0"/>
        <v>98.474910114115985</v>
      </c>
      <c r="G6" t="s">
        <v>10</v>
      </c>
      <c r="H6" s="4">
        <f t="shared" si="1"/>
        <v>27.317492574644366</v>
      </c>
      <c r="I6" s="2" t="s">
        <v>11</v>
      </c>
      <c r="N6" s="3">
        <v>50.395519999999998</v>
      </c>
      <c r="O6" s="3">
        <v>13.98</v>
      </c>
    </row>
    <row r="7" spans="2:15" x14ac:dyDescent="0.45">
      <c r="B7" t="s">
        <v>14</v>
      </c>
      <c r="C7" t="s">
        <v>10</v>
      </c>
      <c r="D7" s="4">
        <f>SUM(D1:D6)/6</f>
        <v>62.089333333333336</v>
      </c>
      <c r="E7" s="3" t="s">
        <v>10</v>
      </c>
      <c r="F7" s="4">
        <f>SUM(F1:F6)/6</f>
        <v>74.283996059326157</v>
      </c>
      <c r="G7" t="s">
        <v>10</v>
      </c>
      <c r="H7" s="4">
        <f>SUM(H1:H6)/6</f>
        <v>21.387323005439143</v>
      </c>
      <c r="I7" s="2" t="s">
        <v>11</v>
      </c>
      <c r="N7" s="3">
        <v>50.921964000000003</v>
      </c>
      <c r="O7" s="3">
        <f>AVERAGE(O1:O6)</f>
        <v>13.01972</v>
      </c>
    </row>
  </sheetData>
  <sortState xmlns:xlrd2="http://schemas.microsoft.com/office/spreadsheetml/2017/richdata2" ref="D1:G6">
    <sortCondition descending="1" ref="D1:D6"/>
  </sortState>
  <hyperlinks>
    <hyperlink ref="I1" r:id="rId1" xr:uid="{F521CDC8-1FC7-476D-BFC6-77EC50008475}"/>
    <hyperlink ref="I2:I7" r:id="rId2" display="\\" xr:uid="{C9C6E8C5-9CF6-4DFC-9F6B-537553C5EF8E}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</vt:lpstr>
      <vt:lpstr>wpm</vt:lpstr>
      <vt:lpstr>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Ebner</dc:creator>
  <cp:lastModifiedBy>Sam Ebner</cp:lastModifiedBy>
  <dcterms:created xsi:type="dcterms:W3CDTF">2021-02-21T14:21:42Z</dcterms:created>
  <dcterms:modified xsi:type="dcterms:W3CDTF">2021-02-24T18:32:00Z</dcterms:modified>
</cp:coreProperties>
</file>