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4F247508-D92C-436B-BCE2-43D58846414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Übersicht" sheetId="2" r:id="rId1"/>
    <sheet name="VK" sheetId="203" r:id="rId2"/>
    <sheet name="TP" sheetId="225" r:id="rId3"/>
    <sheet name="AP+" sheetId="202" r:id="rId4"/>
    <sheet name="Allg" sheetId="193" r:id="rId5"/>
    <sheet name="1" sheetId="206" r:id="rId6"/>
    <sheet name="2" sheetId="205" r:id="rId7"/>
    <sheet name="3" sheetId="207" r:id="rId8"/>
    <sheet name="4" sheetId="208" r:id="rId9"/>
    <sheet name="5" sheetId="209" r:id="rId10"/>
    <sheet name="6" sheetId="210" r:id="rId11"/>
    <sheet name="7" sheetId="211" r:id="rId12"/>
    <sheet name="8" sheetId="212" r:id="rId13"/>
    <sheet name="9" sheetId="213" r:id="rId14"/>
    <sheet name="10" sheetId="214" r:id="rId15"/>
    <sheet name="11" sheetId="215" r:id="rId16"/>
    <sheet name="12" sheetId="216" r:id="rId17"/>
    <sheet name="13" sheetId="217" r:id="rId18"/>
    <sheet name="14" sheetId="218" r:id="rId19"/>
    <sheet name="15" sheetId="219" r:id="rId20"/>
    <sheet name="16" sheetId="220" r:id="rId21"/>
    <sheet name="17" sheetId="221" r:id="rId22"/>
    <sheet name="18" sheetId="222" r:id="rId23"/>
    <sheet name="19" sheetId="223" r:id="rId24"/>
    <sheet name="20" sheetId="224" r:id="rId25"/>
  </sheets>
  <definedNames>
    <definedName name="_xlnm._FilterDatabase" localSheetId="2" hidden="1">TP!$M$8:$M$20</definedName>
    <definedName name="Angebotsnummer">Übersicht!$B$5</definedName>
    <definedName name="Anlage">Übersicht!$B$4</definedName>
    <definedName name="Auslöse">VK!$F$34</definedName>
    <definedName name="Bearbeiter">Übersicht!$E$5</definedName>
    <definedName name="Datum">Übersicht!$D$5</definedName>
    <definedName name="Doku" comment="Stundensatz Dokumentation">VK!$F$11</definedName>
    <definedName name="_xlnm.Print_Area" localSheetId="5">'1'!$B$2:$BE$523</definedName>
    <definedName name="_xlnm.Print_Area" localSheetId="14">'10'!$B$2:$BE$523</definedName>
    <definedName name="_xlnm.Print_Area" localSheetId="15">'11'!$B$2:$BE$523</definedName>
    <definedName name="_xlnm.Print_Area" localSheetId="16">'12'!$B$2:$BE$523</definedName>
    <definedName name="_xlnm.Print_Area" localSheetId="17">'13'!$B$2:$BE$523</definedName>
    <definedName name="_xlnm.Print_Area" localSheetId="18">'14'!$B$2:$BE$523</definedName>
    <definedName name="_xlnm.Print_Area" localSheetId="19">'15'!$B$2:$BE$523</definedName>
    <definedName name="_xlnm.Print_Area" localSheetId="20">'16'!$B$2:$BE$523</definedName>
    <definedName name="_xlnm.Print_Area" localSheetId="21">'17'!$B$2:$BE$523</definedName>
    <definedName name="_xlnm.Print_Area" localSheetId="22">'18'!$B$2:$BE$523</definedName>
    <definedName name="_xlnm.Print_Area" localSheetId="23">'19'!$B$2:$BE$523</definedName>
    <definedName name="_xlnm.Print_Area" localSheetId="6">'2'!$B$2:$BE$523</definedName>
    <definedName name="_xlnm.Print_Area" localSheetId="24">'20'!$B$2:$BE$523</definedName>
    <definedName name="_xlnm.Print_Area" localSheetId="7">'3'!$B$2:$BE$523</definedName>
    <definedName name="_xlnm.Print_Area" localSheetId="8">'4'!$B$2:$BE$523</definedName>
    <definedName name="_xlnm.Print_Area" localSheetId="9">'5'!$B$2:$BE$523</definedName>
    <definedName name="_xlnm.Print_Area" localSheetId="10">'6'!$B$2:$BE$523</definedName>
    <definedName name="_xlnm.Print_Area" localSheetId="11">'7'!$B$2:$BE$523</definedName>
    <definedName name="_xlnm.Print_Area" localSheetId="12">'8'!$B$2:$BE$523</definedName>
    <definedName name="_xlnm.Print_Area" localSheetId="13">'9'!$B$2:$BE$523</definedName>
    <definedName name="_xlnm.Print_Area" localSheetId="4">Allg!$B$2:$T$56</definedName>
    <definedName name="_xlnm.Print_Area" localSheetId="3">'AP+'!$B$2:$L$45</definedName>
    <definedName name="_xlnm.Print_Area" localSheetId="2">TP!$B$2:$KL$24</definedName>
    <definedName name="_xlnm.Print_Area" localSheetId="0">Übersicht!$B$2:$BA$41</definedName>
    <definedName name="_xlnm.Print_Area" localSheetId="1">VK!$B$2:$S$39</definedName>
    <definedName name="EKo" comment="Stundensatz Elektrokonstruktion">VK!$F$13</definedName>
    <definedName name="El" comment="Stundensatz Elektrik">VK!$F$21</definedName>
    <definedName name="Flüge">VK!$G$37</definedName>
    <definedName name="Gesamtpreis">Übersicht!$Q$40</definedName>
    <definedName name="Gewinn">VK!$O$32</definedName>
    <definedName name="Hotel">VK!$F$35</definedName>
    <definedName name="Inb" comment="Stundensatz Software Inbetriebnahme im Haus und beim Kunden">VK!$F$15</definedName>
    <definedName name="KM_Pauschale">VK!$F$36</definedName>
    <definedName name="Kunde">Übersicht!$B$3</definedName>
    <definedName name="MGKZ">VK!$O$31</definedName>
    <definedName name="MKo" comment="Stundensatz mechanische Konstruktion">VK!$F$10</definedName>
    <definedName name="Mo" comment="Stundensatz Montage">VK!$F$19</definedName>
    <definedName name="Pl" comment="Stundensatz Projektmanagement">VK!$F$17</definedName>
    <definedName name="Projektnachlass">VK!$O$35</definedName>
    <definedName name="Revision">VK!$B$38</definedName>
    <definedName name="Sicherheit">VK!$J$36</definedName>
    <definedName name="SicherheitAngebot" comment="Kalkulierte Sicherheit in der Angebotsphase">VK!$P$33</definedName>
    <definedName name="Sw" comment="Stundensatz Software">VK!$F$14</definedName>
    <definedName name="TF" comment="Stundensatz Teilefertigung">VK!$F$20</definedName>
    <definedName name="Verhandlungsspielraum">VK!$O$33</definedName>
    <definedName name="Zuschläge_IBN">VK!$F$31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12" i="206" l="1"/>
  <c r="P212" i="206"/>
  <c r="Q93" i="206"/>
  <c r="P93" i="206"/>
  <c r="Q234" i="206" l="1"/>
  <c r="Q200" i="206"/>
  <c r="P200" i="206"/>
  <c r="Q81" i="206"/>
  <c r="P81" i="206"/>
  <c r="Q47" i="206"/>
  <c r="Q285" i="206"/>
  <c r="P285" i="206"/>
  <c r="AL377" i="206" l="1"/>
  <c r="AK377" i="206"/>
  <c r="AL375" i="206"/>
  <c r="AK375" i="206"/>
  <c r="AL373" i="206"/>
  <c r="AK373" i="206"/>
  <c r="AL371" i="206"/>
  <c r="AK371" i="206"/>
  <c r="AD377" i="206"/>
  <c r="AI371" i="206"/>
  <c r="AH371" i="206"/>
  <c r="Z373" i="206"/>
  <c r="AB371" i="206"/>
  <c r="AA371" i="206"/>
  <c r="Q16" i="209"/>
  <c r="B45" i="202" l="1"/>
  <c r="H2" i="224"/>
  <c r="C2" i="224"/>
  <c r="AM505" i="224"/>
  <c r="AL505" i="224"/>
  <c r="AK505" i="224"/>
  <c r="AI505" i="224"/>
  <c r="AH505" i="224"/>
  <c r="AG505" i="224"/>
  <c r="AF505" i="224"/>
  <c r="AE505" i="224"/>
  <c r="AD505" i="224"/>
  <c r="AB505" i="224"/>
  <c r="AA505" i="224"/>
  <c r="Z505" i="224"/>
  <c r="Y505" i="224"/>
  <c r="X505" i="224"/>
  <c r="W505" i="224"/>
  <c r="Q505" i="224"/>
  <c r="P505" i="224"/>
  <c r="O505" i="224"/>
  <c r="N505" i="224"/>
  <c r="M505" i="224"/>
  <c r="L505" i="224"/>
  <c r="K505" i="224"/>
  <c r="J505" i="224"/>
  <c r="I505" i="224"/>
  <c r="AM488" i="224"/>
  <c r="AL488" i="224"/>
  <c r="AK488" i="224"/>
  <c r="AI488" i="224"/>
  <c r="AH488" i="224"/>
  <c r="AG488" i="224"/>
  <c r="AF488" i="224"/>
  <c r="AE488" i="224"/>
  <c r="AD488" i="224"/>
  <c r="AB488" i="224"/>
  <c r="AA488" i="224"/>
  <c r="Z488" i="224"/>
  <c r="Y488" i="224"/>
  <c r="X488" i="224"/>
  <c r="W488" i="224"/>
  <c r="Q488" i="224"/>
  <c r="P488" i="224"/>
  <c r="O488" i="224"/>
  <c r="N488" i="224"/>
  <c r="M488" i="224"/>
  <c r="L488" i="224"/>
  <c r="K488" i="224"/>
  <c r="J488" i="224"/>
  <c r="I488" i="224"/>
  <c r="AM471" i="224"/>
  <c r="AL471" i="224"/>
  <c r="AK471" i="224"/>
  <c r="AI471" i="224"/>
  <c r="AH471" i="224"/>
  <c r="AG471" i="224"/>
  <c r="AF471" i="224"/>
  <c r="AE471" i="224"/>
  <c r="AD471" i="224"/>
  <c r="AB471" i="224"/>
  <c r="AA471" i="224"/>
  <c r="Z471" i="224"/>
  <c r="Y471" i="224"/>
  <c r="X471" i="224"/>
  <c r="W471" i="224"/>
  <c r="Q471" i="224"/>
  <c r="P471" i="224"/>
  <c r="O471" i="224"/>
  <c r="N471" i="224"/>
  <c r="M471" i="224"/>
  <c r="L471" i="224"/>
  <c r="K471" i="224"/>
  <c r="J471" i="224"/>
  <c r="I471" i="224"/>
  <c r="AM454" i="224"/>
  <c r="AL454" i="224"/>
  <c r="AK454" i="224"/>
  <c r="AI454" i="224"/>
  <c r="AH454" i="224"/>
  <c r="AG454" i="224"/>
  <c r="AF454" i="224"/>
  <c r="AE454" i="224"/>
  <c r="AD454" i="224"/>
  <c r="AB454" i="224"/>
  <c r="AA454" i="224"/>
  <c r="Z454" i="224"/>
  <c r="Y454" i="224"/>
  <c r="X454" i="224"/>
  <c r="W454" i="224"/>
  <c r="Q454" i="224"/>
  <c r="P454" i="224"/>
  <c r="O454" i="224"/>
  <c r="N454" i="224"/>
  <c r="M454" i="224"/>
  <c r="L454" i="224"/>
  <c r="K454" i="224"/>
  <c r="J454" i="224"/>
  <c r="I454" i="224"/>
  <c r="AM437" i="224"/>
  <c r="AL437" i="224"/>
  <c r="AK437" i="224"/>
  <c r="AI437" i="224"/>
  <c r="AH437" i="224"/>
  <c r="AG437" i="224"/>
  <c r="AF437" i="224"/>
  <c r="AE437" i="224"/>
  <c r="AD437" i="224"/>
  <c r="AB437" i="224"/>
  <c r="AA437" i="224"/>
  <c r="Z437" i="224"/>
  <c r="Y437" i="224"/>
  <c r="X437" i="224"/>
  <c r="W437" i="224"/>
  <c r="Q437" i="224"/>
  <c r="P437" i="224"/>
  <c r="O437" i="224"/>
  <c r="N437" i="224"/>
  <c r="M437" i="224"/>
  <c r="L437" i="224"/>
  <c r="K437" i="224"/>
  <c r="J437" i="224"/>
  <c r="I437" i="224"/>
  <c r="AM420" i="224"/>
  <c r="AL420" i="224"/>
  <c r="AK420" i="224"/>
  <c r="AI420" i="224"/>
  <c r="AH420" i="224"/>
  <c r="AG420" i="224"/>
  <c r="AF420" i="224"/>
  <c r="AE420" i="224"/>
  <c r="AD420" i="224"/>
  <c r="AB420" i="224"/>
  <c r="AA420" i="224"/>
  <c r="Z420" i="224"/>
  <c r="Y420" i="224"/>
  <c r="X420" i="224"/>
  <c r="W420" i="224"/>
  <c r="Q420" i="224"/>
  <c r="P420" i="224"/>
  <c r="O420" i="224"/>
  <c r="N420" i="224"/>
  <c r="M420" i="224"/>
  <c r="L420" i="224"/>
  <c r="K420" i="224"/>
  <c r="J420" i="224"/>
  <c r="I420" i="224"/>
  <c r="AM403" i="224"/>
  <c r="AL403" i="224"/>
  <c r="AK403" i="224"/>
  <c r="AI403" i="224"/>
  <c r="AH403" i="224"/>
  <c r="AG403" i="224"/>
  <c r="AF403" i="224"/>
  <c r="AE403" i="224"/>
  <c r="AD403" i="224"/>
  <c r="AB403" i="224"/>
  <c r="AA403" i="224"/>
  <c r="Z403" i="224"/>
  <c r="Y403" i="224"/>
  <c r="X403" i="224"/>
  <c r="W403" i="224"/>
  <c r="Q403" i="224"/>
  <c r="P403" i="224"/>
  <c r="O403" i="224"/>
  <c r="N403" i="224"/>
  <c r="M403" i="224"/>
  <c r="L403" i="224"/>
  <c r="K403" i="224"/>
  <c r="J403" i="224"/>
  <c r="I403" i="224"/>
  <c r="AM386" i="224"/>
  <c r="AL386" i="224"/>
  <c r="AK386" i="224"/>
  <c r="AI386" i="224"/>
  <c r="AH386" i="224"/>
  <c r="AG386" i="224"/>
  <c r="AF386" i="224"/>
  <c r="AE386" i="224"/>
  <c r="AD386" i="224"/>
  <c r="AB386" i="224"/>
  <c r="AA386" i="224"/>
  <c r="Z386" i="224"/>
  <c r="Y386" i="224"/>
  <c r="X386" i="224"/>
  <c r="W386" i="224"/>
  <c r="Q386" i="224"/>
  <c r="P386" i="224"/>
  <c r="O386" i="224"/>
  <c r="N386" i="224"/>
  <c r="M386" i="224"/>
  <c r="L386" i="224"/>
  <c r="K386" i="224"/>
  <c r="J386" i="224"/>
  <c r="I386" i="224"/>
  <c r="AM369" i="224"/>
  <c r="AL369" i="224"/>
  <c r="AK369" i="224"/>
  <c r="AI369" i="224"/>
  <c r="AH369" i="224"/>
  <c r="AG369" i="224"/>
  <c r="AF369" i="224"/>
  <c r="AE369" i="224"/>
  <c r="AD369" i="224"/>
  <c r="AB369" i="224"/>
  <c r="AA369" i="224"/>
  <c r="Z369" i="224"/>
  <c r="Y369" i="224"/>
  <c r="X369" i="224"/>
  <c r="W369" i="224"/>
  <c r="Q369" i="224"/>
  <c r="P369" i="224"/>
  <c r="O369" i="224"/>
  <c r="N369" i="224"/>
  <c r="M369" i="224"/>
  <c r="L369" i="224"/>
  <c r="K369" i="224"/>
  <c r="J369" i="224"/>
  <c r="I369" i="224"/>
  <c r="AM352" i="224"/>
  <c r="AL352" i="224"/>
  <c r="AK352" i="224"/>
  <c r="AI352" i="224"/>
  <c r="AH352" i="224"/>
  <c r="AG352" i="224"/>
  <c r="AF352" i="224"/>
  <c r="AE352" i="224"/>
  <c r="AD352" i="224"/>
  <c r="AB352" i="224"/>
  <c r="AA352" i="224"/>
  <c r="Z352" i="224"/>
  <c r="Y352" i="224"/>
  <c r="X352" i="224"/>
  <c r="W352" i="224"/>
  <c r="Q352" i="224"/>
  <c r="P352" i="224"/>
  <c r="O352" i="224"/>
  <c r="N352" i="224"/>
  <c r="M352" i="224"/>
  <c r="L352" i="224"/>
  <c r="K352" i="224"/>
  <c r="J352" i="224"/>
  <c r="I352" i="224"/>
  <c r="AM335" i="224"/>
  <c r="AL335" i="224"/>
  <c r="AK335" i="224"/>
  <c r="AI335" i="224"/>
  <c r="AH335" i="224"/>
  <c r="AG335" i="224"/>
  <c r="AF335" i="224"/>
  <c r="AE335" i="224"/>
  <c r="AD335" i="224"/>
  <c r="AB335" i="224"/>
  <c r="AA335" i="224"/>
  <c r="Z335" i="224"/>
  <c r="Y335" i="224"/>
  <c r="X335" i="224"/>
  <c r="W335" i="224"/>
  <c r="Q335" i="224"/>
  <c r="P335" i="224"/>
  <c r="O335" i="224"/>
  <c r="N335" i="224"/>
  <c r="M335" i="224"/>
  <c r="L335" i="224"/>
  <c r="K335" i="224"/>
  <c r="J335" i="224"/>
  <c r="I335" i="224"/>
  <c r="AM318" i="224"/>
  <c r="AL318" i="224"/>
  <c r="AK318" i="224"/>
  <c r="AI318" i="224"/>
  <c r="AH318" i="224"/>
  <c r="AG318" i="224"/>
  <c r="AF318" i="224"/>
  <c r="AE318" i="224"/>
  <c r="AD318" i="224"/>
  <c r="AB318" i="224"/>
  <c r="AA318" i="224"/>
  <c r="Z318" i="224"/>
  <c r="Y318" i="224"/>
  <c r="X318" i="224"/>
  <c r="W318" i="224"/>
  <c r="Q318" i="224"/>
  <c r="P318" i="224"/>
  <c r="O318" i="224"/>
  <c r="N318" i="224"/>
  <c r="M318" i="224"/>
  <c r="L318" i="224"/>
  <c r="K318" i="224"/>
  <c r="J318" i="224"/>
  <c r="I318" i="224"/>
  <c r="AM301" i="224"/>
  <c r="AL301" i="224"/>
  <c r="AK301" i="224"/>
  <c r="AI301" i="224"/>
  <c r="AH301" i="224"/>
  <c r="AG301" i="224"/>
  <c r="AF301" i="224"/>
  <c r="AE301" i="224"/>
  <c r="AD301" i="224"/>
  <c r="AB301" i="224"/>
  <c r="AA301" i="224"/>
  <c r="Z301" i="224"/>
  <c r="Y301" i="224"/>
  <c r="X301" i="224"/>
  <c r="W301" i="224"/>
  <c r="Q301" i="224"/>
  <c r="P301" i="224"/>
  <c r="O301" i="224"/>
  <c r="N301" i="224"/>
  <c r="M301" i="224"/>
  <c r="L301" i="224"/>
  <c r="K301" i="224"/>
  <c r="J301" i="224"/>
  <c r="I301" i="224"/>
  <c r="AM284" i="224"/>
  <c r="AL284" i="224"/>
  <c r="AK284" i="224"/>
  <c r="AI284" i="224"/>
  <c r="AH284" i="224"/>
  <c r="AG284" i="224"/>
  <c r="AF284" i="224"/>
  <c r="AE284" i="224"/>
  <c r="AD284" i="224"/>
  <c r="AB284" i="224"/>
  <c r="AA284" i="224"/>
  <c r="Z284" i="224"/>
  <c r="Y284" i="224"/>
  <c r="X284" i="224"/>
  <c r="W284" i="224"/>
  <c r="Q284" i="224"/>
  <c r="P284" i="224"/>
  <c r="O284" i="224"/>
  <c r="N284" i="224"/>
  <c r="M284" i="224"/>
  <c r="L284" i="224"/>
  <c r="K284" i="224"/>
  <c r="J284" i="224"/>
  <c r="I284" i="224"/>
  <c r="AM267" i="224"/>
  <c r="AL267" i="224"/>
  <c r="AK267" i="224"/>
  <c r="AI267" i="224"/>
  <c r="AH267" i="224"/>
  <c r="AG267" i="224"/>
  <c r="AF267" i="224"/>
  <c r="AE267" i="224"/>
  <c r="AD267" i="224"/>
  <c r="AB267" i="224"/>
  <c r="AA267" i="224"/>
  <c r="Z267" i="224"/>
  <c r="Y267" i="224"/>
  <c r="X267" i="224"/>
  <c r="W267" i="224"/>
  <c r="Q267" i="224"/>
  <c r="P267" i="224"/>
  <c r="O267" i="224"/>
  <c r="N267" i="224"/>
  <c r="M267" i="224"/>
  <c r="L267" i="224"/>
  <c r="K267" i="224"/>
  <c r="J267" i="224"/>
  <c r="I267" i="224"/>
  <c r="AM250" i="224"/>
  <c r="AL250" i="224"/>
  <c r="AK250" i="224"/>
  <c r="AI250" i="224"/>
  <c r="AH250" i="224"/>
  <c r="AG250" i="224"/>
  <c r="AF250" i="224"/>
  <c r="AE250" i="224"/>
  <c r="AD250" i="224"/>
  <c r="AB250" i="224"/>
  <c r="AA250" i="224"/>
  <c r="Z250" i="224"/>
  <c r="Y250" i="224"/>
  <c r="X250" i="224"/>
  <c r="W250" i="224"/>
  <c r="Q250" i="224"/>
  <c r="P250" i="224"/>
  <c r="O250" i="224"/>
  <c r="N250" i="224"/>
  <c r="M250" i="224"/>
  <c r="L250" i="224"/>
  <c r="K250" i="224"/>
  <c r="J250" i="224"/>
  <c r="I250" i="224"/>
  <c r="AM233" i="224"/>
  <c r="AL233" i="224"/>
  <c r="AK233" i="224"/>
  <c r="AI233" i="224"/>
  <c r="AH233" i="224"/>
  <c r="AG233" i="224"/>
  <c r="AF233" i="224"/>
  <c r="AE233" i="224"/>
  <c r="AD233" i="224"/>
  <c r="AB233" i="224"/>
  <c r="AA233" i="224"/>
  <c r="Z233" i="224"/>
  <c r="Y233" i="224"/>
  <c r="X233" i="224"/>
  <c r="W233" i="224"/>
  <c r="Q233" i="224"/>
  <c r="P233" i="224"/>
  <c r="O233" i="224"/>
  <c r="N233" i="224"/>
  <c r="M233" i="224"/>
  <c r="L233" i="224"/>
  <c r="K233" i="224"/>
  <c r="J233" i="224"/>
  <c r="I233" i="224"/>
  <c r="AM216" i="224"/>
  <c r="AL216" i="224"/>
  <c r="AK216" i="224"/>
  <c r="AI216" i="224"/>
  <c r="AH216" i="224"/>
  <c r="AG216" i="224"/>
  <c r="AF216" i="224"/>
  <c r="AE216" i="224"/>
  <c r="AD216" i="224"/>
  <c r="AB216" i="224"/>
  <c r="AA216" i="224"/>
  <c r="Z216" i="224"/>
  <c r="Y216" i="224"/>
  <c r="X216" i="224"/>
  <c r="W216" i="224"/>
  <c r="Q216" i="224"/>
  <c r="P216" i="224"/>
  <c r="O216" i="224"/>
  <c r="N216" i="224"/>
  <c r="M216" i="224"/>
  <c r="L216" i="224"/>
  <c r="K216" i="224"/>
  <c r="J216" i="224"/>
  <c r="I216" i="224"/>
  <c r="AM199" i="224"/>
  <c r="AL199" i="224"/>
  <c r="AK199" i="224"/>
  <c r="AI199" i="224"/>
  <c r="AH199" i="224"/>
  <c r="AG199" i="224"/>
  <c r="AF199" i="224"/>
  <c r="AE199" i="224"/>
  <c r="AD199" i="224"/>
  <c r="AB199" i="224"/>
  <c r="AA199" i="224"/>
  <c r="Z199" i="224"/>
  <c r="Y199" i="224"/>
  <c r="X199" i="224"/>
  <c r="W199" i="224"/>
  <c r="Q199" i="224"/>
  <c r="P199" i="224"/>
  <c r="O199" i="224"/>
  <c r="N199" i="224"/>
  <c r="M199" i="224"/>
  <c r="L199" i="224"/>
  <c r="K199" i="224"/>
  <c r="J199" i="224"/>
  <c r="I199" i="224"/>
  <c r="AM182" i="224"/>
  <c r="AL182" i="224"/>
  <c r="AK182" i="224"/>
  <c r="AI182" i="224"/>
  <c r="AH182" i="224"/>
  <c r="AG182" i="224"/>
  <c r="AF182" i="224"/>
  <c r="AE182" i="224"/>
  <c r="AD182" i="224"/>
  <c r="AB182" i="224"/>
  <c r="AA182" i="224"/>
  <c r="Z182" i="224"/>
  <c r="Y182" i="224"/>
  <c r="X182" i="224"/>
  <c r="W182" i="224"/>
  <c r="Q182" i="224"/>
  <c r="P182" i="224"/>
  <c r="O182" i="224"/>
  <c r="N182" i="224"/>
  <c r="M182" i="224"/>
  <c r="L182" i="224"/>
  <c r="K182" i="224"/>
  <c r="J182" i="224"/>
  <c r="I182" i="224"/>
  <c r="AM165" i="224"/>
  <c r="AL165" i="224"/>
  <c r="AK165" i="224"/>
  <c r="AI165" i="224"/>
  <c r="AH165" i="224"/>
  <c r="AG165" i="224"/>
  <c r="AF165" i="224"/>
  <c r="AE165" i="224"/>
  <c r="AD165" i="224"/>
  <c r="AB165" i="224"/>
  <c r="AA165" i="224"/>
  <c r="Z165" i="224"/>
  <c r="Y165" i="224"/>
  <c r="X165" i="224"/>
  <c r="W165" i="224"/>
  <c r="Q165" i="224"/>
  <c r="P165" i="224"/>
  <c r="O165" i="224"/>
  <c r="N165" i="224"/>
  <c r="M165" i="224"/>
  <c r="L165" i="224"/>
  <c r="K165" i="224"/>
  <c r="J165" i="224"/>
  <c r="I165" i="224"/>
  <c r="AM148" i="224"/>
  <c r="AL148" i="224"/>
  <c r="AK148" i="224"/>
  <c r="AI148" i="224"/>
  <c r="AH148" i="224"/>
  <c r="AG148" i="224"/>
  <c r="AF148" i="224"/>
  <c r="AE148" i="224"/>
  <c r="AD148" i="224"/>
  <c r="AB148" i="224"/>
  <c r="AA148" i="224"/>
  <c r="Z148" i="224"/>
  <c r="Y148" i="224"/>
  <c r="X148" i="224"/>
  <c r="W148" i="224"/>
  <c r="Q148" i="224"/>
  <c r="P148" i="224"/>
  <c r="O148" i="224"/>
  <c r="N148" i="224"/>
  <c r="M148" i="224"/>
  <c r="L148" i="224"/>
  <c r="K148" i="224"/>
  <c r="J148" i="224"/>
  <c r="I148" i="224"/>
  <c r="AM131" i="224"/>
  <c r="AL131" i="224"/>
  <c r="AK131" i="224"/>
  <c r="AI131" i="224"/>
  <c r="AH131" i="224"/>
  <c r="AG131" i="224"/>
  <c r="AF131" i="224"/>
  <c r="AE131" i="224"/>
  <c r="AD131" i="224"/>
  <c r="AB131" i="224"/>
  <c r="AA131" i="224"/>
  <c r="Z131" i="224"/>
  <c r="Y131" i="224"/>
  <c r="X131" i="224"/>
  <c r="W131" i="224"/>
  <c r="Q131" i="224"/>
  <c r="P131" i="224"/>
  <c r="O131" i="224"/>
  <c r="N131" i="224"/>
  <c r="M131" i="224"/>
  <c r="L131" i="224"/>
  <c r="K131" i="224"/>
  <c r="J131" i="224"/>
  <c r="I131" i="224"/>
  <c r="AM114" i="224"/>
  <c r="AL114" i="224"/>
  <c r="AK114" i="224"/>
  <c r="AI114" i="224"/>
  <c r="AH114" i="224"/>
  <c r="AG114" i="224"/>
  <c r="AF114" i="224"/>
  <c r="AE114" i="224"/>
  <c r="AD114" i="224"/>
  <c r="AB114" i="224"/>
  <c r="AA114" i="224"/>
  <c r="Z114" i="224"/>
  <c r="Y114" i="224"/>
  <c r="X114" i="224"/>
  <c r="W114" i="224"/>
  <c r="Q114" i="224"/>
  <c r="P114" i="224"/>
  <c r="O114" i="224"/>
  <c r="N114" i="224"/>
  <c r="M114" i="224"/>
  <c r="L114" i="224"/>
  <c r="K114" i="224"/>
  <c r="J114" i="224"/>
  <c r="I114" i="224"/>
  <c r="AM97" i="224"/>
  <c r="AL97" i="224"/>
  <c r="AK97" i="224"/>
  <c r="AI97" i="224"/>
  <c r="AH97" i="224"/>
  <c r="AG97" i="224"/>
  <c r="AF97" i="224"/>
  <c r="AE97" i="224"/>
  <c r="AD97" i="224"/>
  <c r="AB97" i="224"/>
  <c r="AA97" i="224"/>
  <c r="Z97" i="224"/>
  <c r="Y97" i="224"/>
  <c r="X97" i="224"/>
  <c r="W97" i="224"/>
  <c r="Q97" i="224"/>
  <c r="P97" i="224"/>
  <c r="O97" i="224"/>
  <c r="N97" i="224"/>
  <c r="M97" i="224"/>
  <c r="L97" i="224"/>
  <c r="K97" i="224"/>
  <c r="J97" i="224"/>
  <c r="I97" i="224"/>
  <c r="AM80" i="224"/>
  <c r="AL80" i="224"/>
  <c r="AK80" i="224"/>
  <c r="AI80" i="224"/>
  <c r="AH80" i="224"/>
  <c r="AG80" i="224"/>
  <c r="AF80" i="224"/>
  <c r="AE80" i="224"/>
  <c r="AD80" i="224"/>
  <c r="AB80" i="224"/>
  <c r="AA80" i="224"/>
  <c r="Z80" i="224"/>
  <c r="Y80" i="224"/>
  <c r="X80" i="224"/>
  <c r="W80" i="224"/>
  <c r="Q80" i="224"/>
  <c r="P80" i="224"/>
  <c r="O80" i="224"/>
  <c r="N80" i="224"/>
  <c r="M80" i="224"/>
  <c r="L80" i="224"/>
  <c r="K80" i="224"/>
  <c r="J80" i="224"/>
  <c r="I80" i="224"/>
  <c r="AM63" i="224"/>
  <c r="AL63" i="224"/>
  <c r="AK63" i="224"/>
  <c r="AI63" i="224"/>
  <c r="AH63" i="224"/>
  <c r="AG63" i="224"/>
  <c r="AF63" i="224"/>
  <c r="AE63" i="224"/>
  <c r="AD63" i="224"/>
  <c r="AB63" i="224"/>
  <c r="AA63" i="224"/>
  <c r="Z63" i="224"/>
  <c r="Y63" i="224"/>
  <c r="X63" i="224"/>
  <c r="W63" i="224"/>
  <c r="Q63" i="224"/>
  <c r="P63" i="224"/>
  <c r="O63" i="224"/>
  <c r="N63" i="224"/>
  <c r="M63" i="224"/>
  <c r="L63" i="224"/>
  <c r="K63" i="224"/>
  <c r="J63" i="224"/>
  <c r="I63" i="224"/>
  <c r="AM46" i="224"/>
  <c r="AL46" i="224"/>
  <c r="AK46" i="224"/>
  <c r="AI46" i="224"/>
  <c r="AH46" i="224"/>
  <c r="AG46" i="224"/>
  <c r="AF46" i="224"/>
  <c r="AE46" i="224"/>
  <c r="AD46" i="224"/>
  <c r="AB46" i="224"/>
  <c r="AA46" i="224"/>
  <c r="Z46" i="224"/>
  <c r="Y46" i="224"/>
  <c r="X46" i="224"/>
  <c r="W46" i="224"/>
  <c r="Q46" i="224"/>
  <c r="P46" i="224"/>
  <c r="O46" i="224"/>
  <c r="N46" i="224"/>
  <c r="M46" i="224"/>
  <c r="L46" i="224"/>
  <c r="K46" i="224"/>
  <c r="J46" i="224"/>
  <c r="I46" i="224"/>
  <c r="AM29" i="224"/>
  <c r="AL29" i="224"/>
  <c r="AL8" i="224" s="1"/>
  <c r="AK29" i="224"/>
  <c r="AI29" i="224"/>
  <c r="AH29" i="224"/>
  <c r="AG29" i="224"/>
  <c r="AF29" i="224"/>
  <c r="AE29" i="224"/>
  <c r="AD29" i="224"/>
  <c r="AB29" i="224"/>
  <c r="AA29" i="224"/>
  <c r="Z29" i="224"/>
  <c r="Y29" i="224"/>
  <c r="X29" i="224"/>
  <c r="X8" i="224" s="1"/>
  <c r="W29" i="224"/>
  <c r="Q29" i="224"/>
  <c r="P29" i="224"/>
  <c r="O29" i="224"/>
  <c r="N29" i="224"/>
  <c r="M29" i="224"/>
  <c r="L29" i="224"/>
  <c r="K29" i="224"/>
  <c r="J29" i="224"/>
  <c r="I29" i="224"/>
  <c r="B29" i="224"/>
  <c r="B46" i="224" s="1"/>
  <c r="B63" i="224" s="1"/>
  <c r="B80" i="224" s="1"/>
  <c r="B97" i="224" s="1"/>
  <c r="B114" i="224" s="1"/>
  <c r="B131" i="224" s="1"/>
  <c r="B148" i="224" s="1"/>
  <c r="B165" i="224" s="1"/>
  <c r="B182" i="224" s="1"/>
  <c r="B199" i="224" s="1"/>
  <c r="B216" i="224" s="1"/>
  <c r="B233" i="224" s="1"/>
  <c r="B250" i="224" s="1"/>
  <c r="B267" i="224" s="1"/>
  <c r="B284" i="224" s="1"/>
  <c r="B301" i="224" s="1"/>
  <c r="B318" i="224" s="1"/>
  <c r="B335" i="224" s="1"/>
  <c r="B352" i="224" s="1"/>
  <c r="B369" i="224" s="1"/>
  <c r="B386" i="224" s="1"/>
  <c r="B403" i="224" s="1"/>
  <c r="B420" i="224" s="1"/>
  <c r="B437" i="224" s="1"/>
  <c r="B454" i="224" s="1"/>
  <c r="B471" i="224" s="1"/>
  <c r="B488" i="224" s="1"/>
  <c r="B505" i="224" s="1"/>
  <c r="AM12" i="224"/>
  <c r="AL12" i="224"/>
  <c r="AK12" i="224"/>
  <c r="AK8" i="224" s="1"/>
  <c r="AI12" i="224"/>
  <c r="AH12" i="224"/>
  <c r="AG12" i="224"/>
  <c r="AG8" i="224" s="1"/>
  <c r="AF12" i="224"/>
  <c r="AE12" i="224"/>
  <c r="AD12" i="224"/>
  <c r="AD8" i="224" s="1"/>
  <c r="AB12" i="224"/>
  <c r="AA12" i="224"/>
  <c r="AA8" i="224" s="1"/>
  <c r="Z12" i="224"/>
  <c r="Z8" i="224" s="1"/>
  <c r="Y12" i="224"/>
  <c r="Y8" i="224" s="1"/>
  <c r="X12" i="224"/>
  <c r="W12" i="224"/>
  <c r="W8" i="224" s="1"/>
  <c r="Q12" i="224"/>
  <c r="P12" i="224"/>
  <c r="O12" i="224"/>
  <c r="O8" i="224" s="1"/>
  <c r="N12" i="224"/>
  <c r="N8" i="224" s="1"/>
  <c r="M12" i="224"/>
  <c r="L12" i="224"/>
  <c r="L8" i="224" s="1"/>
  <c r="K12" i="224"/>
  <c r="J12" i="224"/>
  <c r="I12" i="224"/>
  <c r="I8" i="224" s="1"/>
  <c r="AM8" i="224"/>
  <c r="AH8" i="224"/>
  <c r="AF8" i="224"/>
  <c r="S8" i="224"/>
  <c r="K8" i="224"/>
  <c r="AT7" i="224"/>
  <c r="Q7" i="224"/>
  <c r="E5" i="224"/>
  <c r="D5" i="224"/>
  <c r="B5" i="224"/>
  <c r="B4" i="224"/>
  <c r="G3" i="224"/>
  <c r="E3" i="224"/>
  <c r="B3" i="224"/>
  <c r="H2" i="223"/>
  <c r="C2" i="223"/>
  <c r="AM505" i="223"/>
  <c r="AL505" i="223"/>
  <c r="AK505" i="223"/>
  <c r="AI505" i="223"/>
  <c r="AH505" i="223"/>
  <c r="AG505" i="223"/>
  <c r="AF505" i="223"/>
  <c r="AE505" i="223"/>
  <c r="AD505" i="223"/>
  <c r="AB505" i="223"/>
  <c r="AA505" i="223"/>
  <c r="Z505" i="223"/>
  <c r="Y505" i="223"/>
  <c r="X505" i="223"/>
  <c r="W505" i="223"/>
  <c r="Q505" i="223"/>
  <c r="P505" i="223"/>
  <c r="O505" i="223"/>
  <c r="N505" i="223"/>
  <c r="M505" i="223"/>
  <c r="L505" i="223"/>
  <c r="K505" i="223"/>
  <c r="J505" i="223"/>
  <c r="I505" i="223"/>
  <c r="AM488" i="223"/>
  <c r="AL488" i="223"/>
  <c r="AK488" i="223"/>
  <c r="AI488" i="223"/>
  <c r="AH488" i="223"/>
  <c r="AG488" i="223"/>
  <c r="AF488" i="223"/>
  <c r="AE488" i="223"/>
  <c r="AD488" i="223"/>
  <c r="AB488" i="223"/>
  <c r="AA488" i="223"/>
  <c r="Z488" i="223"/>
  <c r="Y488" i="223"/>
  <c r="X488" i="223"/>
  <c r="W488" i="223"/>
  <c r="Q488" i="223"/>
  <c r="P488" i="223"/>
  <c r="O488" i="223"/>
  <c r="N488" i="223"/>
  <c r="M488" i="223"/>
  <c r="L488" i="223"/>
  <c r="K488" i="223"/>
  <c r="J488" i="223"/>
  <c r="I488" i="223"/>
  <c r="AM471" i="223"/>
  <c r="AL471" i="223"/>
  <c r="AK471" i="223"/>
  <c r="AI471" i="223"/>
  <c r="AH471" i="223"/>
  <c r="AG471" i="223"/>
  <c r="AF471" i="223"/>
  <c r="AE471" i="223"/>
  <c r="AD471" i="223"/>
  <c r="AB471" i="223"/>
  <c r="AA471" i="223"/>
  <c r="Z471" i="223"/>
  <c r="Y471" i="223"/>
  <c r="X471" i="223"/>
  <c r="W471" i="223"/>
  <c r="Q471" i="223"/>
  <c r="P471" i="223"/>
  <c r="O471" i="223"/>
  <c r="N471" i="223"/>
  <c r="M471" i="223"/>
  <c r="L471" i="223"/>
  <c r="K471" i="223"/>
  <c r="J471" i="223"/>
  <c r="I471" i="223"/>
  <c r="AM454" i="223"/>
  <c r="AL454" i="223"/>
  <c r="AK454" i="223"/>
  <c r="AI454" i="223"/>
  <c r="AH454" i="223"/>
  <c r="AG454" i="223"/>
  <c r="AF454" i="223"/>
  <c r="AE454" i="223"/>
  <c r="AD454" i="223"/>
  <c r="AB454" i="223"/>
  <c r="AA454" i="223"/>
  <c r="Z454" i="223"/>
  <c r="Y454" i="223"/>
  <c r="X454" i="223"/>
  <c r="W454" i="223"/>
  <c r="Q454" i="223"/>
  <c r="P454" i="223"/>
  <c r="O454" i="223"/>
  <c r="N454" i="223"/>
  <c r="M454" i="223"/>
  <c r="L454" i="223"/>
  <c r="K454" i="223"/>
  <c r="J454" i="223"/>
  <c r="I454" i="223"/>
  <c r="AM437" i="223"/>
  <c r="AL437" i="223"/>
  <c r="AK437" i="223"/>
  <c r="AI437" i="223"/>
  <c r="AH437" i="223"/>
  <c r="AG437" i="223"/>
  <c r="AF437" i="223"/>
  <c r="AE437" i="223"/>
  <c r="AD437" i="223"/>
  <c r="AB437" i="223"/>
  <c r="AA437" i="223"/>
  <c r="Z437" i="223"/>
  <c r="Y437" i="223"/>
  <c r="X437" i="223"/>
  <c r="W437" i="223"/>
  <c r="Q437" i="223"/>
  <c r="P437" i="223"/>
  <c r="O437" i="223"/>
  <c r="N437" i="223"/>
  <c r="M437" i="223"/>
  <c r="L437" i="223"/>
  <c r="K437" i="223"/>
  <c r="J437" i="223"/>
  <c r="I437" i="223"/>
  <c r="AM420" i="223"/>
  <c r="AL420" i="223"/>
  <c r="AK420" i="223"/>
  <c r="AI420" i="223"/>
  <c r="AH420" i="223"/>
  <c r="AG420" i="223"/>
  <c r="AF420" i="223"/>
  <c r="AE420" i="223"/>
  <c r="AD420" i="223"/>
  <c r="AB420" i="223"/>
  <c r="AA420" i="223"/>
  <c r="Z420" i="223"/>
  <c r="Y420" i="223"/>
  <c r="X420" i="223"/>
  <c r="W420" i="223"/>
  <c r="Q420" i="223"/>
  <c r="P420" i="223"/>
  <c r="O420" i="223"/>
  <c r="N420" i="223"/>
  <c r="M420" i="223"/>
  <c r="L420" i="223"/>
  <c r="K420" i="223"/>
  <c r="J420" i="223"/>
  <c r="I420" i="223"/>
  <c r="AM403" i="223"/>
  <c r="AL403" i="223"/>
  <c r="AK403" i="223"/>
  <c r="AI403" i="223"/>
  <c r="AH403" i="223"/>
  <c r="AG403" i="223"/>
  <c r="AF403" i="223"/>
  <c r="AE403" i="223"/>
  <c r="AD403" i="223"/>
  <c r="AB403" i="223"/>
  <c r="AA403" i="223"/>
  <c r="Z403" i="223"/>
  <c r="Y403" i="223"/>
  <c r="X403" i="223"/>
  <c r="W403" i="223"/>
  <c r="Q403" i="223"/>
  <c r="P403" i="223"/>
  <c r="O403" i="223"/>
  <c r="N403" i="223"/>
  <c r="M403" i="223"/>
  <c r="L403" i="223"/>
  <c r="K403" i="223"/>
  <c r="J403" i="223"/>
  <c r="I403" i="223"/>
  <c r="AM386" i="223"/>
  <c r="AL386" i="223"/>
  <c r="AK386" i="223"/>
  <c r="AI386" i="223"/>
  <c r="AH386" i="223"/>
  <c r="AG386" i="223"/>
  <c r="AF386" i="223"/>
  <c r="AE386" i="223"/>
  <c r="AD386" i="223"/>
  <c r="AB386" i="223"/>
  <c r="AA386" i="223"/>
  <c r="Z386" i="223"/>
  <c r="Y386" i="223"/>
  <c r="X386" i="223"/>
  <c r="W386" i="223"/>
  <c r="Q386" i="223"/>
  <c r="P386" i="223"/>
  <c r="O386" i="223"/>
  <c r="N386" i="223"/>
  <c r="M386" i="223"/>
  <c r="L386" i="223"/>
  <c r="K386" i="223"/>
  <c r="J386" i="223"/>
  <c r="I386" i="223"/>
  <c r="AM369" i="223"/>
  <c r="AL369" i="223"/>
  <c r="AK369" i="223"/>
  <c r="AI369" i="223"/>
  <c r="AH369" i="223"/>
  <c r="AG369" i="223"/>
  <c r="AF369" i="223"/>
  <c r="AE369" i="223"/>
  <c r="AD369" i="223"/>
  <c r="AB369" i="223"/>
  <c r="AA369" i="223"/>
  <c r="Z369" i="223"/>
  <c r="Y369" i="223"/>
  <c r="X369" i="223"/>
  <c r="W369" i="223"/>
  <c r="Q369" i="223"/>
  <c r="P369" i="223"/>
  <c r="O369" i="223"/>
  <c r="N369" i="223"/>
  <c r="M369" i="223"/>
  <c r="L369" i="223"/>
  <c r="K369" i="223"/>
  <c r="J369" i="223"/>
  <c r="I369" i="223"/>
  <c r="AM352" i="223"/>
  <c r="AL352" i="223"/>
  <c r="AK352" i="223"/>
  <c r="AI352" i="223"/>
  <c r="AH352" i="223"/>
  <c r="AG352" i="223"/>
  <c r="AF352" i="223"/>
  <c r="AE352" i="223"/>
  <c r="AD352" i="223"/>
  <c r="AB352" i="223"/>
  <c r="AA352" i="223"/>
  <c r="Z352" i="223"/>
  <c r="Y352" i="223"/>
  <c r="X352" i="223"/>
  <c r="W352" i="223"/>
  <c r="Q352" i="223"/>
  <c r="P352" i="223"/>
  <c r="O352" i="223"/>
  <c r="N352" i="223"/>
  <c r="M352" i="223"/>
  <c r="L352" i="223"/>
  <c r="K352" i="223"/>
  <c r="J352" i="223"/>
  <c r="I352" i="223"/>
  <c r="AM335" i="223"/>
  <c r="AL335" i="223"/>
  <c r="AK335" i="223"/>
  <c r="AI335" i="223"/>
  <c r="AH335" i="223"/>
  <c r="AG335" i="223"/>
  <c r="AF335" i="223"/>
  <c r="AE335" i="223"/>
  <c r="AD335" i="223"/>
  <c r="AB335" i="223"/>
  <c r="AA335" i="223"/>
  <c r="Z335" i="223"/>
  <c r="Y335" i="223"/>
  <c r="X335" i="223"/>
  <c r="W335" i="223"/>
  <c r="Q335" i="223"/>
  <c r="P335" i="223"/>
  <c r="O335" i="223"/>
  <c r="N335" i="223"/>
  <c r="M335" i="223"/>
  <c r="L335" i="223"/>
  <c r="K335" i="223"/>
  <c r="J335" i="223"/>
  <c r="I335" i="223"/>
  <c r="AM318" i="223"/>
  <c r="AL318" i="223"/>
  <c r="AK318" i="223"/>
  <c r="AI318" i="223"/>
  <c r="AH318" i="223"/>
  <c r="AG318" i="223"/>
  <c r="AF318" i="223"/>
  <c r="AE318" i="223"/>
  <c r="AD318" i="223"/>
  <c r="AB318" i="223"/>
  <c r="AA318" i="223"/>
  <c r="Z318" i="223"/>
  <c r="Y318" i="223"/>
  <c r="X318" i="223"/>
  <c r="W318" i="223"/>
  <c r="Q318" i="223"/>
  <c r="P318" i="223"/>
  <c r="O318" i="223"/>
  <c r="N318" i="223"/>
  <c r="M318" i="223"/>
  <c r="L318" i="223"/>
  <c r="K318" i="223"/>
  <c r="J318" i="223"/>
  <c r="I318" i="223"/>
  <c r="AM301" i="223"/>
  <c r="AL301" i="223"/>
  <c r="AK301" i="223"/>
  <c r="AI301" i="223"/>
  <c r="AH301" i="223"/>
  <c r="AG301" i="223"/>
  <c r="AF301" i="223"/>
  <c r="AE301" i="223"/>
  <c r="AD301" i="223"/>
  <c r="AB301" i="223"/>
  <c r="AA301" i="223"/>
  <c r="Z301" i="223"/>
  <c r="Y301" i="223"/>
  <c r="X301" i="223"/>
  <c r="W301" i="223"/>
  <c r="Q301" i="223"/>
  <c r="P301" i="223"/>
  <c r="O301" i="223"/>
  <c r="N301" i="223"/>
  <c r="M301" i="223"/>
  <c r="L301" i="223"/>
  <c r="K301" i="223"/>
  <c r="J301" i="223"/>
  <c r="I301" i="223"/>
  <c r="AM284" i="223"/>
  <c r="AL284" i="223"/>
  <c r="AK284" i="223"/>
  <c r="AI284" i="223"/>
  <c r="AH284" i="223"/>
  <c r="AG284" i="223"/>
  <c r="AF284" i="223"/>
  <c r="AE284" i="223"/>
  <c r="AD284" i="223"/>
  <c r="AB284" i="223"/>
  <c r="AA284" i="223"/>
  <c r="Z284" i="223"/>
  <c r="Y284" i="223"/>
  <c r="X284" i="223"/>
  <c r="W284" i="223"/>
  <c r="Q284" i="223"/>
  <c r="P284" i="223"/>
  <c r="O284" i="223"/>
  <c r="N284" i="223"/>
  <c r="M284" i="223"/>
  <c r="L284" i="223"/>
  <c r="K284" i="223"/>
  <c r="J284" i="223"/>
  <c r="I284" i="223"/>
  <c r="AM267" i="223"/>
  <c r="AL267" i="223"/>
  <c r="AK267" i="223"/>
  <c r="AI267" i="223"/>
  <c r="AH267" i="223"/>
  <c r="AG267" i="223"/>
  <c r="AF267" i="223"/>
  <c r="AE267" i="223"/>
  <c r="AD267" i="223"/>
  <c r="AB267" i="223"/>
  <c r="AA267" i="223"/>
  <c r="Z267" i="223"/>
  <c r="Y267" i="223"/>
  <c r="X267" i="223"/>
  <c r="W267" i="223"/>
  <c r="Q267" i="223"/>
  <c r="P267" i="223"/>
  <c r="O267" i="223"/>
  <c r="N267" i="223"/>
  <c r="M267" i="223"/>
  <c r="L267" i="223"/>
  <c r="K267" i="223"/>
  <c r="J267" i="223"/>
  <c r="I267" i="223"/>
  <c r="AM250" i="223"/>
  <c r="AL250" i="223"/>
  <c r="AK250" i="223"/>
  <c r="AI250" i="223"/>
  <c r="AH250" i="223"/>
  <c r="AG250" i="223"/>
  <c r="AF250" i="223"/>
  <c r="AE250" i="223"/>
  <c r="AD250" i="223"/>
  <c r="AB250" i="223"/>
  <c r="AA250" i="223"/>
  <c r="Z250" i="223"/>
  <c r="Y250" i="223"/>
  <c r="X250" i="223"/>
  <c r="W250" i="223"/>
  <c r="Q250" i="223"/>
  <c r="P250" i="223"/>
  <c r="O250" i="223"/>
  <c r="N250" i="223"/>
  <c r="M250" i="223"/>
  <c r="L250" i="223"/>
  <c r="K250" i="223"/>
  <c r="J250" i="223"/>
  <c r="I250" i="223"/>
  <c r="AM233" i="223"/>
  <c r="AL233" i="223"/>
  <c r="AK233" i="223"/>
  <c r="AI233" i="223"/>
  <c r="AH233" i="223"/>
  <c r="AG233" i="223"/>
  <c r="AF233" i="223"/>
  <c r="AE233" i="223"/>
  <c r="AD233" i="223"/>
  <c r="AB233" i="223"/>
  <c r="AA233" i="223"/>
  <c r="Z233" i="223"/>
  <c r="Y233" i="223"/>
  <c r="X233" i="223"/>
  <c r="W233" i="223"/>
  <c r="Q233" i="223"/>
  <c r="P233" i="223"/>
  <c r="O233" i="223"/>
  <c r="N233" i="223"/>
  <c r="M233" i="223"/>
  <c r="L233" i="223"/>
  <c r="K233" i="223"/>
  <c r="J233" i="223"/>
  <c r="I233" i="223"/>
  <c r="AM216" i="223"/>
  <c r="AL216" i="223"/>
  <c r="AK216" i="223"/>
  <c r="AI216" i="223"/>
  <c r="AH216" i="223"/>
  <c r="AG216" i="223"/>
  <c r="AF216" i="223"/>
  <c r="AE216" i="223"/>
  <c r="AD216" i="223"/>
  <c r="AB216" i="223"/>
  <c r="AA216" i="223"/>
  <c r="Z216" i="223"/>
  <c r="Y216" i="223"/>
  <c r="X216" i="223"/>
  <c r="W216" i="223"/>
  <c r="Q216" i="223"/>
  <c r="P216" i="223"/>
  <c r="O216" i="223"/>
  <c r="N216" i="223"/>
  <c r="M216" i="223"/>
  <c r="L216" i="223"/>
  <c r="K216" i="223"/>
  <c r="J216" i="223"/>
  <c r="I216" i="223"/>
  <c r="AM199" i="223"/>
  <c r="AL199" i="223"/>
  <c r="AK199" i="223"/>
  <c r="AI199" i="223"/>
  <c r="AH199" i="223"/>
  <c r="AG199" i="223"/>
  <c r="AF199" i="223"/>
  <c r="AE199" i="223"/>
  <c r="AD199" i="223"/>
  <c r="AB199" i="223"/>
  <c r="AA199" i="223"/>
  <c r="Z199" i="223"/>
  <c r="Y199" i="223"/>
  <c r="X199" i="223"/>
  <c r="W199" i="223"/>
  <c r="Q199" i="223"/>
  <c r="P199" i="223"/>
  <c r="O199" i="223"/>
  <c r="N199" i="223"/>
  <c r="M199" i="223"/>
  <c r="L199" i="223"/>
  <c r="K199" i="223"/>
  <c r="J199" i="223"/>
  <c r="I199" i="223"/>
  <c r="AM182" i="223"/>
  <c r="AL182" i="223"/>
  <c r="AK182" i="223"/>
  <c r="AI182" i="223"/>
  <c r="AH182" i="223"/>
  <c r="AG182" i="223"/>
  <c r="AF182" i="223"/>
  <c r="AE182" i="223"/>
  <c r="AD182" i="223"/>
  <c r="AB182" i="223"/>
  <c r="AA182" i="223"/>
  <c r="Z182" i="223"/>
  <c r="Y182" i="223"/>
  <c r="X182" i="223"/>
  <c r="W182" i="223"/>
  <c r="Q182" i="223"/>
  <c r="P182" i="223"/>
  <c r="O182" i="223"/>
  <c r="N182" i="223"/>
  <c r="M182" i="223"/>
  <c r="L182" i="223"/>
  <c r="K182" i="223"/>
  <c r="J182" i="223"/>
  <c r="I182" i="223"/>
  <c r="AM165" i="223"/>
  <c r="AL165" i="223"/>
  <c r="AK165" i="223"/>
  <c r="AI165" i="223"/>
  <c r="AH165" i="223"/>
  <c r="AG165" i="223"/>
  <c r="AF165" i="223"/>
  <c r="AE165" i="223"/>
  <c r="AD165" i="223"/>
  <c r="AB165" i="223"/>
  <c r="AA165" i="223"/>
  <c r="Z165" i="223"/>
  <c r="Y165" i="223"/>
  <c r="X165" i="223"/>
  <c r="W165" i="223"/>
  <c r="Q165" i="223"/>
  <c r="P165" i="223"/>
  <c r="O165" i="223"/>
  <c r="N165" i="223"/>
  <c r="M165" i="223"/>
  <c r="L165" i="223"/>
  <c r="K165" i="223"/>
  <c r="J165" i="223"/>
  <c r="I165" i="223"/>
  <c r="AM148" i="223"/>
  <c r="AL148" i="223"/>
  <c r="AK148" i="223"/>
  <c r="AI148" i="223"/>
  <c r="AH148" i="223"/>
  <c r="AG148" i="223"/>
  <c r="AF148" i="223"/>
  <c r="AE148" i="223"/>
  <c r="AD148" i="223"/>
  <c r="AB148" i="223"/>
  <c r="AA148" i="223"/>
  <c r="Z148" i="223"/>
  <c r="Y148" i="223"/>
  <c r="X148" i="223"/>
  <c r="W148" i="223"/>
  <c r="Q148" i="223"/>
  <c r="P148" i="223"/>
  <c r="O148" i="223"/>
  <c r="N148" i="223"/>
  <c r="M148" i="223"/>
  <c r="L148" i="223"/>
  <c r="K148" i="223"/>
  <c r="J148" i="223"/>
  <c r="I148" i="223"/>
  <c r="AM131" i="223"/>
  <c r="AL131" i="223"/>
  <c r="AK131" i="223"/>
  <c r="AI131" i="223"/>
  <c r="AH131" i="223"/>
  <c r="AG131" i="223"/>
  <c r="AF131" i="223"/>
  <c r="AE131" i="223"/>
  <c r="AD131" i="223"/>
  <c r="AB131" i="223"/>
  <c r="AA131" i="223"/>
  <c r="Z131" i="223"/>
  <c r="Y131" i="223"/>
  <c r="X131" i="223"/>
  <c r="W131" i="223"/>
  <c r="Q131" i="223"/>
  <c r="P131" i="223"/>
  <c r="O131" i="223"/>
  <c r="N131" i="223"/>
  <c r="M131" i="223"/>
  <c r="L131" i="223"/>
  <c r="K131" i="223"/>
  <c r="J131" i="223"/>
  <c r="I131" i="223"/>
  <c r="AM114" i="223"/>
  <c r="AL114" i="223"/>
  <c r="AK114" i="223"/>
  <c r="AI114" i="223"/>
  <c r="AH114" i="223"/>
  <c r="AG114" i="223"/>
  <c r="AF114" i="223"/>
  <c r="AE114" i="223"/>
  <c r="AD114" i="223"/>
  <c r="AB114" i="223"/>
  <c r="AA114" i="223"/>
  <c r="Z114" i="223"/>
  <c r="Y114" i="223"/>
  <c r="X114" i="223"/>
  <c r="W114" i="223"/>
  <c r="Q114" i="223"/>
  <c r="P114" i="223"/>
  <c r="O114" i="223"/>
  <c r="N114" i="223"/>
  <c r="M114" i="223"/>
  <c r="L114" i="223"/>
  <c r="K114" i="223"/>
  <c r="J114" i="223"/>
  <c r="I114" i="223"/>
  <c r="AM97" i="223"/>
  <c r="AL97" i="223"/>
  <c r="AK97" i="223"/>
  <c r="AI97" i="223"/>
  <c r="AH97" i="223"/>
  <c r="AG97" i="223"/>
  <c r="AF97" i="223"/>
  <c r="AE97" i="223"/>
  <c r="AD97" i="223"/>
  <c r="AB97" i="223"/>
  <c r="AA97" i="223"/>
  <c r="Z97" i="223"/>
  <c r="Y97" i="223"/>
  <c r="X97" i="223"/>
  <c r="W97" i="223"/>
  <c r="Q97" i="223"/>
  <c r="P97" i="223"/>
  <c r="O97" i="223"/>
  <c r="N97" i="223"/>
  <c r="M97" i="223"/>
  <c r="L97" i="223"/>
  <c r="K97" i="223"/>
  <c r="J97" i="223"/>
  <c r="I97" i="223"/>
  <c r="AM80" i="223"/>
  <c r="AL80" i="223"/>
  <c r="AK80" i="223"/>
  <c r="AI80" i="223"/>
  <c r="AH80" i="223"/>
  <c r="AG80" i="223"/>
  <c r="AF80" i="223"/>
  <c r="AE80" i="223"/>
  <c r="AD80" i="223"/>
  <c r="AB80" i="223"/>
  <c r="AA80" i="223"/>
  <c r="Z80" i="223"/>
  <c r="Y80" i="223"/>
  <c r="X80" i="223"/>
  <c r="W80" i="223"/>
  <c r="Q80" i="223"/>
  <c r="P80" i="223"/>
  <c r="O80" i="223"/>
  <c r="N80" i="223"/>
  <c r="M80" i="223"/>
  <c r="L80" i="223"/>
  <c r="K80" i="223"/>
  <c r="J80" i="223"/>
  <c r="I80" i="223"/>
  <c r="AM63" i="223"/>
  <c r="AL63" i="223"/>
  <c r="AK63" i="223"/>
  <c r="AI63" i="223"/>
  <c r="AH63" i="223"/>
  <c r="AG63" i="223"/>
  <c r="AF63" i="223"/>
  <c r="AE63" i="223"/>
  <c r="AD63" i="223"/>
  <c r="AB63" i="223"/>
  <c r="AA63" i="223"/>
  <c r="Z63" i="223"/>
  <c r="Y63" i="223"/>
  <c r="X63" i="223"/>
  <c r="W63" i="223"/>
  <c r="Q63" i="223"/>
  <c r="P63" i="223"/>
  <c r="O63" i="223"/>
  <c r="N63" i="223"/>
  <c r="M63" i="223"/>
  <c r="L63" i="223"/>
  <c r="K63" i="223"/>
  <c r="J63" i="223"/>
  <c r="I63" i="223"/>
  <c r="AM46" i="223"/>
  <c r="AL46" i="223"/>
  <c r="AK46" i="223"/>
  <c r="AI46" i="223"/>
  <c r="AH46" i="223"/>
  <c r="AG46" i="223"/>
  <c r="AF46" i="223"/>
  <c r="AE46" i="223"/>
  <c r="AD46" i="223"/>
  <c r="AB46" i="223"/>
  <c r="AA46" i="223"/>
  <c r="Z46" i="223"/>
  <c r="Y46" i="223"/>
  <c r="X46" i="223"/>
  <c r="W46" i="223"/>
  <c r="Q46" i="223"/>
  <c r="P46" i="223"/>
  <c r="O46" i="223"/>
  <c r="N46" i="223"/>
  <c r="M46" i="223"/>
  <c r="L46" i="223"/>
  <c r="K46" i="223"/>
  <c r="J46" i="223"/>
  <c r="I46" i="223"/>
  <c r="AM29" i="223"/>
  <c r="AL29" i="223"/>
  <c r="AK29" i="223"/>
  <c r="AI29" i="223"/>
  <c r="AH29" i="223"/>
  <c r="AG29" i="223"/>
  <c r="AF29" i="223"/>
  <c r="AE29" i="223"/>
  <c r="AD29" i="223"/>
  <c r="AB29" i="223"/>
  <c r="AA29" i="223"/>
  <c r="Z29" i="223"/>
  <c r="Y29" i="223"/>
  <c r="X29" i="223"/>
  <c r="W29" i="223"/>
  <c r="Q29" i="223"/>
  <c r="P29" i="223"/>
  <c r="O29" i="223"/>
  <c r="N29" i="223"/>
  <c r="M29" i="223"/>
  <c r="L29" i="223"/>
  <c r="K29" i="223"/>
  <c r="J29" i="223"/>
  <c r="I29" i="223"/>
  <c r="B29" i="223"/>
  <c r="B46" i="223" s="1"/>
  <c r="B63" i="223" s="1"/>
  <c r="B80" i="223" s="1"/>
  <c r="B97" i="223" s="1"/>
  <c r="B114" i="223" s="1"/>
  <c r="B131" i="223" s="1"/>
  <c r="B148" i="223" s="1"/>
  <c r="B165" i="223" s="1"/>
  <c r="B182" i="223" s="1"/>
  <c r="B199" i="223" s="1"/>
  <c r="B216" i="223" s="1"/>
  <c r="B233" i="223" s="1"/>
  <c r="B250" i="223" s="1"/>
  <c r="B267" i="223" s="1"/>
  <c r="B284" i="223" s="1"/>
  <c r="B301" i="223" s="1"/>
  <c r="B318" i="223" s="1"/>
  <c r="B335" i="223" s="1"/>
  <c r="B352" i="223" s="1"/>
  <c r="B369" i="223" s="1"/>
  <c r="B386" i="223" s="1"/>
  <c r="B403" i="223" s="1"/>
  <c r="B420" i="223" s="1"/>
  <c r="B437" i="223" s="1"/>
  <c r="B454" i="223" s="1"/>
  <c r="B471" i="223" s="1"/>
  <c r="B488" i="223" s="1"/>
  <c r="B505" i="223" s="1"/>
  <c r="AM12" i="223"/>
  <c r="AM8" i="223" s="1"/>
  <c r="AL12" i="223"/>
  <c r="AL8" i="223" s="1"/>
  <c r="AK12" i="223"/>
  <c r="AK8" i="223" s="1"/>
  <c r="AI12" i="223"/>
  <c r="AI8" i="223" s="1"/>
  <c r="AH12" i="223"/>
  <c r="AG12" i="223"/>
  <c r="AF12" i="223"/>
  <c r="AE12" i="223"/>
  <c r="AE8" i="223" s="1"/>
  <c r="AD12" i="223"/>
  <c r="AB12" i="223"/>
  <c r="AA12" i="223"/>
  <c r="Z12" i="223"/>
  <c r="Y12" i="223"/>
  <c r="Y8" i="223" s="1"/>
  <c r="X12" i="223"/>
  <c r="W12" i="223"/>
  <c r="W8" i="223" s="1"/>
  <c r="Q12" i="223"/>
  <c r="P12" i="223"/>
  <c r="O12" i="223"/>
  <c r="N12" i="223"/>
  <c r="M12" i="223"/>
  <c r="L12" i="223"/>
  <c r="K12" i="223"/>
  <c r="K8" i="223" s="1"/>
  <c r="J12" i="223"/>
  <c r="J8" i="223" s="1"/>
  <c r="I12" i="223"/>
  <c r="AH8" i="223"/>
  <c r="AF8" i="223"/>
  <c r="AD8" i="223"/>
  <c r="X8" i="223"/>
  <c r="S8" i="223"/>
  <c r="N8" i="223"/>
  <c r="M8" i="223"/>
  <c r="AT7" i="223"/>
  <c r="Q7" i="223"/>
  <c r="E5" i="223"/>
  <c r="D5" i="223"/>
  <c r="B5" i="223"/>
  <c r="B4" i="223"/>
  <c r="G3" i="223"/>
  <c r="E3" i="223"/>
  <c r="B3" i="223"/>
  <c r="H2" i="222"/>
  <c r="C2" i="222"/>
  <c r="AM505" i="222"/>
  <c r="AL505" i="222"/>
  <c r="AK505" i="222"/>
  <c r="AI505" i="222"/>
  <c r="AH505" i="222"/>
  <c r="AG505" i="222"/>
  <c r="AF505" i="222"/>
  <c r="AE505" i="222"/>
  <c r="AD505" i="222"/>
  <c r="AB505" i="222"/>
  <c r="AA505" i="222"/>
  <c r="Z505" i="222"/>
  <c r="Y505" i="222"/>
  <c r="X505" i="222"/>
  <c r="W505" i="222"/>
  <c r="Q505" i="222"/>
  <c r="P505" i="222"/>
  <c r="O505" i="222"/>
  <c r="N505" i="222"/>
  <c r="M505" i="222"/>
  <c r="L505" i="222"/>
  <c r="K505" i="222"/>
  <c r="J505" i="222"/>
  <c r="I505" i="222"/>
  <c r="AM488" i="222"/>
  <c r="AL488" i="222"/>
  <c r="AK488" i="222"/>
  <c r="AI488" i="222"/>
  <c r="AH488" i="222"/>
  <c r="AG488" i="222"/>
  <c r="AF488" i="222"/>
  <c r="AE488" i="222"/>
  <c r="AD488" i="222"/>
  <c r="AB488" i="222"/>
  <c r="AA488" i="222"/>
  <c r="Z488" i="222"/>
  <c r="Y488" i="222"/>
  <c r="X488" i="222"/>
  <c r="W488" i="222"/>
  <c r="Q488" i="222"/>
  <c r="P488" i="222"/>
  <c r="O488" i="222"/>
  <c r="N488" i="222"/>
  <c r="M488" i="222"/>
  <c r="L488" i="222"/>
  <c r="K488" i="222"/>
  <c r="J488" i="222"/>
  <c r="I488" i="222"/>
  <c r="AM471" i="222"/>
  <c r="AL471" i="222"/>
  <c r="AK471" i="222"/>
  <c r="AI471" i="222"/>
  <c r="AH471" i="222"/>
  <c r="AG471" i="222"/>
  <c r="AF471" i="222"/>
  <c r="AE471" i="222"/>
  <c r="AD471" i="222"/>
  <c r="AB471" i="222"/>
  <c r="AA471" i="222"/>
  <c r="Z471" i="222"/>
  <c r="Y471" i="222"/>
  <c r="X471" i="222"/>
  <c r="W471" i="222"/>
  <c r="Q471" i="222"/>
  <c r="P471" i="222"/>
  <c r="O471" i="222"/>
  <c r="N471" i="222"/>
  <c r="M471" i="222"/>
  <c r="L471" i="222"/>
  <c r="K471" i="222"/>
  <c r="J471" i="222"/>
  <c r="I471" i="222"/>
  <c r="AM454" i="222"/>
  <c r="AL454" i="222"/>
  <c r="AK454" i="222"/>
  <c r="AI454" i="222"/>
  <c r="AH454" i="222"/>
  <c r="AG454" i="222"/>
  <c r="AF454" i="222"/>
  <c r="AE454" i="222"/>
  <c r="AD454" i="222"/>
  <c r="AB454" i="222"/>
  <c r="AA454" i="222"/>
  <c r="Z454" i="222"/>
  <c r="Y454" i="222"/>
  <c r="X454" i="222"/>
  <c r="W454" i="222"/>
  <c r="Q454" i="222"/>
  <c r="P454" i="222"/>
  <c r="O454" i="222"/>
  <c r="N454" i="222"/>
  <c r="M454" i="222"/>
  <c r="L454" i="222"/>
  <c r="K454" i="222"/>
  <c r="J454" i="222"/>
  <c r="I454" i="222"/>
  <c r="AM437" i="222"/>
  <c r="AL437" i="222"/>
  <c r="AK437" i="222"/>
  <c r="AI437" i="222"/>
  <c r="AH437" i="222"/>
  <c r="AG437" i="222"/>
  <c r="AF437" i="222"/>
  <c r="AE437" i="222"/>
  <c r="AD437" i="222"/>
  <c r="AB437" i="222"/>
  <c r="AA437" i="222"/>
  <c r="Z437" i="222"/>
  <c r="Y437" i="222"/>
  <c r="X437" i="222"/>
  <c r="W437" i="222"/>
  <c r="Q437" i="222"/>
  <c r="P437" i="222"/>
  <c r="O437" i="222"/>
  <c r="N437" i="222"/>
  <c r="M437" i="222"/>
  <c r="L437" i="222"/>
  <c r="K437" i="222"/>
  <c r="J437" i="222"/>
  <c r="I437" i="222"/>
  <c r="AM420" i="222"/>
  <c r="AL420" i="222"/>
  <c r="AK420" i="222"/>
  <c r="AI420" i="222"/>
  <c r="AH420" i="222"/>
  <c r="AG420" i="222"/>
  <c r="AF420" i="222"/>
  <c r="AE420" i="222"/>
  <c r="AD420" i="222"/>
  <c r="AB420" i="222"/>
  <c r="AA420" i="222"/>
  <c r="Z420" i="222"/>
  <c r="Y420" i="222"/>
  <c r="X420" i="222"/>
  <c r="W420" i="222"/>
  <c r="Q420" i="222"/>
  <c r="P420" i="222"/>
  <c r="O420" i="222"/>
  <c r="N420" i="222"/>
  <c r="M420" i="222"/>
  <c r="L420" i="222"/>
  <c r="K420" i="222"/>
  <c r="J420" i="222"/>
  <c r="I420" i="222"/>
  <c r="AM403" i="222"/>
  <c r="AL403" i="222"/>
  <c r="AK403" i="222"/>
  <c r="AI403" i="222"/>
  <c r="AH403" i="222"/>
  <c r="AG403" i="222"/>
  <c r="AF403" i="222"/>
  <c r="AE403" i="222"/>
  <c r="AD403" i="222"/>
  <c r="AB403" i="222"/>
  <c r="AA403" i="222"/>
  <c r="Z403" i="222"/>
  <c r="Y403" i="222"/>
  <c r="X403" i="222"/>
  <c r="W403" i="222"/>
  <c r="Q403" i="222"/>
  <c r="P403" i="222"/>
  <c r="O403" i="222"/>
  <c r="N403" i="222"/>
  <c r="M403" i="222"/>
  <c r="L403" i="222"/>
  <c r="K403" i="222"/>
  <c r="J403" i="222"/>
  <c r="I403" i="222"/>
  <c r="AM386" i="222"/>
  <c r="AL386" i="222"/>
  <c r="AK386" i="222"/>
  <c r="AI386" i="222"/>
  <c r="AH386" i="222"/>
  <c r="AG386" i="222"/>
  <c r="AF386" i="222"/>
  <c r="AE386" i="222"/>
  <c r="AD386" i="222"/>
  <c r="AB386" i="222"/>
  <c r="AA386" i="222"/>
  <c r="Z386" i="222"/>
  <c r="Y386" i="222"/>
  <c r="X386" i="222"/>
  <c r="W386" i="222"/>
  <c r="Q386" i="222"/>
  <c r="P386" i="222"/>
  <c r="O386" i="222"/>
  <c r="N386" i="222"/>
  <c r="M386" i="222"/>
  <c r="L386" i="222"/>
  <c r="K386" i="222"/>
  <c r="J386" i="222"/>
  <c r="I386" i="222"/>
  <c r="AM369" i="222"/>
  <c r="AL369" i="222"/>
  <c r="AK369" i="222"/>
  <c r="AI369" i="222"/>
  <c r="AH369" i="222"/>
  <c r="AG369" i="222"/>
  <c r="AF369" i="222"/>
  <c r="AE369" i="222"/>
  <c r="AD369" i="222"/>
  <c r="AB369" i="222"/>
  <c r="AA369" i="222"/>
  <c r="Z369" i="222"/>
  <c r="Y369" i="222"/>
  <c r="X369" i="222"/>
  <c r="W369" i="222"/>
  <c r="Q369" i="222"/>
  <c r="P369" i="222"/>
  <c r="O369" i="222"/>
  <c r="N369" i="222"/>
  <c r="M369" i="222"/>
  <c r="L369" i="222"/>
  <c r="K369" i="222"/>
  <c r="J369" i="222"/>
  <c r="I369" i="222"/>
  <c r="AM352" i="222"/>
  <c r="AL352" i="222"/>
  <c r="AK352" i="222"/>
  <c r="AI352" i="222"/>
  <c r="AH352" i="222"/>
  <c r="AG352" i="222"/>
  <c r="AF352" i="222"/>
  <c r="AE352" i="222"/>
  <c r="AD352" i="222"/>
  <c r="AB352" i="222"/>
  <c r="AA352" i="222"/>
  <c r="Z352" i="222"/>
  <c r="Y352" i="222"/>
  <c r="X352" i="222"/>
  <c r="W352" i="222"/>
  <c r="Q352" i="222"/>
  <c r="P352" i="222"/>
  <c r="O352" i="222"/>
  <c r="N352" i="222"/>
  <c r="M352" i="222"/>
  <c r="L352" i="222"/>
  <c r="K352" i="222"/>
  <c r="J352" i="222"/>
  <c r="I352" i="222"/>
  <c r="AM335" i="222"/>
  <c r="AL335" i="222"/>
  <c r="AK335" i="222"/>
  <c r="AI335" i="222"/>
  <c r="AH335" i="222"/>
  <c r="AG335" i="222"/>
  <c r="AF335" i="222"/>
  <c r="AE335" i="222"/>
  <c r="AD335" i="222"/>
  <c r="AB335" i="222"/>
  <c r="AA335" i="222"/>
  <c r="Z335" i="222"/>
  <c r="Y335" i="222"/>
  <c r="X335" i="222"/>
  <c r="W335" i="222"/>
  <c r="Q335" i="222"/>
  <c r="P335" i="222"/>
  <c r="O335" i="222"/>
  <c r="N335" i="222"/>
  <c r="M335" i="222"/>
  <c r="L335" i="222"/>
  <c r="K335" i="222"/>
  <c r="J335" i="222"/>
  <c r="I335" i="222"/>
  <c r="AM318" i="222"/>
  <c r="AL318" i="222"/>
  <c r="AK318" i="222"/>
  <c r="AI318" i="222"/>
  <c r="AH318" i="222"/>
  <c r="AG318" i="222"/>
  <c r="AF318" i="222"/>
  <c r="AE318" i="222"/>
  <c r="AD318" i="222"/>
  <c r="AB318" i="222"/>
  <c r="AA318" i="222"/>
  <c r="Z318" i="222"/>
  <c r="Y318" i="222"/>
  <c r="X318" i="222"/>
  <c r="W318" i="222"/>
  <c r="Q318" i="222"/>
  <c r="P318" i="222"/>
  <c r="O318" i="222"/>
  <c r="N318" i="222"/>
  <c r="M318" i="222"/>
  <c r="L318" i="222"/>
  <c r="K318" i="222"/>
  <c r="J318" i="222"/>
  <c r="I318" i="222"/>
  <c r="AM301" i="222"/>
  <c r="AL301" i="222"/>
  <c r="AK301" i="222"/>
  <c r="AI301" i="222"/>
  <c r="AH301" i="222"/>
  <c r="AG301" i="222"/>
  <c r="AF301" i="222"/>
  <c r="AE301" i="222"/>
  <c r="AD301" i="222"/>
  <c r="AB301" i="222"/>
  <c r="AA301" i="222"/>
  <c r="Z301" i="222"/>
  <c r="Y301" i="222"/>
  <c r="X301" i="222"/>
  <c r="W301" i="222"/>
  <c r="Q301" i="222"/>
  <c r="P301" i="222"/>
  <c r="O301" i="222"/>
  <c r="N301" i="222"/>
  <c r="M301" i="222"/>
  <c r="L301" i="222"/>
  <c r="K301" i="222"/>
  <c r="J301" i="222"/>
  <c r="I301" i="222"/>
  <c r="AM284" i="222"/>
  <c r="AL284" i="222"/>
  <c r="AK284" i="222"/>
  <c r="AI284" i="222"/>
  <c r="AH284" i="222"/>
  <c r="AG284" i="222"/>
  <c r="AF284" i="222"/>
  <c r="AE284" i="222"/>
  <c r="AD284" i="222"/>
  <c r="AB284" i="222"/>
  <c r="AA284" i="222"/>
  <c r="Z284" i="222"/>
  <c r="Y284" i="222"/>
  <c r="X284" i="222"/>
  <c r="W284" i="222"/>
  <c r="Q284" i="222"/>
  <c r="P284" i="222"/>
  <c r="O284" i="222"/>
  <c r="N284" i="222"/>
  <c r="M284" i="222"/>
  <c r="L284" i="222"/>
  <c r="K284" i="222"/>
  <c r="J284" i="222"/>
  <c r="I284" i="222"/>
  <c r="AM267" i="222"/>
  <c r="AL267" i="222"/>
  <c r="AK267" i="222"/>
  <c r="AI267" i="222"/>
  <c r="AH267" i="222"/>
  <c r="AG267" i="222"/>
  <c r="AF267" i="222"/>
  <c r="AE267" i="222"/>
  <c r="AD267" i="222"/>
  <c r="AB267" i="222"/>
  <c r="AA267" i="222"/>
  <c r="Z267" i="222"/>
  <c r="Y267" i="222"/>
  <c r="X267" i="222"/>
  <c r="W267" i="222"/>
  <c r="Q267" i="222"/>
  <c r="P267" i="222"/>
  <c r="O267" i="222"/>
  <c r="N267" i="222"/>
  <c r="M267" i="222"/>
  <c r="L267" i="222"/>
  <c r="K267" i="222"/>
  <c r="J267" i="222"/>
  <c r="I267" i="222"/>
  <c r="AM250" i="222"/>
  <c r="AL250" i="222"/>
  <c r="AK250" i="222"/>
  <c r="AI250" i="222"/>
  <c r="AH250" i="222"/>
  <c r="AG250" i="222"/>
  <c r="AF250" i="222"/>
  <c r="AE250" i="222"/>
  <c r="AD250" i="222"/>
  <c r="AB250" i="222"/>
  <c r="AA250" i="222"/>
  <c r="Z250" i="222"/>
  <c r="Y250" i="222"/>
  <c r="X250" i="222"/>
  <c r="W250" i="222"/>
  <c r="Q250" i="222"/>
  <c r="P250" i="222"/>
  <c r="O250" i="222"/>
  <c r="N250" i="222"/>
  <c r="M250" i="222"/>
  <c r="L250" i="222"/>
  <c r="K250" i="222"/>
  <c r="J250" i="222"/>
  <c r="I250" i="222"/>
  <c r="AM233" i="222"/>
  <c r="AL233" i="222"/>
  <c r="AK233" i="222"/>
  <c r="AI233" i="222"/>
  <c r="AH233" i="222"/>
  <c r="AG233" i="222"/>
  <c r="AF233" i="222"/>
  <c r="AE233" i="222"/>
  <c r="AD233" i="222"/>
  <c r="AB233" i="222"/>
  <c r="AA233" i="222"/>
  <c r="Z233" i="222"/>
  <c r="Y233" i="222"/>
  <c r="X233" i="222"/>
  <c r="W233" i="222"/>
  <c r="Q233" i="222"/>
  <c r="P233" i="222"/>
  <c r="O233" i="222"/>
  <c r="N233" i="222"/>
  <c r="M233" i="222"/>
  <c r="L233" i="222"/>
  <c r="K233" i="222"/>
  <c r="J233" i="222"/>
  <c r="I233" i="222"/>
  <c r="AM216" i="222"/>
  <c r="AL216" i="222"/>
  <c r="AK216" i="222"/>
  <c r="AI216" i="222"/>
  <c r="AH216" i="222"/>
  <c r="AG216" i="222"/>
  <c r="AF216" i="222"/>
  <c r="AE216" i="222"/>
  <c r="AD216" i="222"/>
  <c r="AB216" i="222"/>
  <c r="AA216" i="222"/>
  <c r="Z216" i="222"/>
  <c r="Y216" i="222"/>
  <c r="X216" i="222"/>
  <c r="W216" i="222"/>
  <c r="Q216" i="222"/>
  <c r="P216" i="222"/>
  <c r="O216" i="222"/>
  <c r="N216" i="222"/>
  <c r="M216" i="222"/>
  <c r="L216" i="222"/>
  <c r="K216" i="222"/>
  <c r="J216" i="222"/>
  <c r="I216" i="222"/>
  <c r="AM199" i="222"/>
  <c r="AL199" i="222"/>
  <c r="AK199" i="222"/>
  <c r="AI199" i="222"/>
  <c r="AH199" i="222"/>
  <c r="AG199" i="222"/>
  <c r="AF199" i="222"/>
  <c r="AE199" i="222"/>
  <c r="AD199" i="222"/>
  <c r="AB199" i="222"/>
  <c r="AA199" i="222"/>
  <c r="Z199" i="222"/>
  <c r="Y199" i="222"/>
  <c r="X199" i="222"/>
  <c r="W199" i="222"/>
  <c r="Q199" i="222"/>
  <c r="P199" i="222"/>
  <c r="O199" i="222"/>
  <c r="N199" i="222"/>
  <c r="M199" i="222"/>
  <c r="L199" i="222"/>
  <c r="K199" i="222"/>
  <c r="J199" i="222"/>
  <c r="I199" i="222"/>
  <c r="AM182" i="222"/>
  <c r="AL182" i="222"/>
  <c r="AK182" i="222"/>
  <c r="AI182" i="222"/>
  <c r="AH182" i="222"/>
  <c r="AG182" i="222"/>
  <c r="AF182" i="222"/>
  <c r="AE182" i="222"/>
  <c r="AD182" i="222"/>
  <c r="AB182" i="222"/>
  <c r="AA182" i="222"/>
  <c r="Z182" i="222"/>
  <c r="Y182" i="222"/>
  <c r="X182" i="222"/>
  <c r="W182" i="222"/>
  <c r="Q182" i="222"/>
  <c r="P182" i="222"/>
  <c r="O182" i="222"/>
  <c r="N182" i="222"/>
  <c r="M182" i="222"/>
  <c r="L182" i="222"/>
  <c r="K182" i="222"/>
  <c r="J182" i="222"/>
  <c r="I182" i="222"/>
  <c r="AM165" i="222"/>
  <c r="AL165" i="222"/>
  <c r="AK165" i="222"/>
  <c r="AI165" i="222"/>
  <c r="AH165" i="222"/>
  <c r="AG165" i="222"/>
  <c r="AF165" i="222"/>
  <c r="AE165" i="222"/>
  <c r="AD165" i="222"/>
  <c r="AB165" i="222"/>
  <c r="AA165" i="222"/>
  <c r="Z165" i="222"/>
  <c r="Y165" i="222"/>
  <c r="X165" i="222"/>
  <c r="W165" i="222"/>
  <c r="Q165" i="222"/>
  <c r="P165" i="222"/>
  <c r="O165" i="222"/>
  <c r="N165" i="222"/>
  <c r="M165" i="222"/>
  <c r="L165" i="222"/>
  <c r="K165" i="222"/>
  <c r="J165" i="222"/>
  <c r="I165" i="222"/>
  <c r="AM148" i="222"/>
  <c r="AL148" i="222"/>
  <c r="AK148" i="222"/>
  <c r="AI148" i="222"/>
  <c r="AH148" i="222"/>
  <c r="AG148" i="222"/>
  <c r="AF148" i="222"/>
  <c r="AE148" i="222"/>
  <c r="AD148" i="222"/>
  <c r="AB148" i="222"/>
  <c r="AA148" i="222"/>
  <c r="Z148" i="222"/>
  <c r="Y148" i="222"/>
  <c r="X148" i="222"/>
  <c r="W148" i="222"/>
  <c r="Q148" i="222"/>
  <c r="P148" i="222"/>
  <c r="O148" i="222"/>
  <c r="N148" i="222"/>
  <c r="M148" i="222"/>
  <c r="L148" i="222"/>
  <c r="K148" i="222"/>
  <c r="J148" i="222"/>
  <c r="I148" i="222"/>
  <c r="AM131" i="222"/>
  <c r="AL131" i="222"/>
  <c r="AK131" i="222"/>
  <c r="AI131" i="222"/>
  <c r="AH131" i="222"/>
  <c r="AG131" i="222"/>
  <c r="AF131" i="222"/>
  <c r="AE131" i="222"/>
  <c r="AD131" i="222"/>
  <c r="AB131" i="222"/>
  <c r="AA131" i="222"/>
  <c r="Z131" i="222"/>
  <c r="Y131" i="222"/>
  <c r="X131" i="222"/>
  <c r="W131" i="222"/>
  <c r="Q131" i="222"/>
  <c r="P131" i="222"/>
  <c r="O131" i="222"/>
  <c r="N131" i="222"/>
  <c r="M131" i="222"/>
  <c r="L131" i="222"/>
  <c r="K131" i="222"/>
  <c r="J131" i="222"/>
  <c r="I131" i="222"/>
  <c r="AM114" i="222"/>
  <c r="AL114" i="222"/>
  <c r="AK114" i="222"/>
  <c r="AI114" i="222"/>
  <c r="AH114" i="222"/>
  <c r="AG114" i="222"/>
  <c r="AF114" i="222"/>
  <c r="AE114" i="222"/>
  <c r="AD114" i="222"/>
  <c r="AB114" i="222"/>
  <c r="AA114" i="222"/>
  <c r="Z114" i="222"/>
  <c r="Y114" i="222"/>
  <c r="X114" i="222"/>
  <c r="W114" i="222"/>
  <c r="Q114" i="222"/>
  <c r="P114" i="222"/>
  <c r="O114" i="222"/>
  <c r="N114" i="222"/>
  <c r="M114" i="222"/>
  <c r="L114" i="222"/>
  <c r="K114" i="222"/>
  <c r="J114" i="222"/>
  <c r="I114" i="222"/>
  <c r="AM97" i="222"/>
  <c r="AL97" i="222"/>
  <c r="AK97" i="222"/>
  <c r="AI97" i="222"/>
  <c r="AH97" i="222"/>
  <c r="AG97" i="222"/>
  <c r="AF97" i="222"/>
  <c r="AE97" i="222"/>
  <c r="AD97" i="222"/>
  <c r="AB97" i="222"/>
  <c r="AA97" i="222"/>
  <c r="Z97" i="222"/>
  <c r="Y97" i="222"/>
  <c r="X97" i="222"/>
  <c r="W97" i="222"/>
  <c r="Q97" i="222"/>
  <c r="P97" i="222"/>
  <c r="O97" i="222"/>
  <c r="N97" i="222"/>
  <c r="M97" i="222"/>
  <c r="L97" i="222"/>
  <c r="K97" i="222"/>
  <c r="J97" i="222"/>
  <c r="I97" i="222"/>
  <c r="AM80" i="222"/>
  <c r="AM8" i="222" s="1"/>
  <c r="AL80" i="222"/>
  <c r="AK80" i="222"/>
  <c r="AI80" i="222"/>
  <c r="AH80" i="222"/>
  <c r="AG80" i="222"/>
  <c r="AF80" i="222"/>
  <c r="AE80" i="222"/>
  <c r="AD80" i="222"/>
  <c r="AB80" i="222"/>
  <c r="AA80" i="222"/>
  <c r="Z80" i="222"/>
  <c r="Y80" i="222"/>
  <c r="X80" i="222"/>
  <c r="W80" i="222"/>
  <c r="Q80" i="222"/>
  <c r="P80" i="222"/>
  <c r="O80" i="222"/>
  <c r="N80" i="222"/>
  <c r="M80" i="222"/>
  <c r="L80" i="222"/>
  <c r="K80" i="222"/>
  <c r="J80" i="222"/>
  <c r="I80" i="222"/>
  <c r="AM63" i="222"/>
  <c r="AL63" i="222"/>
  <c r="AK63" i="222"/>
  <c r="AI63" i="222"/>
  <c r="AH63" i="222"/>
  <c r="AG63" i="222"/>
  <c r="AF63" i="222"/>
  <c r="AE63" i="222"/>
  <c r="AD63" i="222"/>
  <c r="AB63" i="222"/>
  <c r="AA63" i="222"/>
  <c r="Z63" i="222"/>
  <c r="Y63" i="222"/>
  <c r="X63" i="222"/>
  <c r="W63" i="222"/>
  <c r="Q63" i="222"/>
  <c r="P63" i="222"/>
  <c r="O63" i="222"/>
  <c r="N63" i="222"/>
  <c r="N8" i="222" s="1"/>
  <c r="M63" i="222"/>
  <c r="L63" i="222"/>
  <c r="K63" i="222"/>
  <c r="J63" i="222"/>
  <c r="I63" i="222"/>
  <c r="AM46" i="222"/>
  <c r="AL46" i="222"/>
  <c r="AK46" i="222"/>
  <c r="AI46" i="222"/>
  <c r="AH46" i="222"/>
  <c r="AG46" i="222"/>
  <c r="AF46" i="222"/>
  <c r="AE46" i="222"/>
  <c r="AD46" i="222"/>
  <c r="AB46" i="222"/>
  <c r="AA46" i="222"/>
  <c r="Z46" i="222"/>
  <c r="Y46" i="222"/>
  <c r="X46" i="222"/>
  <c r="W46" i="222"/>
  <c r="Q46" i="222"/>
  <c r="P46" i="222"/>
  <c r="O46" i="222"/>
  <c r="N46" i="222"/>
  <c r="M46" i="222"/>
  <c r="L46" i="222"/>
  <c r="K46" i="222"/>
  <c r="J46" i="222"/>
  <c r="I46" i="222"/>
  <c r="AM29" i="222"/>
  <c r="AL29" i="222"/>
  <c r="AK29" i="222"/>
  <c r="AI29" i="222"/>
  <c r="AI8" i="222" s="1"/>
  <c r="AH29" i="222"/>
  <c r="AG29" i="222"/>
  <c r="AF29" i="222"/>
  <c r="AE29" i="222"/>
  <c r="AD29" i="222"/>
  <c r="AB29" i="222"/>
  <c r="AA29" i="222"/>
  <c r="Z29" i="222"/>
  <c r="Y29" i="222"/>
  <c r="X29" i="222"/>
  <c r="W29" i="222"/>
  <c r="Q29" i="222"/>
  <c r="P29" i="222"/>
  <c r="O29" i="222"/>
  <c r="N29" i="222"/>
  <c r="M29" i="222"/>
  <c r="L29" i="222"/>
  <c r="K29" i="222"/>
  <c r="J29" i="222"/>
  <c r="I29" i="222"/>
  <c r="B29" i="222"/>
  <c r="B46" i="222" s="1"/>
  <c r="B63" i="222" s="1"/>
  <c r="B80" i="222" s="1"/>
  <c r="B97" i="222" s="1"/>
  <c r="B114" i="222" s="1"/>
  <c r="B131" i="222" s="1"/>
  <c r="B148" i="222" s="1"/>
  <c r="B165" i="222" s="1"/>
  <c r="B182" i="222" s="1"/>
  <c r="B199" i="222" s="1"/>
  <c r="B216" i="222" s="1"/>
  <c r="B233" i="222" s="1"/>
  <c r="B250" i="222" s="1"/>
  <c r="B267" i="222" s="1"/>
  <c r="B284" i="222" s="1"/>
  <c r="B301" i="222" s="1"/>
  <c r="B318" i="222" s="1"/>
  <c r="B335" i="222" s="1"/>
  <c r="B352" i="222" s="1"/>
  <c r="B369" i="222" s="1"/>
  <c r="B386" i="222" s="1"/>
  <c r="B403" i="222" s="1"/>
  <c r="B420" i="222" s="1"/>
  <c r="B437" i="222" s="1"/>
  <c r="B454" i="222" s="1"/>
  <c r="B471" i="222" s="1"/>
  <c r="B488" i="222" s="1"/>
  <c r="B505" i="222" s="1"/>
  <c r="AM12" i="222"/>
  <c r="AL12" i="222"/>
  <c r="AK12" i="222"/>
  <c r="AI12" i="222"/>
  <c r="AH12" i="222"/>
  <c r="AG12" i="222"/>
  <c r="AF12" i="222"/>
  <c r="AF8" i="222" s="1"/>
  <c r="AE12" i="222"/>
  <c r="AD12" i="222"/>
  <c r="AB12" i="222"/>
  <c r="AA12" i="222"/>
  <c r="Z12" i="222"/>
  <c r="Y12" i="222"/>
  <c r="Y8" i="222" s="1"/>
  <c r="X12" i="222"/>
  <c r="W12" i="222"/>
  <c r="Q12" i="222"/>
  <c r="P12" i="222"/>
  <c r="O12" i="222"/>
  <c r="N12" i="222"/>
  <c r="M12" i="222"/>
  <c r="L12" i="222"/>
  <c r="K12" i="222"/>
  <c r="J12" i="222"/>
  <c r="I12" i="222"/>
  <c r="S8" i="222"/>
  <c r="AT7" i="222"/>
  <c r="Q7" i="222"/>
  <c r="E5" i="222"/>
  <c r="D5" i="222"/>
  <c r="B5" i="222"/>
  <c r="B4" i="222"/>
  <c r="G3" i="222"/>
  <c r="E3" i="222"/>
  <c r="B3" i="222"/>
  <c r="H2" i="221"/>
  <c r="C2" i="221"/>
  <c r="AM505" i="221"/>
  <c r="AL505" i="221"/>
  <c r="AK505" i="221"/>
  <c r="AI505" i="221"/>
  <c r="AH505" i="221"/>
  <c r="AG505" i="221"/>
  <c r="AF505" i="221"/>
  <c r="AE505" i="221"/>
  <c r="AD505" i="221"/>
  <c r="AB505" i="221"/>
  <c r="AA505" i="221"/>
  <c r="Z505" i="221"/>
  <c r="Y505" i="221"/>
  <c r="X505" i="221"/>
  <c r="W505" i="221"/>
  <c r="Q505" i="221"/>
  <c r="P505" i="221"/>
  <c r="O505" i="221"/>
  <c r="N505" i="221"/>
  <c r="M505" i="221"/>
  <c r="L505" i="221"/>
  <c r="K505" i="221"/>
  <c r="J505" i="221"/>
  <c r="I505" i="221"/>
  <c r="AM488" i="221"/>
  <c r="AL488" i="221"/>
  <c r="AK488" i="221"/>
  <c r="AI488" i="221"/>
  <c r="AH488" i="221"/>
  <c r="AG488" i="221"/>
  <c r="AF488" i="221"/>
  <c r="AE488" i="221"/>
  <c r="AD488" i="221"/>
  <c r="AB488" i="221"/>
  <c r="AA488" i="221"/>
  <c r="Z488" i="221"/>
  <c r="Y488" i="221"/>
  <c r="X488" i="221"/>
  <c r="W488" i="221"/>
  <c r="Q488" i="221"/>
  <c r="P488" i="221"/>
  <c r="O488" i="221"/>
  <c r="N488" i="221"/>
  <c r="M488" i="221"/>
  <c r="L488" i="221"/>
  <c r="K488" i="221"/>
  <c r="J488" i="221"/>
  <c r="I488" i="221"/>
  <c r="AM471" i="221"/>
  <c r="AL471" i="221"/>
  <c r="AK471" i="221"/>
  <c r="AI471" i="221"/>
  <c r="AH471" i="221"/>
  <c r="AG471" i="221"/>
  <c r="AF471" i="221"/>
  <c r="AE471" i="221"/>
  <c r="AD471" i="221"/>
  <c r="AB471" i="221"/>
  <c r="AA471" i="221"/>
  <c r="Z471" i="221"/>
  <c r="Y471" i="221"/>
  <c r="X471" i="221"/>
  <c r="W471" i="221"/>
  <c r="Q471" i="221"/>
  <c r="P471" i="221"/>
  <c r="O471" i="221"/>
  <c r="N471" i="221"/>
  <c r="M471" i="221"/>
  <c r="L471" i="221"/>
  <c r="K471" i="221"/>
  <c r="J471" i="221"/>
  <c r="I471" i="221"/>
  <c r="AM454" i="221"/>
  <c r="AL454" i="221"/>
  <c r="AK454" i="221"/>
  <c r="AI454" i="221"/>
  <c r="AH454" i="221"/>
  <c r="AG454" i="221"/>
  <c r="AF454" i="221"/>
  <c r="AE454" i="221"/>
  <c r="AD454" i="221"/>
  <c r="AB454" i="221"/>
  <c r="AA454" i="221"/>
  <c r="Z454" i="221"/>
  <c r="Y454" i="221"/>
  <c r="X454" i="221"/>
  <c r="W454" i="221"/>
  <c r="Q454" i="221"/>
  <c r="P454" i="221"/>
  <c r="O454" i="221"/>
  <c r="N454" i="221"/>
  <c r="M454" i="221"/>
  <c r="L454" i="221"/>
  <c r="K454" i="221"/>
  <c r="J454" i="221"/>
  <c r="I454" i="221"/>
  <c r="AM437" i="221"/>
  <c r="AL437" i="221"/>
  <c r="AK437" i="221"/>
  <c r="AI437" i="221"/>
  <c r="AH437" i="221"/>
  <c r="AG437" i="221"/>
  <c r="AF437" i="221"/>
  <c r="AE437" i="221"/>
  <c r="AD437" i="221"/>
  <c r="AB437" i="221"/>
  <c r="AA437" i="221"/>
  <c r="Z437" i="221"/>
  <c r="Y437" i="221"/>
  <c r="X437" i="221"/>
  <c r="W437" i="221"/>
  <c r="Q437" i="221"/>
  <c r="P437" i="221"/>
  <c r="O437" i="221"/>
  <c r="N437" i="221"/>
  <c r="M437" i="221"/>
  <c r="L437" i="221"/>
  <c r="K437" i="221"/>
  <c r="J437" i="221"/>
  <c r="I437" i="221"/>
  <c r="AM420" i="221"/>
  <c r="AL420" i="221"/>
  <c r="AK420" i="221"/>
  <c r="AI420" i="221"/>
  <c r="AH420" i="221"/>
  <c r="AG420" i="221"/>
  <c r="AF420" i="221"/>
  <c r="AE420" i="221"/>
  <c r="AD420" i="221"/>
  <c r="AB420" i="221"/>
  <c r="AA420" i="221"/>
  <c r="Z420" i="221"/>
  <c r="Y420" i="221"/>
  <c r="X420" i="221"/>
  <c r="W420" i="221"/>
  <c r="Q420" i="221"/>
  <c r="P420" i="221"/>
  <c r="O420" i="221"/>
  <c r="N420" i="221"/>
  <c r="M420" i="221"/>
  <c r="L420" i="221"/>
  <c r="K420" i="221"/>
  <c r="J420" i="221"/>
  <c r="I420" i="221"/>
  <c r="AM403" i="221"/>
  <c r="AL403" i="221"/>
  <c r="AK403" i="221"/>
  <c r="AI403" i="221"/>
  <c r="AH403" i="221"/>
  <c r="AG403" i="221"/>
  <c r="AF403" i="221"/>
  <c r="AE403" i="221"/>
  <c r="AD403" i="221"/>
  <c r="AB403" i="221"/>
  <c r="AA403" i="221"/>
  <c r="Z403" i="221"/>
  <c r="Y403" i="221"/>
  <c r="X403" i="221"/>
  <c r="W403" i="221"/>
  <c r="Q403" i="221"/>
  <c r="P403" i="221"/>
  <c r="O403" i="221"/>
  <c r="N403" i="221"/>
  <c r="M403" i="221"/>
  <c r="L403" i="221"/>
  <c r="K403" i="221"/>
  <c r="J403" i="221"/>
  <c r="I403" i="221"/>
  <c r="AM386" i="221"/>
  <c r="AL386" i="221"/>
  <c r="AK386" i="221"/>
  <c r="AI386" i="221"/>
  <c r="AH386" i="221"/>
  <c r="AG386" i="221"/>
  <c r="AF386" i="221"/>
  <c r="AE386" i="221"/>
  <c r="AD386" i="221"/>
  <c r="AB386" i="221"/>
  <c r="AA386" i="221"/>
  <c r="Z386" i="221"/>
  <c r="Y386" i="221"/>
  <c r="X386" i="221"/>
  <c r="W386" i="221"/>
  <c r="Q386" i="221"/>
  <c r="P386" i="221"/>
  <c r="O386" i="221"/>
  <c r="N386" i="221"/>
  <c r="M386" i="221"/>
  <c r="L386" i="221"/>
  <c r="K386" i="221"/>
  <c r="J386" i="221"/>
  <c r="I386" i="221"/>
  <c r="AM369" i="221"/>
  <c r="AL369" i="221"/>
  <c r="AK369" i="221"/>
  <c r="AI369" i="221"/>
  <c r="AH369" i="221"/>
  <c r="AG369" i="221"/>
  <c r="AF369" i="221"/>
  <c r="AE369" i="221"/>
  <c r="AD369" i="221"/>
  <c r="AB369" i="221"/>
  <c r="AA369" i="221"/>
  <c r="Z369" i="221"/>
  <c r="Y369" i="221"/>
  <c r="X369" i="221"/>
  <c r="W369" i="221"/>
  <c r="Q369" i="221"/>
  <c r="P369" i="221"/>
  <c r="O369" i="221"/>
  <c r="N369" i="221"/>
  <c r="M369" i="221"/>
  <c r="L369" i="221"/>
  <c r="K369" i="221"/>
  <c r="J369" i="221"/>
  <c r="I369" i="221"/>
  <c r="AM352" i="221"/>
  <c r="AL352" i="221"/>
  <c r="AK352" i="221"/>
  <c r="AI352" i="221"/>
  <c r="AH352" i="221"/>
  <c r="AG352" i="221"/>
  <c r="AF352" i="221"/>
  <c r="AE352" i="221"/>
  <c r="AD352" i="221"/>
  <c r="AB352" i="221"/>
  <c r="AA352" i="221"/>
  <c r="Z352" i="221"/>
  <c r="Y352" i="221"/>
  <c r="X352" i="221"/>
  <c r="W352" i="221"/>
  <c r="Q352" i="221"/>
  <c r="P352" i="221"/>
  <c r="O352" i="221"/>
  <c r="N352" i="221"/>
  <c r="M352" i="221"/>
  <c r="L352" i="221"/>
  <c r="K352" i="221"/>
  <c r="J352" i="221"/>
  <c r="I352" i="221"/>
  <c r="AM335" i="221"/>
  <c r="AL335" i="221"/>
  <c r="AK335" i="221"/>
  <c r="AI335" i="221"/>
  <c r="AH335" i="221"/>
  <c r="AG335" i="221"/>
  <c r="AF335" i="221"/>
  <c r="AE335" i="221"/>
  <c r="AD335" i="221"/>
  <c r="AB335" i="221"/>
  <c r="AA335" i="221"/>
  <c r="Z335" i="221"/>
  <c r="Y335" i="221"/>
  <c r="X335" i="221"/>
  <c r="W335" i="221"/>
  <c r="Q335" i="221"/>
  <c r="P335" i="221"/>
  <c r="O335" i="221"/>
  <c r="N335" i="221"/>
  <c r="M335" i="221"/>
  <c r="L335" i="221"/>
  <c r="K335" i="221"/>
  <c r="J335" i="221"/>
  <c r="I335" i="221"/>
  <c r="AM318" i="221"/>
  <c r="AL318" i="221"/>
  <c r="AK318" i="221"/>
  <c r="AI318" i="221"/>
  <c r="AH318" i="221"/>
  <c r="AG318" i="221"/>
  <c r="AF318" i="221"/>
  <c r="AE318" i="221"/>
  <c r="AD318" i="221"/>
  <c r="AB318" i="221"/>
  <c r="AA318" i="221"/>
  <c r="Z318" i="221"/>
  <c r="Y318" i="221"/>
  <c r="X318" i="221"/>
  <c r="W318" i="221"/>
  <c r="Q318" i="221"/>
  <c r="P318" i="221"/>
  <c r="O318" i="221"/>
  <c r="N318" i="221"/>
  <c r="M318" i="221"/>
  <c r="L318" i="221"/>
  <c r="K318" i="221"/>
  <c r="J318" i="221"/>
  <c r="I318" i="221"/>
  <c r="AM301" i="221"/>
  <c r="AL301" i="221"/>
  <c r="AK301" i="221"/>
  <c r="AI301" i="221"/>
  <c r="AH301" i="221"/>
  <c r="AG301" i="221"/>
  <c r="AF301" i="221"/>
  <c r="AE301" i="221"/>
  <c r="AD301" i="221"/>
  <c r="AB301" i="221"/>
  <c r="AA301" i="221"/>
  <c r="Z301" i="221"/>
  <c r="Y301" i="221"/>
  <c r="X301" i="221"/>
  <c r="W301" i="221"/>
  <c r="Q301" i="221"/>
  <c r="P301" i="221"/>
  <c r="O301" i="221"/>
  <c r="N301" i="221"/>
  <c r="M301" i="221"/>
  <c r="L301" i="221"/>
  <c r="K301" i="221"/>
  <c r="J301" i="221"/>
  <c r="I301" i="221"/>
  <c r="AM284" i="221"/>
  <c r="AL284" i="221"/>
  <c r="AK284" i="221"/>
  <c r="AI284" i="221"/>
  <c r="AH284" i="221"/>
  <c r="AG284" i="221"/>
  <c r="AF284" i="221"/>
  <c r="AE284" i="221"/>
  <c r="AD284" i="221"/>
  <c r="AB284" i="221"/>
  <c r="AA284" i="221"/>
  <c r="Z284" i="221"/>
  <c r="Y284" i="221"/>
  <c r="X284" i="221"/>
  <c r="W284" i="221"/>
  <c r="Q284" i="221"/>
  <c r="P284" i="221"/>
  <c r="O284" i="221"/>
  <c r="N284" i="221"/>
  <c r="M284" i="221"/>
  <c r="L284" i="221"/>
  <c r="K284" i="221"/>
  <c r="J284" i="221"/>
  <c r="I284" i="221"/>
  <c r="AM267" i="221"/>
  <c r="AL267" i="221"/>
  <c r="AK267" i="221"/>
  <c r="AI267" i="221"/>
  <c r="AH267" i="221"/>
  <c r="AG267" i="221"/>
  <c r="AF267" i="221"/>
  <c r="AE267" i="221"/>
  <c r="AD267" i="221"/>
  <c r="AB267" i="221"/>
  <c r="AA267" i="221"/>
  <c r="Z267" i="221"/>
  <c r="Y267" i="221"/>
  <c r="X267" i="221"/>
  <c r="W267" i="221"/>
  <c r="Q267" i="221"/>
  <c r="P267" i="221"/>
  <c r="O267" i="221"/>
  <c r="N267" i="221"/>
  <c r="M267" i="221"/>
  <c r="L267" i="221"/>
  <c r="K267" i="221"/>
  <c r="J267" i="221"/>
  <c r="I267" i="221"/>
  <c r="AM250" i="221"/>
  <c r="AL250" i="221"/>
  <c r="AK250" i="221"/>
  <c r="AI250" i="221"/>
  <c r="AH250" i="221"/>
  <c r="AG250" i="221"/>
  <c r="AF250" i="221"/>
  <c r="AE250" i="221"/>
  <c r="AD250" i="221"/>
  <c r="AB250" i="221"/>
  <c r="AA250" i="221"/>
  <c r="Z250" i="221"/>
  <c r="Y250" i="221"/>
  <c r="X250" i="221"/>
  <c r="W250" i="221"/>
  <c r="Q250" i="221"/>
  <c r="P250" i="221"/>
  <c r="O250" i="221"/>
  <c r="N250" i="221"/>
  <c r="M250" i="221"/>
  <c r="L250" i="221"/>
  <c r="K250" i="221"/>
  <c r="J250" i="221"/>
  <c r="I250" i="221"/>
  <c r="AM233" i="221"/>
  <c r="AL233" i="221"/>
  <c r="AK233" i="221"/>
  <c r="AI233" i="221"/>
  <c r="AH233" i="221"/>
  <c r="AG233" i="221"/>
  <c r="AF233" i="221"/>
  <c r="AE233" i="221"/>
  <c r="AD233" i="221"/>
  <c r="AB233" i="221"/>
  <c r="AA233" i="221"/>
  <c r="Z233" i="221"/>
  <c r="Y233" i="221"/>
  <c r="X233" i="221"/>
  <c r="W233" i="221"/>
  <c r="Q233" i="221"/>
  <c r="P233" i="221"/>
  <c r="O233" i="221"/>
  <c r="N233" i="221"/>
  <c r="M233" i="221"/>
  <c r="L233" i="221"/>
  <c r="K233" i="221"/>
  <c r="J233" i="221"/>
  <c r="I233" i="221"/>
  <c r="AM216" i="221"/>
  <c r="AL216" i="221"/>
  <c r="AK216" i="221"/>
  <c r="AI216" i="221"/>
  <c r="AH216" i="221"/>
  <c r="AG216" i="221"/>
  <c r="AF216" i="221"/>
  <c r="AE216" i="221"/>
  <c r="AD216" i="221"/>
  <c r="AB216" i="221"/>
  <c r="AA216" i="221"/>
  <c r="Z216" i="221"/>
  <c r="Y216" i="221"/>
  <c r="X216" i="221"/>
  <c r="W216" i="221"/>
  <c r="Q216" i="221"/>
  <c r="P216" i="221"/>
  <c r="O216" i="221"/>
  <c r="N216" i="221"/>
  <c r="M216" i="221"/>
  <c r="L216" i="221"/>
  <c r="K216" i="221"/>
  <c r="J216" i="221"/>
  <c r="I216" i="221"/>
  <c r="AM199" i="221"/>
  <c r="AL199" i="221"/>
  <c r="AK199" i="221"/>
  <c r="AI199" i="221"/>
  <c r="AH199" i="221"/>
  <c r="AG199" i="221"/>
  <c r="AF199" i="221"/>
  <c r="AE199" i="221"/>
  <c r="AD199" i="221"/>
  <c r="AB199" i="221"/>
  <c r="AA199" i="221"/>
  <c r="Z199" i="221"/>
  <c r="Y199" i="221"/>
  <c r="X199" i="221"/>
  <c r="W199" i="221"/>
  <c r="Q199" i="221"/>
  <c r="P199" i="221"/>
  <c r="O199" i="221"/>
  <c r="N199" i="221"/>
  <c r="M199" i="221"/>
  <c r="L199" i="221"/>
  <c r="K199" i="221"/>
  <c r="J199" i="221"/>
  <c r="I199" i="221"/>
  <c r="AM182" i="221"/>
  <c r="AL182" i="221"/>
  <c r="AK182" i="221"/>
  <c r="AI182" i="221"/>
  <c r="AH182" i="221"/>
  <c r="AG182" i="221"/>
  <c r="AF182" i="221"/>
  <c r="AE182" i="221"/>
  <c r="AD182" i="221"/>
  <c r="AB182" i="221"/>
  <c r="AA182" i="221"/>
  <c r="Z182" i="221"/>
  <c r="Y182" i="221"/>
  <c r="X182" i="221"/>
  <c r="W182" i="221"/>
  <c r="Q182" i="221"/>
  <c r="P182" i="221"/>
  <c r="O182" i="221"/>
  <c r="N182" i="221"/>
  <c r="M182" i="221"/>
  <c r="L182" i="221"/>
  <c r="K182" i="221"/>
  <c r="K8" i="221" s="1"/>
  <c r="J182" i="221"/>
  <c r="I182" i="221"/>
  <c r="AM165" i="221"/>
  <c r="AL165" i="221"/>
  <c r="AK165" i="221"/>
  <c r="AI165" i="221"/>
  <c r="AH165" i="221"/>
  <c r="AG165" i="221"/>
  <c r="AF165" i="221"/>
  <c r="AE165" i="221"/>
  <c r="AD165" i="221"/>
  <c r="AB165" i="221"/>
  <c r="AA165" i="221"/>
  <c r="Z165" i="221"/>
  <c r="Y165" i="221"/>
  <c r="X165" i="221"/>
  <c r="W165" i="221"/>
  <c r="Q165" i="221"/>
  <c r="P165" i="221"/>
  <c r="O165" i="221"/>
  <c r="N165" i="221"/>
  <c r="M165" i="221"/>
  <c r="L165" i="221"/>
  <c r="K165" i="221"/>
  <c r="J165" i="221"/>
  <c r="I165" i="221"/>
  <c r="AM148" i="221"/>
  <c r="AL148" i="221"/>
  <c r="AK148" i="221"/>
  <c r="AI148" i="221"/>
  <c r="AH148" i="221"/>
  <c r="AG148" i="221"/>
  <c r="AF148" i="221"/>
  <c r="AE148" i="221"/>
  <c r="AD148" i="221"/>
  <c r="AB148" i="221"/>
  <c r="AA148" i="221"/>
  <c r="Z148" i="221"/>
  <c r="Y148" i="221"/>
  <c r="X148" i="221"/>
  <c r="W148" i="221"/>
  <c r="Q148" i="221"/>
  <c r="P148" i="221"/>
  <c r="O148" i="221"/>
  <c r="N148" i="221"/>
  <c r="M148" i="221"/>
  <c r="L148" i="221"/>
  <c r="K148" i="221"/>
  <c r="J148" i="221"/>
  <c r="I148" i="221"/>
  <c r="AM131" i="221"/>
  <c r="AL131" i="221"/>
  <c r="AK131" i="221"/>
  <c r="AI131" i="221"/>
  <c r="AH131" i="221"/>
  <c r="AG131" i="221"/>
  <c r="AF131" i="221"/>
  <c r="AE131" i="221"/>
  <c r="AD131" i="221"/>
  <c r="AB131" i="221"/>
  <c r="AA131" i="221"/>
  <c r="Z131" i="221"/>
  <c r="Y131" i="221"/>
  <c r="X131" i="221"/>
  <c r="W131" i="221"/>
  <c r="Q131" i="221"/>
  <c r="P131" i="221"/>
  <c r="O131" i="221"/>
  <c r="N131" i="221"/>
  <c r="M131" i="221"/>
  <c r="L131" i="221"/>
  <c r="K131" i="221"/>
  <c r="J131" i="221"/>
  <c r="I131" i="221"/>
  <c r="AM114" i="221"/>
  <c r="AL114" i="221"/>
  <c r="AK114" i="221"/>
  <c r="AI114" i="221"/>
  <c r="AH114" i="221"/>
  <c r="AG114" i="221"/>
  <c r="AF114" i="221"/>
  <c r="AE114" i="221"/>
  <c r="AD114" i="221"/>
  <c r="AB114" i="221"/>
  <c r="AA114" i="221"/>
  <c r="Z114" i="221"/>
  <c r="Y114" i="221"/>
  <c r="X114" i="221"/>
  <c r="W114" i="221"/>
  <c r="Q114" i="221"/>
  <c r="P114" i="221"/>
  <c r="O114" i="221"/>
  <c r="N114" i="221"/>
  <c r="M114" i="221"/>
  <c r="L114" i="221"/>
  <c r="K114" i="221"/>
  <c r="J114" i="221"/>
  <c r="I114" i="221"/>
  <c r="AM97" i="221"/>
  <c r="AL97" i="221"/>
  <c r="AK97" i="221"/>
  <c r="AI97" i="221"/>
  <c r="AH97" i="221"/>
  <c r="AG97" i="221"/>
  <c r="AF97" i="221"/>
  <c r="AE97" i="221"/>
  <c r="AD97" i="221"/>
  <c r="AB97" i="221"/>
  <c r="AA97" i="221"/>
  <c r="Z97" i="221"/>
  <c r="Y97" i="221"/>
  <c r="X97" i="221"/>
  <c r="W97" i="221"/>
  <c r="Q97" i="221"/>
  <c r="P97" i="221"/>
  <c r="O97" i="221"/>
  <c r="N97" i="221"/>
  <c r="M97" i="221"/>
  <c r="L97" i="221"/>
  <c r="K97" i="221"/>
  <c r="J97" i="221"/>
  <c r="I97" i="221"/>
  <c r="AM80" i="221"/>
  <c r="AL80" i="221"/>
  <c r="AK80" i="221"/>
  <c r="AI80" i="221"/>
  <c r="AH80" i="221"/>
  <c r="AG80" i="221"/>
  <c r="AF80" i="221"/>
  <c r="AE80" i="221"/>
  <c r="AD80" i="221"/>
  <c r="AB80" i="221"/>
  <c r="AA80" i="221"/>
  <c r="Z80" i="221"/>
  <c r="Y80" i="221"/>
  <c r="X80" i="221"/>
  <c r="W80" i="221"/>
  <c r="Q80" i="221"/>
  <c r="P80" i="221"/>
  <c r="O80" i="221"/>
  <c r="N80" i="221"/>
  <c r="M80" i="221"/>
  <c r="L80" i="221"/>
  <c r="K80" i="221"/>
  <c r="J80" i="221"/>
  <c r="I80" i="221"/>
  <c r="AM63" i="221"/>
  <c r="AL63" i="221"/>
  <c r="AK63" i="221"/>
  <c r="AI63" i="221"/>
  <c r="AH63" i="221"/>
  <c r="AG63" i="221"/>
  <c r="AF63" i="221"/>
  <c r="AE63" i="221"/>
  <c r="AD63" i="221"/>
  <c r="AB63" i="221"/>
  <c r="AA63" i="221"/>
  <c r="Z63" i="221"/>
  <c r="Y63" i="221"/>
  <c r="X63" i="221"/>
  <c r="W63" i="221"/>
  <c r="Q63" i="221"/>
  <c r="P63" i="221"/>
  <c r="O63" i="221"/>
  <c r="N63" i="221"/>
  <c r="M63" i="221"/>
  <c r="L63" i="221"/>
  <c r="K63" i="221"/>
  <c r="J63" i="221"/>
  <c r="I63" i="221"/>
  <c r="AM46" i="221"/>
  <c r="AL46" i="221"/>
  <c r="AK46" i="221"/>
  <c r="AI46" i="221"/>
  <c r="AH46" i="221"/>
  <c r="AG46" i="221"/>
  <c r="AF46" i="221"/>
  <c r="AE46" i="221"/>
  <c r="AD46" i="221"/>
  <c r="AB46" i="221"/>
  <c r="AA46" i="221"/>
  <c r="Z46" i="221"/>
  <c r="Y46" i="221"/>
  <c r="X46" i="221"/>
  <c r="W46" i="221"/>
  <c r="Q46" i="221"/>
  <c r="P46" i="221"/>
  <c r="O46" i="221"/>
  <c r="N46" i="221"/>
  <c r="M46" i="221"/>
  <c r="L46" i="221"/>
  <c r="K46" i="221"/>
  <c r="J46" i="221"/>
  <c r="I46" i="221"/>
  <c r="AM29" i="221"/>
  <c r="AL29" i="221"/>
  <c r="AL8" i="221" s="1"/>
  <c r="AK29" i="221"/>
  <c r="AK8" i="221" s="1"/>
  <c r="AI29" i="221"/>
  <c r="AH29" i="221"/>
  <c r="AG29" i="221"/>
  <c r="AF29" i="221"/>
  <c r="AE29" i="221"/>
  <c r="AD29" i="221"/>
  <c r="AB29" i="221"/>
  <c r="AA29" i="221"/>
  <c r="Z29" i="221"/>
  <c r="Y29" i="221"/>
  <c r="X29" i="221"/>
  <c r="X8" i="221" s="1"/>
  <c r="W29" i="221"/>
  <c r="W8" i="221" s="1"/>
  <c r="Q29" i="221"/>
  <c r="P29" i="221"/>
  <c r="O29" i="221"/>
  <c r="N29" i="221"/>
  <c r="M29" i="221"/>
  <c r="L29" i="221"/>
  <c r="K29" i="221"/>
  <c r="J29" i="221"/>
  <c r="I29" i="221"/>
  <c r="B29" i="221"/>
  <c r="B46" i="221" s="1"/>
  <c r="B63" i="221" s="1"/>
  <c r="B80" i="221" s="1"/>
  <c r="B97" i="221" s="1"/>
  <c r="B114" i="221" s="1"/>
  <c r="B131" i="221" s="1"/>
  <c r="B148" i="221" s="1"/>
  <c r="B165" i="221" s="1"/>
  <c r="B182" i="221" s="1"/>
  <c r="B199" i="221" s="1"/>
  <c r="B216" i="221" s="1"/>
  <c r="B233" i="221" s="1"/>
  <c r="B250" i="221" s="1"/>
  <c r="B267" i="221" s="1"/>
  <c r="B284" i="221" s="1"/>
  <c r="B301" i="221" s="1"/>
  <c r="B318" i="221" s="1"/>
  <c r="B335" i="221" s="1"/>
  <c r="B352" i="221" s="1"/>
  <c r="B369" i="221" s="1"/>
  <c r="B386" i="221" s="1"/>
  <c r="B403" i="221" s="1"/>
  <c r="B420" i="221" s="1"/>
  <c r="B437" i="221" s="1"/>
  <c r="B454" i="221" s="1"/>
  <c r="B471" i="221" s="1"/>
  <c r="B488" i="221" s="1"/>
  <c r="B505" i="221" s="1"/>
  <c r="AM12" i="221"/>
  <c r="AL12" i="221"/>
  <c r="AK12" i="221"/>
  <c r="AI12" i="221"/>
  <c r="AH12" i="221"/>
  <c r="AG12" i="221"/>
  <c r="AF12" i="221"/>
  <c r="AE12" i="221"/>
  <c r="AD12" i="221"/>
  <c r="AB12" i="221"/>
  <c r="AA12" i="221"/>
  <c r="AA8" i="221" s="1"/>
  <c r="Z12" i="221"/>
  <c r="Z8" i="221" s="1"/>
  <c r="Y12" i="221"/>
  <c r="X12" i="221"/>
  <c r="W12" i="221"/>
  <c r="Q12" i="221"/>
  <c r="P12" i="221"/>
  <c r="O12" i="221"/>
  <c r="N12" i="221"/>
  <c r="M12" i="221"/>
  <c r="M8" i="221" s="1"/>
  <c r="L12" i="221"/>
  <c r="K12" i="221"/>
  <c r="J12" i="221"/>
  <c r="I12" i="221"/>
  <c r="AM8" i="221"/>
  <c r="Y8" i="221"/>
  <c r="S8" i="221"/>
  <c r="AT7" i="221"/>
  <c r="Q7" i="221"/>
  <c r="E5" i="221"/>
  <c r="D5" i="221"/>
  <c r="B5" i="221"/>
  <c r="B4" i="221"/>
  <c r="G3" i="221"/>
  <c r="E3" i="221"/>
  <c r="B3" i="221"/>
  <c r="H2" i="220"/>
  <c r="C2" i="220"/>
  <c r="AM505" i="220"/>
  <c r="AL505" i="220"/>
  <c r="AK505" i="220"/>
  <c r="AI505" i="220"/>
  <c r="AH505" i="220"/>
  <c r="AG505" i="220"/>
  <c r="AF505" i="220"/>
  <c r="AE505" i="220"/>
  <c r="AD505" i="220"/>
  <c r="AB505" i="220"/>
  <c r="AA505" i="220"/>
  <c r="Z505" i="220"/>
  <c r="Y505" i="220"/>
  <c r="X505" i="220"/>
  <c r="W505" i="220"/>
  <c r="Q505" i="220"/>
  <c r="P505" i="220"/>
  <c r="O505" i="220"/>
  <c r="N505" i="220"/>
  <c r="M505" i="220"/>
  <c r="L505" i="220"/>
  <c r="K505" i="220"/>
  <c r="J505" i="220"/>
  <c r="I505" i="220"/>
  <c r="AM488" i="220"/>
  <c r="AL488" i="220"/>
  <c r="AK488" i="220"/>
  <c r="AI488" i="220"/>
  <c r="AH488" i="220"/>
  <c r="AG488" i="220"/>
  <c r="AF488" i="220"/>
  <c r="AE488" i="220"/>
  <c r="AD488" i="220"/>
  <c r="AB488" i="220"/>
  <c r="AA488" i="220"/>
  <c r="Z488" i="220"/>
  <c r="Y488" i="220"/>
  <c r="X488" i="220"/>
  <c r="W488" i="220"/>
  <c r="Q488" i="220"/>
  <c r="P488" i="220"/>
  <c r="O488" i="220"/>
  <c r="N488" i="220"/>
  <c r="M488" i="220"/>
  <c r="L488" i="220"/>
  <c r="K488" i="220"/>
  <c r="J488" i="220"/>
  <c r="I488" i="220"/>
  <c r="AM471" i="220"/>
  <c r="AL471" i="220"/>
  <c r="AK471" i="220"/>
  <c r="AI471" i="220"/>
  <c r="AH471" i="220"/>
  <c r="AG471" i="220"/>
  <c r="AF471" i="220"/>
  <c r="AE471" i="220"/>
  <c r="AD471" i="220"/>
  <c r="AB471" i="220"/>
  <c r="AA471" i="220"/>
  <c r="Z471" i="220"/>
  <c r="Y471" i="220"/>
  <c r="X471" i="220"/>
  <c r="W471" i="220"/>
  <c r="Q471" i="220"/>
  <c r="P471" i="220"/>
  <c r="O471" i="220"/>
  <c r="N471" i="220"/>
  <c r="M471" i="220"/>
  <c r="L471" i="220"/>
  <c r="K471" i="220"/>
  <c r="J471" i="220"/>
  <c r="I471" i="220"/>
  <c r="AM454" i="220"/>
  <c r="AL454" i="220"/>
  <c r="AK454" i="220"/>
  <c r="AI454" i="220"/>
  <c r="AH454" i="220"/>
  <c r="AG454" i="220"/>
  <c r="AF454" i="220"/>
  <c r="AE454" i="220"/>
  <c r="AD454" i="220"/>
  <c r="AB454" i="220"/>
  <c r="AA454" i="220"/>
  <c r="Z454" i="220"/>
  <c r="Y454" i="220"/>
  <c r="X454" i="220"/>
  <c r="W454" i="220"/>
  <c r="Q454" i="220"/>
  <c r="P454" i="220"/>
  <c r="O454" i="220"/>
  <c r="N454" i="220"/>
  <c r="M454" i="220"/>
  <c r="L454" i="220"/>
  <c r="K454" i="220"/>
  <c r="J454" i="220"/>
  <c r="I454" i="220"/>
  <c r="AM437" i="220"/>
  <c r="AL437" i="220"/>
  <c r="AK437" i="220"/>
  <c r="AI437" i="220"/>
  <c r="AH437" i="220"/>
  <c r="AG437" i="220"/>
  <c r="AF437" i="220"/>
  <c r="AE437" i="220"/>
  <c r="AD437" i="220"/>
  <c r="AB437" i="220"/>
  <c r="AA437" i="220"/>
  <c r="Z437" i="220"/>
  <c r="Y437" i="220"/>
  <c r="X437" i="220"/>
  <c r="W437" i="220"/>
  <c r="Q437" i="220"/>
  <c r="P437" i="220"/>
  <c r="O437" i="220"/>
  <c r="N437" i="220"/>
  <c r="M437" i="220"/>
  <c r="L437" i="220"/>
  <c r="K437" i="220"/>
  <c r="J437" i="220"/>
  <c r="I437" i="220"/>
  <c r="AM420" i="220"/>
  <c r="AL420" i="220"/>
  <c r="AK420" i="220"/>
  <c r="AI420" i="220"/>
  <c r="AH420" i="220"/>
  <c r="AG420" i="220"/>
  <c r="AF420" i="220"/>
  <c r="AE420" i="220"/>
  <c r="AD420" i="220"/>
  <c r="AB420" i="220"/>
  <c r="AA420" i="220"/>
  <c r="Z420" i="220"/>
  <c r="Y420" i="220"/>
  <c r="X420" i="220"/>
  <c r="W420" i="220"/>
  <c r="Q420" i="220"/>
  <c r="P420" i="220"/>
  <c r="O420" i="220"/>
  <c r="N420" i="220"/>
  <c r="M420" i="220"/>
  <c r="L420" i="220"/>
  <c r="K420" i="220"/>
  <c r="J420" i="220"/>
  <c r="I420" i="220"/>
  <c r="AM403" i="220"/>
  <c r="AL403" i="220"/>
  <c r="AK403" i="220"/>
  <c r="AI403" i="220"/>
  <c r="AH403" i="220"/>
  <c r="AG403" i="220"/>
  <c r="AF403" i="220"/>
  <c r="AE403" i="220"/>
  <c r="AD403" i="220"/>
  <c r="AB403" i="220"/>
  <c r="AA403" i="220"/>
  <c r="Z403" i="220"/>
  <c r="Y403" i="220"/>
  <c r="X403" i="220"/>
  <c r="W403" i="220"/>
  <c r="Q403" i="220"/>
  <c r="P403" i="220"/>
  <c r="O403" i="220"/>
  <c r="N403" i="220"/>
  <c r="M403" i="220"/>
  <c r="L403" i="220"/>
  <c r="K403" i="220"/>
  <c r="J403" i="220"/>
  <c r="I403" i="220"/>
  <c r="AM386" i="220"/>
  <c r="AL386" i="220"/>
  <c r="AK386" i="220"/>
  <c r="AI386" i="220"/>
  <c r="AH386" i="220"/>
  <c r="AG386" i="220"/>
  <c r="AF386" i="220"/>
  <c r="AE386" i="220"/>
  <c r="AD386" i="220"/>
  <c r="AB386" i="220"/>
  <c r="AA386" i="220"/>
  <c r="Z386" i="220"/>
  <c r="Y386" i="220"/>
  <c r="X386" i="220"/>
  <c r="W386" i="220"/>
  <c r="Q386" i="220"/>
  <c r="P386" i="220"/>
  <c r="O386" i="220"/>
  <c r="N386" i="220"/>
  <c r="M386" i="220"/>
  <c r="L386" i="220"/>
  <c r="K386" i="220"/>
  <c r="J386" i="220"/>
  <c r="I386" i="220"/>
  <c r="AM369" i="220"/>
  <c r="AL369" i="220"/>
  <c r="AK369" i="220"/>
  <c r="AI369" i="220"/>
  <c r="AH369" i="220"/>
  <c r="AG369" i="220"/>
  <c r="AF369" i="220"/>
  <c r="AE369" i="220"/>
  <c r="AD369" i="220"/>
  <c r="AB369" i="220"/>
  <c r="AA369" i="220"/>
  <c r="Z369" i="220"/>
  <c r="Y369" i="220"/>
  <c r="X369" i="220"/>
  <c r="W369" i="220"/>
  <c r="Q369" i="220"/>
  <c r="P369" i="220"/>
  <c r="O369" i="220"/>
  <c r="N369" i="220"/>
  <c r="M369" i="220"/>
  <c r="L369" i="220"/>
  <c r="K369" i="220"/>
  <c r="J369" i="220"/>
  <c r="I369" i="220"/>
  <c r="AM352" i="220"/>
  <c r="AL352" i="220"/>
  <c r="AK352" i="220"/>
  <c r="AI352" i="220"/>
  <c r="AH352" i="220"/>
  <c r="AG352" i="220"/>
  <c r="AF352" i="220"/>
  <c r="AE352" i="220"/>
  <c r="AD352" i="220"/>
  <c r="AB352" i="220"/>
  <c r="AA352" i="220"/>
  <c r="Z352" i="220"/>
  <c r="Y352" i="220"/>
  <c r="X352" i="220"/>
  <c r="W352" i="220"/>
  <c r="Q352" i="220"/>
  <c r="P352" i="220"/>
  <c r="O352" i="220"/>
  <c r="N352" i="220"/>
  <c r="M352" i="220"/>
  <c r="L352" i="220"/>
  <c r="K352" i="220"/>
  <c r="J352" i="220"/>
  <c r="I352" i="220"/>
  <c r="AM335" i="220"/>
  <c r="AL335" i="220"/>
  <c r="AK335" i="220"/>
  <c r="AI335" i="220"/>
  <c r="AH335" i="220"/>
  <c r="AG335" i="220"/>
  <c r="AF335" i="220"/>
  <c r="AE335" i="220"/>
  <c r="AD335" i="220"/>
  <c r="AB335" i="220"/>
  <c r="AA335" i="220"/>
  <c r="Z335" i="220"/>
  <c r="Y335" i="220"/>
  <c r="X335" i="220"/>
  <c r="W335" i="220"/>
  <c r="Q335" i="220"/>
  <c r="P335" i="220"/>
  <c r="O335" i="220"/>
  <c r="N335" i="220"/>
  <c r="M335" i="220"/>
  <c r="L335" i="220"/>
  <c r="K335" i="220"/>
  <c r="J335" i="220"/>
  <c r="I335" i="220"/>
  <c r="AM318" i="220"/>
  <c r="AL318" i="220"/>
  <c r="AK318" i="220"/>
  <c r="AI318" i="220"/>
  <c r="AH318" i="220"/>
  <c r="AG318" i="220"/>
  <c r="AF318" i="220"/>
  <c r="AE318" i="220"/>
  <c r="AD318" i="220"/>
  <c r="AB318" i="220"/>
  <c r="AA318" i="220"/>
  <c r="Z318" i="220"/>
  <c r="Y318" i="220"/>
  <c r="X318" i="220"/>
  <c r="W318" i="220"/>
  <c r="Q318" i="220"/>
  <c r="P318" i="220"/>
  <c r="O318" i="220"/>
  <c r="N318" i="220"/>
  <c r="M318" i="220"/>
  <c r="L318" i="220"/>
  <c r="K318" i="220"/>
  <c r="J318" i="220"/>
  <c r="I318" i="220"/>
  <c r="AM301" i="220"/>
  <c r="AL301" i="220"/>
  <c r="AK301" i="220"/>
  <c r="AI301" i="220"/>
  <c r="AH301" i="220"/>
  <c r="AG301" i="220"/>
  <c r="AF301" i="220"/>
  <c r="AE301" i="220"/>
  <c r="AD301" i="220"/>
  <c r="AB301" i="220"/>
  <c r="AA301" i="220"/>
  <c r="Z301" i="220"/>
  <c r="Y301" i="220"/>
  <c r="X301" i="220"/>
  <c r="W301" i="220"/>
  <c r="Q301" i="220"/>
  <c r="P301" i="220"/>
  <c r="O301" i="220"/>
  <c r="N301" i="220"/>
  <c r="M301" i="220"/>
  <c r="L301" i="220"/>
  <c r="K301" i="220"/>
  <c r="J301" i="220"/>
  <c r="I301" i="220"/>
  <c r="AM284" i="220"/>
  <c r="AL284" i="220"/>
  <c r="AK284" i="220"/>
  <c r="AI284" i="220"/>
  <c r="AH284" i="220"/>
  <c r="AG284" i="220"/>
  <c r="AF284" i="220"/>
  <c r="AE284" i="220"/>
  <c r="AD284" i="220"/>
  <c r="AB284" i="220"/>
  <c r="AA284" i="220"/>
  <c r="Z284" i="220"/>
  <c r="Y284" i="220"/>
  <c r="X284" i="220"/>
  <c r="W284" i="220"/>
  <c r="Q284" i="220"/>
  <c r="P284" i="220"/>
  <c r="O284" i="220"/>
  <c r="N284" i="220"/>
  <c r="M284" i="220"/>
  <c r="L284" i="220"/>
  <c r="K284" i="220"/>
  <c r="J284" i="220"/>
  <c r="I284" i="220"/>
  <c r="AM267" i="220"/>
  <c r="AL267" i="220"/>
  <c r="AK267" i="220"/>
  <c r="AI267" i="220"/>
  <c r="AH267" i="220"/>
  <c r="AG267" i="220"/>
  <c r="AF267" i="220"/>
  <c r="AE267" i="220"/>
  <c r="AD267" i="220"/>
  <c r="AB267" i="220"/>
  <c r="AA267" i="220"/>
  <c r="Z267" i="220"/>
  <c r="Y267" i="220"/>
  <c r="X267" i="220"/>
  <c r="W267" i="220"/>
  <c r="Q267" i="220"/>
  <c r="P267" i="220"/>
  <c r="O267" i="220"/>
  <c r="N267" i="220"/>
  <c r="M267" i="220"/>
  <c r="L267" i="220"/>
  <c r="K267" i="220"/>
  <c r="J267" i="220"/>
  <c r="I267" i="220"/>
  <c r="AM250" i="220"/>
  <c r="AL250" i="220"/>
  <c r="AK250" i="220"/>
  <c r="AI250" i="220"/>
  <c r="AH250" i="220"/>
  <c r="AG250" i="220"/>
  <c r="AF250" i="220"/>
  <c r="AE250" i="220"/>
  <c r="AD250" i="220"/>
  <c r="AB250" i="220"/>
  <c r="AA250" i="220"/>
  <c r="Z250" i="220"/>
  <c r="Y250" i="220"/>
  <c r="X250" i="220"/>
  <c r="W250" i="220"/>
  <c r="Q250" i="220"/>
  <c r="P250" i="220"/>
  <c r="O250" i="220"/>
  <c r="N250" i="220"/>
  <c r="M250" i="220"/>
  <c r="L250" i="220"/>
  <c r="K250" i="220"/>
  <c r="J250" i="220"/>
  <c r="I250" i="220"/>
  <c r="AM233" i="220"/>
  <c r="AL233" i="220"/>
  <c r="AK233" i="220"/>
  <c r="AI233" i="220"/>
  <c r="AH233" i="220"/>
  <c r="AG233" i="220"/>
  <c r="AF233" i="220"/>
  <c r="AE233" i="220"/>
  <c r="AD233" i="220"/>
  <c r="AB233" i="220"/>
  <c r="AA233" i="220"/>
  <c r="Z233" i="220"/>
  <c r="Y233" i="220"/>
  <c r="X233" i="220"/>
  <c r="W233" i="220"/>
  <c r="Q233" i="220"/>
  <c r="P233" i="220"/>
  <c r="O233" i="220"/>
  <c r="N233" i="220"/>
  <c r="M233" i="220"/>
  <c r="L233" i="220"/>
  <c r="K233" i="220"/>
  <c r="J233" i="220"/>
  <c r="I233" i="220"/>
  <c r="AM216" i="220"/>
  <c r="AL216" i="220"/>
  <c r="AK216" i="220"/>
  <c r="AI216" i="220"/>
  <c r="AH216" i="220"/>
  <c r="AG216" i="220"/>
  <c r="AF216" i="220"/>
  <c r="AE216" i="220"/>
  <c r="AD216" i="220"/>
  <c r="AB216" i="220"/>
  <c r="AA216" i="220"/>
  <c r="Z216" i="220"/>
  <c r="Y216" i="220"/>
  <c r="X216" i="220"/>
  <c r="W216" i="220"/>
  <c r="Q216" i="220"/>
  <c r="P216" i="220"/>
  <c r="O216" i="220"/>
  <c r="N216" i="220"/>
  <c r="M216" i="220"/>
  <c r="L216" i="220"/>
  <c r="K216" i="220"/>
  <c r="J216" i="220"/>
  <c r="I216" i="220"/>
  <c r="AM199" i="220"/>
  <c r="AL199" i="220"/>
  <c r="AK199" i="220"/>
  <c r="AI199" i="220"/>
  <c r="AH199" i="220"/>
  <c r="AG199" i="220"/>
  <c r="AF199" i="220"/>
  <c r="AE199" i="220"/>
  <c r="AD199" i="220"/>
  <c r="AB199" i="220"/>
  <c r="AA199" i="220"/>
  <c r="Z199" i="220"/>
  <c r="Y199" i="220"/>
  <c r="X199" i="220"/>
  <c r="W199" i="220"/>
  <c r="Q199" i="220"/>
  <c r="P199" i="220"/>
  <c r="O199" i="220"/>
  <c r="N199" i="220"/>
  <c r="M199" i="220"/>
  <c r="L199" i="220"/>
  <c r="K199" i="220"/>
  <c r="J199" i="220"/>
  <c r="I199" i="220"/>
  <c r="AM182" i="220"/>
  <c r="AL182" i="220"/>
  <c r="AK182" i="220"/>
  <c r="AI182" i="220"/>
  <c r="AH182" i="220"/>
  <c r="AG182" i="220"/>
  <c r="AF182" i="220"/>
  <c r="AE182" i="220"/>
  <c r="AD182" i="220"/>
  <c r="AB182" i="220"/>
  <c r="AA182" i="220"/>
  <c r="Z182" i="220"/>
  <c r="Y182" i="220"/>
  <c r="X182" i="220"/>
  <c r="W182" i="220"/>
  <c r="Q182" i="220"/>
  <c r="P182" i="220"/>
  <c r="O182" i="220"/>
  <c r="N182" i="220"/>
  <c r="M182" i="220"/>
  <c r="L182" i="220"/>
  <c r="K182" i="220"/>
  <c r="J182" i="220"/>
  <c r="I182" i="220"/>
  <c r="AM165" i="220"/>
  <c r="AL165" i="220"/>
  <c r="AK165" i="220"/>
  <c r="AI165" i="220"/>
  <c r="AH165" i="220"/>
  <c r="AG165" i="220"/>
  <c r="AF165" i="220"/>
  <c r="AE165" i="220"/>
  <c r="AD165" i="220"/>
  <c r="AB165" i="220"/>
  <c r="AA165" i="220"/>
  <c r="Z165" i="220"/>
  <c r="Y165" i="220"/>
  <c r="X165" i="220"/>
  <c r="W165" i="220"/>
  <c r="Q165" i="220"/>
  <c r="P165" i="220"/>
  <c r="O165" i="220"/>
  <c r="N165" i="220"/>
  <c r="M165" i="220"/>
  <c r="L165" i="220"/>
  <c r="K165" i="220"/>
  <c r="J165" i="220"/>
  <c r="I165" i="220"/>
  <c r="AM148" i="220"/>
  <c r="AL148" i="220"/>
  <c r="AK148" i="220"/>
  <c r="AI148" i="220"/>
  <c r="AH148" i="220"/>
  <c r="AG148" i="220"/>
  <c r="AF148" i="220"/>
  <c r="AE148" i="220"/>
  <c r="AD148" i="220"/>
  <c r="AB148" i="220"/>
  <c r="AA148" i="220"/>
  <c r="Z148" i="220"/>
  <c r="Y148" i="220"/>
  <c r="X148" i="220"/>
  <c r="W148" i="220"/>
  <c r="Q148" i="220"/>
  <c r="P148" i="220"/>
  <c r="O148" i="220"/>
  <c r="N148" i="220"/>
  <c r="M148" i="220"/>
  <c r="L148" i="220"/>
  <c r="K148" i="220"/>
  <c r="J148" i="220"/>
  <c r="I148" i="220"/>
  <c r="AM131" i="220"/>
  <c r="AL131" i="220"/>
  <c r="AK131" i="220"/>
  <c r="AI131" i="220"/>
  <c r="AH131" i="220"/>
  <c r="AG131" i="220"/>
  <c r="AF131" i="220"/>
  <c r="AE131" i="220"/>
  <c r="AD131" i="220"/>
  <c r="AB131" i="220"/>
  <c r="AA131" i="220"/>
  <c r="Z131" i="220"/>
  <c r="Y131" i="220"/>
  <c r="X131" i="220"/>
  <c r="W131" i="220"/>
  <c r="Q131" i="220"/>
  <c r="P131" i="220"/>
  <c r="O131" i="220"/>
  <c r="N131" i="220"/>
  <c r="M131" i="220"/>
  <c r="L131" i="220"/>
  <c r="K131" i="220"/>
  <c r="J131" i="220"/>
  <c r="I131" i="220"/>
  <c r="AM114" i="220"/>
  <c r="AL114" i="220"/>
  <c r="AK114" i="220"/>
  <c r="AI114" i="220"/>
  <c r="AH114" i="220"/>
  <c r="AG114" i="220"/>
  <c r="AF114" i="220"/>
  <c r="AE114" i="220"/>
  <c r="AD114" i="220"/>
  <c r="AB114" i="220"/>
  <c r="AA114" i="220"/>
  <c r="Z114" i="220"/>
  <c r="Y114" i="220"/>
  <c r="X114" i="220"/>
  <c r="W114" i="220"/>
  <c r="Q114" i="220"/>
  <c r="P114" i="220"/>
  <c r="O114" i="220"/>
  <c r="N114" i="220"/>
  <c r="M114" i="220"/>
  <c r="L114" i="220"/>
  <c r="K114" i="220"/>
  <c r="J114" i="220"/>
  <c r="I114" i="220"/>
  <c r="AM97" i="220"/>
  <c r="AL97" i="220"/>
  <c r="AK97" i="220"/>
  <c r="AI97" i="220"/>
  <c r="AH97" i="220"/>
  <c r="AG97" i="220"/>
  <c r="AF97" i="220"/>
  <c r="AE97" i="220"/>
  <c r="AD97" i="220"/>
  <c r="AB97" i="220"/>
  <c r="AA97" i="220"/>
  <c r="Z97" i="220"/>
  <c r="Y97" i="220"/>
  <c r="X97" i="220"/>
  <c r="W97" i="220"/>
  <c r="Q97" i="220"/>
  <c r="P97" i="220"/>
  <c r="O97" i="220"/>
  <c r="N97" i="220"/>
  <c r="M97" i="220"/>
  <c r="L97" i="220"/>
  <c r="K97" i="220"/>
  <c r="J97" i="220"/>
  <c r="I97" i="220"/>
  <c r="AM80" i="220"/>
  <c r="AL80" i="220"/>
  <c r="AK80" i="220"/>
  <c r="AI80" i="220"/>
  <c r="AH80" i="220"/>
  <c r="AG80" i="220"/>
  <c r="AF80" i="220"/>
  <c r="AE80" i="220"/>
  <c r="AD80" i="220"/>
  <c r="AB80" i="220"/>
  <c r="AA80" i="220"/>
  <c r="Z80" i="220"/>
  <c r="Y80" i="220"/>
  <c r="X80" i="220"/>
  <c r="W80" i="220"/>
  <c r="Q80" i="220"/>
  <c r="P80" i="220"/>
  <c r="O80" i="220"/>
  <c r="N80" i="220"/>
  <c r="M80" i="220"/>
  <c r="L80" i="220"/>
  <c r="K80" i="220"/>
  <c r="J80" i="220"/>
  <c r="I80" i="220"/>
  <c r="AM63" i="220"/>
  <c r="AL63" i="220"/>
  <c r="AK63" i="220"/>
  <c r="AI63" i="220"/>
  <c r="AH63" i="220"/>
  <c r="AG63" i="220"/>
  <c r="AF63" i="220"/>
  <c r="AE63" i="220"/>
  <c r="AD63" i="220"/>
  <c r="AB63" i="220"/>
  <c r="AA63" i="220"/>
  <c r="Z63" i="220"/>
  <c r="Y63" i="220"/>
  <c r="X63" i="220"/>
  <c r="W63" i="220"/>
  <c r="Q63" i="220"/>
  <c r="P63" i="220"/>
  <c r="O63" i="220"/>
  <c r="N63" i="220"/>
  <c r="M63" i="220"/>
  <c r="L63" i="220"/>
  <c r="K63" i="220"/>
  <c r="J63" i="220"/>
  <c r="I63" i="220"/>
  <c r="AM46" i="220"/>
  <c r="AL46" i="220"/>
  <c r="AK46" i="220"/>
  <c r="AI46" i="220"/>
  <c r="AH46" i="220"/>
  <c r="AG46" i="220"/>
  <c r="AF46" i="220"/>
  <c r="AE46" i="220"/>
  <c r="AD46" i="220"/>
  <c r="AB46" i="220"/>
  <c r="AA46" i="220"/>
  <c r="Z46" i="220"/>
  <c r="Y46" i="220"/>
  <c r="X46" i="220"/>
  <c r="W46" i="220"/>
  <c r="Q46" i="220"/>
  <c r="P46" i="220"/>
  <c r="O46" i="220"/>
  <c r="N46" i="220"/>
  <c r="M46" i="220"/>
  <c r="L46" i="220"/>
  <c r="K46" i="220"/>
  <c r="J46" i="220"/>
  <c r="I46" i="220"/>
  <c r="AM29" i="220"/>
  <c r="AL29" i="220"/>
  <c r="AK29" i="220"/>
  <c r="AI29" i="220"/>
  <c r="AH29" i="220"/>
  <c r="AG29" i="220"/>
  <c r="AF29" i="220"/>
  <c r="AE29" i="220"/>
  <c r="AD29" i="220"/>
  <c r="AB29" i="220"/>
  <c r="AA29" i="220"/>
  <c r="Z29" i="220"/>
  <c r="Y29" i="220"/>
  <c r="X29" i="220"/>
  <c r="W29" i="220"/>
  <c r="Q29" i="220"/>
  <c r="P29" i="220"/>
  <c r="O29" i="220"/>
  <c r="N29" i="220"/>
  <c r="M29" i="220"/>
  <c r="L29" i="220"/>
  <c r="K29" i="220"/>
  <c r="J29" i="220"/>
  <c r="I29" i="220"/>
  <c r="B29" i="220"/>
  <c r="B46" i="220" s="1"/>
  <c r="B63" i="220" s="1"/>
  <c r="B80" i="220" s="1"/>
  <c r="B97" i="220" s="1"/>
  <c r="B114" i="220" s="1"/>
  <c r="B131" i="220" s="1"/>
  <c r="B148" i="220" s="1"/>
  <c r="B165" i="220" s="1"/>
  <c r="B182" i="220" s="1"/>
  <c r="B199" i="220" s="1"/>
  <c r="B216" i="220" s="1"/>
  <c r="B233" i="220" s="1"/>
  <c r="B250" i="220" s="1"/>
  <c r="B267" i="220" s="1"/>
  <c r="B284" i="220" s="1"/>
  <c r="B301" i="220" s="1"/>
  <c r="B318" i="220" s="1"/>
  <c r="B335" i="220" s="1"/>
  <c r="B352" i="220" s="1"/>
  <c r="B369" i="220" s="1"/>
  <c r="B386" i="220" s="1"/>
  <c r="B403" i="220" s="1"/>
  <c r="B420" i="220" s="1"/>
  <c r="B437" i="220" s="1"/>
  <c r="B454" i="220" s="1"/>
  <c r="B471" i="220" s="1"/>
  <c r="B488" i="220" s="1"/>
  <c r="B505" i="220" s="1"/>
  <c r="AM12" i="220"/>
  <c r="AM8" i="220" s="1"/>
  <c r="AL12" i="220"/>
  <c r="AK12" i="220"/>
  <c r="AI12" i="220"/>
  <c r="AH12" i="220"/>
  <c r="AG12" i="220"/>
  <c r="AG8" i="220" s="1"/>
  <c r="AF12" i="220"/>
  <c r="AE12" i="220"/>
  <c r="AD12" i="220"/>
  <c r="AD8" i="220" s="1"/>
  <c r="AB12" i="220"/>
  <c r="AA12" i="220"/>
  <c r="Z12" i="220"/>
  <c r="Z8" i="220" s="1"/>
  <c r="Y12" i="220"/>
  <c r="Y8" i="220" s="1"/>
  <c r="X12" i="220"/>
  <c r="X8" i="220" s="1"/>
  <c r="W12" i="220"/>
  <c r="Q12" i="220"/>
  <c r="P12" i="220"/>
  <c r="O12" i="220"/>
  <c r="O8" i="220" s="1"/>
  <c r="N12" i="220"/>
  <c r="M12" i="220"/>
  <c r="L12" i="220"/>
  <c r="K12" i="220"/>
  <c r="K8" i="220" s="1"/>
  <c r="J12" i="220"/>
  <c r="J8" i="220" s="1"/>
  <c r="I12" i="220"/>
  <c r="AL8" i="220"/>
  <c r="AH8" i="220"/>
  <c r="AB8" i="220"/>
  <c r="AA8" i="220"/>
  <c r="S8" i="220"/>
  <c r="L8" i="220"/>
  <c r="AT7" i="220"/>
  <c r="Q7" i="220"/>
  <c r="E5" i="220"/>
  <c r="D5" i="220"/>
  <c r="B5" i="220"/>
  <c r="B4" i="220"/>
  <c r="G3" i="220"/>
  <c r="E3" i="220"/>
  <c r="B3" i="220"/>
  <c r="H2" i="219"/>
  <c r="C2" i="219"/>
  <c r="AM505" i="219"/>
  <c r="AL505" i="219"/>
  <c r="AK505" i="219"/>
  <c r="AI505" i="219"/>
  <c r="AH505" i="219"/>
  <c r="AG505" i="219"/>
  <c r="AF505" i="219"/>
  <c r="AE505" i="219"/>
  <c r="AD505" i="219"/>
  <c r="AB505" i="219"/>
  <c r="AA505" i="219"/>
  <c r="Z505" i="219"/>
  <c r="Y505" i="219"/>
  <c r="X505" i="219"/>
  <c r="W505" i="219"/>
  <c r="Q505" i="219"/>
  <c r="P505" i="219"/>
  <c r="O505" i="219"/>
  <c r="N505" i="219"/>
  <c r="M505" i="219"/>
  <c r="L505" i="219"/>
  <c r="K505" i="219"/>
  <c r="J505" i="219"/>
  <c r="I505" i="219"/>
  <c r="AM488" i="219"/>
  <c r="AL488" i="219"/>
  <c r="AK488" i="219"/>
  <c r="AI488" i="219"/>
  <c r="AH488" i="219"/>
  <c r="AG488" i="219"/>
  <c r="AF488" i="219"/>
  <c r="AE488" i="219"/>
  <c r="AD488" i="219"/>
  <c r="AB488" i="219"/>
  <c r="AA488" i="219"/>
  <c r="Z488" i="219"/>
  <c r="Y488" i="219"/>
  <c r="X488" i="219"/>
  <c r="W488" i="219"/>
  <c r="Q488" i="219"/>
  <c r="P488" i="219"/>
  <c r="O488" i="219"/>
  <c r="N488" i="219"/>
  <c r="M488" i="219"/>
  <c r="L488" i="219"/>
  <c r="K488" i="219"/>
  <c r="J488" i="219"/>
  <c r="I488" i="219"/>
  <c r="AM471" i="219"/>
  <c r="AL471" i="219"/>
  <c r="AK471" i="219"/>
  <c r="AI471" i="219"/>
  <c r="AH471" i="219"/>
  <c r="AG471" i="219"/>
  <c r="AF471" i="219"/>
  <c r="AE471" i="219"/>
  <c r="AD471" i="219"/>
  <c r="AB471" i="219"/>
  <c r="AA471" i="219"/>
  <c r="Z471" i="219"/>
  <c r="Y471" i="219"/>
  <c r="X471" i="219"/>
  <c r="W471" i="219"/>
  <c r="Q471" i="219"/>
  <c r="P471" i="219"/>
  <c r="O471" i="219"/>
  <c r="N471" i="219"/>
  <c r="M471" i="219"/>
  <c r="L471" i="219"/>
  <c r="K471" i="219"/>
  <c r="J471" i="219"/>
  <c r="I471" i="219"/>
  <c r="AM454" i="219"/>
  <c r="AL454" i="219"/>
  <c r="AK454" i="219"/>
  <c r="AI454" i="219"/>
  <c r="AH454" i="219"/>
  <c r="AG454" i="219"/>
  <c r="AF454" i="219"/>
  <c r="AE454" i="219"/>
  <c r="AD454" i="219"/>
  <c r="AB454" i="219"/>
  <c r="AA454" i="219"/>
  <c r="Z454" i="219"/>
  <c r="Y454" i="219"/>
  <c r="X454" i="219"/>
  <c r="W454" i="219"/>
  <c r="Q454" i="219"/>
  <c r="P454" i="219"/>
  <c r="O454" i="219"/>
  <c r="N454" i="219"/>
  <c r="M454" i="219"/>
  <c r="L454" i="219"/>
  <c r="K454" i="219"/>
  <c r="J454" i="219"/>
  <c r="I454" i="219"/>
  <c r="AM437" i="219"/>
  <c r="AL437" i="219"/>
  <c r="AK437" i="219"/>
  <c r="AI437" i="219"/>
  <c r="AH437" i="219"/>
  <c r="AG437" i="219"/>
  <c r="AF437" i="219"/>
  <c r="AE437" i="219"/>
  <c r="AD437" i="219"/>
  <c r="AB437" i="219"/>
  <c r="AA437" i="219"/>
  <c r="Z437" i="219"/>
  <c r="Y437" i="219"/>
  <c r="X437" i="219"/>
  <c r="W437" i="219"/>
  <c r="Q437" i="219"/>
  <c r="P437" i="219"/>
  <c r="O437" i="219"/>
  <c r="N437" i="219"/>
  <c r="M437" i="219"/>
  <c r="L437" i="219"/>
  <c r="K437" i="219"/>
  <c r="J437" i="219"/>
  <c r="I437" i="219"/>
  <c r="AM420" i="219"/>
  <c r="AL420" i="219"/>
  <c r="AK420" i="219"/>
  <c r="AI420" i="219"/>
  <c r="AH420" i="219"/>
  <c r="AG420" i="219"/>
  <c r="AF420" i="219"/>
  <c r="AE420" i="219"/>
  <c r="AD420" i="219"/>
  <c r="AB420" i="219"/>
  <c r="AA420" i="219"/>
  <c r="Z420" i="219"/>
  <c r="Y420" i="219"/>
  <c r="X420" i="219"/>
  <c r="W420" i="219"/>
  <c r="Q420" i="219"/>
  <c r="P420" i="219"/>
  <c r="O420" i="219"/>
  <c r="N420" i="219"/>
  <c r="M420" i="219"/>
  <c r="L420" i="219"/>
  <c r="K420" i="219"/>
  <c r="J420" i="219"/>
  <c r="I420" i="219"/>
  <c r="AM403" i="219"/>
  <c r="AL403" i="219"/>
  <c r="AK403" i="219"/>
  <c r="AI403" i="219"/>
  <c r="AH403" i="219"/>
  <c r="AG403" i="219"/>
  <c r="AF403" i="219"/>
  <c r="AE403" i="219"/>
  <c r="AD403" i="219"/>
  <c r="AB403" i="219"/>
  <c r="AA403" i="219"/>
  <c r="Z403" i="219"/>
  <c r="Y403" i="219"/>
  <c r="X403" i="219"/>
  <c r="W403" i="219"/>
  <c r="Q403" i="219"/>
  <c r="P403" i="219"/>
  <c r="O403" i="219"/>
  <c r="N403" i="219"/>
  <c r="M403" i="219"/>
  <c r="L403" i="219"/>
  <c r="K403" i="219"/>
  <c r="J403" i="219"/>
  <c r="I403" i="219"/>
  <c r="AM386" i="219"/>
  <c r="AL386" i="219"/>
  <c r="AK386" i="219"/>
  <c r="AI386" i="219"/>
  <c r="AH386" i="219"/>
  <c r="AG386" i="219"/>
  <c r="AF386" i="219"/>
  <c r="AE386" i="219"/>
  <c r="AD386" i="219"/>
  <c r="AB386" i="219"/>
  <c r="AA386" i="219"/>
  <c r="Z386" i="219"/>
  <c r="Y386" i="219"/>
  <c r="X386" i="219"/>
  <c r="W386" i="219"/>
  <c r="Q386" i="219"/>
  <c r="P386" i="219"/>
  <c r="O386" i="219"/>
  <c r="N386" i="219"/>
  <c r="M386" i="219"/>
  <c r="L386" i="219"/>
  <c r="K386" i="219"/>
  <c r="J386" i="219"/>
  <c r="I386" i="219"/>
  <c r="AM369" i="219"/>
  <c r="AL369" i="219"/>
  <c r="AK369" i="219"/>
  <c r="AI369" i="219"/>
  <c r="AH369" i="219"/>
  <c r="AG369" i="219"/>
  <c r="AF369" i="219"/>
  <c r="AE369" i="219"/>
  <c r="AD369" i="219"/>
  <c r="AB369" i="219"/>
  <c r="AA369" i="219"/>
  <c r="Z369" i="219"/>
  <c r="Y369" i="219"/>
  <c r="X369" i="219"/>
  <c r="W369" i="219"/>
  <c r="Q369" i="219"/>
  <c r="P369" i="219"/>
  <c r="O369" i="219"/>
  <c r="N369" i="219"/>
  <c r="M369" i="219"/>
  <c r="L369" i="219"/>
  <c r="K369" i="219"/>
  <c r="J369" i="219"/>
  <c r="I369" i="219"/>
  <c r="AM352" i="219"/>
  <c r="AL352" i="219"/>
  <c r="AK352" i="219"/>
  <c r="AI352" i="219"/>
  <c r="AH352" i="219"/>
  <c r="AG352" i="219"/>
  <c r="AF352" i="219"/>
  <c r="AE352" i="219"/>
  <c r="AD352" i="219"/>
  <c r="AB352" i="219"/>
  <c r="AA352" i="219"/>
  <c r="Z352" i="219"/>
  <c r="Y352" i="219"/>
  <c r="X352" i="219"/>
  <c r="W352" i="219"/>
  <c r="Q352" i="219"/>
  <c r="P352" i="219"/>
  <c r="O352" i="219"/>
  <c r="N352" i="219"/>
  <c r="M352" i="219"/>
  <c r="L352" i="219"/>
  <c r="K352" i="219"/>
  <c r="J352" i="219"/>
  <c r="I352" i="219"/>
  <c r="AM335" i="219"/>
  <c r="AL335" i="219"/>
  <c r="AK335" i="219"/>
  <c r="AI335" i="219"/>
  <c r="AH335" i="219"/>
  <c r="AG335" i="219"/>
  <c r="AF335" i="219"/>
  <c r="AE335" i="219"/>
  <c r="AD335" i="219"/>
  <c r="AB335" i="219"/>
  <c r="AA335" i="219"/>
  <c r="Z335" i="219"/>
  <c r="Y335" i="219"/>
  <c r="X335" i="219"/>
  <c r="W335" i="219"/>
  <c r="Q335" i="219"/>
  <c r="P335" i="219"/>
  <c r="O335" i="219"/>
  <c r="N335" i="219"/>
  <c r="M335" i="219"/>
  <c r="L335" i="219"/>
  <c r="K335" i="219"/>
  <c r="J335" i="219"/>
  <c r="I335" i="219"/>
  <c r="AM318" i="219"/>
  <c r="AL318" i="219"/>
  <c r="AK318" i="219"/>
  <c r="AI318" i="219"/>
  <c r="AH318" i="219"/>
  <c r="AG318" i="219"/>
  <c r="AF318" i="219"/>
  <c r="AE318" i="219"/>
  <c r="AD318" i="219"/>
  <c r="AB318" i="219"/>
  <c r="AA318" i="219"/>
  <c r="Z318" i="219"/>
  <c r="Y318" i="219"/>
  <c r="X318" i="219"/>
  <c r="W318" i="219"/>
  <c r="Q318" i="219"/>
  <c r="P318" i="219"/>
  <c r="O318" i="219"/>
  <c r="N318" i="219"/>
  <c r="M318" i="219"/>
  <c r="L318" i="219"/>
  <c r="K318" i="219"/>
  <c r="J318" i="219"/>
  <c r="I318" i="219"/>
  <c r="AM301" i="219"/>
  <c r="AL301" i="219"/>
  <c r="AK301" i="219"/>
  <c r="AI301" i="219"/>
  <c r="AH301" i="219"/>
  <c r="AG301" i="219"/>
  <c r="AF301" i="219"/>
  <c r="AE301" i="219"/>
  <c r="AD301" i="219"/>
  <c r="AB301" i="219"/>
  <c r="AA301" i="219"/>
  <c r="Z301" i="219"/>
  <c r="Y301" i="219"/>
  <c r="X301" i="219"/>
  <c r="W301" i="219"/>
  <c r="Q301" i="219"/>
  <c r="P301" i="219"/>
  <c r="O301" i="219"/>
  <c r="N301" i="219"/>
  <c r="M301" i="219"/>
  <c r="L301" i="219"/>
  <c r="K301" i="219"/>
  <c r="J301" i="219"/>
  <c r="I301" i="219"/>
  <c r="AM284" i="219"/>
  <c r="AL284" i="219"/>
  <c r="AK284" i="219"/>
  <c r="AI284" i="219"/>
  <c r="AH284" i="219"/>
  <c r="AG284" i="219"/>
  <c r="AF284" i="219"/>
  <c r="AE284" i="219"/>
  <c r="AD284" i="219"/>
  <c r="AB284" i="219"/>
  <c r="AA284" i="219"/>
  <c r="Z284" i="219"/>
  <c r="Y284" i="219"/>
  <c r="X284" i="219"/>
  <c r="W284" i="219"/>
  <c r="Q284" i="219"/>
  <c r="P284" i="219"/>
  <c r="O284" i="219"/>
  <c r="N284" i="219"/>
  <c r="M284" i="219"/>
  <c r="L284" i="219"/>
  <c r="K284" i="219"/>
  <c r="J284" i="219"/>
  <c r="I284" i="219"/>
  <c r="AM267" i="219"/>
  <c r="AL267" i="219"/>
  <c r="AK267" i="219"/>
  <c r="AI267" i="219"/>
  <c r="AH267" i="219"/>
  <c r="AG267" i="219"/>
  <c r="AF267" i="219"/>
  <c r="AE267" i="219"/>
  <c r="AD267" i="219"/>
  <c r="AB267" i="219"/>
  <c r="AA267" i="219"/>
  <c r="Z267" i="219"/>
  <c r="Y267" i="219"/>
  <c r="X267" i="219"/>
  <c r="W267" i="219"/>
  <c r="Q267" i="219"/>
  <c r="P267" i="219"/>
  <c r="O267" i="219"/>
  <c r="N267" i="219"/>
  <c r="M267" i="219"/>
  <c r="L267" i="219"/>
  <c r="K267" i="219"/>
  <c r="J267" i="219"/>
  <c r="I267" i="219"/>
  <c r="AM250" i="219"/>
  <c r="AL250" i="219"/>
  <c r="AK250" i="219"/>
  <c r="AI250" i="219"/>
  <c r="AH250" i="219"/>
  <c r="AG250" i="219"/>
  <c r="AF250" i="219"/>
  <c r="AE250" i="219"/>
  <c r="AD250" i="219"/>
  <c r="AB250" i="219"/>
  <c r="AA250" i="219"/>
  <c r="Z250" i="219"/>
  <c r="Y250" i="219"/>
  <c r="X250" i="219"/>
  <c r="W250" i="219"/>
  <c r="Q250" i="219"/>
  <c r="P250" i="219"/>
  <c r="O250" i="219"/>
  <c r="N250" i="219"/>
  <c r="M250" i="219"/>
  <c r="L250" i="219"/>
  <c r="K250" i="219"/>
  <c r="J250" i="219"/>
  <c r="I250" i="219"/>
  <c r="AM233" i="219"/>
  <c r="AL233" i="219"/>
  <c r="AK233" i="219"/>
  <c r="AI233" i="219"/>
  <c r="AH233" i="219"/>
  <c r="AG233" i="219"/>
  <c r="AF233" i="219"/>
  <c r="AE233" i="219"/>
  <c r="AD233" i="219"/>
  <c r="AB233" i="219"/>
  <c r="AA233" i="219"/>
  <c r="Z233" i="219"/>
  <c r="Y233" i="219"/>
  <c r="X233" i="219"/>
  <c r="W233" i="219"/>
  <c r="Q233" i="219"/>
  <c r="P233" i="219"/>
  <c r="O233" i="219"/>
  <c r="N233" i="219"/>
  <c r="M233" i="219"/>
  <c r="L233" i="219"/>
  <c r="K233" i="219"/>
  <c r="J233" i="219"/>
  <c r="I233" i="219"/>
  <c r="AM216" i="219"/>
  <c r="AL216" i="219"/>
  <c r="AK216" i="219"/>
  <c r="AI216" i="219"/>
  <c r="AH216" i="219"/>
  <c r="AG216" i="219"/>
  <c r="AF216" i="219"/>
  <c r="AE216" i="219"/>
  <c r="AD216" i="219"/>
  <c r="AB216" i="219"/>
  <c r="AA216" i="219"/>
  <c r="Z216" i="219"/>
  <c r="Y216" i="219"/>
  <c r="X216" i="219"/>
  <c r="W216" i="219"/>
  <c r="Q216" i="219"/>
  <c r="P216" i="219"/>
  <c r="O216" i="219"/>
  <c r="N216" i="219"/>
  <c r="M216" i="219"/>
  <c r="L216" i="219"/>
  <c r="K216" i="219"/>
  <c r="J216" i="219"/>
  <c r="I216" i="219"/>
  <c r="AM199" i="219"/>
  <c r="AL199" i="219"/>
  <c r="AK199" i="219"/>
  <c r="AI199" i="219"/>
  <c r="AH199" i="219"/>
  <c r="AG199" i="219"/>
  <c r="AF199" i="219"/>
  <c r="AE199" i="219"/>
  <c r="AD199" i="219"/>
  <c r="AB199" i="219"/>
  <c r="AA199" i="219"/>
  <c r="Z199" i="219"/>
  <c r="Y199" i="219"/>
  <c r="X199" i="219"/>
  <c r="W199" i="219"/>
  <c r="Q199" i="219"/>
  <c r="P199" i="219"/>
  <c r="O199" i="219"/>
  <c r="N199" i="219"/>
  <c r="M199" i="219"/>
  <c r="L199" i="219"/>
  <c r="K199" i="219"/>
  <c r="J199" i="219"/>
  <c r="I199" i="219"/>
  <c r="AM182" i="219"/>
  <c r="AL182" i="219"/>
  <c r="AK182" i="219"/>
  <c r="AI182" i="219"/>
  <c r="AH182" i="219"/>
  <c r="AG182" i="219"/>
  <c r="AF182" i="219"/>
  <c r="AE182" i="219"/>
  <c r="AD182" i="219"/>
  <c r="AB182" i="219"/>
  <c r="AA182" i="219"/>
  <c r="Z182" i="219"/>
  <c r="Y182" i="219"/>
  <c r="X182" i="219"/>
  <c r="W182" i="219"/>
  <c r="Q182" i="219"/>
  <c r="P182" i="219"/>
  <c r="O182" i="219"/>
  <c r="N182" i="219"/>
  <c r="M182" i="219"/>
  <c r="L182" i="219"/>
  <c r="K182" i="219"/>
  <c r="J182" i="219"/>
  <c r="I182" i="219"/>
  <c r="AM165" i="219"/>
  <c r="AL165" i="219"/>
  <c r="AK165" i="219"/>
  <c r="AI165" i="219"/>
  <c r="AH165" i="219"/>
  <c r="AG165" i="219"/>
  <c r="AF165" i="219"/>
  <c r="AE165" i="219"/>
  <c r="AD165" i="219"/>
  <c r="AB165" i="219"/>
  <c r="AA165" i="219"/>
  <c r="Z165" i="219"/>
  <c r="Y165" i="219"/>
  <c r="X165" i="219"/>
  <c r="W165" i="219"/>
  <c r="Q165" i="219"/>
  <c r="P165" i="219"/>
  <c r="O165" i="219"/>
  <c r="N165" i="219"/>
  <c r="M165" i="219"/>
  <c r="L165" i="219"/>
  <c r="K165" i="219"/>
  <c r="J165" i="219"/>
  <c r="I165" i="219"/>
  <c r="AM148" i="219"/>
  <c r="AL148" i="219"/>
  <c r="AK148" i="219"/>
  <c r="AI148" i="219"/>
  <c r="AH148" i="219"/>
  <c r="AG148" i="219"/>
  <c r="AF148" i="219"/>
  <c r="AE148" i="219"/>
  <c r="AD148" i="219"/>
  <c r="AB148" i="219"/>
  <c r="AA148" i="219"/>
  <c r="Z148" i="219"/>
  <c r="Y148" i="219"/>
  <c r="X148" i="219"/>
  <c r="W148" i="219"/>
  <c r="Q148" i="219"/>
  <c r="P148" i="219"/>
  <c r="O148" i="219"/>
  <c r="N148" i="219"/>
  <c r="M148" i="219"/>
  <c r="L148" i="219"/>
  <c r="K148" i="219"/>
  <c r="J148" i="219"/>
  <c r="I148" i="219"/>
  <c r="AM131" i="219"/>
  <c r="AL131" i="219"/>
  <c r="AK131" i="219"/>
  <c r="AI131" i="219"/>
  <c r="AH131" i="219"/>
  <c r="AG131" i="219"/>
  <c r="AF131" i="219"/>
  <c r="AE131" i="219"/>
  <c r="AD131" i="219"/>
  <c r="AB131" i="219"/>
  <c r="AA131" i="219"/>
  <c r="Z131" i="219"/>
  <c r="Y131" i="219"/>
  <c r="X131" i="219"/>
  <c r="W131" i="219"/>
  <c r="Q131" i="219"/>
  <c r="P131" i="219"/>
  <c r="O131" i="219"/>
  <c r="N131" i="219"/>
  <c r="M131" i="219"/>
  <c r="L131" i="219"/>
  <c r="K131" i="219"/>
  <c r="J131" i="219"/>
  <c r="I131" i="219"/>
  <c r="AM114" i="219"/>
  <c r="AL114" i="219"/>
  <c r="AK114" i="219"/>
  <c r="AI114" i="219"/>
  <c r="AH114" i="219"/>
  <c r="AG114" i="219"/>
  <c r="AF114" i="219"/>
  <c r="AE114" i="219"/>
  <c r="AD114" i="219"/>
  <c r="AB114" i="219"/>
  <c r="AA114" i="219"/>
  <c r="Z114" i="219"/>
  <c r="Y114" i="219"/>
  <c r="X114" i="219"/>
  <c r="W114" i="219"/>
  <c r="Q114" i="219"/>
  <c r="P114" i="219"/>
  <c r="O114" i="219"/>
  <c r="N114" i="219"/>
  <c r="M114" i="219"/>
  <c r="L114" i="219"/>
  <c r="K114" i="219"/>
  <c r="J114" i="219"/>
  <c r="I114" i="219"/>
  <c r="AM97" i="219"/>
  <c r="AL97" i="219"/>
  <c r="AK97" i="219"/>
  <c r="AI97" i="219"/>
  <c r="AH97" i="219"/>
  <c r="AG97" i="219"/>
  <c r="AF97" i="219"/>
  <c r="AE97" i="219"/>
  <c r="AD97" i="219"/>
  <c r="AB97" i="219"/>
  <c r="AA97" i="219"/>
  <c r="Z97" i="219"/>
  <c r="Y97" i="219"/>
  <c r="X97" i="219"/>
  <c r="W97" i="219"/>
  <c r="Q97" i="219"/>
  <c r="P97" i="219"/>
  <c r="O97" i="219"/>
  <c r="N97" i="219"/>
  <c r="M97" i="219"/>
  <c r="L97" i="219"/>
  <c r="K97" i="219"/>
  <c r="J97" i="219"/>
  <c r="I97" i="219"/>
  <c r="AM80" i="219"/>
  <c r="AL80" i="219"/>
  <c r="AK80" i="219"/>
  <c r="AI80" i="219"/>
  <c r="AH80" i="219"/>
  <c r="AG80" i="219"/>
  <c r="AF80" i="219"/>
  <c r="AE80" i="219"/>
  <c r="AD80" i="219"/>
  <c r="AB80" i="219"/>
  <c r="AA80" i="219"/>
  <c r="Z80" i="219"/>
  <c r="Y80" i="219"/>
  <c r="X80" i="219"/>
  <c r="W80" i="219"/>
  <c r="Q80" i="219"/>
  <c r="P80" i="219"/>
  <c r="O80" i="219"/>
  <c r="N80" i="219"/>
  <c r="M80" i="219"/>
  <c r="L80" i="219"/>
  <c r="K80" i="219"/>
  <c r="J80" i="219"/>
  <c r="I80" i="219"/>
  <c r="AM63" i="219"/>
  <c r="AL63" i="219"/>
  <c r="AK63" i="219"/>
  <c r="AI63" i="219"/>
  <c r="AH63" i="219"/>
  <c r="AG63" i="219"/>
  <c r="AF63" i="219"/>
  <c r="AE63" i="219"/>
  <c r="AD63" i="219"/>
  <c r="AB63" i="219"/>
  <c r="AA63" i="219"/>
  <c r="Z63" i="219"/>
  <c r="Y63" i="219"/>
  <c r="X63" i="219"/>
  <c r="W63" i="219"/>
  <c r="Q63" i="219"/>
  <c r="P63" i="219"/>
  <c r="O63" i="219"/>
  <c r="N63" i="219"/>
  <c r="M63" i="219"/>
  <c r="L63" i="219"/>
  <c r="K63" i="219"/>
  <c r="J63" i="219"/>
  <c r="I63" i="219"/>
  <c r="AM46" i="219"/>
  <c r="AL46" i="219"/>
  <c r="AK46" i="219"/>
  <c r="AI46" i="219"/>
  <c r="AH46" i="219"/>
  <c r="AG46" i="219"/>
  <c r="AF46" i="219"/>
  <c r="AE46" i="219"/>
  <c r="AD46" i="219"/>
  <c r="AB46" i="219"/>
  <c r="AB8" i="219" s="1"/>
  <c r="AA46" i="219"/>
  <c r="Z46" i="219"/>
  <c r="Y46" i="219"/>
  <c r="X46" i="219"/>
  <c r="W46" i="219"/>
  <c r="Q46" i="219"/>
  <c r="P46" i="219"/>
  <c r="O46" i="219"/>
  <c r="N46" i="219"/>
  <c r="M46" i="219"/>
  <c r="M8" i="219" s="1"/>
  <c r="L46" i="219"/>
  <c r="K46" i="219"/>
  <c r="J46" i="219"/>
  <c r="I46" i="219"/>
  <c r="AM29" i="219"/>
  <c r="AL29" i="219"/>
  <c r="AK29" i="219"/>
  <c r="AI29" i="219"/>
  <c r="AI8" i="219" s="1"/>
  <c r="AH29" i="219"/>
  <c r="AG29" i="219"/>
  <c r="AF29" i="219"/>
  <c r="AE29" i="219"/>
  <c r="AD29" i="219"/>
  <c r="AB29" i="219"/>
  <c r="AA29" i="219"/>
  <c r="Z29" i="219"/>
  <c r="Y29" i="219"/>
  <c r="X29" i="219"/>
  <c r="W29" i="219"/>
  <c r="Q29" i="219"/>
  <c r="P29" i="219"/>
  <c r="O29" i="219"/>
  <c r="N29" i="219"/>
  <c r="M29" i="219"/>
  <c r="L29" i="219"/>
  <c r="K29" i="219"/>
  <c r="J29" i="219"/>
  <c r="I29" i="219"/>
  <c r="B29" i="219"/>
  <c r="B46" i="219" s="1"/>
  <c r="B63" i="219" s="1"/>
  <c r="B80" i="219" s="1"/>
  <c r="B97" i="219" s="1"/>
  <c r="B114" i="219" s="1"/>
  <c r="B131" i="219" s="1"/>
  <c r="B148" i="219" s="1"/>
  <c r="B165" i="219" s="1"/>
  <c r="B182" i="219" s="1"/>
  <c r="B199" i="219" s="1"/>
  <c r="B216" i="219" s="1"/>
  <c r="B233" i="219" s="1"/>
  <c r="B250" i="219" s="1"/>
  <c r="B267" i="219" s="1"/>
  <c r="B284" i="219" s="1"/>
  <c r="B301" i="219" s="1"/>
  <c r="B318" i="219" s="1"/>
  <c r="B335" i="219" s="1"/>
  <c r="B352" i="219" s="1"/>
  <c r="B369" i="219" s="1"/>
  <c r="B386" i="219" s="1"/>
  <c r="B403" i="219" s="1"/>
  <c r="B420" i="219" s="1"/>
  <c r="B437" i="219" s="1"/>
  <c r="B454" i="219" s="1"/>
  <c r="B471" i="219" s="1"/>
  <c r="B488" i="219" s="1"/>
  <c r="B505" i="219" s="1"/>
  <c r="AM12" i="219"/>
  <c r="AL12" i="219"/>
  <c r="AL8" i="219" s="1"/>
  <c r="AK12" i="219"/>
  <c r="AK8" i="219" s="1"/>
  <c r="AI12" i="219"/>
  <c r="AH12" i="219"/>
  <c r="AG12" i="219"/>
  <c r="AF12" i="219"/>
  <c r="AF8" i="219" s="1"/>
  <c r="AE12" i="219"/>
  <c r="AD12" i="219"/>
  <c r="AB12" i="219"/>
  <c r="AA12" i="219"/>
  <c r="Z12" i="219"/>
  <c r="Z8" i="219" s="1"/>
  <c r="Y12" i="219"/>
  <c r="X12" i="219"/>
  <c r="X8" i="219" s="1"/>
  <c r="W12" i="219"/>
  <c r="W8" i="219" s="1"/>
  <c r="Q12" i="219"/>
  <c r="P12" i="219"/>
  <c r="O12" i="219"/>
  <c r="N12" i="219"/>
  <c r="M12" i="219"/>
  <c r="L12" i="219"/>
  <c r="L8" i="219" s="1"/>
  <c r="K12" i="219"/>
  <c r="J12" i="219"/>
  <c r="J8" i="219" s="1"/>
  <c r="I12" i="219"/>
  <c r="I8" i="219" s="1"/>
  <c r="AD8" i="219"/>
  <c r="AA8" i="219"/>
  <c r="S8" i="219"/>
  <c r="O8" i="219"/>
  <c r="K8" i="219"/>
  <c r="AT7" i="219"/>
  <c r="Q7" i="219"/>
  <c r="E5" i="219"/>
  <c r="D5" i="219"/>
  <c r="B5" i="219"/>
  <c r="B4" i="219"/>
  <c r="G3" i="219"/>
  <c r="E3" i="219"/>
  <c r="B3" i="219"/>
  <c r="H2" i="218"/>
  <c r="C2" i="218"/>
  <c r="AM505" i="218"/>
  <c r="AL505" i="218"/>
  <c r="AK505" i="218"/>
  <c r="AI505" i="218"/>
  <c r="AH505" i="218"/>
  <c r="AG505" i="218"/>
  <c r="AF505" i="218"/>
  <c r="AE505" i="218"/>
  <c r="AD505" i="218"/>
  <c r="AB505" i="218"/>
  <c r="AA505" i="218"/>
  <c r="Z505" i="218"/>
  <c r="Y505" i="218"/>
  <c r="X505" i="218"/>
  <c r="W505" i="218"/>
  <c r="Q505" i="218"/>
  <c r="P505" i="218"/>
  <c r="O505" i="218"/>
  <c r="N505" i="218"/>
  <c r="M505" i="218"/>
  <c r="L505" i="218"/>
  <c r="K505" i="218"/>
  <c r="J505" i="218"/>
  <c r="I505" i="218"/>
  <c r="AM488" i="218"/>
  <c r="AL488" i="218"/>
  <c r="AK488" i="218"/>
  <c r="AI488" i="218"/>
  <c r="AH488" i="218"/>
  <c r="AG488" i="218"/>
  <c r="AF488" i="218"/>
  <c r="AE488" i="218"/>
  <c r="AD488" i="218"/>
  <c r="AB488" i="218"/>
  <c r="AA488" i="218"/>
  <c r="Z488" i="218"/>
  <c r="Y488" i="218"/>
  <c r="X488" i="218"/>
  <c r="W488" i="218"/>
  <c r="Q488" i="218"/>
  <c r="P488" i="218"/>
  <c r="O488" i="218"/>
  <c r="N488" i="218"/>
  <c r="M488" i="218"/>
  <c r="L488" i="218"/>
  <c r="K488" i="218"/>
  <c r="J488" i="218"/>
  <c r="I488" i="218"/>
  <c r="AM471" i="218"/>
  <c r="AL471" i="218"/>
  <c r="AK471" i="218"/>
  <c r="AI471" i="218"/>
  <c r="AH471" i="218"/>
  <c r="AG471" i="218"/>
  <c r="AF471" i="218"/>
  <c r="AE471" i="218"/>
  <c r="AD471" i="218"/>
  <c r="AB471" i="218"/>
  <c r="AA471" i="218"/>
  <c r="Z471" i="218"/>
  <c r="Y471" i="218"/>
  <c r="X471" i="218"/>
  <c r="W471" i="218"/>
  <c r="Q471" i="218"/>
  <c r="P471" i="218"/>
  <c r="O471" i="218"/>
  <c r="N471" i="218"/>
  <c r="M471" i="218"/>
  <c r="L471" i="218"/>
  <c r="K471" i="218"/>
  <c r="J471" i="218"/>
  <c r="I471" i="218"/>
  <c r="AM454" i="218"/>
  <c r="AL454" i="218"/>
  <c r="AK454" i="218"/>
  <c r="AI454" i="218"/>
  <c r="AH454" i="218"/>
  <c r="AG454" i="218"/>
  <c r="AF454" i="218"/>
  <c r="AE454" i="218"/>
  <c r="AD454" i="218"/>
  <c r="AB454" i="218"/>
  <c r="AA454" i="218"/>
  <c r="Z454" i="218"/>
  <c r="Y454" i="218"/>
  <c r="X454" i="218"/>
  <c r="W454" i="218"/>
  <c r="Q454" i="218"/>
  <c r="P454" i="218"/>
  <c r="O454" i="218"/>
  <c r="N454" i="218"/>
  <c r="M454" i="218"/>
  <c r="L454" i="218"/>
  <c r="K454" i="218"/>
  <c r="J454" i="218"/>
  <c r="I454" i="218"/>
  <c r="AM437" i="218"/>
  <c r="AL437" i="218"/>
  <c r="AK437" i="218"/>
  <c r="AI437" i="218"/>
  <c r="AH437" i="218"/>
  <c r="AG437" i="218"/>
  <c r="AF437" i="218"/>
  <c r="AE437" i="218"/>
  <c r="AD437" i="218"/>
  <c r="AB437" i="218"/>
  <c r="AA437" i="218"/>
  <c r="Z437" i="218"/>
  <c r="Y437" i="218"/>
  <c r="X437" i="218"/>
  <c r="W437" i="218"/>
  <c r="Q437" i="218"/>
  <c r="P437" i="218"/>
  <c r="O437" i="218"/>
  <c r="N437" i="218"/>
  <c r="M437" i="218"/>
  <c r="L437" i="218"/>
  <c r="K437" i="218"/>
  <c r="J437" i="218"/>
  <c r="I437" i="218"/>
  <c r="AM420" i="218"/>
  <c r="AL420" i="218"/>
  <c r="AK420" i="218"/>
  <c r="AI420" i="218"/>
  <c r="AH420" i="218"/>
  <c r="AG420" i="218"/>
  <c r="AF420" i="218"/>
  <c r="AE420" i="218"/>
  <c r="AD420" i="218"/>
  <c r="AB420" i="218"/>
  <c r="AA420" i="218"/>
  <c r="Z420" i="218"/>
  <c r="Y420" i="218"/>
  <c r="X420" i="218"/>
  <c r="W420" i="218"/>
  <c r="Q420" i="218"/>
  <c r="P420" i="218"/>
  <c r="O420" i="218"/>
  <c r="N420" i="218"/>
  <c r="M420" i="218"/>
  <c r="L420" i="218"/>
  <c r="K420" i="218"/>
  <c r="J420" i="218"/>
  <c r="I420" i="218"/>
  <c r="AM403" i="218"/>
  <c r="AL403" i="218"/>
  <c r="AK403" i="218"/>
  <c r="AI403" i="218"/>
  <c r="AH403" i="218"/>
  <c r="AG403" i="218"/>
  <c r="AF403" i="218"/>
  <c r="AE403" i="218"/>
  <c r="AD403" i="218"/>
  <c r="AB403" i="218"/>
  <c r="AA403" i="218"/>
  <c r="Z403" i="218"/>
  <c r="Y403" i="218"/>
  <c r="X403" i="218"/>
  <c r="W403" i="218"/>
  <c r="Q403" i="218"/>
  <c r="P403" i="218"/>
  <c r="O403" i="218"/>
  <c r="N403" i="218"/>
  <c r="M403" i="218"/>
  <c r="L403" i="218"/>
  <c r="K403" i="218"/>
  <c r="J403" i="218"/>
  <c r="I403" i="218"/>
  <c r="AM386" i="218"/>
  <c r="AL386" i="218"/>
  <c r="AK386" i="218"/>
  <c r="AI386" i="218"/>
  <c r="AH386" i="218"/>
  <c r="AG386" i="218"/>
  <c r="AF386" i="218"/>
  <c r="AE386" i="218"/>
  <c r="AD386" i="218"/>
  <c r="AB386" i="218"/>
  <c r="AA386" i="218"/>
  <c r="Z386" i="218"/>
  <c r="Y386" i="218"/>
  <c r="X386" i="218"/>
  <c r="W386" i="218"/>
  <c r="Q386" i="218"/>
  <c r="P386" i="218"/>
  <c r="O386" i="218"/>
  <c r="N386" i="218"/>
  <c r="M386" i="218"/>
  <c r="L386" i="218"/>
  <c r="K386" i="218"/>
  <c r="J386" i="218"/>
  <c r="I386" i="218"/>
  <c r="AM369" i="218"/>
  <c r="AL369" i="218"/>
  <c r="AK369" i="218"/>
  <c r="AI369" i="218"/>
  <c r="AH369" i="218"/>
  <c r="AG369" i="218"/>
  <c r="AF369" i="218"/>
  <c r="AE369" i="218"/>
  <c r="AD369" i="218"/>
  <c r="AB369" i="218"/>
  <c r="AA369" i="218"/>
  <c r="Z369" i="218"/>
  <c r="Y369" i="218"/>
  <c r="X369" i="218"/>
  <c r="W369" i="218"/>
  <c r="Q369" i="218"/>
  <c r="P369" i="218"/>
  <c r="O369" i="218"/>
  <c r="N369" i="218"/>
  <c r="M369" i="218"/>
  <c r="L369" i="218"/>
  <c r="K369" i="218"/>
  <c r="J369" i="218"/>
  <c r="I369" i="218"/>
  <c r="AM352" i="218"/>
  <c r="AL352" i="218"/>
  <c r="AK352" i="218"/>
  <c r="AI352" i="218"/>
  <c r="AH352" i="218"/>
  <c r="AG352" i="218"/>
  <c r="AF352" i="218"/>
  <c r="AE352" i="218"/>
  <c r="AD352" i="218"/>
  <c r="AB352" i="218"/>
  <c r="AA352" i="218"/>
  <c r="Z352" i="218"/>
  <c r="Y352" i="218"/>
  <c r="X352" i="218"/>
  <c r="W352" i="218"/>
  <c r="Q352" i="218"/>
  <c r="P352" i="218"/>
  <c r="O352" i="218"/>
  <c r="N352" i="218"/>
  <c r="M352" i="218"/>
  <c r="L352" i="218"/>
  <c r="K352" i="218"/>
  <c r="J352" i="218"/>
  <c r="I352" i="218"/>
  <c r="AM335" i="218"/>
  <c r="AL335" i="218"/>
  <c r="AK335" i="218"/>
  <c r="AI335" i="218"/>
  <c r="AH335" i="218"/>
  <c r="AG335" i="218"/>
  <c r="AF335" i="218"/>
  <c r="AE335" i="218"/>
  <c r="AD335" i="218"/>
  <c r="AB335" i="218"/>
  <c r="AA335" i="218"/>
  <c r="Z335" i="218"/>
  <c r="Y335" i="218"/>
  <c r="X335" i="218"/>
  <c r="W335" i="218"/>
  <c r="Q335" i="218"/>
  <c r="P335" i="218"/>
  <c r="O335" i="218"/>
  <c r="N335" i="218"/>
  <c r="M335" i="218"/>
  <c r="L335" i="218"/>
  <c r="K335" i="218"/>
  <c r="J335" i="218"/>
  <c r="I335" i="218"/>
  <c r="AM318" i="218"/>
  <c r="AL318" i="218"/>
  <c r="AK318" i="218"/>
  <c r="AI318" i="218"/>
  <c r="AH318" i="218"/>
  <c r="AG318" i="218"/>
  <c r="AF318" i="218"/>
  <c r="AE318" i="218"/>
  <c r="AD318" i="218"/>
  <c r="AB318" i="218"/>
  <c r="AA318" i="218"/>
  <c r="Z318" i="218"/>
  <c r="Y318" i="218"/>
  <c r="X318" i="218"/>
  <c r="W318" i="218"/>
  <c r="Q318" i="218"/>
  <c r="P318" i="218"/>
  <c r="O318" i="218"/>
  <c r="N318" i="218"/>
  <c r="M318" i="218"/>
  <c r="L318" i="218"/>
  <c r="K318" i="218"/>
  <c r="J318" i="218"/>
  <c r="I318" i="218"/>
  <c r="AM301" i="218"/>
  <c r="AL301" i="218"/>
  <c r="AK301" i="218"/>
  <c r="AI301" i="218"/>
  <c r="AH301" i="218"/>
  <c r="AG301" i="218"/>
  <c r="AF301" i="218"/>
  <c r="AE301" i="218"/>
  <c r="AD301" i="218"/>
  <c r="AB301" i="218"/>
  <c r="AA301" i="218"/>
  <c r="Z301" i="218"/>
  <c r="Y301" i="218"/>
  <c r="X301" i="218"/>
  <c r="W301" i="218"/>
  <c r="Q301" i="218"/>
  <c r="P301" i="218"/>
  <c r="O301" i="218"/>
  <c r="N301" i="218"/>
  <c r="M301" i="218"/>
  <c r="L301" i="218"/>
  <c r="K301" i="218"/>
  <c r="J301" i="218"/>
  <c r="I301" i="218"/>
  <c r="AM284" i="218"/>
  <c r="AL284" i="218"/>
  <c r="AK284" i="218"/>
  <c r="AI284" i="218"/>
  <c r="AH284" i="218"/>
  <c r="AG284" i="218"/>
  <c r="AF284" i="218"/>
  <c r="AE284" i="218"/>
  <c r="AD284" i="218"/>
  <c r="AB284" i="218"/>
  <c r="AA284" i="218"/>
  <c r="Z284" i="218"/>
  <c r="Y284" i="218"/>
  <c r="X284" i="218"/>
  <c r="W284" i="218"/>
  <c r="Q284" i="218"/>
  <c r="P284" i="218"/>
  <c r="O284" i="218"/>
  <c r="N284" i="218"/>
  <c r="M284" i="218"/>
  <c r="L284" i="218"/>
  <c r="K284" i="218"/>
  <c r="J284" i="218"/>
  <c r="I284" i="218"/>
  <c r="AM267" i="218"/>
  <c r="AL267" i="218"/>
  <c r="AK267" i="218"/>
  <c r="AI267" i="218"/>
  <c r="AH267" i="218"/>
  <c r="AG267" i="218"/>
  <c r="AF267" i="218"/>
  <c r="AE267" i="218"/>
  <c r="AD267" i="218"/>
  <c r="AB267" i="218"/>
  <c r="AA267" i="218"/>
  <c r="Z267" i="218"/>
  <c r="Y267" i="218"/>
  <c r="X267" i="218"/>
  <c r="W267" i="218"/>
  <c r="Q267" i="218"/>
  <c r="P267" i="218"/>
  <c r="O267" i="218"/>
  <c r="N267" i="218"/>
  <c r="M267" i="218"/>
  <c r="L267" i="218"/>
  <c r="K267" i="218"/>
  <c r="J267" i="218"/>
  <c r="I267" i="218"/>
  <c r="AM250" i="218"/>
  <c r="AL250" i="218"/>
  <c r="AK250" i="218"/>
  <c r="AI250" i="218"/>
  <c r="AH250" i="218"/>
  <c r="AG250" i="218"/>
  <c r="AF250" i="218"/>
  <c r="AE250" i="218"/>
  <c r="AD250" i="218"/>
  <c r="AB250" i="218"/>
  <c r="AA250" i="218"/>
  <c r="Z250" i="218"/>
  <c r="Y250" i="218"/>
  <c r="X250" i="218"/>
  <c r="W250" i="218"/>
  <c r="Q250" i="218"/>
  <c r="P250" i="218"/>
  <c r="O250" i="218"/>
  <c r="N250" i="218"/>
  <c r="M250" i="218"/>
  <c r="L250" i="218"/>
  <c r="K250" i="218"/>
  <c r="J250" i="218"/>
  <c r="I250" i="218"/>
  <c r="AM233" i="218"/>
  <c r="AL233" i="218"/>
  <c r="AK233" i="218"/>
  <c r="AI233" i="218"/>
  <c r="AH233" i="218"/>
  <c r="AG233" i="218"/>
  <c r="AF233" i="218"/>
  <c r="AE233" i="218"/>
  <c r="AD233" i="218"/>
  <c r="AB233" i="218"/>
  <c r="AA233" i="218"/>
  <c r="Z233" i="218"/>
  <c r="Y233" i="218"/>
  <c r="X233" i="218"/>
  <c r="W233" i="218"/>
  <c r="Q233" i="218"/>
  <c r="P233" i="218"/>
  <c r="O233" i="218"/>
  <c r="N233" i="218"/>
  <c r="M233" i="218"/>
  <c r="L233" i="218"/>
  <c r="K233" i="218"/>
  <c r="J233" i="218"/>
  <c r="I233" i="218"/>
  <c r="AM216" i="218"/>
  <c r="AL216" i="218"/>
  <c r="AK216" i="218"/>
  <c r="AI216" i="218"/>
  <c r="AH216" i="218"/>
  <c r="AG216" i="218"/>
  <c r="AF216" i="218"/>
  <c r="AE216" i="218"/>
  <c r="AD216" i="218"/>
  <c r="AB216" i="218"/>
  <c r="AA216" i="218"/>
  <c r="Z216" i="218"/>
  <c r="Y216" i="218"/>
  <c r="X216" i="218"/>
  <c r="W216" i="218"/>
  <c r="Q216" i="218"/>
  <c r="P216" i="218"/>
  <c r="O216" i="218"/>
  <c r="N216" i="218"/>
  <c r="M216" i="218"/>
  <c r="L216" i="218"/>
  <c r="K216" i="218"/>
  <c r="J216" i="218"/>
  <c r="I216" i="218"/>
  <c r="AM199" i="218"/>
  <c r="AL199" i="218"/>
  <c r="AK199" i="218"/>
  <c r="AI199" i="218"/>
  <c r="AH199" i="218"/>
  <c r="AG199" i="218"/>
  <c r="AF199" i="218"/>
  <c r="AE199" i="218"/>
  <c r="AD199" i="218"/>
  <c r="AB199" i="218"/>
  <c r="AA199" i="218"/>
  <c r="Z199" i="218"/>
  <c r="Y199" i="218"/>
  <c r="X199" i="218"/>
  <c r="W199" i="218"/>
  <c r="Q199" i="218"/>
  <c r="P199" i="218"/>
  <c r="O199" i="218"/>
  <c r="N199" i="218"/>
  <c r="M199" i="218"/>
  <c r="L199" i="218"/>
  <c r="K199" i="218"/>
  <c r="J199" i="218"/>
  <c r="I199" i="218"/>
  <c r="AM182" i="218"/>
  <c r="AL182" i="218"/>
  <c r="AK182" i="218"/>
  <c r="AI182" i="218"/>
  <c r="AH182" i="218"/>
  <c r="AG182" i="218"/>
  <c r="AF182" i="218"/>
  <c r="AE182" i="218"/>
  <c r="AD182" i="218"/>
  <c r="AB182" i="218"/>
  <c r="AA182" i="218"/>
  <c r="Z182" i="218"/>
  <c r="Y182" i="218"/>
  <c r="X182" i="218"/>
  <c r="W182" i="218"/>
  <c r="Q182" i="218"/>
  <c r="P182" i="218"/>
  <c r="O182" i="218"/>
  <c r="N182" i="218"/>
  <c r="M182" i="218"/>
  <c r="L182" i="218"/>
  <c r="K182" i="218"/>
  <c r="J182" i="218"/>
  <c r="I182" i="218"/>
  <c r="AM165" i="218"/>
  <c r="AL165" i="218"/>
  <c r="AK165" i="218"/>
  <c r="AI165" i="218"/>
  <c r="AH165" i="218"/>
  <c r="AG165" i="218"/>
  <c r="AF165" i="218"/>
  <c r="AE165" i="218"/>
  <c r="AD165" i="218"/>
  <c r="AB165" i="218"/>
  <c r="AA165" i="218"/>
  <c r="Z165" i="218"/>
  <c r="Y165" i="218"/>
  <c r="X165" i="218"/>
  <c r="W165" i="218"/>
  <c r="Q165" i="218"/>
  <c r="P165" i="218"/>
  <c r="O165" i="218"/>
  <c r="N165" i="218"/>
  <c r="M165" i="218"/>
  <c r="L165" i="218"/>
  <c r="K165" i="218"/>
  <c r="J165" i="218"/>
  <c r="I165" i="218"/>
  <c r="AM148" i="218"/>
  <c r="AL148" i="218"/>
  <c r="AK148" i="218"/>
  <c r="AI148" i="218"/>
  <c r="AH148" i="218"/>
  <c r="AG148" i="218"/>
  <c r="AF148" i="218"/>
  <c r="AE148" i="218"/>
  <c r="AD148" i="218"/>
  <c r="AB148" i="218"/>
  <c r="AA148" i="218"/>
  <c r="Z148" i="218"/>
  <c r="Y148" i="218"/>
  <c r="X148" i="218"/>
  <c r="W148" i="218"/>
  <c r="Q148" i="218"/>
  <c r="P148" i="218"/>
  <c r="O148" i="218"/>
  <c r="N148" i="218"/>
  <c r="M148" i="218"/>
  <c r="L148" i="218"/>
  <c r="K148" i="218"/>
  <c r="J148" i="218"/>
  <c r="I148" i="218"/>
  <c r="AM131" i="218"/>
  <c r="AL131" i="218"/>
  <c r="AK131" i="218"/>
  <c r="AI131" i="218"/>
  <c r="AH131" i="218"/>
  <c r="AG131" i="218"/>
  <c r="AF131" i="218"/>
  <c r="AE131" i="218"/>
  <c r="AD131" i="218"/>
  <c r="AB131" i="218"/>
  <c r="AA131" i="218"/>
  <c r="Z131" i="218"/>
  <c r="Y131" i="218"/>
  <c r="X131" i="218"/>
  <c r="W131" i="218"/>
  <c r="Q131" i="218"/>
  <c r="P131" i="218"/>
  <c r="O131" i="218"/>
  <c r="N131" i="218"/>
  <c r="M131" i="218"/>
  <c r="L131" i="218"/>
  <c r="K131" i="218"/>
  <c r="J131" i="218"/>
  <c r="I131" i="218"/>
  <c r="AM114" i="218"/>
  <c r="AL114" i="218"/>
  <c r="AK114" i="218"/>
  <c r="AI114" i="218"/>
  <c r="AH114" i="218"/>
  <c r="AG114" i="218"/>
  <c r="AF114" i="218"/>
  <c r="AE114" i="218"/>
  <c r="AD114" i="218"/>
  <c r="AB114" i="218"/>
  <c r="AA114" i="218"/>
  <c r="Z114" i="218"/>
  <c r="Y114" i="218"/>
  <c r="X114" i="218"/>
  <c r="W114" i="218"/>
  <c r="Q114" i="218"/>
  <c r="P114" i="218"/>
  <c r="O114" i="218"/>
  <c r="N114" i="218"/>
  <c r="M114" i="218"/>
  <c r="L114" i="218"/>
  <c r="K114" i="218"/>
  <c r="J114" i="218"/>
  <c r="I114" i="218"/>
  <c r="AM97" i="218"/>
  <c r="AL97" i="218"/>
  <c r="AK97" i="218"/>
  <c r="AI97" i="218"/>
  <c r="AH97" i="218"/>
  <c r="AG97" i="218"/>
  <c r="AF97" i="218"/>
  <c r="AE97" i="218"/>
  <c r="AD97" i="218"/>
  <c r="AB97" i="218"/>
  <c r="AA97" i="218"/>
  <c r="Z97" i="218"/>
  <c r="Y97" i="218"/>
  <c r="X97" i="218"/>
  <c r="W97" i="218"/>
  <c r="Q97" i="218"/>
  <c r="P97" i="218"/>
  <c r="O97" i="218"/>
  <c r="N97" i="218"/>
  <c r="M97" i="218"/>
  <c r="L97" i="218"/>
  <c r="K97" i="218"/>
  <c r="J97" i="218"/>
  <c r="I97" i="218"/>
  <c r="AM80" i="218"/>
  <c r="AL80" i="218"/>
  <c r="AK80" i="218"/>
  <c r="AI80" i="218"/>
  <c r="AH80" i="218"/>
  <c r="AG80" i="218"/>
  <c r="AF80" i="218"/>
  <c r="AE80" i="218"/>
  <c r="AD80" i="218"/>
  <c r="AB80" i="218"/>
  <c r="AA80" i="218"/>
  <c r="Z80" i="218"/>
  <c r="Y80" i="218"/>
  <c r="X80" i="218"/>
  <c r="W80" i="218"/>
  <c r="Q80" i="218"/>
  <c r="P80" i="218"/>
  <c r="O80" i="218"/>
  <c r="N80" i="218"/>
  <c r="M80" i="218"/>
  <c r="L80" i="218"/>
  <c r="K80" i="218"/>
  <c r="J80" i="218"/>
  <c r="I80" i="218"/>
  <c r="AM63" i="218"/>
  <c r="AL63" i="218"/>
  <c r="AK63" i="218"/>
  <c r="AI63" i="218"/>
  <c r="AH63" i="218"/>
  <c r="AG63" i="218"/>
  <c r="AF63" i="218"/>
  <c r="AE63" i="218"/>
  <c r="AD63" i="218"/>
  <c r="AB63" i="218"/>
  <c r="AA63" i="218"/>
  <c r="Z63" i="218"/>
  <c r="Y63" i="218"/>
  <c r="X63" i="218"/>
  <c r="W63" i="218"/>
  <c r="Q63" i="218"/>
  <c r="P63" i="218"/>
  <c r="O63" i="218"/>
  <c r="O8" i="218" s="1"/>
  <c r="N63" i="218"/>
  <c r="M63" i="218"/>
  <c r="M8" i="218" s="1"/>
  <c r="L63" i="218"/>
  <c r="K63" i="218"/>
  <c r="J63" i="218"/>
  <c r="I63" i="218"/>
  <c r="AM46" i="218"/>
  <c r="AL46" i="218"/>
  <c r="AK46" i="218"/>
  <c r="AI46" i="218"/>
  <c r="AH46" i="218"/>
  <c r="AG46" i="218"/>
  <c r="AF46" i="218"/>
  <c r="AF8" i="218" s="1"/>
  <c r="AE46" i="218"/>
  <c r="AE8" i="218" s="1"/>
  <c r="AD46" i="218"/>
  <c r="AB46" i="218"/>
  <c r="AA46" i="218"/>
  <c r="Z46" i="218"/>
  <c r="Y46" i="218"/>
  <c r="X46" i="218"/>
  <c r="W46" i="218"/>
  <c r="Q46" i="218"/>
  <c r="P46" i="218"/>
  <c r="O46" i="218"/>
  <c r="N46" i="218"/>
  <c r="M46" i="218"/>
  <c r="L46" i="218"/>
  <c r="K46" i="218"/>
  <c r="J46" i="218"/>
  <c r="I46" i="218"/>
  <c r="AM29" i="218"/>
  <c r="AM8" i="218" s="1"/>
  <c r="AL29" i="218"/>
  <c r="AK29" i="218"/>
  <c r="AI29" i="218"/>
  <c r="AH29" i="218"/>
  <c r="AG29" i="218"/>
  <c r="AF29" i="218"/>
  <c r="AE29" i="218"/>
  <c r="AD29" i="218"/>
  <c r="AB29" i="218"/>
  <c r="AA29" i="218"/>
  <c r="Z29" i="218"/>
  <c r="Y29" i="218"/>
  <c r="Y8" i="218" s="1"/>
  <c r="X29" i="218"/>
  <c r="W29" i="218"/>
  <c r="Q29" i="218"/>
  <c r="P29" i="218"/>
  <c r="O29" i="218"/>
  <c r="N29" i="218"/>
  <c r="M29" i="218"/>
  <c r="L29" i="218"/>
  <c r="K29" i="218"/>
  <c r="K8" i="218" s="1"/>
  <c r="J29" i="218"/>
  <c r="J8" i="218" s="1"/>
  <c r="I29" i="218"/>
  <c r="B29" i="218"/>
  <c r="B46" i="218" s="1"/>
  <c r="B63" i="218" s="1"/>
  <c r="B80" i="218" s="1"/>
  <c r="B97" i="218" s="1"/>
  <c r="B114" i="218" s="1"/>
  <c r="B131" i="218" s="1"/>
  <c r="B148" i="218" s="1"/>
  <c r="B165" i="218" s="1"/>
  <c r="B182" i="218" s="1"/>
  <c r="B199" i="218" s="1"/>
  <c r="B216" i="218" s="1"/>
  <c r="B233" i="218" s="1"/>
  <c r="B250" i="218" s="1"/>
  <c r="B267" i="218" s="1"/>
  <c r="B284" i="218" s="1"/>
  <c r="B301" i="218" s="1"/>
  <c r="B318" i="218" s="1"/>
  <c r="B335" i="218" s="1"/>
  <c r="B352" i="218" s="1"/>
  <c r="B369" i="218" s="1"/>
  <c r="B386" i="218" s="1"/>
  <c r="B403" i="218" s="1"/>
  <c r="B420" i="218" s="1"/>
  <c r="B437" i="218" s="1"/>
  <c r="B454" i="218" s="1"/>
  <c r="B471" i="218" s="1"/>
  <c r="B488" i="218" s="1"/>
  <c r="B505" i="218" s="1"/>
  <c r="AM12" i="218"/>
  <c r="AL12" i="218"/>
  <c r="AK12" i="218"/>
  <c r="AI12" i="218"/>
  <c r="AH12" i="218"/>
  <c r="AG12" i="218"/>
  <c r="AG8" i="218" s="1"/>
  <c r="AF12" i="218"/>
  <c r="AE12" i="218"/>
  <c r="AD12" i="218"/>
  <c r="AB12" i="218"/>
  <c r="AA12" i="218"/>
  <c r="Z12" i="218"/>
  <c r="Y12" i="218"/>
  <c r="X12" i="218"/>
  <c r="W12" i="218"/>
  <c r="Q12" i="218"/>
  <c r="P12" i="218"/>
  <c r="O12" i="218"/>
  <c r="N12" i="218"/>
  <c r="M12" i="218"/>
  <c r="L12" i="218"/>
  <c r="K12" i="218"/>
  <c r="J12" i="218"/>
  <c r="I12" i="218"/>
  <c r="I8" i="218" s="1"/>
  <c r="AL8" i="218"/>
  <c r="AH8" i="218"/>
  <c r="X8" i="218"/>
  <c r="S8" i="218"/>
  <c r="AT7" i="218"/>
  <c r="Q7" i="218"/>
  <c r="E5" i="218"/>
  <c r="D5" i="218"/>
  <c r="B5" i="218"/>
  <c r="B4" i="218"/>
  <c r="G3" i="218"/>
  <c r="E3" i="218"/>
  <c r="B3" i="218"/>
  <c r="H2" i="217"/>
  <c r="C2" i="217"/>
  <c r="AM505" i="217"/>
  <c r="AL505" i="217"/>
  <c r="AK505" i="217"/>
  <c r="AI505" i="217"/>
  <c r="AH505" i="217"/>
  <c r="AG505" i="217"/>
  <c r="AF505" i="217"/>
  <c r="AE505" i="217"/>
  <c r="AD505" i="217"/>
  <c r="AB505" i="217"/>
  <c r="AA505" i="217"/>
  <c r="Z505" i="217"/>
  <c r="Y505" i="217"/>
  <c r="X505" i="217"/>
  <c r="W505" i="217"/>
  <c r="Q505" i="217"/>
  <c r="P505" i="217"/>
  <c r="O505" i="217"/>
  <c r="N505" i="217"/>
  <c r="M505" i="217"/>
  <c r="L505" i="217"/>
  <c r="K505" i="217"/>
  <c r="J505" i="217"/>
  <c r="I505" i="217"/>
  <c r="AM488" i="217"/>
  <c r="AL488" i="217"/>
  <c r="AK488" i="217"/>
  <c r="AI488" i="217"/>
  <c r="AH488" i="217"/>
  <c r="AG488" i="217"/>
  <c r="AF488" i="217"/>
  <c r="AE488" i="217"/>
  <c r="AD488" i="217"/>
  <c r="AB488" i="217"/>
  <c r="AA488" i="217"/>
  <c r="Z488" i="217"/>
  <c r="Y488" i="217"/>
  <c r="X488" i="217"/>
  <c r="W488" i="217"/>
  <c r="Q488" i="217"/>
  <c r="P488" i="217"/>
  <c r="O488" i="217"/>
  <c r="N488" i="217"/>
  <c r="M488" i="217"/>
  <c r="L488" i="217"/>
  <c r="K488" i="217"/>
  <c r="J488" i="217"/>
  <c r="I488" i="217"/>
  <c r="AM471" i="217"/>
  <c r="AL471" i="217"/>
  <c r="AK471" i="217"/>
  <c r="AI471" i="217"/>
  <c r="AH471" i="217"/>
  <c r="AG471" i="217"/>
  <c r="AF471" i="217"/>
  <c r="AE471" i="217"/>
  <c r="AD471" i="217"/>
  <c r="AB471" i="217"/>
  <c r="AA471" i="217"/>
  <c r="Z471" i="217"/>
  <c r="Y471" i="217"/>
  <c r="X471" i="217"/>
  <c r="W471" i="217"/>
  <c r="Q471" i="217"/>
  <c r="P471" i="217"/>
  <c r="O471" i="217"/>
  <c r="N471" i="217"/>
  <c r="M471" i="217"/>
  <c r="L471" i="217"/>
  <c r="K471" i="217"/>
  <c r="J471" i="217"/>
  <c r="I471" i="217"/>
  <c r="AM454" i="217"/>
  <c r="AL454" i="217"/>
  <c r="AK454" i="217"/>
  <c r="AI454" i="217"/>
  <c r="AH454" i="217"/>
  <c r="AG454" i="217"/>
  <c r="AF454" i="217"/>
  <c r="AE454" i="217"/>
  <c r="AD454" i="217"/>
  <c r="AB454" i="217"/>
  <c r="AA454" i="217"/>
  <c r="Z454" i="217"/>
  <c r="Y454" i="217"/>
  <c r="X454" i="217"/>
  <c r="W454" i="217"/>
  <c r="Q454" i="217"/>
  <c r="P454" i="217"/>
  <c r="O454" i="217"/>
  <c r="N454" i="217"/>
  <c r="M454" i="217"/>
  <c r="L454" i="217"/>
  <c r="K454" i="217"/>
  <c r="J454" i="217"/>
  <c r="I454" i="217"/>
  <c r="AM437" i="217"/>
  <c r="AL437" i="217"/>
  <c r="AK437" i="217"/>
  <c r="AI437" i="217"/>
  <c r="AH437" i="217"/>
  <c r="AG437" i="217"/>
  <c r="AF437" i="217"/>
  <c r="AE437" i="217"/>
  <c r="AD437" i="217"/>
  <c r="AB437" i="217"/>
  <c r="AA437" i="217"/>
  <c r="Z437" i="217"/>
  <c r="Y437" i="217"/>
  <c r="X437" i="217"/>
  <c r="W437" i="217"/>
  <c r="Q437" i="217"/>
  <c r="P437" i="217"/>
  <c r="O437" i="217"/>
  <c r="N437" i="217"/>
  <c r="M437" i="217"/>
  <c r="L437" i="217"/>
  <c r="K437" i="217"/>
  <c r="J437" i="217"/>
  <c r="I437" i="217"/>
  <c r="AM420" i="217"/>
  <c r="AL420" i="217"/>
  <c r="AK420" i="217"/>
  <c r="AI420" i="217"/>
  <c r="AH420" i="217"/>
  <c r="AG420" i="217"/>
  <c r="AF420" i="217"/>
  <c r="AE420" i="217"/>
  <c r="AD420" i="217"/>
  <c r="AB420" i="217"/>
  <c r="AA420" i="217"/>
  <c r="Z420" i="217"/>
  <c r="Y420" i="217"/>
  <c r="X420" i="217"/>
  <c r="W420" i="217"/>
  <c r="Q420" i="217"/>
  <c r="P420" i="217"/>
  <c r="O420" i="217"/>
  <c r="N420" i="217"/>
  <c r="M420" i="217"/>
  <c r="L420" i="217"/>
  <c r="K420" i="217"/>
  <c r="J420" i="217"/>
  <c r="I420" i="217"/>
  <c r="AM403" i="217"/>
  <c r="AL403" i="217"/>
  <c r="AK403" i="217"/>
  <c r="AI403" i="217"/>
  <c r="AH403" i="217"/>
  <c r="AG403" i="217"/>
  <c r="AF403" i="217"/>
  <c r="AE403" i="217"/>
  <c r="AD403" i="217"/>
  <c r="AB403" i="217"/>
  <c r="AA403" i="217"/>
  <c r="Z403" i="217"/>
  <c r="Y403" i="217"/>
  <c r="X403" i="217"/>
  <c r="W403" i="217"/>
  <c r="Q403" i="217"/>
  <c r="P403" i="217"/>
  <c r="O403" i="217"/>
  <c r="N403" i="217"/>
  <c r="M403" i="217"/>
  <c r="L403" i="217"/>
  <c r="K403" i="217"/>
  <c r="J403" i="217"/>
  <c r="I403" i="217"/>
  <c r="AM386" i="217"/>
  <c r="AL386" i="217"/>
  <c r="AK386" i="217"/>
  <c r="AI386" i="217"/>
  <c r="AH386" i="217"/>
  <c r="AG386" i="217"/>
  <c r="AF386" i="217"/>
  <c r="AE386" i="217"/>
  <c r="AD386" i="217"/>
  <c r="AB386" i="217"/>
  <c r="AA386" i="217"/>
  <c r="Z386" i="217"/>
  <c r="Y386" i="217"/>
  <c r="X386" i="217"/>
  <c r="W386" i="217"/>
  <c r="Q386" i="217"/>
  <c r="P386" i="217"/>
  <c r="O386" i="217"/>
  <c r="N386" i="217"/>
  <c r="M386" i="217"/>
  <c r="L386" i="217"/>
  <c r="K386" i="217"/>
  <c r="J386" i="217"/>
  <c r="I386" i="217"/>
  <c r="AM369" i="217"/>
  <c r="AL369" i="217"/>
  <c r="AK369" i="217"/>
  <c r="AI369" i="217"/>
  <c r="AH369" i="217"/>
  <c r="AG369" i="217"/>
  <c r="AF369" i="217"/>
  <c r="AE369" i="217"/>
  <c r="AD369" i="217"/>
  <c r="AB369" i="217"/>
  <c r="AA369" i="217"/>
  <c r="Z369" i="217"/>
  <c r="Y369" i="217"/>
  <c r="X369" i="217"/>
  <c r="W369" i="217"/>
  <c r="Q369" i="217"/>
  <c r="P369" i="217"/>
  <c r="O369" i="217"/>
  <c r="N369" i="217"/>
  <c r="M369" i="217"/>
  <c r="L369" i="217"/>
  <c r="K369" i="217"/>
  <c r="J369" i="217"/>
  <c r="I369" i="217"/>
  <c r="AM352" i="217"/>
  <c r="AL352" i="217"/>
  <c r="AK352" i="217"/>
  <c r="AI352" i="217"/>
  <c r="AH352" i="217"/>
  <c r="AG352" i="217"/>
  <c r="AF352" i="217"/>
  <c r="AE352" i="217"/>
  <c r="AD352" i="217"/>
  <c r="AB352" i="217"/>
  <c r="AA352" i="217"/>
  <c r="Z352" i="217"/>
  <c r="Y352" i="217"/>
  <c r="X352" i="217"/>
  <c r="W352" i="217"/>
  <c r="Q352" i="217"/>
  <c r="P352" i="217"/>
  <c r="O352" i="217"/>
  <c r="N352" i="217"/>
  <c r="M352" i="217"/>
  <c r="L352" i="217"/>
  <c r="K352" i="217"/>
  <c r="J352" i="217"/>
  <c r="I352" i="217"/>
  <c r="AM335" i="217"/>
  <c r="AL335" i="217"/>
  <c r="AK335" i="217"/>
  <c r="AI335" i="217"/>
  <c r="AH335" i="217"/>
  <c r="AG335" i="217"/>
  <c r="AF335" i="217"/>
  <c r="AE335" i="217"/>
  <c r="AD335" i="217"/>
  <c r="AB335" i="217"/>
  <c r="AA335" i="217"/>
  <c r="Z335" i="217"/>
  <c r="Y335" i="217"/>
  <c r="X335" i="217"/>
  <c r="W335" i="217"/>
  <c r="Q335" i="217"/>
  <c r="P335" i="217"/>
  <c r="O335" i="217"/>
  <c r="N335" i="217"/>
  <c r="M335" i="217"/>
  <c r="L335" i="217"/>
  <c r="K335" i="217"/>
  <c r="J335" i="217"/>
  <c r="I335" i="217"/>
  <c r="AM318" i="217"/>
  <c r="AL318" i="217"/>
  <c r="AK318" i="217"/>
  <c r="AI318" i="217"/>
  <c r="AH318" i="217"/>
  <c r="AG318" i="217"/>
  <c r="AF318" i="217"/>
  <c r="AE318" i="217"/>
  <c r="AD318" i="217"/>
  <c r="AB318" i="217"/>
  <c r="AA318" i="217"/>
  <c r="Z318" i="217"/>
  <c r="Y318" i="217"/>
  <c r="X318" i="217"/>
  <c r="W318" i="217"/>
  <c r="Q318" i="217"/>
  <c r="P318" i="217"/>
  <c r="O318" i="217"/>
  <c r="N318" i="217"/>
  <c r="M318" i="217"/>
  <c r="L318" i="217"/>
  <c r="K318" i="217"/>
  <c r="J318" i="217"/>
  <c r="I318" i="217"/>
  <c r="AM301" i="217"/>
  <c r="AL301" i="217"/>
  <c r="AK301" i="217"/>
  <c r="AI301" i="217"/>
  <c r="AH301" i="217"/>
  <c r="AG301" i="217"/>
  <c r="AF301" i="217"/>
  <c r="AE301" i="217"/>
  <c r="AD301" i="217"/>
  <c r="AB301" i="217"/>
  <c r="AA301" i="217"/>
  <c r="Z301" i="217"/>
  <c r="Y301" i="217"/>
  <c r="X301" i="217"/>
  <c r="W301" i="217"/>
  <c r="Q301" i="217"/>
  <c r="P301" i="217"/>
  <c r="O301" i="217"/>
  <c r="N301" i="217"/>
  <c r="M301" i="217"/>
  <c r="L301" i="217"/>
  <c r="K301" i="217"/>
  <c r="J301" i="217"/>
  <c r="I301" i="217"/>
  <c r="AM284" i="217"/>
  <c r="AL284" i="217"/>
  <c r="AK284" i="217"/>
  <c r="AI284" i="217"/>
  <c r="AH284" i="217"/>
  <c r="AG284" i="217"/>
  <c r="AF284" i="217"/>
  <c r="AE284" i="217"/>
  <c r="AD284" i="217"/>
  <c r="AB284" i="217"/>
  <c r="AA284" i="217"/>
  <c r="Z284" i="217"/>
  <c r="Y284" i="217"/>
  <c r="X284" i="217"/>
  <c r="W284" i="217"/>
  <c r="Q284" i="217"/>
  <c r="P284" i="217"/>
  <c r="O284" i="217"/>
  <c r="N284" i="217"/>
  <c r="M284" i="217"/>
  <c r="L284" i="217"/>
  <c r="K284" i="217"/>
  <c r="J284" i="217"/>
  <c r="I284" i="217"/>
  <c r="AM267" i="217"/>
  <c r="AL267" i="217"/>
  <c r="AK267" i="217"/>
  <c r="AI267" i="217"/>
  <c r="AH267" i="217"/>
  <c r="AG267" i="217"/>
  <c r="AF267" i="217"/>
  <c r="AE267" i="217"/>
  <c r="AD267" i="217"/>
  <c r="AB267" i="217"/>
  <c r="AA267" i="217"/>
  <c r="Z267" i="217"/>
  <c r="Y267" i="217"/>
  <c r="X267" i="217"/>
  <c r="W267" i="217"/>
  <c r="Q267" i="217"/>
  <c r="P267" i="217"/>
  <c r="O267" i="217"/>
  <c r="N267" i="217"/>
  <c r="M267" i="217"/>
  <c r="L267" i="217"/>
  <c r="K267" i="217"/>
  <c r="J267" i="217"/>
  <c r="I267" i="217"/>
  <c r="AM250" i="217"/>
  <c r="AL250" i="217"/>
  <c r="AK250" i="217"/>
  <c r="AI250" i="217"/>
  <c r="AH250" i="217"/>
  <c r="AG250" i="217"/>
  <c r="AF250" i="217"/>
  <c r="AE250" i="217"/>
  <c r="AD250" i="217"/>
  <c r="AB250" i="217"/>
  <c r="AA250" i="217"/>
  <c r="Z250" i="217"/>
  <c r="Y250" i="217"/>
  <c r="X250" i="217"/>
  <c r="W250" i="217"/>
  <c r="Q250" i="217"/>
  <c r="P250" i="217"/>
  <c r="O250" i="217"/>
  <c r="N250" i="217"/>
  <c r="M250" i="217"/>
  <c r="L250" i="217"/>
  <c r="K250" i="217"/>
  <c r="J250" i="217"/>
  <c r="I250" i="217"/>
  <c r="AM233" i="217"/>
  <c r="AL233" i="217"/>
  <c r="AK233" i="217"/>
  <c r="AI233" i="217"/>
  <c r="AH233" i="217"/>
  <c r="AG233" i="217"/>
  <c r="AF233" i="217"/>
  <c r="AE233" i="217"/>
  <c r="AD233" i="217"/>
  <c r="AB233" i="217"/>
  <c r="AA233" i="217"/>
  <c r="Z233" i="217"/>
  <c r="Y233" i="217"/>
  <c r="X233" i="217"/>
  <c r="W233" i="217"/>
  <c r="Q233" i="217"/>
  <c r="P233" i="217"/>
  <c r="O233" i="217"/>
  <c r="N233" i="217"/>
  <c r="M233" i="217"/>
  <c r="L233" i="217"/>
  <c r="K233" i="217"/>
  <c r="J233" i="217"/>
  <c r="I233" i="217"/>
  <c r="AM216" i="217"/>
  <c r="AL216" i="217"/>
  <c r="AK216" i="217"/>
  <c r="AI216" i="217"/>
  <c r="AH216" i="217"/>
  <c r="AG216" i="217"/>
  <c r="AF216" i="217"/>
  <c r="AE216" i="217"/>
  <c r="AD216" i="217"/>
  <c r="AB216" i="217"/>
  <c r="AA216" i="217"/>
  <c r="Z216" i="217"/>
  <c r="Y216" i="217"/>
  <c r="X216" i="217"/>
  <c r="W216" i="217"/>
  <c r="Q216" i="217"/>
  <c r="P216" i="217"/>
  <c r="O216" i="217"/>
  <c r="N216" i="217"/>
  <c r="M216" i="217"/>
  <c r="L216" i="217"/>
  <c r="K216" i="217"/>
  <c r="J216" i="217"/>
  <c r="I216" i="217"/>
  <c r="AM199" i="217"/>
  <c r="AL199" i="217"/>
  <c r="AK199" i="217"/>
  <c r="AI199" i="217"/>
  <c r="AH199" i="217"/>
  <c r="AG199" i="217"/>
  <c r="AF199" i="217"/>
  <c r="AE199" i="217"/>
  <c r="AD199" i="217"/>
  <c r="AB199" i="217"/>
  <c r="AA199" i="217"/>
  <c r="Z199" i="217"/>
  <c r="Y199" i="217"/>
  <c r="X199" i="217"/>
  <c r="W199" i="217"/>
  <c r="Q199" i="217"/>
  <c r="P199" i="217"/>
  <c r="O199" i="217"/>
  <c r="N199" i="217"/>
  <c r="M199" i="217"/>
  <c r="L199" i="217"/>
  <c r="K199" i="217"/>
  <c r="J199" i="217"/>
  <c r="I199" i="217"/>
  <c r="AM182" i="217"/>
  <c r="AL182" i="217"/>
  <c r="AK182" i="217"/>
  <c r="AI182" i="217"/>
  <c r="AH182" i="217"/>
  <c r="AG182" i="217"/>
  <c r="AF182" i="217"/>
  <c r="AE182" i="217"/>
  <c r="AD182" i="217"/>
  <c r="AB182" i="217"/>
  <c r="AA182" i="217"/>
  <c r="Z182" i="217"/>
  <c r="Y182" i="217"/>
  <c r="X182" i="217"/>
  <c r="W182" i="217"/>
  <c r="Q182" i="217"/>
  <c r="P182" i="217"/>
  <c r="O182" i="217"/>
  <c r="N182" i="217"/>
  <c r="M182" i="217"/>
  <c r="L182" i="217"/>
  <c r="K182" i="217"/>
  <c r="J182" i="217"/>
  <c r="I182" i="217"/>
  <c r="AM165" i="217"/>
  <c r="AL165" i="217"/>
  <c r="AK165" i="217"/>
  <c r="AI165" i="217"/>
  <c r="AH165" i="217"/>
  <c r="AG165" i="217"/>
  <c r="AF165" i="217"/>
  <c r="AE165" i="217"/>
  <c r="AD165" i="217"/>
  <c r="AB165" i="217"/>
  <c r="AA165" i="217"/>
  <c r="Z165" i="217"/>
  <c r="Y165" i="217"/>
  <c r="X165" i="217"/>
  <c r="W165" i="217"/>
  <c r="Q165" i="217"/>
  <c r="P165" i="217"/>
  <c r="O165" i="217"/>
  <c r="N165" i="217"/>
  <c r="M165" i="217"/>
  <c r="L165" i="217"/>
  <c r="K165" i="217"/>
  <c r="J165" i="217"/>
  <c r="I165" i="217"/>
  <c r="AM148" i="217"/>
  <c r="AL148" i="217"/>
  <c r="AK148" i="217"/>
  <c r="AI148" i="217"/>
  <c r="AH148" i="217"/>
  <c r="AG148" i="217"/>
  <c r="AF148" i="217"/>
  <c r="AE148" i="217"/>
  <c r="AD148" i="217"/>
  <c r="AB148" i="217"/>
  <c r="AA148" i="217"/>
  <c r="Z148" i="217"/>
  <c r="Y148" i="217"/>
  <c r="X148" i="217"/>
  <c r="W148" i="217"/>
  <c r="Q148" i="217"/>
  <c r="P148" i="217"/>
  <c r="O148" i="217"/>
  <c r="N148" i="217"/>
  <c r="M148" i="217"/>
  <c r="L148" i="217"/>
  <c r="K148" i="217"/>
  <c r="J148" i="217"/>
  <c r="I148" i="217"/>
  <c r="AM131" i="217"/>
  <c r="AL131" i="217"/>
  <c r="AK131" i="217"/>
  <c r="AI131" i="217"/>
  <c r="AH131" i="217"/>
  <c r="AG131" i="217"/>
  <c r="AF131" i="217"/>
  <c r="AE131" i="217"/>
  <c r="AD131" i="217"/>
  <c r="AB131" i="217"/>
  <c r="AA131" i="217"/>
  <c r="Z131" i="217"/>
  <c r="Y131" i="217"/>
  <c r="X131" i="217"/>
  <c r="W131" i="217"/>
  <c r="Q131" i="217"/>
  <c r="P131" i="217"/>
  <c r="O131" i="217"/>
  <c r="N131" i="217"/>
  <c r="M131" i="217"/>
  <c r="L131" i="217"/>
  <c r="K131" i="217"/>
  <c r="J131" i="217"/>
  <c r="I131" i="217"/>
  <c r="AM114" i="217"/>
  <c r="AM8" i="217" s="1"/>
  <c r="AL114" i="217"/>
  <c r="AK114" i="217"/>
  <c r="AI114" i="217"/>
  <c r="AH114" i="217"/>
  <c r="AG114" i="217"/>
  <c r="AF114" i="217"/>
  <c r="AE114" i="217"/>
  <c r="AD114" i="217"/>
  <c r="AB114" i="217"/>
  <c r="AA114" i="217"/>
  <c r="Z114" i="217"/>
  <c r="Y114" i="217"/>
  <c r="Y8" i="217" s="1"/>
  <c r="X114" i="217"/>
  <c r="W114" i="217"/>
  <c r="Q114" i="217"/>
  <c r="P114" i="217"/>
  <c r="O114" i="217"/>
  <c r="N114" i="217"/>
  <c r="M114" i="217"/>
  <c r="L114" i="217"/>
  <c r="K114" i="217"/>
  <c r="J114" i="217"/>
  <c r="I114" i="217"/>
  <c r="AM97" i="217"/>
  <c r="AL97" i="217"/>
  <c r="AK97" i="217"/>
  <c r="AI97" i="217"/>
  <c r="AH97" i="217"/>
  <c r="AG97" i="217"/>
  <c r="AF97" i="217"/>
  <c r="AE97" i="217"/>
  <c r="AD97" i="217"/>
  <c r="AB97" i="217"/>
  <c r="AA97" i="217"/>
  <c r="Z97" i="217"/>
  <c r="Y97" i="217"/>
  <c r="X97" i="217"/>
  <c r="W97" i="217"/>
  <c r="Q97" i="217"/>
  <c r="P97" i="217"/>
  <c r="O97" i="217"/>
  <c r="N97" i="217"/>
  <c r="M97" i="217"/>
  <c r="L97" i="217"/>
  <c r="L8" i="217" s="1"/>
  <c r="K97" i="217"/>
  <c r="J97" i="217"/>
  <c r="I97" i="217"/>
  <c r="AM80" i="217"/>
  <c r="AL80" i="217"/>
  <c r="AK80" i="217"/>
  <c r="AI80" i="217"/>
  <c r="AH80" i="217"/>
  <c r="AG80" i="217"/>
  <c r="AF80" i="217"/>
  <c r="AE80" i="217"/>
  <c r="AD80" i="217"/>
  <c r="AB80" i="217"/>
  <c r="AA80" i="217"/>
  <c r="Z80" i="217"/>
  <c r="Y80" i="217"/>
  <c r="X80" i="217"/>
  <c r="W80" i="217"/>
  <c r="Q80" i="217"/>
  <c r="P80" i="217"/>
  <c r="O80" i="217"/>
  <c r="N80" i="217"/>
  <c r="M80" i="217"/>
  <c r="L80" i="217"/>
  <c r="K80" i="217"/>
  <c r="J80" i="217"/>
  <c r="I80" i="217"/>
  <c r="AM63" i="217"/>
  <c r="AL63" i="217"/>
  <c r="AK63" i="217"/>
  <c r="AI63" i="217"/>
  <c r="AH63" i="217"/>
  <c r="AG63" i="217"/>
  <c r="AF63" i="217"/>
  <c r="AE63" i="217"/>
  <c r="AD63" i="217"/>
  <c r="AB63" i="217"/>
  <c r="AA63" i="217"/>
  <c r="Z63" i="217"/>
  <c r="Y63" i="217"/>
  <c r="X63" i="217"/>
  <c r="W63" i="217"/>
  <c r="Q63" i="217"/>
  <c r="P63" i="217"/>
  <c r="O63" i="217"/>
  <c r="N63" i="217"/>
  <c r="N8" i="217" s="1"/>
  <c r="M63" i="217"/>
  <c r="L63" i="217"/>
  <c r="K63" i="217"/>
  <c r="J63" i="217"/>
  <c r="I63" i="217"/>
  <c r="AM46" i="217"/>
  <c r="AL46" i="217"/>
  <c r="AK46" i="217"/>
  <c r="AI46" i="217"/>
  <c r="AH46" i="217"/>
  <c r="AG46" i="217"/>
  <c r="AF46" i="217"/>
  <c r="AE46" i="217"/>
  <c r="AD46" i="217"/>
  <c r="AB46" i="217"/>
  <c r="AA46" i="217"/>
  <c r="Z46" i="217"/>
  <c r="Y46" i="217"/>
  <c r="X46" i="217"/>
  <c r="W46" i="217"/>
  <c r="Q46" i="217"/>
  <c r="P46" i="217"/>
  <c r="O46" i="217"/>
  <c r="N46" i="217"/>
  <c r="M46" i="217"/>
  <c r="L46" i="217"/>
  <c r="K46" i="217"/>
  <c r="J46" i="217"/>
  <c r="I46" i="217"/>
  <c r="AM29" i="217"/>
  <c r="AL29" i="217"/>
  <c r="AK29" i="217"/>
  <c r="AI29" i="217"/>
  <c r="AH29" i="217"/>
  <c r="AG29" i="217"/>
  <c r="AF29" i="217"/>
  <c r="AE29" i="217"/>
  <c r="AD29" i="217"/>
  <c r="AB29" i="217"/>
  <c r="AA29" i="217"/>
  <c r="Z29" i="217"/>
  <c r="Y29" i="217"/>
  <c r="X29" i="217"/>
  <c r="W29" i="217"/>
  <c r="Q29" i="217"/>
  <c r="P29" i="217"/>
  <c r="O29" i="217"/>
  <c r="N29" i="217"/>
  <c r="M29" i="217"/>
  <c r="L29" i="217"/>
  <c r="K29" i="217"/>
  <c r="J29" i="217"/>
  <c r="I29" i="217"/>
  <c r="B29" i="217"/>
  <c r="B46" i="217" s="1"/>
  <c r="B63" i="217" s="1"/>
  <c r="B80" i="217" s="1"/>
  <c r="B97" i="217" s="1"/>
  <c r="B114" i="217" s="1"/>
  <c r="B131" i="217" s="1"/>
  <c r="B148" i="217" s="1"/>
  <c r="B165" i="217" s="1"/>
  <c r="B182" i="217" s="1"/>
  <c r="B199" i="217" s="1"/>
  <c r="B216" i="217" s="1"/>
  <c r="B233" i="217" s="1"/>
  <c r="B250" i="217" s="1"/>
  <c r="B267" i="217" s="1"/>
  <c r="B284" i="217" s="1"/>
  <c r="B301" i="217" s="1"/>
  <c r="B318" i="217" s="1"/>
  <c r="B335" i="217" s="1"/>
  <c r="B352" i="217" s="1"/>
  <c r="B369" i="217" s="1"/>
  <c r="B386" i="217" s="1"/>
  <c r="B403" i="217" s="1"/>
  <c r="B420" i="217" s="1"/>
  <c r="B437" i="217" s="1"/>
  <c r="B454" i="217" s="1"/>
  <c r="B471" i="217" s="1"/>
  <c r="B488" i="217" s="1"/>
  <c r="B505" i="217" s="1"/>
  <c r="AM12" i="217"/>
  <c r="AL12" i="217"/>
  <c r="AK12" i="217"/>
  <c r="AI12" i="217"/>
  <c r="AH12" i="217"/>
  <c r="AG12" i="217"/>
  <c r="AG8" i="217" s="1"/>
  <c r="AF12" i="217"/>
  <c r="AE12" i="217"/>
  <c r="AD12" i="217"/>
  <c r="AD8" i="217" s="1"/>
  <c r="AB12" i="217"/>
  <c r="AA12" i="217"/>
  <c r="AA8" i="217" s="1"/>
  <c r="Z12" i="217"/>
  <c r="Y12" i="217"/>
  <c r="X12" i="217"/>
  <c r="W12" i="217"/>
  <c r="Q12" i="217"/>
  <c r="P12" i="217"/>
  <c r="O12" i="217"/>
  <c r="N12" i="217"/>
  <c r="M12" i="217"/>
  <c r="L12" i="217"/>
  <c r="K12" i="217"/>
  <c r="J12" i="217"/>
  <c r="J8" i="217" s="1"/>
  <c r="I12" i="217"/>
  <c r="AK8" i="217"/>
  <c r="W8" i="217"/>
  <c r="S8" i="217"/>
  <c r="AT7" i="217"/>
  <c r="Q7" i="217"/>
  <c r="E5" i="217"/>
  <c r="D5" i="217"/>
  <c r="B5" i="217"/>
  <c r="B4" i="217"/>
  <c r="G3" i="217"/>
  <c r="E3" i="217"/>
  <c r="B3" i="217"/>
  <c r="H2" i="216"/>
  <c r="C2" i="216"/>
  <c r="AM505" i="216"/>
  <c r="AL505" i="216"/>
  <c r="AK505" i="216"/>
  <c r="AI505" i="216"/>
  <c r="AH505" i="216"/>
  <c r="AG505" i="216"/>
  <c r="AF505" i="216"/>
  <c r="AE505" i="216"/>
  <c r="AD505" i="216"/>
  <c r="AB505" i="216"/>
  <c r="AA505" i="216"/>
  <c r="Z505" i="216"/>
  <c r="Y505" i="216"/>
  <c r="X505" i="216"/>
  <c r="W505" i="216"/>
  <c r="Q505" i="216"/>
  <c r="P505" i="216"/>
  <c r="O505" i="216"/>
  <c r="N505" i="216"/>
  <c r="M505" i="216"/>
  <c r="L505" i="216"/>
  <c r="K505" i="216"/>
  <c r="J505" i="216"/>
  <c r="I505" i="216"/>
  <c r="AM488" i="216"/>
  <c r="AL488" i="216"/>
  <c r="AK488" i="216"/>
  <c r="AI488" i="216"/>
  <c r="AH488" i="216"/>
  <c r="AG488" i="216"/>
  <c r="AF488" i="216"/>
  <c r="AE488" i="216"/>
  <c r="AD488" i="216"/>
  <c r="AB488" i="216"/>
  <c r="AA488" i="216"/>
  <c r="Z488" i="216"/>
  <c r="Y488" i="216"/>
  <c r="X488" i="216"/>
  <c r="W488" i="216"/>
  <c r="Q488" i="216"/>
  <c r="P488" i="216"/>
  <c r="O488" i="216"/>
  <c r="N488" i="216"/>
  <c r="M488" i="216"/>
  <c r="L488" i="216"/>
  <c r="K488" i="216"/>
  <c r="J488" i="216"/>
  <c r="I488" i="216"/>
  <c r="AM471" i="216"/>
  <c r="AL471" i="216"/>
  <c r="AK471" i="216"/>
  <c r="AI471" i="216"/>
  <c r="AH471" i="216"/>
  <c r="AG471" i="216"/>
  <c r="AF471" i="216"/>
  <c r="AE471" i="216"/>
  <c r="AD471" i="216"/>
  <c r="AB471" i="216"/>
  <c r="AA471" i="216"/>
  <c r="Z471" i="216"/>
  <c r="Y471" i="216"/>
  <c r="X471" i="216"/>
  <c r="W471" i="216"/>
  <c r="Q471" i="216"/>
  <c r="P471" i="216"/>
  <c r="O471" i="216"/>
  <c r="N471" i="216"/>
  <c r="M471" i="216"/>
  <c r="L471" i="216"/>
  <c r="K471" i="216"/>
  <c r="J471" i="216"/>
  <c r="I471" i="216"/>
  <c r="AM454" i="216"/>
  <c r="AL454" i="216"/>
  <c r="AK454" i="216"/>
  <c r="AI454" i="216"/>
  <c r="AH454" i="216"/>
  <c r="AG454" i="216"/>
  <c r="AF454" i="216"/>
  <c r="AE454" i="216"/>
  <c r="AD454" i="216"/>
  <c r="AB454" i="216"/>
  <c r="AA454" i="216"/>
  <c r="Z454" i="216"/>
  <c r="Y454" i="216"/>
  <c r="X454" i="216"/>
  <c r="W454" i="216"/>
  <c r="Q454" i="216"/>
  <c r="P454" i="216"/>
  <c r="O454" i="216"/>
  <c r="N454" i="216"/>
  <c r="M454" i="216"/>
  <c r="L454" i="216"/>
  <c r="K454" i="216"/>
  <c r="J454" i="216"/>
  <c r="I454" i="216"/>
  <c r="AM437" i="216"/>
  <c r="AL437" i="216"/>
  <c r="AK437" i="216"/>
  <c r="AI437" i="216"/>
  <c r="AH437" i="216"/>
  <c r="AG437" i="216"/>
  <c r="AF437" i="216"/>
  <c r="AE437" i="216"/>
  <c r="AD437" i="216"/>
  <c r="AB437" i="216"/>
  <c r="AA437" i="216"/>
  <c r="Z437" i="216"/>
  <c r="Y437" i="216"/>
  <c r="X437" i="216"/>
  <c r="W437" i="216"/>
  <c r="Q437" i="216"/>
  <c r="P437" i="216"/>
  <c r="O437" i="216"/>
  <c r="N437" i="216"/>
  <c r="M437" i="216"/>
  <c r="L437" i="216"/>
  <c r="K437" i="216"/>
  <c r="J437" i="216"/>
  <c r="I437" i="216"/>
  <c r="AM420" i="216"/>
  <c r="AL420" i="216"/>
  <c r="AK420" i="216"/>
  <c r="AI420" i="216"/>
  <c r="AH420" i="216"/>
  <c r="AG420" i="216"/>
  <c r="AF420" i="216"/>
  <c r="AE420" i="216"/>
  <c r="AD420" i="216"/>
  <c r="AB420" i="216"/>
  <c r="AA420" i="216"/>
  <c r="Z420" i="216"/>
  <c r="Y420" i="216"/>
  <c r="X420" i="216"/>
  <c r="W420" i="216"/>
  <c r="Q420" i="216"/>
  <c r="P420" i="216"/>
  <c r="O420" i="216"/>
  <c r="N420" i="216"/>
  <c r="M420" i="216"/>
  <c r="L420" i="216"/>
  <c r="K420" i="216"/>
  <c r="J420" i="216"/>
  <c r="I420" i="216"/>
  <c r="AM403" i="216"/>
  <c r="AL403" i="216"/>
  <c r="AK403" i="216"/>
  <c r="AI403" i="216"/>
  <c r="AH403" i="216"/>
  <c r="AG403" i="216"/>
  <c r="AF403" i="216"/>
  <c r="AE403" i="216"/>
  <c r="AD403" i="216"/>
  <c r="AB403" i="216"/>
  <c r="AA403" i="216"/>
  <c r="Z403" i="216"/>
  <c r="Y403" i="216"/>
  <c r="X403" i="216"/>
  <c r="W403" i="216"/>
  <c r="Q403" i="216"/>
  <c r="P403" i="216"/>
  <c r="O403" i="216"/>
  <c r="N403" i="216"/>
  <c r="M403" i="216"/>
  <c r="L403" i="216"/>
  <c r="K403" i="216"/>
  <c r="J403" i="216"/>
  <c r="I403" i="216"/>
  <c r="AM386" i="216"/>
  <c r="AL386" i="216"/>
  <c r="AK386" i="216"/>
  <c r="AI386" i="216"/>
  <c r="AH386" i="216"/>
  <c r="AG386" i="216"/>
  <c r="AF386" i="216"/>
  <c r="AE386" i="216"/>
  <c r="AD386" i="216"/>
  <c r="AB386" i="216"/>
  <c r="AA386" i="216"/>
  <c r="Z386" i="216"/>
  <c r="Y386" i="216"/>
  <c r="X386" i="216"/>
  <c r="W386" i="216"/>
  <c r="Q386" i="216"/>
  <c r="P386" i="216"/>
  <c r="O386" i="216"/>
  <c r="N386" i="216"/>
  <c r="M386" i="216"/>
  <c r="L386" i="216"/>
  <c r="K386" i="216"/>
  <c r="J386" i="216"/>
  <c r="I386" i="216"/>
  <c r="AM369" i="216"/>
  <c r="AL369" i="216"/>
  <c r="AK369" i="216"/>
  <c r="AI369" i="216"/>
  <c r="AH369" i="216"/>
  <c r="AG369" i="216"/>
  <c r="AF369" i="216"/>
  <c r="AE369" i="216"/>
  <c r="AD369" i="216"/>
  <c r="AB369" i="216"/>
  <c r="AA369" i="216"/>
  <c r="Z369" i="216"/>
  <c r="Y369" i="216"/>
  <c r="X369" i="216"/>
  <c r="W369" i="216"/>
  <c r="Q369" i="216"/>
  <c r="P369" i="216"/>
  <c r="O369" i="216"/>
  <c r="N369" i="216"/>
  <c r="M369" i="216"/>
  <c r="L369" i="216"/>
  <c r="K369" i="216"/>
  <c r="J369" i="216"/>
  <c r="I369" i="216"/>
  <c r="AM352" i="216"/>
  <c r="AL352" i="216"/>
  <c r="AK352" i="216"/>
  <c r="AI352" i="216"/>
  <c r="AH352" i="216"/>
  <c r="AG352" i="216"/>
  <c r="AF352" i="216"/>
  <c r="AE352" i="216"/>
  <c r="AD352" i="216"/>
  <c r="AB352" i="216"/>
  <c r="AA352" i="216"/>
  <c r="Z352" i="216"/>
  <c r="Y352" i="216"/>
  <c r="X352" i="216"/>
  <c r="W352" i="216"/>
  <c r="Q352" i="216"/>
  <c r="P352" i="216"/>
  <c r="O352" i="216"/>
  <c r="N352" i="216"/>
  <c r="M352" i="216"/>
  <c r="L352" i="216"/>
  <c r="K352" i="216"/>
  <c r="J352" i="216"/>
  <c r="I352" i="216"/>
  <c r="AM335" i="216"/>
  <c r="AL335" i="216"/>
  <c r="AK335" i="216"/>
  <c r="AI335" i="216"/>
  <c r="AH335" i="216"/>
  <c r="AG335" i="216"/>
  <c r="AF335" i="216"/>
  <c r="AF8" i="216" s="1"/>
  <c r="AE335" i="216"/>
  <c r="AD335" i="216"/>
  <c r="AB335" i="216"/>
  <c r="AA335" i="216"/>
  <c r="Z335" i="216"/>
  <c r="Y335" i="216"/>
  <c r="X335" i="216"/>
  <c r="W335" i="216"/>
  <c r="Q335" i="216"/>
  <c r="P335" i="216"/>
  <c r="O335" i="216"/>
  <c r="N335" i="216"/>
  <c r="M335" i="216"/>
  <c r="L335" i="216"/>
  <c r="K335" i="216"/>
  <c r="J335" i="216"/>
  <c r="I335" i="216"/>
  <c r="AM318" i="216"/>
  <c r="AL318" i="216"/>
  <c r="AK318" i="216"/>
  <c r="AI318" i="216"/>
  <c r="AH318" i="216"/>
  <c r="AG318" i="216"/>
  <c r="AF318" i="216"/>
  <c r="AE318" i="216"/>
  <c r="AD318" i="216"/>
  <c r="AB318" i="216"/>
  <c r="AA318" i="216"/>
  <c r="Z318" i="216"/>
  <c r="Y318" i="216"/>
  <c r="X318" i="216"/>
  <c r="W318" i="216"/>
  <c r="Q318" i="216"/>
  <c r="P318" i="216"/>
  <c r="O318" i="216"/>
  <c r="N318" i="216"/>
  <c r="M318" i="216"/>
  <c r="L318" i="216"/>
  <c r="K318" i="216"/>
  <c r="J318" i="216"/>
  <c r="I318" i="216"/>
  <c r="AM301" i="216"/>
  <c r="AL301" i="216"/>
  <c r="AK301" i="216"/>
  <c r="AI301" i="216"/>
  <c r="AH301" i="216"/>
  <c r="AG301" i="216"/>
  <c r="AF301" i="216"/>
  <c r="AE301" i="216"/>
  <c r="AD301" i="216"/>
  <c r="AB301" i="216"/>
  <c r="AA301" i="216"/>
  <c r="Z301" i="216"/>
  <c r="Y301" i="216"/>
  <c r="X301" i="216"/>
  <c r="W301" i="216"/>
  <c r="Q301" i="216"/>
  <c r="P301" i="216"/>
  <c r="O301" i="216"/>
  <c r="N301" i="216"/>
  <c r="M301" i="216"/>
  <c r="L301" i="216"/>
  <c r="K301" i="216"/>
  <c r="J301" i="216"/>
  <c r="I301" i="216"/>
  <c r="AM284" i="216"/>
  <c r="AL284" i="216"/>
  <c r="AK284" i="216"/>
  <c r="AI284" i="216"/>
  <c r="AH284" i="216"/>
  <c r="AG284" i="216"/>
  <c r="AF284" i="216"/>
  <c r="AE284" i="216"/>
  <c r="AD284" i="216"/>
  <c r="AB284" i="216"/>
  <c r="AA284" i="216"/>
  <c r="Z284" i="216"/>
  <c r="Y284" i="216"/>
  <c r="X284" i="216"/>
  <c r="W284" i="216"/>
  <c r="Q284" i="216"/>
  <c r="P284" i="216"/>
  <c r="O284" i="216"/>
  <c r="N284" i="216"/>
  <c r="M284" i="216"/>
  <c r="L284" i="216"/>
  <c r="K284" i="216"/>
  <c r="J284" i="216"/>
  <c r="I284" i="216"/>
  <c r="AM267" i="216"/>
  <c r="AL267" i="216"/>
  <c r="AK267" i="216"/>
  <c r="AI267" i="216"/>
  <c r="AH267" i="216"/>
  <c r="AG267" i="216"/>
  <c r="AF267" i="216"/>
  <c r="AE267" i="216"/>
  <c r="AD267" i="216"/>
  <c r="AB267" i="216"/>
  <c r="AA267" i="216"/>
  <c r="Z267" i="216"/>
  <c r="Y267" i="216"/>
  <c r="X267" i="216"/>
  <c r="W267" i="216"/>
  <c r="Q267" i="216"/>
  <c r="P267" i="216"/>
  <c r="O267" i="216"/>
  <c r="N267" i="216"/>
  <c r="M267" i="216"/>
  <c r="L267" i="216"/>
  <c r="K267" i="216"/>
  <c r="J267" i="216"/>
  <c r="I267" i="216"/>
  <c r="AM250" i="216"/>
  <c r="AL250" i="216"/>
  <c r="AK250" i="216"/>
  <c r="AI250" i="216"/>
  <c r="AH250" i="216"/>
  <c r="AG250" i="216"/>
  <c r="AF250" i="216"/>
  <c r="AE250" i="216"/>
  <c r="AD250" i="216"/>
  <c r="AB250" i="216"/>
  <c r="AA250" i="216"/>
  <c r="Z250" i="216"/>
  <c r="Y250" i="216"/>
  <c r="X250" i="216"/>
  <c r="W250" i="216"/>
  <c r="Q250" i="216"/>
  <c r="P250" i="216"/>
  <c r="O250" i="216"/>
  <c r="N250" i="216"/>
  <c r="M250" i="216"/>
  <c r="L250" i="216"/>
  <c r="K250" i="216"/>
  <c r="J250" i="216"/>
  <c r="I250" i="216"/>
  <c r="AM233" i="216"/>
  <c r="AL233" i="216"/>
  <c r="AK233" i="216"/>
  <c r="AI233" i="216"/>
  <c r="AH233" i="216"/>
  <c r="AG233" i="216"/>
  <c r="AF233" i="216"/>
  <c r="AE233" i="216"/>
  <c r="AD233" i="216"/>
  <c r="AB233" i="216"/>
  <c r="AA233" i="216"/>
  <c r="Z233" i="216"/>
  <c r="Y233" i="216"/>
  <c r="X233" i="216"/>
  <c r="W233" i="216"/>
  <c r="Q233" i="216"/>
  <c r="P233" i="216"/>
  <c r="O233" i="216"/>
  <c r="N233" i="216"/>
  <c r="M233" i="216"/>
  <c r="L233" i="216"/>
  <c r="K233" i="216"/>
  <c r="J233" i="216"/>
  <c r="I233" i="216"/>
  <c r="AM216" i="216"/>
  <c r="AL216" i="216"/>
  <c r="AK216" i="216"/>
  <c r="AI216" i="216"/>
  <c r="AH216" i="216"/>
  <c r="AG216" i="216"/>
  <c r="AF216" i="216"/>
  <c r="AE216" i="216"/>
  <c r="AD216" i="216"/>
  <c r="AB216" i="216"/>
  <c r="AA216" i="216"/>
  <c r="Z216" i="216"/>
  <c r="Y216" i="216"/>
  <c r="X216" i="216"/>
  <c r="W216" i="216"/>
  <c r="Q216" i="216"/>
  <c r="P216" i="216"/>
  <c r="O216" i="216"/>
  <c r="N216" i="216"/>
  <c r="M216" i="216"/>
  <c r="L216" i="216"/>
  <c r="K216" i="216"/>
  <c r="J216" i="216"/>
  <c r="I216" i="216"/>
  <c r="AM199" i="216"/>
  <c r="AL199" i="216"/>
  <c r="AK199" i="216"/>
  <c r="AI199" i="216"/>
  <c r="AH199" i="216"/>
  <c r="AG199" i="216"/>
  <c r="AF199" i="216"/>
  <c r="AE199" i="216"/>
  <c r="AD199" i="216"/>
  <c r="AB199" i="216"/>
  <c r="AA199" i="216"/>
  <c r="Z199" i="216"/>
  <c r="Y199" i="216"/>
  <c r="X199" i="216"/>
  <c r="W199" i="216"/>
  <c r="Q199" i="216"/>
  <c r="P199" i="216"/>
  <c r="O199" i="216"/>
  <c r="N199" i="216"/>
  <c r="M199" i="216"/>
  <c r="L199" i="216"/>
  <c r="K199" i="216"/>
  <c r="J199" i="216"/>
  <c r="I199" i="216"/>
  <c r="AM182" i="216"/>
  <c r="AL182" i="216"/>
  <c r="AK182" i="216"/>
  <c r="AI182" i="216"/>
  <c r="AH182" i="216"/>
  <c r="AG182" i="216"/>
  <c r="AF182" i="216"/>
  <c r="AE182" i="216"/>
  <c r="AD182" i="216"/>
  <c r="AB182" i="216"/>
  <c r="AA182" i="216"/>
  <c r="Z182" i="216"/>
  <c r="Y182" i="216"/>
  <c r="X182" i="216"/>
  <c r="W182" i="216"/>
  <c r="Q182" i="216"/>
  <c r="P182" i="216"/>
  <c r="O182" i="216"/>
  <c r="N182" i="216"/>
  <c r="M182" i="216"/>
  <c r="L182" i="216"/>
  <c r="K182" i="216"/>
  <c r="J182" i="216"/>
  <c r="I182" i="216"/>
  <c r="AM165" i="216"/>
  <c r="AL165" i="216"/>
  <c r="AK165" i="216"/>
  <c r="AI165" i="216"/>
  <c r="AH165" i="216"/>
  <c r="AG165" i="216"/>
  <c r="AF165" i="216"/>
  <c r="AE165" i="216"/>
  <c r="AD165" i="216"/>
  <c r="AB165" i="216"/>
  <c r="AA165" i="216"/>
  <c r="Z165" i="216"/>
  <c r="Y165" i="216"/>
  <c r="X165" i="216"/>
  <c r="W165" i="216"/>
  <c r="Q165" i="216"/>
  <c r="P165" i="216"/>
  <c r="O165" i="216"/>
  <c r="N165" i="216"/>
  <c r="M165" i="216"/>
  <c r="L165" i="216"/>
  <c r="K165" i="216"/>
  <c r="J165" i="216"/>
  <c r="I165" i="216"/>
  <c r="AM148" i="216"/>
  <c r="AL148" i="216"/>
  <c r="AK148" i="216"/>
  <c r="AI148" i="216"/>
  <c r="AH148" i="216"/>
  <c r="AG148" i="216"/>
  <c r="AF148" i="216"/>
  <c r="AE148" i="216"/>
  <c r="AD148" i="216"/>
  <c r="AB148" i="216"/>
  <c r="AA148" i="216"/>
  <c r="Z148" i="216"/>
  <c r="Y148" i="216"/>
  <c r="X148" i="216"/>
  <c r="W148" i="216"/>
  <c r="Q148" i="216"/>
  <c r="P148" i="216"/>
  <c r="O148" i="216"/>
  <c r="N148" i="216"/>
  <c r="M148" i="216"/>
  <c r="L148" i="216"/>
  <c r="K148" i="216"/>
  <c r="J148" i="216"/>
  <c r="I148" i="216"/>
  <c r="AM131" i="216"/>
  <c r="AL131" i="216"/>
  <c r="AK131" i="216"/>
  <c r="AI131" i="216"/>
  <c r="AH131" i="216"/>
  <c r="AG131" i="216"/>
  <c r="AF131" i="216"/>
  <c r="AE131" i="216"/>
  <c r="AD131" i="216"/>
  <c r="AB131" i="216"/>
  <c r="AA131" i="216"/>
  <c r="Z131" i="216"/>
  <c r="Y131" i="216"/>
  <c r="X131" i="216"/>
  <c r="W131" i="216"/>
  <c r="Q131" i="216"/>
  <c r="P131" i="216"/>
  <c r="O131" i="216"/>
  <c r="N131" i="216"/>
  <c r="M131" i="216"/>
  <c r="L131" i="216"/>
  <c r="K131" i="216"/>
  <c r="J131" i="216"/>
  <c r="I131" i="216"/>
  <c r="AM114" i="216"/>
  <c r="AL114" i="216"/>
  <c r="AK114" i="216"/>
  <c r="AI114" i="216"/>
  <c r="AH114" i="216"/>
  <c r="AG114" i="216"/>
  <c r="AF114" i="216"/>
  <c r="AE114" i="216"/>
  <c r="AD114" i="216"/>
  <c r="AB114" i="216"/>
  <c r="AA114" i="216"/>
  <c r="Z114" i="216"/>
  <c r="Y114" i="216"/>
  <c r="X114" i="216"/>
  <c r="W114" i="216"/>
  <c r="Q114" i="216"/>
  <c r="P114" i="216"/>
  <c r="O114" i="216"/>
  <c r="N114" i="216"/>
  <c r="M114" i="216"/>
  <c r="L114" i="216"/>
  <c r="K114" i="216"/>
  <c r="J114" i="216"/>
  <c r="I114" i="216"/>
  <c r="AM97" i="216"/>
  <c r="AL97" i="216"/>
  <c r="AL8" i="216" s="1"/>
  <c r="AK97" i="216"/>
  <c r="AI97" i="216"/>
  <c r="AH97" i="216"/>
  <c r="AG97" i="216"/>
  <c r="AF97" i="216"/>
  <c r="AE97" i="216"/>
  <c r="AD97" i="216"/>
  <c r="AB97" i="216"/>
  <c r="AA97" i="216"/>
  <c r="Z97" i="216"/>
  <c r="Y97" i="216"/>
  <c r="X97" i="216"/>
  <c r="W97" i="216"/>
  <c r="Q97" i="216"/>
  <c r="P97" i="216"/>
  <c r="O97" i="216"/>
  <c r="N97" i="216"/>
  <c r="M97" i="216"/>
  <c r="L97" i="216"/>
  <c r="K97" i="216"/>
  <c r="J97" i="216"/>
  <c r="I97" i="216"/>
  <c r="AM80" i="216"/>
  <c r="AL80" i="216"/>
  <c r="AK80" i="216"/>
  <c r="AI80" i="216"/>
  <c r="AH80" i="216"/>
  <c r="AG80" i="216"/>
  <c r="AF80" i="216"/>
  <c r="AE80" i="216"/>
  <c r="AD80" i="216"/>
  <c r="AB80" i="216"/>
  <c r="AA80" i="216"/>
  <c r="Z80" i="216"/>
  <c r="Y80" i="216"/>
  <c r="X80" i="216"/>
  <c r="W80" i="216"/>
  <c r="Q80" i="216"/>
  <c r="P80" i="216"/>
  <c r="O80" i="216"/>
  <c r="N80" i="216"/>
  <c r="M80" i="216"/>
  <c r="L80" i="216"/>
  <c r="K80" i="216"/>
  <c r="J80" i="216"/>
  <c r="I80" i="216"/>
  <c r="AM63" i="216"/>
  <c r="AL63" i="216"/>
  <c r="AK63" i="216"/>
  <c r="AI63" i="216"/>
  <c r="AH63" i="216"/>
  <c r="AG63" i="216"/>
  <c r="AF63" i="216"/>
  <c r="AE63" i="216"/>
  <c r="AD63" i="216"/>
  <c r="AB63" i="216"/>
  <c r="AA63" i="216"/>
  <c r="Z63" i="216"/>
  <c r="Y63" i="216"/>
  <c r="X63" i="216"/>
  <c r="W63" i="216"/>
  <c r="Q63" i="216"/>
  <c r="P63" i="216"/>
  <c r="O63" i="216"/>
  <c r="N63" i="216"/>
  <c r="M63" i="216"/>
  <c r="L63" i="216"/>
  <c r="K63" i="216"/>
  <c r="J63" i="216"/>
  <c r="I63" i="216"/>
  <c r="AM46" i="216"/>
  <c r="AL46" i="216"/>
  <c r="AK46" i="216"/>
  <c r="AI46" i="216"/>
  <c r="AH46" i="216"/>
  <c r="AG46" i="216"/>
  <c r="AF46" i="216"/>
  <c r="AE46" i="216"/>
  <c r="AD46" i="216"/>
  <c r="AD8" i="216" s="1"/>
  <c r="AB46" i="216"/>
  <c r="AA46" i="216"/>
  <c r="Z46" i="216"/>
  <c r="Y46" i="216"/>
  <c r="X46" i="216"/>
  <c r="W46" i="216"/>
  <c r="Q46" i="216"/>
  <c r="P46" i="216"/>
  <c r="O46" i="216"/>
  <c r="N46" i="216"/>
  <c r="M46" i="216"/>
  <c r="L46" i="216"/>
  <c r="K46" i="216"/>
  <c r="J46" i="216"/>
  <c r="I46" i="216"/>
  <c r="AM29" i="216"/>
  <c r="AL29" i="216"/>
  <c r="AK29" i="216"/>
  <c r="AI29" i="216"/>
  <c r="AH29" i="216"/>
  <c r="AG29" i="216"/>
  <c r="AF29" i="216"/>
  <c r="AE29" i="216"/>
  <c r="AD29" i="216"/>
  <c r="AB29" i="216"/>
  <c r="AA29" i="216"/>
  <c r="Z29" i="216"/>
  <c r="Y29" i="216"/>
  <c r="X29" i="216"/>
  <c r="W29" i="216"/>
  <c r="Q29" i="216"/>
  <c r="P29" i="216"/>
  <c r="O29" i="216"/>
  <c r="N29" i="216"/>
  <c r="M29" i="216"/>
  <c r="L29" i="216"/>
  <c r="K29" i="216"/>
  <c r="J29" i="216"/>
  <c r="I29" i="216"/>
  <c r="B29" i="216"/>
  <c r="B46" i="216" s="1"/>
  <c r="B63" i="216" s="1"/>
  <c r="B80" i="216" s="1"/>
  <c r="B97" i="216" s="1"/>
  <c r="B114" i="216" s="1"/>
  <c r="B131" i="216" s="1"/>
  <c r="B148" i="216" s="1"/>
  <c r="B165" i="216" s="1"/>
  <c r="B182" i="216" s="1"/>
  <c r="B199" i="216" s="1"/>
  <c r="B216" i="216" s="1"/>
  <c r="B233" i="216" s="1"/>
  <c r="B250" i="216" s="1"/>
  <c r="B267" i="216" s="1"/>
  <c r="B284" i="216" s="1"/>
  <c r="B301" i="216" s="1"/>
  <c r="B318" i="216" s="1"/>
  <c r="B335" i="216" s="1"/>
  <c r="B352" i="216" s="1"/>
  <c r="B369" i="216" s="1"/>
  <c r="B386" i="216" s="1"/>
  <c r="B403" i="216" s="1"/>
  <c r="B420" i="216" s="1"/>
  <c r="B437" i="216" s="1"/>
  <c r="B454" i="216" s="1"/>
  <c r="B471" i="216" s="1"/>
  <c r="B488" i="216" s="1"/>
  <c r="B505" i="216" s="1"/>
  <c r="AM12" i="216"/>
  <c r="AL12" i="216"/>
  <c r="AK12" i="216"/>
  <c r="AI12" i="216"/>
  <c r="AH12" i="216"/>
  <c r="AG12" i="216"/>
  <c r="AF12" i="216"/>
  <c r="AE12" i="216"/>
  <c r="AD12" i="216"/>
  <c r="AB12" i="216"/>
  <c r="AA12" i="216"/>
  <c r="AA8" i="216" s="1"/>
  <c r="Z12" i="216"/>
  <c r="Y12" i="216"/>
  <c r="X12" i="216"/>
  <c r="X8" i="216" s="1"/>
  <c r="W12" i="216"/>
  <c r="Q12" i="216"/>
  <c r="P12" i="216"/>
  <c r="O12" i="216"/>
  <c r="N12" i="216"/>
  <c r="M12" i="216"/>
  <c r="L12" i="216"/>
  <c r="L8" i="216" s="1"/>
  <c r="K12" i="216"/>
  <c r="J12" i="216"/>
  <c r="I12" i="216"/>
  <c r="I8" i="216" s="1"/>
  <c r="AG8" i="216"/>
  <c r="S8" i="216"/>
  <c r="AT7" i="216"/>
  <c r="Q7" i="216"/>
  <c r="E5" i="216"/>
  <c r="D5" i="216"/>
  <c r="B5" i="216"/>
  <c r="B4" i="216"/>
  <c r="G3" i="216"/>
  <c r="E3" i="216"/>
  <c r="B3" i="216"/>
  <c r="H2" i="215"/>
  <c r="C2" i="215"/>
  <c r="AM505" i="215"/>
  <c r="AL505" i="215"/>
  <c r="AK505" i="215"/>
  <c r="AI505" i="215"/>
  <c r="AH505" i="215"/>
  <c r="AG505" i="215"/>
  <c r="AF505" i="215"/>
  <c r="AE505" i="215"/>
  <c r="AD505" i="215"/>
  <c r="AB505" i="215"/>
  <c r="AA505" i="215"/>
  <c r="Z505" i="215"/>
  <c r="Y505" i="215"/>
  <c r="X505" i="215"/>
  <c r="W505" i="215"/>
  <c r="Q505" i="215"/>
  <c r="P505" i="215"/>
  <c r="O505" i="215"/>
  <c r="N505" i="215"/>
  <c r="M505" i="215"/>
  <c r="L505" i="215"/>
  <c r="K505" i="215"/>
  <c r="J505" i="215"/>
  <c r="I505" i="215"/>
  <c r="AM488" i="215"/>
  <c r="AL488" i="215"/>
  <c r="AK488" i="215"/>
  <c r="AI488" i="215"/>
  <c r="AH488" i="215"/>
  <c r="AG488" i="215"/>
  <c r="AF488" i="215"/>
  <c r="AE488" i="215"/>
  <c r="AD488" i="215"/>
  <c r="AB488" i="215"/>
  <c r="AA488" i="215"/>
  <c r="Z488" i="215"/>
  <c r="Y488" i="215"/>
  <c r="X488" i="215"/>
  <c r="W488" i="215"/>
  <c r="Q488" i="215"/>
  <c r="P488" i="215"/>
  <c r="O488" i="215"/>
  <c r="N488" i="215"/>
  <c r="M488" i="215"/>
  <c r="L488" i="215"/>
  <c r="K488" i="215"/>
  <c r="J488" i="215"/>
  <c r="I488" i="215"/>
  <c r="AM471" i="215"/>
  <c r="AL471" i="215"/>
  <c r="AK471" i="215"/>
  <c r="AI471" i="215"/>
  <c r="AH471" i="215"/>
  <c r="AG471" i="215"/>
  <c r="AF471" i="215"/>
  <c r="AE471" i="215"/>
  <c r="AD471" i="215"/>
  <c r="AB471" i="215"/>
  <c r="AA471" i="215"/>
  <c r="Z471" i="215"/>
  <c r="Y471" i="215"/>
  <c r="X471" i="215"/>
  <c r="W471" i="215"/>
  <c r="Q471" i="215"/>
  <c r="P471" i="215"/>
  <c r="O471" i="215"/>
  <c r="N471" i="215"/>
  <c r="M471" i="215"/>
  <c r="L471" i="215"/>
  <c r="K471" i="215"/>
  <c r="J471" i="215"/>
  <c r="I471" i="215"/>
  <c r="AM454" i="215"/>
  <c r="AL454" i="215"/>
  <c r="AK454" i="215"/>
  <c r="AI454" i="215"/>
  <c r="AH454" i="215"/>
  <c r="AG454" i="215"/>
  <c r="AF454" i="215"/>
  <c r="AE454" i="215"/>
  <c r="AD454" i="215"/>
  <c r="AB454" i="215"/>
  <c r="AA454" i="215"/>
  <c r="Z454" i="215"/>
  <c r="Y454" i="215"/>
  <c r="X454" i="215"/>
  <c r="W454" i="215"/>
  <c r="Q454" i="215"/>
  <c r="P454" i="215"/>
  <c r="O454" i="215"/>
  <c r="N454" i="215"/>
  <c r="M454" i="215"/>
  <c r="L454" i="215"/>
  <c r="K454" i="215"/>
  <c r="J454" i="215"/>
  <c r="I454" i="215"/>
  <c r="AM437" i="215"/>
  <c r="AL437" i="215"/>
  <c r="AK437" i="215"/>
  <c r="AI437" i="215"/>
  <c r="AH437" i="215"/>
  <c r="AG437" i="215"/>
  <c r="AF437" i="215"/>
  <c r="AE437" i="215"/>
  <c r="AD437" i="215"/>
  <c r="AB437" i="215"/>
  <c r="AA437" i="215"/>
  <c r="Z437" i="215"/>
  <c r="Y437" i="215"/>
  <c r="X437" i="215"/>
  <c r="W437" i="215"/>
  <c r="Q437" i="215"/>
  <c r="P437" i="215"/>
  <c r="O437" i="215"/>
  <c r="N437" i="215"/>
  <c r="M437" i="215"/>
  <c r="L437" i="215"/>
  <c r="K437" i="215"/>
  <c r="J437" i="215"/>
  <c r="I437" i="215"/>
  <c r="AM420" i="215"/>
  <c r="AL420" i="215"/>
  <c r="AK420" i="215"/>
  <c r="AI420" i="215"/>
  <c r="AH420" i="215"/>
  <c r="AG420" i="215"/>
  <c r="AF420" i="215"/>
  <c r="AE420" i="215"/>
  <c r="AD420" i="215"/>
  <c r="AB420" i="215"/>
  <c r="AA420" i="215"/>
  <c r="Z420" i="215"/>
  <c r="Y420" i="215"/>
  <c r="X420" i="215"/>
  <c r="W420" i="215"/>
  <c r="Q420" i="215"/>
  <c r="P420" i="215"/>
  <c r="O420" i="215"/>
  <c r="N420" i="215"/>
  <c r="M420" i="215"/>
  <c r="L420" i="215"/>
  <c r="K420" i="215"/>
  <c r="J420" i="215"/>
  <c r="I420" i="215"/>
  <c r="AM403" i="215"/>
  <c r="AL403" i="215"/>
  <c r="AK403" i="215"/>
  <c r="AI403" i="215"/>
  <c r="AH403" i="215"/>
  <c r="AG403" i="215"/>
  <c r="AF403" i="215"/>
  <c r="AE403" i="215"/>
  <c r="AD403" i="215"/>
  <c r="AB403" i="215"/>
  <c r="AA403" i="215"/>
  <c r="Z403" i="215"/>
  <c r="Y403" i="215"/>
  <c r="X403" i="215"/>
  <c r="W403" i="215"/>
  <c r="Q403" i="215"/>
  <c r="P403" i="215"/>
  <c r="O403" i="215"/>
  <c r="N403" i="215"/>
  <c r="M403" i="215"/>
  <c r="L403" i="215"/>
  <c r="K403" i="215"/>
  <c r="J403" i="215"/>
  <c r="J8" i="215" s="1"/>
  <c r="I403" i="215"/>
  <c r="AM386" i="215"/>
  <c r="AL386" i="215"/>
  <c r="AK386" i="215"/>
  <c r="AI386" i="215"/>
  <c r="AH386" i="215"/>
  <c r="AG386" i="215"/>
  <c r="AF386" i="215"/>
  <c r="AE386" i="215"/>
  <c r="AD386" i="215"/>
  <c r="AB386" i="215"/>
  <c r="AA386" i="215"/>
  <c r="Z386" i="215"/>
  <c r="Y386" i="215"/>
  <c r="X386" i="215"/>
  <c r="W386" i="215"/>
  <c r="Q386" i="215"/>
  <c r="P386" i="215"/>
  <c r="O386" i="215"/>
  <c r="N386" i="215"/>
  <c r="M386" i="215"/>
  <c r="L386" i="215"/>
  <c r="K386" i="215"/>
  <c r="J386" i="215"/>
  <c r="I386" i="215"/>
  <c r="AM369" i="215"/>
  <c r="AL369" i="215"/>
  <c r="AK369" i="215"/>
  <c r="AI369" i="215"/>
  <c r="AH369" i="215"/>
  <c r="AG369" i="215"/>
  <c r="AF369" i="215"/>
  <c r="AE369" i="215"/>
  <c r="AD369" i="215"/>
  <c r="AB369" i="215"/>
  <c r="AA369" i="215"/>
  <c r="Z369" i="215"/>
  <c r="Y369" i="215"/>
  <c r="X369" i="215"/>
  <c r="W369" i="215"/>
  <c r="Q369" i="215"/>
  <c r="P369" i="215"/>
  <c r="O369" i="215"/>
  <c r="N369" i="215"/>
  <c r="M369" i="215"/>
  <c r="L369" i="215"/>
  <c r="K369" i="215"/>
  <c r="J369" i="215"/>
  <c r="I369" i="215"/>
  <c r="AM352" i="215"/>
  <c r="AL352" i="215"/>
  <c r="AK352" i="215"/>
  <c r="AI352" i="215"/>
  <c r="AH352" i="215"/>
  <c r="AG352" i="215"/>
  <c r="AF352" i="215"/>
  <c r="AE352" i="215"/>
  <c r="AD352" i="215"/>
  <c r="AB352" i="215"/>
  <c r="AA352" i="215"/>
  <c r="Z352" i="215"/>
  <c r="Y352" i="215"/>
  <c r="X352" i="215"/>
  <c r="W352" i="215"/>
  <c r="Q352" i="215"/>
  <c r="P352" i="215"/>
  <c r="O352" i="215"/>
  <c r="N352" i="215"/>
  <c r="M352" i="215"/>
  <c r="L352" i="215"/>
  <c r="K352" i="215"/>
  <c r="J352" i="215"/>
  <c r="I352" i="215"/>
  <c r="AM335" i="215"/>
  <c r="AL335" i="215"/>
  <c r="AK335" i="215"/>
  <c r="AI335" i="215"/>
  <c r="AH335" i="215"/>
  <c r="AG335" i="215"/>
  <c r="AF335" i="215"/>
  <c r="AE335" i="215"/>
  <c r="AD335" i="215"/>
  <c r="AB335" i="215"/>
  <c r="AA335" i="215"/>
  <c r="Z335" i="215"/>
  <c r="Y335" i="215"/>
  <c r="X335" i="215"/>
  <c r="W335" i="215"/>
  <c r="Q335" i="215"/>
  <c r="P335" i="215"/>
  <c r="O335" i="215"/>
  <c r="N335" i="215"/>
  <c r="M335" i="215"/>
  <c r="L335" i="215"/>
  <c r="K335" i="215"/>
  <c r="J335" i="215"/>
  <c r="I335" i="215"/>
  <c r="AM318" i="215"/>
  <c r="AL318" i="215"/>
  <c r="AK318" i="215"/>
  <c r="AI318" i="215"/>
  <c r="AH318" i="215"/>
  <c r="AG318" i="215"/>
  <c r="AF318" i="215"/>
  <c r="AE318" i="215"/>
  <c r="AD318" i="215"/>
  <c r="AB318" i="215"/>
  <c r="AA318" i="215"/>
  <c r="Z318" i="215"/>
  <c r="Y318" i="215"/>
  <c r="X318" i="215"/>
  <c r="W318" i="215"/>
  <c r="Q318" i="215"/>
  <c r="P318" i="215"/>
  <c r="O318" i="215"/>
  <c r="N318" i="215"/>
  <c r="M318" i="215"/>
  <c r="L318" i="215"/>
  <c r="K318" i="215"/>
  <c r="J318" i="215"/>
  <c r="I318" i="215"/>
  <c r="AM301" i="215"/>
  <c r="AL301" i="215"/>
  <c r="AK301" i="215"/>
  <c r="AI301" i="215"/>
  <c r="AH301" i="215"/>
  <c r="AG301" i="215"/>
  <c r="AF301" i="215"/>
  <c r="AE301" i="215"/>
  <c r="AD301" i="215"/>
  <c r="AB301" i="215"/>
  <c r="AA301" i="215"/>
  <c r="Z301" i="215"/>
  <c r="Y301" i="215"/>
  <c r="X301" i="215"/>
  <c r="W301" i="215"/>
  <c r="Q301" i="215"/>
  <c r="P301" i="215"/>
  <c r="O301" i="215"/>
  <c r="N301" i="215"/>
  <c r="M301" i="215"/>
  <c r="L301" i="215"/>
  <c r="K301" i="215"/>
  <c r="J301" i="215"/>
  <c r="I301" i="215"/>
  <c r="AM284" i="215"/>
  <c r="AL284" i="215"/>
  <c r="AK284" i="215"/>
  <c r="AI284" i="215"/>
  <c r="AH284" i="215"/>
  <c r="AG284" i="215"/>
  <c r="AF284" i="215"/>
  <c r="AE284" i="215"/>
  <c r="AD284" i="215"/>
  <c r="AB284" i="215"/>
  <c r="AA284" i="215"/>
  <c r="Z284" i="215"/>
  <c r="Y284" i="215"/>
  <c r="X284" i="215"/>
  <c r="W284" i="215"/>
  <c r="Q284" i="215"/>
  <c r="P284" i="215"/>
  <c r="O284" i="215"/>
  <c r="N284" i="215"/>
  <c r="M284" i="215"/>
  <c r="L284" i="215"/>
  <c r="K284" i="215"/>
  <c r="J284" i="215"/>
  <c r="I284" i="215"/>
  <c r="AM267" i="215"/>
  <c r="AL267" i="215"/>
  <c r="AK267" i="215"/>
  <c r="AI267" i="215"/>
  <c r="AH267" i="215"/>
  <c r="AG267" i="215"/>
  <c r="AF267" i="215"/>
  <c r="AE267" i="215"/>
  <c r="AD267" i="215"/>
  <c r="AB267" i="215"/>
  <c r="AA267" i="215"/>
  <c r="Z267" i="215"/>
  <c r="Y267" i="215"/>
  <c r="X267" i="215"/>
  <c r="W267" i="215"/>
  <c r="Q267" i="215"/>
  <c r="P267" i="215"/>
  <c r="O267" i="215"/>
  <c r="N267" i="215"/>
  <c r="M267" i="215"/>
  <c r="L267" i="215"/>
  <c r="K267" i="215"/>
  <c r="J267" i="215"/>
  <c r="I267" i="215"/>
  <c r="AM250" i="215"/>
  <c r="AL250" i="215"/>
  <c r="AK250" i="215"/>
  <c r="AI250" i="215"/>
  <c r="AH250" i="215"/>
  <c r="AG250" i="215"/>
  <c r="AF250" i="215"/>
  <c r="AE250" i="215"/>
  <c r="AD250" i="215"/>
  <c r="AB250" i="215"/>
  <c r="AA250" i="215"/>
  <c r="Z250" i="215"/>
  <c r="Y250" i="215"/>
  <c r="X250" i="215"/>
  <c r="W250" i="215"/>
  <c r="Q250" i="215"/>
  <c r="P250" i="215"/>
  <c r="O250" i="215"/>
  <c r="N250" i="215"/>
  <c r="M250" i="215"/>
  <c r="L250" i="215"/>
  <c r="K250" i="215"/>
  <c r="J250" i="215"/>
  <c r="I250" i="215"/>
  <c r="AM233" i="215"/>
  <c r="AL233" i="215"/>
  <c r="AK233" i="215"/>
  <c r="AI233" i="215"/>
  <c r="AH233" i="215"/>
  <c r="AG233" i="215"/>
  <c r="AF233" i="215"/>
  <c r="AE233" i="215"/>
  <c r="AD233" i="215"/>
  <c r="AB233" i="215"/>
  <c r="AA233" i="215"/>
  <c r="Z233" i="215"/>
  <c r="Y233" i="215"/>
  <c r="X233" i="215"/>
  <c r="W233" i="215"/>
  <c r="Q233" i="215"/>
  <c r="P233" i="215"/>
  <c r="O233" i="215"/>
  <c r="N233" i="215"/>
  <c r="M233" i="215"/>
  <c r="L233" i="215"/>
  <c r="K233" i="215"/>
  <c r="J233" i="215"/>
  <c r="I233" i="215"/>
  <c r="AM216" i="215"/>
  <c r="AL216" i="215"/>
  <c r="AK216" i="215"/>
  <c r="AI216" i="215"/>
  <c r="AH216" i="215"/>
  <c r="AG216" i="215"/>
  <c r="AF216" i="215"/>
  <c r="AE216" i="215"/>
  <c r="AD216" i="215"/>
  <c r="AB216" i="215"/>
  <c r="AA216" i="215"/>
  <c r="Z216" i="215"/>
  <c r="Y216" i="215"/>
  <c r="X216" i="215"/>
  <c r="W216" i="215"/>
  <c r="Q216" i="215"/>
  <c r="P216" i="215"/>
  <c r="O216" i="215"/>
  <c r="N216" i="215"/>
  <c r="M216" i="215"/>
  <c r="L216" i="215"/>
  <c r="K216" i="215"/>
  <c r="J216" i="215"/>
  <c r="I216" i="215"/>
  <c r="AM199" i="215"/>
  <c r="AL199" i="215"/>
  <c r="AK199" i="215"/>
  <c r="AI199" i="215"/>
  <c r="AH199" i="215"/>
  <c r="AG199" i="215"/>
  <c r="AF199" i="215"/>
  <c r="AE199" i="215"/>
  <c r="AD199" i="215"/>
  <c r="AB199" i="215"/>
  <c r="AA199" i="215"/>
  <c r="Z199" i="215"/>
  <c r="Y199" i="215"/>
  <c r="X199" i="215"/>
  <c r="W199" i="215"/>
  <c r="Q199" i="215"/>
  <c r="P199" i="215"/>
  <c r="O199" i="215"/>
  <c r="N199" i="215"/>
  <c r="M199" i="215"/>
  <c r="L199" i="215"/>
  <c r="K199" i="215"/>
  <c r="J199" i="215"/>
  <c r="I199" i="215"/>
  <c r="AM182" i="215"/>
  <c r="AL182" i="215"/>
  <c r="AK182" i="215"/>
  <c r="AI182" i="215"/>
  <c r="AH182" i="215"/>
  <c r="AG182" i="215"/>
  <c r="AF182" i="215"/>
  <c r="AE182" i="215"/>
  <c r="AD182" i="215"/>
  <c r="AB182" i="215"/>
  <c r="AA182" i="215"/>
  <c r="Z182" i="215"/>
  <c r="Y182" i="215"/>
  <c r="X182" i="215"/>
  <c r="W182" i="215"/>
  <c r="Q182" i="215"/>
  <c r="P182" i="215"/>
  <c r="O182" i="215"/>
  <c r="N182" i="215"/>
  <c r="M182" i="215"/>
  <c r="L182" i="215"/>
  <c r="K182" i="215"/>
  <c r="J182" i="215"/>
  <c r="I182" i="215"/>
  <c r="AM165" i="215"/>
  <c r="AL165" i="215"/>
  <c r="AK165" i="215"/>
  <c r="AI165" i="215"/>
  <c r="AH165" i="215"/>
  <c r="AG165" i="215"/>
  <c r="AF165" i="215"/>
  <c r="AE165" i="215"/>
  <c r="AD165" i="215"/>
  <c r="AB165" i="215"/>
  <c r="AA165" i="215"/>
  <c r="Z165" i="215"/>
  <c r="Y165" i="215"/>
  <c r="X165" i="215"/>
  <c r="W165" i="215"/>
  <c r="Q165" i="215"/>
  <c r="P165" i="215"/>
  <c r="O165" i="215"/>
  <c r="N165" i="215"/>
  <c r="M165" i="215"/>
  <c r="L165" i="215"/>
  <c r="K165" i="215"/>
  <c r="J165" i="215"/>
  <c r="I165" i="215"/>
  <c r="AM148" i="215"/>
  <c r="AL148" i="215"/>
  <c r="AK148" i="215"/>
  <c r="AI148" i="215"/>
  <c r="AH148" i="215"/>
  <c r="AG148" i="215"/>
  <c r="AF148" i="215"/>
  <c r="AE148" i="215"/>
  <c r="AD148" i="215"/>
  <c r="AB148" i="215"/>
  <c r="AA148" i="215"/>
  <c r="Z148" i="215"/>
  <c r="Y148" i="215"/>
  <c r="X148" i="215"/>
  <c r="W148" i="215"/>
  <c r="Q148" i="215"/>
  <c r="P148" i="215"/>
  <c r="O148" i="215"/>
  <c r="N148" i="215"/>
  <c r="M148" i="215"/>
  <c r="L148" i="215"/>
  <c r="K148" i="215"/>
  <c r="J148" i="215"/>
  <c r="I148" i="215"/>
  <c r="AM131" i="215"/>
  <c r="AL131" i="215"/>
  <c r="AK131" i="215"/>
  <c r="AI131" i="215"/>
  <c r="AH131" i="215"/>
  <c r="AG131" i="215"/>
  <c r="AF131" i="215"/>
  <c r="AE131" i="215"/>
  <c r="AD131" i="215"/>
  <c r="AB131" i="215"/>
  <c r="AA131" i="215"/>
  <c r="Z131" i="215"/>
  <c r="Y131" i="215"/>
  <c r="X131" i="215"/>
  <c r="W131" i="215"/>
  <c r="Q131" i="215"/>
  <c r="P131" i="215"/>
  <c r="O131" i="215"/>
  <c r="N131" i="215"/>
  <c r="M131" i="215"/>
  <c r="L131" i="215"/>
  <c r="K131" i="215"/>
  <c r="J131" i="215"/>
  <c r="I131" i="215"/>
  <c r="AM114" i="215"/>
  <c r="AL114" i="215"/>
  <c r="AK114" i="215"/>
  <c r="AI114" i="215"/>
  <c r="AH114" i="215"/>
  <c r="AG114" i="215"/>
  <c r="AF114" i="215"/>
  <c r="AE114" i="215"/>
  <c r="AD114" i="215"/>
  <c r="AB114" i="215"/>
  <c r="AA114" i="215"/>
  <c r="Z114" i="215"/>
  <c r="Y114" i="215"/>
  <c r="X114" i="215"/>
  <c r="W114" i="215"/>
  <c r="Q114" i="215"/>
  <c r="P114" i="215"/>
  <c r="O114" i="215"/>
  <c r="N114" i="215"/>
  <c r="M114" i="215"/>
  <c r="L114" i="215"/>
  <c r="K114" i="215"/>
  <c r="J114" i="215"/>
  <c r="I114" i="215"/>
  <c r="AM97" i="215"/>
  <c r="AL97" i="215"/>
  <c r="AK97" i="215"/>
  <c r="AI97" i="215"/>
  <c r="AH97" i="215"/>
  <c r="AG97" i="215"/>
  <c r="AF97" i="215"/>
  <c r="AE97" i="215"/>
  <c r="AD97" i="215"/>
  <c r="AB97" i="215"/>
  <c r="AA97" i="215"/>
  <c r="Z97" i="215"/>
  <c r="Y97" i="215"/>
  <c r="X97" i="215"/>
  <c r="W97" i="215"/>
  <c r="Q97" i="215"/>
  <c r="P97" i="215"/>
  <c r="O97" i="215"/>
  <c r="N97" i="215"/>
  <c r="M97" i="215"/>
  <c r="L97" i="215"/>
  <c r="K97" i="215"/>
  <c r="J97" i="215"/>
  <c r="I97" i="215"/>
  <c r="I8" i="215" s="1"/>
  <c r="AM80" i="215"/>
  <c r="AL80" i="215"/>
  <c r="AK80" i="215"/>
  <c r="AI80" i="215"/>
  <c r="AH80" i="215"/>
  <c r="AG80" i="215"/>
  <c r="AF80" i="215"/>
  <c r="AE80" i="215"/>
  <c r="AD80" i="215"/>
  <c r="AB80" i="215"/>
  <c r="AB8" i="215" s="1"/>
  <c r="AA80" i="215"/>
  <c r="Z80" i="215"/>
  <c r="Y80" i="215"/>
  <c r="X80" i="215"/>
  <c r="W80" i="215"/>
  <c r="Q80" i="215"/>
  <c r="P80" i="215"/>
  <c r="O80" i="215"/>
  <c r="N80" i="215"/>
  <c r="M80" i="215"/>
  <c r="L80" i="215"/>
  <c r="K80" i="215"/>
  <c r="J80" i="215"/>
  <c r="I80" i="215"/>
  <c r="AM63" i="215"/>
  <c r="AL63" i="215"/>
  <c r="AK63" i="215"/>
  <c r="AI63" i="215"/>
  <c r="AH63" i="215"/>
  <c r="AG63" i="215"/>
  <c r="AF63" i="215"/>
  <c r="AE63" i="215"/>
  <c r="AD63" i="215"/>
  <c r="AB63" i="215"/>
  <c r="AA63" i="215"/>
  <c r="Z63" i="215"/>
  <c r="Y63" i="215"/>
  <c r="X63" i="215"/>
  <c r="W63" i="215"/>
  <c r="Q63" i="215"/>
  <c r="P63" i="215"/>
  <c r="O63" i="215"/>
  <c r="N63" i="215"/>
  <c r="M63" i="215"/>
  <c r="L63" i="215"/>
  <c r="K63" i="215"/>
  <c r="J63" i="215"/>
  <c r="I63" i="215"/>
  <c r="AM46" i="215"/>
  <c r="AL46" i="215"/>
  <c r="AK46" i="215"/>
  <c r="AI46" i="215"/>
  <c r="AH46" i="215"/>
  <c r="AG46" i="215"/>
  <c r="AF46" i="215"/>
  <c r="AE46" i="215"/>
  <c r="AD46" i="215"/>
  <c r="AB46" i="215"/>
  <c r="AA46" i="215"/>
  <c r="Z46" i="215"/>
  <c r="Y46" i="215"/>
  <c r="X46" i="215"/>
  <c r="W46" i="215"/>
  <c r="Q46" i="215"/>
  <c r="P46" i="215"/>
  <c r="O46" i="215"/>
  <c r="N46" i="215"/>
  <c r="M46" i="215"/>
  <c r="L46" i="215"/>
  <c r="K46" i="215"/>
  <c r="J46" i="215"/>
  <c r="I46" i="215"/>
  <c r="AM29" i="215"/>
  <c r="AL29" i="215"/>
  <c r="AK29" i="215"/>
  <c r="AI29" i="215"/>
  <c r="AH29" i="215"/>
  <c r="AG29" i="215"/>
  <c r="AF29" i="215"/>
  <c r="AE29" i="215"/>
  <c r="AD29" i="215"/>
  <c r="AB29" i="215"/>
  <c r="AA29" i="215"/>
  <c r="Z29" i="215"/>
  <c r="Y29" i="215"/>
  <c r="X29" i="215"/>
  <c r="W29" i="215"/>
  <c r="Q29" i="215"/>
  <c r="P29" i="215"/>
  <c r="O29" i="215"/>
  <c r="N29" i="215"/>
  <c r="M29" i="215"/>
  <c r="L29" i="215"/>
  <c r="K29" i="215"/>
  <c r="J29" i="215"/>
  <c r="I29" i="215"/>
  <c r="B29" i="215"/>
  <c r="B46" i="215" s="1"/>
  <c r="B63" i="215" s="1"/>
  <c r="B80" i="215" s="1"/>
  <c r="B97" i="215" s="1"/>
  <c r="B114" i="215" s="1"/>
  <c r="B131" i="215" s="1"/>
  <c r="B148" i="215" s="1"/>
  <c r="B165" i="215" s="1"/>
  <c r="B182" i="215" s="1"/>
  <c r="B199" i="215" s="1"/>
  <c r="B216" i="215" s="1"/>
  <c r="B233" i="215" s="1"/>
  <c r="B250" i="215" s="1"/>
  <c r="B267" i="215" s="1"/>
  <c r="B284" i="215" s="1"/>
  <c r="B301" i="215" s="1"/>
  <c r="B318" i="215" s="1"/>
  <c r="B335" i="215" s="1"/>
  <c r="B352" i="215" s="1"/>
  <c r="B369" i="215" s="1"/>
  <c r="B386" i="215" s="1"/>
  <c r="B403" i="215" s="1"/>
  <c r="B420" i="215" s="1"/>
  <c r="B437" i="215" s="1"/>
  <c r="B454" i="215" s="1"/>
  <c r="B471" i="215" s="1"/>
  <c r="B488" i="215" s="1"/>
  <c r="B505" i="215" s="1"/>
  <c r="AM12" i="215"/>
  <c r="AL12" i="215"/>
  <c r="AK12" i="215"/>
  <c r="AK8" i="215" s="1"/>
  <c r="AI12" i="215"/>
  <c r="AH12" i="215"/>
  <c r="AG12" i="215"/>
  <c r="AF12" i="215"/>
  <c r="AE12" i="215"/>
  <c r="AD12" i="215"/>
  <c r="AB12" i="215"/>
  <c r="AA12" i="215"/>
  <c r="Z12" i="215"/>
  <c r="Y12" i="215"/>
  <c r="X12" i="215"/>
  <c r="W12" i="215"/>
  <c r="W8" i="215" s="1"/>
  <c r="Q12" i="215"/>
  <c r="P12" i="215"/>
  <c r="O12" i="215"/>
  <c r="N12" i="215"/>
  <c r="M12" i="215"/>
  <c r="M8" i="215" s="1"/>
  <c r="L12" i="215"/>
  <c r="K12" i="215"/>
  <c r="J12" i="215"/>
  <c r="I12" i="215"/>
  <c r="AE8" i="215"/>
  <c r="S8" i="215"/>
  <c r="AT7" i="215"/>
  <c r="Q7" i="215"/>
  <c r="E5" i="215"/>
  <c r="D5" i="215"/>
  <c r="B5" i="215"/>
  <c r="B4" i="215"/>
  <c r="G3" i="215"/>
  <c r="E3" i="215"/>
  <c r="B3" i="215"/>
  <c r="H2" i="214"/>
  <c r="C2" i="214"/>
  <c r="AM505" i="214"/>
  <c r="AL505" i="214"/>
  <c r="AK505" i="214"/>
  <c r="AI505" i="214"/>
  <c r="AH505" i="214"/>
  <c r="AG505" i="214"/>
  <c r="AF505" i="214"/>
  <c r="AE505" i="214"/>
  <c r="AD505" i="214"/>
  <c r="AB505" i="214"/>
  <c r="AA505" i="214"/>
  <c r="Z505" i="214"/>
  <c r="Y505" i="214"/>
  <c r="X505" i="214"/>
  <c r="W505" i="214"/>
  <c r="Q505" i="214"/>
  <c r="P505" i="214"/>
  <c r="O505" i="214"/>
  <c r="N505" i="214"/>
  <c r="M505" i="214"/>
  <c r="L505" i="214"/>
  <c r="K505" i="214"/>
  <c r="J505" i="214"/>
  <c r="I505" i="214"/>
  <c r="AM488" i="214"/>
  <c r="AL488" i="214"/>
  <c r="AK488" i="214"/>
  <c r="AI488" i="214"/>
  <c r="AH488" i="214"/>
  <c r="AG488" i="214"/>
  <c r="AF488" i="214"/>
  <c r="AE488" i="214"/>
  <c r="AD488" i="214"/>
  <c r="AB488" i="214"/>
  <c r="AA488" i="214"/>
  <c r="Z488" i="214"/>
  <c r="Y488" i="214"/>
  <c r="X488" i="214"/>
  <c r="W488" i="214"/>
  <c r="Q488" i="214"/>
  <c r="P488" i="214"/>
  <c r="O488" i="214"/>
  <c r="N488" i="214"/>
  <c r="M488" i="214"/>
  <c r="L488" i="214"/>
  <c r="K488" i="214"/>
  <c r="J488" i="214"/>
  <c r="I488" i="214"/>
  <c r="AM471" i="214"/>
  <c r="AL471" i="214"/>
  <c r="AK471" i="214"/>
  <c r="AI471" i="214"/>
  <c r="AH471" i="214"/>
  <c r="AG471" i="214"/>
  <c r="AF471" i="214"/>
  <c r="AE471" i="214"/>
  <c r="AD471" i="214"/>
  <c r="AB471" i="214"/>
  <c r="AA471" i="214"/>
  <c r="Z471" i="214"/>
  <c r="Y471" i="214"/>
  <c r="X471" i="214"/>
  <c r="W471" i="214"/>
  <c r="Q471" i="214"/>
  <c r="P471" i="214"/>
  <c r="O471" i="214"/>
  <c r="N471" i="214"/>
  <c r="M471" i="214"/>
  <c r="L471" i="214"/>
  <c r="K471" i="214"/>
  <c r="J471" i="214"/>
  <c r="I471" i="214"/>
  <c r="AM454" i="214"/>
  <c r="AL454" i="214"/>
  <c r="AK454" i="214"/>
  <c r="AI454" i="214"/>
  <c r="AH454" i="214"/>
  <c r="AG454" i="214"/>
  <c r="AF454" i="214"/>
  <c r="AE454" i="214"/>
  <c r="AD454" i="214"/>
  <c r="AB454" i="214"/>
  <c r="AA454" i="214"/>
  <c r="Z454" i="214"/>
  <c r="Y454" i="214"/>
  <c r="X454" i="214"/>
  <c r="W454" i="214"/>
  <c r="Q454" i="214"/>
  <c r="P454" i="214"/>
  <c r="O454" i="214"/>
  <c r="N454" i="214"/>
  <c r="M454" i="214"/>
  <c r="L454" i="214"/>
  <c r="K454" i="214"/>
  <c r="J454" i="214"/>
  <c r="I454" i="214"/>
  <c r="AM437" i="214"/>
  <c r="AL437" i="214"/>
  <c r="AK437" i="214"/>
  <c r="AI437" i="214"/>
  <c r="AH437" i="214"/>
  <c r="AG437" i="214"/>
  <c r="AF437" i="214"/>
  <c r="AE437" i="214"/>
  <c r="AD437" i="214"/>
  <c r="AB437" i="214"/>
  <c r="AA437" i="214"/>
  <c r="Z437" i="214"/>
  <c r="Y437" i="214"/>
  <c r="X437" i="214"/>
  <c r="W437" i="214"/>
  <c r="Q437" i="214"/>
  <c r="P437" i="214"/>
  <c r="O437" i="214"/>
  <c r="N437" i="214"/>
  <c r="M437" i="214"/>
  <c r="L437" i="214"/>
  <c r="K437" i="214"/>
  <c r="J437" i="214"/>
  <c r="I437" i="214"/>
  <c r="AM420" i="214"/>
  <c r="AL420" i="214"/>
  <c r="AK420" i="214"/>
  <c r="AI420" i="214"/>
  <c r="AH420" i="214"/>
  <c r="AG420" i="214"/>
  <c r="AF420" i="214"/>
  <c r="AE420" i="214"/>
  <c r="AD420" i="214"/>
  <c r="AB420" i="214"/>
  <c r="AA420" i="214"/>
  <c r="Z420" i="214"/>
  <c r="Y420" i="214"/>
  <c r="X420" i="214"/>
  <c r="W420" i="214"/>
  <c r="Q420" i="214"/>
  <c r="P420" i="214"/>
  <c r="O420" i="214"/>
  <c r="N420" i="214"/>
  <c r="M420" i="214"/>
  <c r="L420" i="214"/>
  <c r="K420" i="214"/>
  <c r="J420" i="214"/>
  <c r="I420" i="214"/>
  <c r="AM403" i="214"/>
  <c r="AL403" i="214"/>
  <c r="AK403" i="214"/>
  <c r="AI403" i="214"/>
  <c r="AH403" i="214"/>
  <c r="AG403" i="214"/>
  <c r="AF403" i="214"/>
  <c r="AE403" i="214"/>
  <c r="AD403" i="214"/>
  <c r="AB403" i="214"/>
  <c r="AA403" i="214"/>
  <c r="Z403" i="214"/>
  <c r="Y403" i="214"/>
  <c r="X403" i="214"/>
  <c r="W403" i="214"/>
  <c r="Q403" i="214"/>
  <c r="P403" i="214"/>
  <c r="O403" i="214"/>
  <c r="N403" i="214"/>
  <c r="M403" i="214"/>
  <c r="L403" i="214"/>
  <c r="K403" i="214"/>
  <c r="J403" i="214"/>
  <c r="I403" i="214"/>
  <c r="AM386" i="214"/>
  <c r="AL386" i="214"/>
  <c r="AK386" i="214"/>
  <c r="AI386" i="214"/>
  <c r="AH386" i="214"/>
  <c r="AG386" i="214"/>
  <c r="AF386" i="214"/>
  <c r="AE386" i="214"/>
  <c r="AD386" i="214"/>
  <c r="AB386" i="214"/>
  <c r="AA386" i="214"/>
  <c r="Z386" i="214"/>
  <c r="Y386" i="214"/>
  <c r="X386" i="214"/>
  <c r="W386" i="214"/>
  <c r="Q386" i="214"/>
  <c r="P386" i="214"/>
  <c r="O386" i="214"/>
  <c r="N386" i="214"/>
  <c r="M386" i="214"/>
  <c r="L386" i="214"/>
  <c r="K386" i="214"/>
  <c r="J386" i="214"/>
  <c r="I386" i="214"/>
  <c r="AM369" i="214"/>
  <c r="AL369" i="214"/>
  <c r="AK369" i="214"/>
  <c r="AI369" i="214"/>
  <c r="AH369" i="214"/>
  <c r="AG369" i="214"/>
  <c r="AF369" i="214"/>
  <c r="AE369" i="214"/>
  <c r="AD369" i="214"/>
  <c r="AB369" i="214"/>
  <c r="AA369" i="214"/>
  <c r="Z369" i="214"/>
  <c r="Y369" i="214"/>
  <c r="X369" i="214"/>
  <c r="W369" i="214"/>
  <c r="Q369" i="214"/>
  <c r="P369" i="214"/>
  <c r="O369" i="214"/>
  <c r="N369" i="214"/>
  <c r="M369" i="214"/>
  <c r="L369" i="214"/>
  <c r="K369" i="214"/>
  <c r="J369" i="214"/>
  <c r="I369" i="214"/>
  <c r="AM352" i="214"/>
  <c r="AL352" i="214"/>
  <c r="AK352" i="214"/>
  <c r="AI352" i="214"/>
  <c r="AH352" i="214"/>
  <c r="AG352" i="214"/>
  <c r="AF352" i="214"/>
  <c r="AE352" i="214"/>
  <c r="AD352" i="214"/>
  <c r="AB352" i="214"/>
  <c r="AA352" i="214"/>
  <c r="Z352" i="214"/>
  <c r="Y352" i="214"/>
  <c r="X352" i="214"/>
  <c r="W352" i="214"/>
  <c r="Q352" i="214"/>
  <c r="P352" i="214"/>
  <c r="O352" i="214"/>
  <c r="N352" i="214"/>
  <c r="M352" i="214"/>
  <c r="L352" i="214"/>
  <c r="K352" i="214"/>
  <c r="J352" i="214"/>
  <c r="I352" i="214"/>
  <c r="AM335" i="214"/>
  <c r="AL335" i="214"/>
  <c r="AK335" i="214"/>
  <c r="AI335" i="214"/>
  <c r="AH335" i="214"/>
  <c r="AG335" i="214"/>
  <c r="AF335" i="214"/>
  <c r="AE335" i="214"/>
  <c r="AD335" i="214"/>
  <c r="AB335" i="214"/>
  <c r="AA335" i="214"/>
  <c r="Z335" i="214"/>
  <c r="Y335" i="214"/>
  <c r="X335" i="214"/>
  <c r="W335" i="214"/>
  <c r="Q335" i="214"/>
  <c r="P335" i="214"/>
  <c r="O335" i="214"/>
  <c r="N335" i="214"/>
  <c r="M335" i="214"/>
  <c r="L335" i="214"/>
  <c r="K335" i="214"/>
  <c r="J335" i="214"/>
  <c r="I335" i="214"/>
  <c r="AM318" i="214"/>
  <c r="AL318" i="214"/>
  <c r="AK318" i="214"/>
  <c r="AI318" i="214"/>
  <c r="AH318" i="214"/>
  <c r="AG318" i="214"/>
  <c r="AF318" i="214"/>
  <c r="AE318" i="214"/>
  <c r="AD318" i="214"/>
  <c r="AB318" i="214"/>
  <c r="AA318" i="214"/>
  <c r="Z318" i="214"/>
  <c r="Y318" i="214"/>
  <c r="X318" i="214"/>
  <c r="W318" i="214"/>
  <c r="Q318" i="214"/>
  <c r="P318" i="214"/>
  <c r="O318" i="214"/>
  <c r="N318" i="214"/>
  <c r="M318" i="214"/>
  <c r="L318" i="214"/>
  <c r="K318" i="214"/>
  <c r="J318" i="214"/>
  <c r="I318" i="214"/>
  <c r="AM301" i="214"/>
  <c r="AL301" i="214"/>
  <c r="AK301" i="214"/>
  <c r="AI301" i="214"/>
  <c r="AH301" i="214"/>
  <c r="AG301" i="214"/>
  <c r="AF301" i="214"/>
  <c r="AE301" i="214"/>
  <c r="AD301" i="214"/>
  <c r="AB301" i="214"/>
  <c r="AA301" i="214"/>
  <c r="Z301" i="214"/>
  <c r="Y301" i="214"/>
  <c r="X301" i="214"/>
  <c r="W301" i="214"/>
  <c r="Q301" i="214"/>
  <c r="P301" i="214"/>
  <c r="O301" i="214"/>
  <c r="N301" i="214"/>
  <c r="M301" i="214"/>
  <c r="L301" i="214"/>
  <c r="K301" i="214"/>
  <c r="J301" i="214"/>
  <c r="I301" i="214"/>
  <c r="AM284" i="214"/>
  <c r="AL284" i="214"/>
  <c r="AK284" i="214"/>
  <c r="AI284" i="214"/>
  <c r="AH284" i="214"/>
  <c r="AG284" i="214"/>
  <c r="AF284" i="214"/>
  <c r="AE284" i="214"/>
  <c r="AD284" i="214"/>
  <c r="AB284" i="214"/>
  <c r="AA284" i="214"/>
  <c r="Z284" i="214"/>
  <c r="Y284" i="214"/>
  <c r="X284" i="214"/>
  <c r="W284" i="214"/>
  <c r="Q284" i="214"/>
  <c r="P284" i="214"/>
  <c r="O284" i="214"/>
  <c r="N284" i="214"/>
  <c r="M284" i="214"/>
  <c r="L284" i="214"/>
  <c r="K284" i="214"/>
  <c r="J284" i="214"/>
  <c r="I284" i="214"/>
  <c r="AM267" i="214"/>
  <c r="AL267" i="214"/>
  <c r="AK267" i="214"/>
  <c r="AI267" i="214"/>
  <c r="AH267" i="214"/>
  <c r="AG267" i="214"/>
  <c r="AF267" i="214"/>
  <c r="AE267" i="214"/>
  <c r="AD267" i="214"/>
  <c r="AB267" i="214"/>
  <c r="AA267" i="214"/>
  <c r="Z267" i="214"/>
  <c r="Y267" i="214"/>
  <c r="X267" i="214"/>
  <c r="W267" i="214"/>
  <c r="Q267" i="214"/>
  <c r="P267" i="214"/>
  <c r="O267" i="214"/>
  <c r="N267" i="214"/>
  <c r="M267" i="214"/>
  <c r="L267" i="214"/>
  <c r="K267" i="214"/>
  <c r="J267" i="214"/>
  <c r="I267" i="214"/>
  <c r="AM250" i="214"/>
  <c r="AL250" i="214"/>
  <c r="AK250" i="214"/>
  <c r="AI250" i="214"/>
  <c r="AH250" i="214"/>
  <c r="AG250" i="214"/>
  <c r="AF250" i="214"/>
  <c r="AE250" i="214"/>
  <c r="AD250" i="214"/>
  <c r="AB250" i="214"/>
  <c r="AA250" i="214"/>
  <c r="Z250" i="214"/>
  <c r="Y250" i="214"/>
  <c r="X250" i="214"/>
  <c r="W250" i="214"/>
  <c r="Q250" i="214"/>
  <c r="P250" i="214"/>
  <c r="O250" i="214"/>
  <c r="N250" i="214"/>
  <c r="M250" i="214"/>
  <c r="L250" i="214"/>
  <c r="K250" i="214"/>
  <c r="J250" i="214"/>
  <c r="I250" i="214"/>
  <c r="AM233" i="214"/>
  <c r="AL233" i="214"/>
  <c r="AK233" i="214"/>
  <c r="AI233" i="214"/>
  <c r="AH233" i="214"/>
  <c r="AG233" i="214"/>
  <c r="AF233" i="214"/>
  <c r="AE233" i="214"/>
  <c r="AD233" i="214"/>
  <c r="AB233" i="214"/>
  <c r="AA233" i="214"/>
  <c r="Z233" i="214"/>
  <c r="Y233" i="214"/>
  <c r="X233" i="214"/>
  <c r="W233" i="214"/>
  <c r="Q233" i="214"/>
  <c r="P233" i="214"/>
  <c r="O233" i="214"/>
  <c r="N233" i="214"/>
  <c r="M233" i="214"/>
  <c r="L233" i="214"/>
  <c r="K233" i="214"/>
  <c r="J233" i="214"/>
  <c r="I233" i="214"/>
  <c r="AM216" i="214"/>
  <c r="AL216" i="214"/>
  <c r="AK216" i="214"/>
  <c r="AI216" i="214"/>
  <c r="AH216" i="214"/>
  <c r="AG216" i="214"/>
  <c r="AF216" i="214"/>
  <c r="AE216" i="214"/>
  <c r="AD216" i="214"/>
  <c r="AB216" i="214"/>
  <c r="AA216" i="214"/>
  <c r="Z216" i="214"/>
  <c r="Y216" i="214"/>
  <c r="X216" i="214"/>
  <c r="W216" i="214"/>
  <c r="Q216" i="214"/>
  <c r="P216" i="214"/>
  <c r="O216" i="214"/>
  <c r="N216" i="214"/>
  <c r="M216" i="214"/>
  <c r="L216" i="214"/>
  <c r="K216" i="214"/>
  <c r="J216" i="214"/>
  <c r="I216" i="214"/>
  <c r="AM199" i="214"/>
  <c r="AL199" i="214"/>
  <c r="AK199" i="214"/>
  <c r="AI199" i="214"/>
  <c r="AH199" i="214"/>
  <c r="AG199" i="214"/>
  <c r="AF199" i="214"/>
  <c r="AE199" i="214"/>
  <c r="AD199" i="214"/>
  <c r="AB199" i="214"/>
  <c r="AA199" i="214"/>
  <c r="Z199" i="214"/>
  <c r="Y199" i="214"/>
  <c r="X199" i="214"/>
  <c r="W199" i="214"/>
  <c r="Q199" i="214"/>
  <c r="P199" i="214"/>
  <c r="O199" i="214"/>
  <c r="N199" i="214"/>
  <c r="M199" i="214"/>
  <c r="L199" i="214"/>
  <c r="K199" i="214"/>
  <c r="J199" i="214"/>
  <c r="I199" i="214"/>
  <c r="AM182" i="214"/>
  <c r="AL182" i="214"/>
  <c r="AK182" i="214"/>
  <c r="AI182" i="214"/>
  <c r="AH182" i="214"/>
  <c r="AG182" i="214"/>
  <c r="AF182" i="214"/>
  <c r="AE182" i="214"/>
  <c r="AD182" i="214"/>
  <c r="AB182" i="214"/>
  <c r="AA182" i="214"/>
  <c r="Z182" i="214"/>
  <c r="Y182" i="214"/>
  <c r="X182" i="214"/>
  <c r="W182" i="214"/>
  <c r="Q182" i="214"/>
  <c r="P182" i="214"/>
  <c r="O182" i="214"/>
  <c r="N182" i="214"/>
  <c r="M182" i="214"/>
  <c r="L182" i="214"/>
  <c r="K182" i="214"/>
  <c r="J182" i="214"/>
  <c r="I182" i="214"/>
  <c r="AM165" i="214"/>
  <c r="AL165" i="214"/>
  <c r="AK165" i="214"/>
  <c r="AI165" i="214"/>
  <c r="AH165" i="214"/>
  <c r="AG165" i="214"/>
  <c r="AF165" i="214"/>
  <c r="AE165" i="214"/>
  <c r="AD165" i="214"/>
  <c r="AB165" i="214"/>
  <c r="AA165" i="214"/>
  <c r="Z165" i="214"/>
  <c r="Y165" i="214"/>
  <c r="X165" i="214"/>
  <c r="W165" i="214"/>
  <c r="Q165" i="214"/>
  <c r="P165" i="214"/>
  <c r="O165" i="214"/>
  <c r="N165" i="214"/>
  <c r="M165" i="214"/>
  <c r="L165" i="214"/>
  <c r="K165" i="214"/>
  <c r="J165" i="214"/>
  <c r="I165" i="214"/>
  <c r="AM148" i="214"/>
  <c r="AL148" i="214"/>
  <c r="AK148" i="214"/>
  <c r="AI148" i="214"/>
  <c r="AH148" i="214"/>
  <c r="AG148" i="214"/>
  <c r="AF148" i="214"/>
  <c r="AE148" i="214"/>
  <c r="AD148" i="214"/>
  <c r="AB148" i="214"/>
  <c r="AA148" i="214"/>
  <c r="Z148" i="214"/>
  <c r="Y148" i="214"/>
  <c r="X148" i="214"/>
  <c r="W148" i="214"/>
  <c r="Q148" i="214"/>
  <c r="P148" i="214"/>
  <c r="O148" i="214"/>
  <c r="N148" i="214"/>
  <c r="M148" i="214"/>
  <c r="L148" i="214"/>
  <c r="K148" i="214"/>
  <c r="J148" i="214"/>
  <c r="I148" i="214"/>
  <c r="AM131" i="214"/>
  <c r="AL131" i="214"/>
  <c r="AK131" i="214"/>
  <c r="AI131" i="214"/>
  <c r="AH131" i="214"/>
  <c r="AG131" i="214"/>
  <c r="AF131" i="214"/>
  <c r="AE131" i="214"/>
  <c r="AD131" i="214"/>
  <c r="AB131" i="214"/>
  <c r="AA131" i="214"/>
  <c r="Z131" i="214"/>
  <c r="Y131" i="214"/>
  <c r="X131" i="214"/>
  <c r="W131" i="214"/>
  <c r="Q131" i="214"/>
  <c r="P131" i="214"/>
  <c r="O131" i="214"/>
  <c r="N131" i="214"/>
  <c r="M131" i="214"/>
  <c r="L131" i="214"/>
  <c r="K131" i="214"/>
  <c r="J131" i="214"/>
  <c r="I131" i="214"/>
  <c r="AM114" i="214"/>
  <c r="AL114" i="214"/>
  <c r="AK114" i="214"/>
  <c r="AI114" i="214"/>
  <c r="AH114" i="214"/>
  <c r="AG114" i="214"/>
  <c r="AF114" i="214"/>
  <c r="AE114" i="214"/>
  <c r="AD114" i="214"/>
  <c r="AB114" i="214"/>
  <c r="AA114" i="214"/>
  <c r="Z114" i="214"/>
  <c r="Y114" i="214"/>
  <c r="X114" i="214"/>
  <c r="W114" i="214"/>
  <c r="Q114" i="214"/>
  <c r="P114" i="214"/>
  <c r="O114" i="214"/>
  <c r="N114" i="214"/>
  <c r="M114" i="214"/>
  <c r="L114" i="214"/>
  <c r="K114" i="214"/>
  <c r="J114" i="214"/>
  <c r="I114" i="214"/>
  <c r="AM97" i="214"/>
  <c r="AL97" i="214"/>
  <c r="AK97" i="214"/>
  <c r="AI97" i="214"/>
  <c r="AH97" i="214"/>
  <c r="AG97" i="214"/>
  <c r="AF97" i="214"/>
  <c r="AE97" i="214"/>
  <c r="AD97" i="214"/>
  <c r="AB97" i="214"/>
  <c r="AA97" i="214"/>
  <c r="Z97" i="214"/>
  <c r="Y97" i="214"/>
  <c r="X97" i="214"/>
  <c r="W97" i="214"/>
  <c r="Q97" i="214"/>
  <c r="P97" i="214"/>
  <c r="O97" i="214"/>
  <c r="N97" i="214"/>
  <c r="M97" i="214"/>
  <c r="L97" i="214"/>
  <c r="K97" i="214"/>
  <c r="J97" i="214"/>
  <c r="I97" i="214"/>
  <c r="AM80" i="214"/>
  <c r="AL80" i="214"/>
  <c r="AK80" i="214"/>
  <c r="AI80" i="214"/>
  <c r="AH80" i="214"/>
  <c r="AG80" i="214"/>
  <c r="AF80" i="214"/>
  <c r="AE80" i="214"/>
  <c r="AD80" i="214"/>
  <c r="AB80" i="214"/>
  <c r="AA80" i="214"/>
  <c r="Z80" i="214"/>
  <c r="Y80" i="214"/>
  <c r="X80" i="214"/>
  <c r="W80" i="214"/>
  <c r="Q80" i="214"/>
  <c r="P80" i="214"/>
  <c r="O80" i="214"/>
  <c r="N80" i="214"/>
  <c r="M80" i="214"/>
  <c r="L80" i="214"/>
  <c r="K80" i="214"/>
  <c r="J80" i="214"/>
  <c r="I80" i="214"/>
  <c r="AM63" i="214"/>
  <c r="AL63" i="214"/>
  <c r="AK63" i="214"/>
  <c r="AI63" i="214"/>
  <c r="AH63" i="214"/>
  <c r="AG63" i="214"/>
  <c r="AF63" i="214"/>
  <c r="AE63" i="214"/>
  <c r="AD63" i="214"/>
  <c r="AB63" i="214"/>
  <c r="AA63" i="214"/>
  <c r="Z63" i="214"/>
  <c r="Y63" i="214"/>
  <c r="X63" i="214"/>
  <c r="W63" i="214"/>
  <c r="Q63" i="214"/>
  <c r="P63" i="214"/>
  <c r="O63" i="214"/>
  <c r="N63" i="214"/>
  <c r="M63" i="214"/>
  <c r="L63" i="214"/>
  <c r="K63" i="214"/>
  <c r="J63" i="214"/>
  <c r="I63" i="214"/>
  <c r="AM46" i="214"/>
  <c r="AL46" i="214"/>
  <c r="AK46" i="214"/>
  <c r="AI46" i="214"/>
  <c r="AH46" i="214"/>
  <c r="AG46" i="214"/>
  <c r="AF46" i="214"/>
  <c r="AE46" i="214"/>
  <c r="AD46" i="214"/>
  <c r="AB46" i="214"/>
  <c r="AA46" i="214"/>
  <c r="Z46" i="214"/>
  <c r="Y46" i="214"/>
  <c r="X46" i="214"/>
  <c r="W46" i="214"/>
  <c r="Q46" i="214"/>
  <c r="P46" i="214"/>
  <c r="O46" i="214"/>
  <c r="N46" i="214"/>
  <c r="M46" i="214"/>
  <c r="L46" i="214"/>
  <c r="K46" i="214"/>
  <c r="J46" i="214"/>
  <c r="I46" i="214"/>
  <c r="AM29" i="214"/>
  <c r="AL29" i="214"/>
  <c r="AK29" i="214"/>
  <c r="AI29" i="214"/>
  <c r="AH29" i="214"/>
  <c r="AG29" i="214"/>
  <c r="AF29" i="214"/>
  <c r="AE29" i="214"/>
  <c r="AD29" i="214"/>
  <c r="AB29" i="214"/>
  <c r="AA29" i="214"/>
  <c r="Z29" i="214"/>
  <c r="Y29" i="214"/>
  <c r="X29" i="214"/>
  <c r="W29" i="214"/>
  <c r="Q29" i="214"/>
  <c r="P29" i="214"/>
  <c r="O29" i="214"/>
  <c r="N29" i="214"/>
  <c r="M29" i="214"/>
  <c r="L29" i="214"/>
  <c r="K29" i="214"/>
  <c r="J29" i="214"/>
  <c r="I29" i="214"/>
  <c r="B29" i="214"/>
  <c r="B46" i="214" s="1"/>
  <c r="B63" i="214" s="1"/>
  <c r="B80" i="214" s="1"/>
  <c r="B97" i="214" s="1"/>
  <c r="B114" i="214" s="1"/>
  <c r="B131" i="214" s="1"/>
  <c r="B148" i="214" s="1"/>
  <c r="B165" i="214" s="1"/>
  <c r="B182" i="214" s="1"/>
  <c r="B199" i="214" s="1"/>
  <c r="B216" i="214" s="1"/>
  <c r="B233" i="214" s="1"/>
  <c r="B250" i="214" s="1"/>
  <c r="B267" i="214" s="1"/>
  <c r="B284" i="214" s="1"/>
  <c r="B301" i="214" s="1"/>
  <c r="B318" i="214" s="1"/>
  <c r="B335" i="214" s="1"/>
  <c r="B352" i="214" s="1"/>
  <c r="B369" i="214" s="1"/>
  <c r="B386" i="214" s="1"/>
  <c r="B403" i="214" s="1"/>
  <c r="B420" i="214" s="1"/>
  <c r="B437" i="214" s="1"/>
  <c r="B454" i="214" s="1"/>
  <c r="B471" i="214" s="1"/>
  <c r="B488" i="214" s="1"/>
  <c r="B505" i="214" s="1"/>
  <c r="AM12" i="214"/>
  <c r="AL12" i="214"/>
  <c r="AK12" i="214"/>
  <c r="AI12" i="214"/>
  <c r="AH12" i="214"/>
  <c r="AG12" i="214"/>
  <c r="AG8" i="214" s="1"/>
  <c r="AF12" i="214"/>
  <c r="AE12" i="214"/>
  <c r="AD12" i="214"/>
  <c r="AD8" i="214" s="1"/>
  <c r="AB12" i="214"/>
  <c r="AB8" i="214" s="1"/>
  <c r="AA12" i="214"/>
  <c r="Z12" i="214"/>
  <c r="Y12" i="214"/>
  <c r="Y8" i="214" s="1"/>
  <c r="U21" i="2" s="1"/>
  <c r="X12" i="214"/>
  <c r="X8" i="214" s="1"/>
  <c r="W12" i="214"/>
  <c r="Q12" i="214"/>
  <c r="P12" i="214"/>
  <c r="O12" i="214"/>
  <c r="N12" i="214"/>
  <c r="M12" i="214"/>
  <c r="M8" i="214" s="1"/>
  <c r="L12" i="214"/>
  <c r="L8" i="214" s="1"/>
  <c r="K12" i="214"/>
  <c r="J12" i="214"/>
  <c r="I12" i="214"/>
  <c r="AH8" i="214"/>
  <c r="AE8" i="214"/>
  <c r="S8" i="214"/>
  <c r="AT7" i="214"/>
  <c r="Q7" i="214"/>
  <c r="E5" i="214"/>
  <c r="D5" i="214"/>
  <c r="B5" i="214"/>
  <c r="B4" i="214"/>
  <c r="G3" i="214"/>
  <c r="E3" i="214"/>
  <c r="B3" i="214"/>
  <c r="H2" i="213"/>
  <c r="C2" i="213"/>
  <c r="AM505" i="213"/>
  <c r="AL505" i="213"/>
  <c r="AK505" i="213"/>
  <c r="AI505" i="213"/>
  <c r="AH505" i="213"/>
  <c r="AG505" i="213"/>
  <c r="AF505" i="213"/>
  <c r="AE505" i="213"/>
  <c r="AD505" i="213"/>
  <c r="AB505" i="213"/>
  <c r="AA505" i="213"/>
  <c r="Z505" i="213"/>
  <c r="Y505" i="213"/>
  <c r="X505" i="213"/>
  <c r="W505" i="213"/>
  <c r="Q505" i="213"/>
  <c r="P505" i="213"/>
  <c r="O505" i="213"/>
  <c r="N505" i="213"/>
  <c r="M505" i="213"/>
  <c r="L505" i="213"/>
  <c r="K505" i="213"/>
  <c r="J505" i="213"/>
  <c r="I505" i="213"/>
  <c r="AM488" i="213"/>
  <c r="AL488" i="213"/>
  <c r="AK488" i="213"/>
  <c r="AI488" i="213"/>
  <c r="AH488" i="213"/>
  <c r="AG488" i="213"/>
  <c r="AF488" i="213"/>
  <c r="AE488" i="213"/>
  <c r="AD488" i="213"/>
  <c r="AB488" i="213"/>
  <c r="AA488" i="213"/>
  <c r="Z488" i="213"/>
  <c r="Y488" i="213"/>
  <c r="X488" i="213"/>
  <c r="W488" i="213"/>
  <c r="Q488" i="213"/>
  <c r="P488" i="213"/>
  <c r="O488" i="213"/>
  <c r="N488" i="213"/>
  <c r="M488" i="213"/>
  <c r="L488" i="213"/>
  <c r="K488" i="213"/>
  <c r="J488" i="213"/>
  <c r="I488" i="213"/>
  <c r="AM471" i="213"/>
  <c r="AL471" i="213"/>
  <c r="AK471" i="213"/>
  <c r="AI471" i="213"/>
  <c r="AH471" i="213"/>
  <c r="AG471" i="213"/>
  <c r="AF471" i="213"/>
  <c r="AE471" i="213"/>
  <c r="AD471" i="213"/>
  <c r="AB471" i="213"/>
  <c r="AA471" i="213"/>
  <c r="Z471" i="213"/>
  <c r="Y471" i="213"/>
  <c r="X471" i="213"/>
  <c r="W471" i="213"/>
  <c r="Q471" i="213"/>
  <c r="P471" i="213"/>
  <c r="O471" i="213"/>
  <c r="N471" i="213"/>
  <c r="M471" i="213"/>
  <c r="L471" i="213"/>
  <c r="K471" i="213"/>
  <c r="J471" i="213"/>
  <c r="I471" i="213"/>
  <c r="AM454" i="213"/>
  <c r="AL454" i="213"/>
  <c r="AK454" i="213"/>
  <c r="AI454" i="213"/>
  <c r="AH454" i="213"/>
  <c r="AG454" i="213"/>
  <c r="AF454" i="213"/>
  <c r="AE454" i="213"/>
  <c r="AD454" i="213"/>
  <c r="AB454" i="213"/>
  <c r="AA454" i="213"/>
  <c r="Z454" i="213"/>
  <c r="Y454" i="213"/>
  <c r="X454" i="213"/>
  <c r="W454" i="213"/>
  <c r="Q454" i="213"/>
  <c r="P454" i="213"/>
  <c r="O454" i="213"/>
  <c r="N454" i="213"/>
  <c r="M454" i="213"/>
  <c r="L454" i="213"/>
  <c r="K454" i="213"/>
  <c r="J454" i="213"/>
  <c r="I454" i="213"/>
  <c r="AM437" i="213"/>
  <c r="AL437" i="213"/>
  <c r="AK437" i="213"/>
  <c r="AI437" i="213"/>
  <c r="AH437" i="213"/>
  <c r="AG437" i="213"/>
  <c r="AF437" i="213"/>
  <c r="AE437" i="213"/>
  <c r="AD437" i="213"/>
  <c r="AB437" i="213"/>
  <c r="AA437" i="213"/>
  <c r="Z437" i="213"/>
  <c r="Y437" i="213"/>
  <c r="X437" i="213"/>
  <c r="W437" i="213"/>
  <c r="Q437" i="213"/>
  <c r="P437" i="213"/>
  <c r="O437" i="213"/>
  <c r="N437" i="213"/>
  <c r="M437" i="213"/>
  <c r="L437" i="213"/>
  <c r="K437" i="213"/>
  <c r="J437" i="213"/>
  <c r="I437" i="213"/>
  <c r="AM420" i="213"/>
  <c r="AL420" i="213"/>
  <c r="AK420" i="213"/>
  <c r="AI420" i="213"/>
  <c r="AH420" i="213"/>
  <c r="AG420" i="213"/>
  <c r="AF420" i="213"/>
  <c r="AE420" i="213"/>
  <c r="AD420" i="213"/>
  <c r="AB420" i="213"/>
  <c r="AA420" i="213"/>
  <c r="Z420" i="213"/>
  <c r="Y420" i="213"/>
  <c r="X420" i="213"/>
  <c r="W420" i="213"/>
  <c r="Q420" i="213"/>
  <c r="P420" i="213"/>
  <c r="O420" i="213"/>
  <c r="N420" i="213"/>
  <c r="M420" i="213"/>
  <c r="L420" i="213"/>
  <c r="K420" i="213"/>
  <c r="J420" i="213"/>
  <c r="I420" i="213"/>
  <c r="AM403" i="213"/>
  <c r="AL403" i="213"/>
  <c r="AK403" i="213"/>
  <c r="AI403" i="213"/>
  <c r="AH403" i="213"/>
  <c r="AG403" i="213"/>
  <c r="AF403" i="213"/>
  <c r="AE403" i="213"/>
  <c r="AD403" i="213"/>
  <c r="AB403" i="213"/>
  <c r="AA403" i="213"/>
  <c r="Z403" i="213"/>
  <c r="Y403" i="213"/>
  <c r="X403" i="213"/>
  <c r="W403" i="213"/>
  <c r="Q403" i="213"/>
  <c r="P403" i="213"/>
  <c r="O403" i="213"/>
  <c r="N403" i="213"/>
  <c r="M403" i="213"/>
  <c r="L403" i="213"/>
  <c r="K403" i="213"/>
  <c r="J403" i="213"/>
  <c r="I403" i="213"/>
  <c r="AM386" i="213"/>
  <c r="AL386" i="213"/>
  <c r="AK386" i="213"/>
  <c r="AI386" i="213"/>
  <c r="AH386" i="213"/>
  <c r="AG386" i="213"/>
  <c r="AF386" i="213"/>
  <c r="AE386" i="213"/>
  <c r="AD386" i="213"/>
  <c r="AB386" i="213"/>
  <c r="AA386" i="213"/>
  <c r="Z386" i="213"/>
  <c r="Y386" i="213"/>
  <c r="X386" i="213"/>
  <c r="W386" i="213"/>
  <c r="Q386" i="213"/>
  <c r="P386" i="213"/>
  <c r="O386" i="213"/>
  <c r="N386" i="213"/>
  <c r="M386" i="213"/>
  <c r="L386" i="213"/>
  <c r="K386" i="213"/>
  <c r="J386" i="213"/>
  <c r="I386" i="213"/>
  <c r="AM369" i="213"/>
  <c r="AL369" i="213"/>
  <c r="AK369" i="213"/>
  <c r="AI369" i="213"/>
  <c r="AH369" i="213"/>
  <c r="AG369" i="213"/>
  <c r="AF369" i="213"/>
  <c r="AE369" i="213"/>
  <c r="AD369" i="213"/>
  <c r="AB369" i="213"/>
  <c r="AA369" i="213"/>
  <c r="Z369" i="213"/>
  <c r="Y369" i="213"/>
  <c r="X369" i="213"/>
  <c r="W369" i="213"/>
  <c r="Q369" i="213"/>
  <c r="P369" i="213"/>
  <c r="O369" i="213"/>
  <c r="N369" i="213"/>
  <c r="M369" i="213"/>
  <c r="L369" i="213"/>
  <c r="K369" i="213"/>
  <c r="J369" i="213"/>
  <c r="I369" i="213"/>
  <c r="AM352" i="213"/>
  <c r="AL352" i="213"/>
  <c r="AK352" i="213"/>
  <c r="AI352" i="213"/>
  <c r="AH352" i="213"/>
  <c r="AG352" i="213"/>
  <c r="AF352" i="213"/>
  <c r="AE352" i="213"/>
  <c r="AD352" i="213"/>
  <c r="AB352" i="213"/>
  <c r="AA352" i="213"/>
  <c r="Z352" i="213"/>
  <c r="Y352" i="213"/>
  <c r="X352" i="213"/>
  <c r="W352" i="213"/>
  <c r="Q352" i="213"/>
  <c r="P352" i="213"/>
  <c r="O352" i="213"/>
  <c r="N352" i="213"/>
  <c r="M352" i="213"/>
  <c r="L352" i="213"/>
  <c r="K352" i="213"/>
  <c r="J352" i="213"/>
  <c r="I352" i="213"/>
  <c r="AM335" i="213"/>
  <c r="AL335" i="213"/>
  <c r="AK335" i="213"/>
  <c r="AI335" i="213"/>
  <c r="AH335" i="213"/>
  <c r="AG335" i="213"/>
  <c r="AF335" i="213"/>
  <c r="AE335" i="213"/>
  <c r="AD335" i="213"/>
  <c r="AB335" i="213"/>
  <c r="AA335" i="213"/>
  <c r="Z335" i="213"/>
  <c r="Y335" i="213"/>
  <c r="X335" i="213"/>
  <c r="W335" i="213"/>
  <c r="Q335" i="213"/>
  <c r="P335" i="213"/>
  <c r="O335" i="213"/>
  <c r="N335" i="213"/>
  <c r="M335" i="213"/>
  <c r="L335" i="213"/>
  <c r="K335" i="213"/>
  <c r="J335" i="213"/>
  <c r="I335" i="213"/>
  <c r="AM318" i="213"/>
  <c r="AL318" i="213"/>
  <c r="AK318" i="213"/>
  <c r="AI318" i="213"/>
  <c r="AH318" i="213"/>
  <c r="AG318" i="213"/>
  <c r="AF318" i="213"/>
  <c r="AE318" i="213"/>
  <c r="AD318" i="213"/>
  <c r="AB318" i="213"/>
  <c r="AA318" i="213"/>
  <c r="Z318" i="213"/>
  <c r="Y318" i="213"/>
  <c r="X318" i="213"/>
  <c r="W318" i="213"/>
  <c r="Q318" i="213"/>
  <c r="P318" i="213"/>
  <c r="O318" i="213"/>
  <c r="N318" i="213"/>
  <c r="M318" i="213"/>
  <c r="L318" i="213"/>
  <c r="K318" i="213"/>
  <c r="J318" i="213"/>
  <c r="I318" i="213"/>
  <c r="AM301" i="213"/>
  <c r="AL301" i="213"/>
  <c r="AK301" i="213"/>
  <c r="AI301" i="213"/>
  <c r="AH301" i="213"/>
  <c r="AG301" i="213"/>
  <c r="AF301" i="213"/>
  <c r="AE301" i="213"/>
  <c r="AD301" i="213"/>
  <c r="AB301" i="213"/>
  <c r="AA301" i="213"/>
  <c r="Z301" i="213"/>
  <c r="Y301" i="213"/>
  <c r="X301" i="213"/>
  <c r="W301" i="213"/>
  <c r="Q301" i="213"/>
  <c r="P301" i="213"/>
  <c r="O301" i="213"/>
  <c r="N301" i="213"/>
  <c r="M301" i="213"/>
  <c r="L301" i="213"/>
  <c r="K301" i="213"/>
  <c r="J301" i="213"/>
  <c r="I301" i="213"/>
  <c r="AM284" i="213"/>
  <c r="AL284" i="213"/>
  <c r="AK284" i="213"/>
  <c r="AI284" i="213"/>
  <c r="AH284" i="213"/>
  <c r="AG284" i="213"/>
  <c r="AF284" i="213"/>
  <c r="AE284" i="213"/>
  <c r="AD284" i="213"/>
  <c r="AB284" i="213"/>
  <c r="AA284" i="213"/>
  <c r="Z284" i="213"/>
  <c r="Y284" i="213"/>
  <c r="X284" i="213"/>
  <c r="W284" i="213"/>
  <c r="Q284" i="213"/>
  <c r="P284" i="213"/>
  <c r="O284" i="213"/>
  <c r="N284" i="213"/>
  <c r="M284" i="213"/>
  <c r="L284" i="213"/>
  <c r="K284" i="213"/>
  <c r="J284" i="213"/>
  <c r="I284" i="213"/>
  <c r="AM267" i="213"/>
  <c r="AL267" i="213"/>
  <c r="AK267" i="213"/>
  <c r="AI267" i="213"/>
  <c r="AH267" i="213"/>
  <c r="AG267" i="213"/>
  <c r="AF267" i="213"/>
  <c r="AE267" i="213"/>
  <c r="AD267" i="213"/>
  <c r="AB267" i="213"/>
  <c r="AA267" i="213"/>
  <c r="Z267" i="213"/>
  <c r="Y267" i="213"/>
  <c r="X267" i="213"/>
  <c r="W267" i="213"/>
  <c r="Q267" i="213"/>
  <c r="P267" i="213"/>
  <c r="O267" i="213"/>
  <c r="N267" i="213"/>
  <c r="M267" i="213"/>
  <c r="L267" i="213"/>
  <c r="K267" i="213"/>
  <c r="J267" i="213"/>
  <c r="I267" i="213"/>
  <c r="AM250" i="213"/>
  <c r="AL250" i="213"/>
  <c r="AK250" i="213"/>
  <c r="AI250" i="213"/>
  <c r="AH250" i="213"/>
  <c r="AG250" i="213"/>
  <c r="AF250" i="213"/>
  <c r="AE250" i="213"/>
  <c r="AD250" i="213"/>
  <c r="AB250" i="213"/>
  <c r="AA250" i="213"/>
  <c r="Z250" i="213"/>
  <c r="Y250" i="213"/>
  <c r="X250" i="213"/>
  <c r="W250" i="213"/>
  <c r="Q250" i="213"/>
  <c r="P250" i="213"/>
  <c r="O250" i="213"/>
  <c r="N250" i="213"/>
  <c r="M250" i="213"/>
  <c r="L250" i="213"/>
  <c r="K250" i="213"/>
  <c r="J250" i="213"/>
  <c r="I250" i="213"/>
  <c r="AM233" i="213"/>
  <c r="AL233" i="213"/>
  <c r="AK233" i="213"/>
  <c r="AI233" i="213"/>
  <c r="AH233" i="213"/>
  <c r="AG233" i="213"/>
  <c r="AF233" i="213"/>
  <c r="AE233" i="213"/>
  <c r="AD233" i="213"/>
  <c r="AB233" i="213"/>
  <c r="AA233" i="213"/>
  <c r="Z233" i="213"/>
  <c r="Y233" i="213"/>
  <c r="X233" i="213"/>
  <c r="W233" i="213"/>
  <c r="Q233" i="213"/>
  <c r="P233" i="213"/>
  <c r="O233" i="213"/>
  <c r="N233" i="213"/>
  <c r="M233" i="213"/>
  <c r="L233" i="213"/>
  <c r="K233" i="213"/>
  <c r="J233" i="213"/>
  <c r="I233" i="213"/>
  <c r="AM216" i="213"/>
  <c r="AL216" i="213"/>
  <c r="AK216" i="213"/>
  <c r="AI216" i="213"/>
  <c r="AH216" i="213"/>
  <c r="AG216" i="213"/>
  <c r="AF216" i="213"/>
  <c r="AE216" i="213"/>
  <c r="AD216" i="213"/>
  <c r="AB216" i="213"/>
  <c r="AA216" i="213"/>
  <c r="Z216" i="213"/>
  <c r="Y216" i="213"/>
  <c r="X216" i="213"/>
  <c r="W216" i="213"/>
  <c r="Q216" i="213"/>
  <c r="P216" i="213"/>
  <c r="O216" i="213"/>
  <c r="N216" i="213"/>
  <c r="M216" i="213"/>
  <c r="L216" i="213"/>
  <c r="K216" i="213"/>
  <c r="J216" i="213"/>
  <c r="I216" i="213"/>
  <c r="AM199" i="213"/>
  <c r="AL199" i="213"/>
  <c r="AK199" i="213"/>
  <c r="AI199" i="213"/>
  <c r="AH199" i="213"/>
  <c r="AG199" i="213"/>
  <c r="AF199" i="213"/>
  <c r="AE199" i="213"/>
  <c r="AD199" i="213"/>
  <c r="AB199" i="213"/>
  <c r="AA199" i="213"/>
  <c r="Z199" i="213"/>
  <c r="Y199" i="213"/>
  <c r="X199" i="213"/>
  <c r="W199" i="213"/>
  <c r="Q199" i="213"/>
  <c r="P199" i="213"/>
  <c r="O199" i="213"/>
  <c r="N199" i="213"/>
  <c r="M199" i="213"/>
  <c r="L199" i="213"/>
  <c r="K199" i="213"/>
  <c r="J199" i="213"/>
  <c r="I199" i="213"/>
  <c r="AM182" i="213"/>
  <c r="AL182" i="213"/>
  <c r="AK182" i="213"/>
  <c r="AI182" i="213"/>
  <c r="AH182" i="213"/>
  <c r="AG182" i="213"/>
  <c r="AF182" i="213"/>
  <c r="AE182" i="213"/>
  <c r="AD182" i="213"/>
  <c r="AB182" i="213"/>
  <c r="AA182" i="213"/>
  <c r="Z182" i="213"/>
  <c r="Y182" i="213"/>
  <c r="X182" i="213"/>
  <c r="W182" i="213"/>
  <c r="Q182" i="213"/>
  <c r="P182" i="213"/>
  <c r="O182" i="213"/>
  <c r="N182" i="213"/>
  <c r="M182" i="213"/>
  <c r="L182" i="213"/>
  <c r="K182" i="213"/>
  <c r="J182" i="213"/>
  <c r="I182" i="213"/>
  <c r="AM165" i="213"/>
  <c r="AL165" i="213"/>
  <c r="AK165" i="213"/>
  <c r="AI165" i="213"/>
  <c r="AH165" i="213"/>
  <c r="AG165" i="213"/>
  <c r="AF165" i="213"/>
  <c r="AE165" i="213"/>
  <c r="AD165" i="213"/>
  <c r="AB165" i="213"/>
  <c r="AA165" i="213"/>
  <c r="Z165" i="213"/>
  <c r="Y165" i="213"/>
  <c r="X165" i="213"/>
  <c r="W165" i="213"/>
  <c r="Q165" i="213"/>
  <c r="P165" i="213"/>
  <c r="O165" i="213"/>
  <c r="N165" i="213"/>
  <c r="M165" i="213"/>
  <c r="L165" i="213"/>
  <c r="K165" i="213"/>
  <c r="J165" i="213"/>
  <c r="I165" i="213"/>
  <c r="AM148" i="213"/>
  <c r="AL148" i="213"/>
  <c r="AK148" i="213"/>
  <c r="AI148" i="213"/>
  <c r="AH148" i="213"/>
  <c r="AG148" i="213"/>
  <c r="AF148" i="213"/>
  <c r="AE148" i="213"/>
  <c r="AD148" i="213"/>
  <c r="AB148" i="213"/>
  <c r="AA148" i="213"/>
  <c r="Z148" i="213"/>
  <c r="Y148" i="213"/>
  <c r="X148" i="213"/>
  <c r="W148" i="213"/>
  <c r="Q148" i="213"/>
  <c r="P148" i="213"/>
  <c r="O148" i="213"/>
  <c r="N148" i="213"/>
  <c r="M148" i="213"/>
  <c r="L148" i="213"/>
  <c r="K148" i="213"/>
  <c r="J148" i="213"/>
  <c r="I148" i="213"/>
  <c r="AM131" i="213"/>
  <c r="AL131" i="213"/>
  <c r="AK131" i="213"/>
  <c r="AI131" i="213"/>
  <c r="AH131" i="213"/>
  <c r="AG131" i="213"/>
  <c r="AF131" i="213"/>
  <c r="AE131" i="213"/>
  <c r="AD131" i="213"/>
  <c r="AB131" i="213"/>
  <c r="AA131" i="213"/>
  <c r="Z131" i="213"/>
  <c r="Y131" i="213"/>
  <c r="X131" i="213"/>
  <c r="W131" i="213"/>
  <c r="Q131" i="213"/>
  <c r="P131" i="213"/>
  <c r="O131" i="213"/>
  <c r="N131" i="213"/>
  <c r="M131" i="213"/>
  <c r="L131" i="213"/>
  <c r="K131" i="213"/>
  <c r="J131" i="213"/>
  <c r="I131" i="213"/>
  <c r="AM114" i="213"/>
  <c r="AL114" i="213"/>
  <c r="AK114" i="213"/>
  <c r="AI114" i="213"/>
  <c r="AH114" i="213"/>
  <c r="AG114" i="213"/>
  <c r="AF114" i="213"/>
  <c r="AE114" i="213"/>
  <c r="AD114" i="213"/>
  <c r="AB114" i="213"/>
  <c r="AA114" i="213"/>
  <c r="Z114" i="213"/>
  <c r="Y114" i="213"/>
  <c r="X114" i="213"/>
  <c r="W114" i="213"/>
  <c r="Q114" i="213"/>
  <c r="P114" i="213"/>
  <c r="O114" i="213"/>
  <c r="N114" i="213"/>
  <c r="M114" i="213"/>
  <c r="L114" i="213"/>
  <c r="K114" i="213"/>
  <c r="J114" i="213"/>
  <c r="I114" i="213"/>
  <c r="AM97" i="213"/>
  <c r="AL97" i="213"/>
  <c r="AK97" i="213"/>
  <c r="AI97" i="213"/>
  <c r="AH97" i="213"/>
  <c r="AG97" i="213"/>
  <c r="AF97" i="213"/>
  <c r="AE97" i="213"/>
  <c r="AD97" i="213"/>
  <c r="AB97" i="213"/>
  <c r="AA97" i="213"/>
  <c r="Z97" i="213"/>
  <c r="Y97" i="213"/>
  <c r="X97" i="213"/>
  <c r="W97" i="213"/>
  <c r="Q97" i="213"/>
  <c r="P97" i="213"/>
  <c r="O97" i="213"/>
  <c r="N97" i="213"/>
  <c r="M97" i="213"/>
  <c r="L97" i="213"/>
  <c r="K97" i="213"/>
  <c r="J97" i="213"/>
  <c r="I97" i="213"/>
  <c r="AM80" i="213"/>
  <c r="AL80" i="213"/>
  <c r="AK80" i="213"/>
  <c r="AI80" i="213"/>
  <c r="AH80" i="213"/>
  <c r="AG80" i="213"/>
  <c r="AF80" i="213"/>
  <c r="AE80" i="213"/>
  <c r="AD80" i="213"/>
  <c r="AB80" i="213"/>
  <c r="AA80" i="213"/>
  <c r="Z80" i="213"/>
  <c r="Y80" i="213"/>
  <c r="X80" i="213"/>
  <c r="W80" i="213"/>
  <c r="Q80" i="213"/>
  <c r="P80" i="213"/>
  <c r="O80" i="213"/>
  <c r="N80" i="213"/>
  <c r="M80" i="213"/>
  <c r="L80" i="213"/>
  <c r="K80" i="213"/>
  <c r="J80" i="213"/>
  <c r="I80" i="213"/>
  <c r="AM63" i="213"/>
  <c r="AL63" i="213"/>
  <c r="AK63" i="213"/>
  <c r="AI63" i="213"/>
  <c r="AH63" i="213"/>
  <c r="AG63" i="213"/>
  <c r="AF63" i="213"/>
  <c r="AE63" i="213"/>
  <c r="AD63" i="213"/>
  <c r="AB63" i="213"/>
  <c r="AA63" i="213"/>
  <c r="Z63" i="213"/>
  <c r="Y63" i="213"/>
  <c r="X63" i="213"/>
  <c r="W63" i="213"/>
  <c r="Q63" i="213"/>
  <c r="P63" i="213"/>
  <c r="O63" i="213"/>
  <c r="N63" i="213"/>
  <c r="M63" i="213"/>
  <c r="L63" i="213"/>
  <c r="K63" i="213"/>
  <c r="J63" i="213"/>
  <c r="I63" i="213"/>
  <c r="AM46" i="213"/>
  <c r="AL46" i="213"/>
  <c r="AK46" i="213"/>
  <c r="AI46" i="213"/>
  <c r="AH46" i="213"/>
  <c r="AG46" i="213"/>
  <c r="AF46" i="213"/>
  <c r="AE46" i="213"/>
  <c r="AD46" i="213"/>
  <c r="AB46" i="213"/>
  <c r="AA46" i="213"/>
  <c r="Z46" i="213"/>
  <c r="Y46" i="213"/>
  <c r="X46" i="213"/>
  <c r="W46" i="213"/>
  <c r="Q46" i="213"/>
  <c r="P46" i="213"/>
  <c r="O46" i="213"/>
  <c r="N46" i="213"/>
  <c r="M46" i="213"/>
  <c r="L46" i="213"/>
  <c r="K46" i="213"/>
  <c r="J46" i="213"/>
  <c r="I46" i="213"/>
  <c r="AM29" i="213"/>
  <c r="AL29" i="213"/>
  <c r="AK29" i="213"/>
  <c r="AI29" i="213"/>
  <c r="AH29" i="213"/>
  <c r="AH8" i="213" s="1"/>
  <c r="AG29" i="213"/>
  <c r="AF29" i="213"/>
  <c r="AE29" i="213"/>
  <c r="AD29" i="213"/>
  <c r="AB29" i="213"/>
  <c r="AA29" i="213"/>
  <c r="Z29" i="213"/>
  <c r="Y29" i="213"/>
  <c r="X29" i="213"/>
  <c r="W29" i="213"/>
  <c r="Q29" i="213"/>
  <c r="P29" i="213"/>
  <c r="O29" i="213"/>
  <c r="N29" i="213"/>
  <c r="M29" i="213"/>
  <c r="L29" i="213"/>
  <c r="K29" i="213"/>
  <c r="J29" i="213"/>
  <c r="I29" i="213"/>
  <c r="B29" i="213"/>
  <c r="B46" i="213" s="1"/>
  <c r="B63" i="213" s="1"/>
  <c r="B80" i="213" s="1"/>
  <c r="B97" i="213" s="1"/>
  <c r="B114" i="213" s="1"/>
  <c r="B131" i="213" s="1"/>
  <c r="B148" i="213" s="1"/>
  <c r="B165" i="213" s="1"/>
  <c r="B182" i="213" s="1"/>
  <c r="B199" i="213" s="1"/>
  <c r="B216" i="213" s="1"/>
  <c r="B233" i="213" s="1"/>
  <c r="B250" i="213" s="1"/>
  <c r="B267" i="213" s="1"/>
  <c r="B284" i="213" s="1"/>
  <c r="B301" i="213" s="1"/>
  <c r="B318" i="213" s="1"/>
  <c r="B335" i="213" s="1"/>
  <c r="B352" i="213" s="1"/>
  <c r="B369" i="213" s="1"/>
  <c r="B386" i="213" s="1"/>
  <c r="B403" i="213" s="1"/>
  <c r="B420" i="213" s="1"/>
  <c r="B437" i="213" s="1"/>
  <c r="B454" i="213" s="1"/>
  <c r="B471" i="213" s="1"/>
  <c r="B488" i="213" s="1"/>
  <c r="B505" i="213" s="1"/>
  <c r="AM12" i="213"/>
  <c r="AM8" i="213" s="1"/>
  <c r="AL12" i="213"/>
  <c r="AK12" i="213"/>
  <c r="AI12" i="213"/>
  <c r="AH12" i="213"/>
  <c r="AG12" i="213"/>
  <c r="AF12" i="213"/>
  <c r="AE12" i="213"/>
  <c r="AD12" i="213"/>
  <c r="AB12" i="213"/>
  <c r="AA12" i="213"/>
  <c r="AA8" i="213" s="1"/>
  <c r="Z12" i="213"/>
  <c r="Z8" i="213" s="1"/>
  <c r="Y12" i="213"/>
  <c r="Y8" i="213" s="1"/>
  <c r="X12" i="213"/>
  <c r="X8" i="213" s="1"/>
  <c r="W12" i="213"/>
  <c r="W8" i="213" s="1"/>
  <c r="Q12" i="213"/>
  <c r="P12" i="213"/>
  <c r="O12" i="213"/>
  <c r="N12" i="213"/>
  <c r="M12" i="213"/>
  <c r="L12" i="213"/>
  <c r="K12" i="213"/>
  <c r="K8" i="213" s="1"/>
  <c r="J12" i="213"/>
  <c r="J8" i="213" s="1"/>
  <c r="I12" i="213"/>
  <c r="I8" i="213" s="1"/>
  <c r="AK8" i="213"/>
  <c r="AI8" i="213"/>
  <c r="AD8" i="213"/>
  <c r="S8" i="213"/>
  <c r="AT7" i="213"/>
  <c r="Q7" i="213"/>
  <c r="E5" i="213"/>
  <c r="D5" i="213"/>
  <c r="B5" i="213"/>
  <c r="B4" i="213"/>
  <c r="G3" i="213"/>
  <c r="E3" i="213"/>
  <c r="B3" i="213"/>
  <c r="H2" i="212"/>
  <c r="C2" i="212"/>
  <c r="AM505" i="212"/>
  <c r="AL505" i="212"/>
  <c r="AK505" i="212"/>
  <c r="AI505" i="212"/>
  <c r="AH505" i="212"/>
  <c r="AG505" i="212"/>
  <c r="AF505" i="212"/>
  <c r="AE505" i="212"/>
  <c r="AD505" i="212"/>
  <c r="AB505" i="212"/>
  <c r="AA505" i="212"/>
  <c r="Z505" i="212"/>
  <c r="Y505" i="212"/>
  <c r="X505" i="212"/>
  <c r="W505" i="212"/>
  <c r="Q505" i="212"/>
  <c r="P505" i="212"/>
  <c r="O505" i="212"/>
  <c r="N505" i="212"/>
  <c r="M505" i="212"/>
  <c r="L505" i="212"/>
  <c r="K505" i="212"/>
  <c r="J505" i="212"/>
  <c r="I505" i="212"/>
  <c r="AM488" i="212"/>
  <c r="AL488" i="212"/>
  <c r="AK488" i="212"/>
  <c r="AI488" i="212"/>
  <c r="AH488" i="212"/>
  <c r="AG488" i="212"/>
  <c r="AF488" i="212"/>
  <c r="AE488" i="212"/>
  <c r="AD488" i="212"/>
  <c r="AB488" i="212"/>
  <c r="AA488" i="212"/>
  <c r="Z488" i="212"/>
  <c r="Y488" i="212"/>
  <c r="X488" i="212"/>
  <c r="W488" i="212"/>
  <c r="Q488" i="212"/>
  <c r="P488" i="212"/>
  <c r="O488" i="212"/>
  <c r="N488" i="212"/>
  <c r="M488" i="212"/>
  <c r="L488" i="212"/>
  <c r="K488" i="212"/>
  <c r="J488" i="212"/>
  <c r="I488" i="212"/>
  <c r="AM471" i="212"/>
  <c r="AL471" i="212"/>
  <c r="AK471" i="212"/>
  <c r="AI471" i="212"/>
  <c r="AH471" i="212"/>
  <c r="AG471" i="212"/>
  <c r="AF471" i="212"/>
  <c r="AE471" i="212"/>
  <c r="AD471" i="212"/>
  <c r="AB471" i="212"/>
  <c r="AA471" i="212"/>
  <c r="Z471" i="212"/>
  <c r="Y471" i="212"/>
  <c r="X471" i="212"/>
  <c r="W471" i="212"/>
  <c r="Q471" i="212"/>
  <c r="P471" i="212"/>
  <c r="O471" i="212"/>
  <c r="N471" i="212"/>
  <c r="M471" i="212"/>
  <c r="L471" i="212"/>
  <c r="K471" i="212"/>
  <c r="J471" i="212"/>
  <c r="I471" i="212"/>
  <c r="AM454" i="212"/>
  <c r="AL454" i="212"/>
  <c r="AK454" i="212"/>
  <c r="AI454" i="212"/>
  <c r="AH454" i="212"/>
  <c r="AG454" i="212"/>
  <c r="AF454" i="212"/>
  <c r="AE454" i="212"/>
  <c r="AD454" i="212"/>
  <c r="AB454" i="212"/>
  <c r="AA454" i="212"/>
  <c r="Z454" i="212"/>
  <c r="Y454" i="212"/>
  <c r="X454" i="212"/>
  <c r="W454" i="212"/>
  <c r="Q454" i="212"/>
  <c r="P454" i="212"/>
  <c r="O454" i="212"/>
  <c r="N454" i="212"/>
  <c r="M454" i="212"/>
  <c r="L454" i="212"/>
  <c r="K454" i="212"/>
  <c r="J454" i="212"/>
  <c r="I454" i="212"/>
  <c r="AM437" i="212"/>
  <c r="AL437" i="212"/>
  <c r="AK437" i="212"/>
  <c r="AI437" i="212"/>
  <c r="AH437" i="212"/>
  <c r="AG437" i="212"/>
  <c r="AF437" i="212"/>
  <c r="AE437" i="212"/>
  <c r="AD437" i="212"/>
  <c r="AB437" i="212"/>
  <c r="AA437" i="212"/>
  <c r="Z437" i="212"/>
  <c r="Y437" i="212"/>
  <c r="X437" i="212"/>
  <c r="W437" i="212"/>
  <c r="Q437" i="212"/>
  <c r="P437" i="212"/>
  <c r="O437" i="212"/>
  <c r="N437" i="212"/>
  <c r="M437" i="212"/>
  <c r="L437" i="212"/>
  <c r="K437" i="212"/>
  <c r="J437" i="212"/>
  <c r="I437" i="212"/>
  <c r="AM420" i="212"/>
  <c r="AL420" i="212"/>
  <c r="AK420" i="212"/>
  <c r="AI420" i="212"/>
  <c r="AH420" i="212"/>
  <c r="AG420" i="212"/>
  <c r="AF420" i="212"/>
  <c r="AE420" i="212"/>
  <c r="AD420" i="212"/>
  <c r="AB420" i="212"/>
  <c r="AA420" i="212"/>
  <c r="Z420" i="212"/>
  <c r="Y420" i="212"/>
  <c r="X420" i="212"/>
  <c r="W420" i="212"/>
  <c r="Q420" i="212"/>
  <c r="P420" i="212"/>
  <c r="O420" i="212"/>
  <c r="N420" i="212"/>
  <c r="M420" i="212"/>
  <c r="L420" i="212"/>
  <c r="K420" i="212"/>
  <c r="J420" i="212"/>
  <c r="I420" i="212"/>
  <c r="AM403" i="212"/>
  <c r="AL403" i="212"/>
  <c r="AK403" i="212"/>
  <c r="AI403" i="212"/>
  <c r="AH403" i="212"/>
  <c r="AG403" i="212"/>
  <c r="AF403" i="212"/>
  <c r="AE403" i="212"/>
  <c r="AD403" i="212"/>
  <c r="AB403" i="212"/>
  <c r="AA403" i="212"/>
  <c r="Z403" i="212"/>
  <c r="Y403" i="212"/>
  <c r="X403" i="212"/>
  <c r="W403" i="212"/>
  <c r="Q403" i="212"/>
  <c r="P403" i="212"/>
  <c r="O403" i="212"/>
  <c r="N403" i="212"/>
  <c r="M403" i="212"/>
  <c r="L403" i="212"/>
  <c r="K403" i="212"/>
  <c r="J403" i="212"/>
  <c r="I403" i="212"/>
  <c r="AM386" i="212"/>
  <c r="AL386" i="212"/>
  <c r="AK386" i="212"/>
  <c r="AI386" i="212"/>
  <c r="AH386" i="212"/>
  <c r="AG386" i="212"/>
  <c r="AF386" i="212"/>
  <c r="AE386" i="212"/>
  <c r="AD386" i="212"/>
  <c r="AB386" i="212"/>
  <c r="AA386" i="212"/>
  <c r="Z386" i="212"/>
  <c r="Y386" i="212"/>
  <c r="X386" i="212"/>
  <c r="W386" i="212"/>
  <c r="Q386" i="212"/>
  <c r="P386" i="212"/>
  <c r="O386" i="212"/>
  <c r="N386" i="212"/>
  <c r="M386" i="212"/>
  <c r="L386" i="212"/>
  <c r="K386" i="212"/>
  <c r="J386" i="212"/>
  <c r="I386" i="212"/>
  <c r="AM369" i="212"/>
  <c r="AL369" i="212"/>
  <c r="AK369" i="212"/>
  <c r="AI369" i="212"/>
  <c r="AH369" i="212"/>
  <c r="AG369" i="212"/>
  <c r="AF369" i="212"/>
  <c r="AE369" i="212"/>
  <c r="AD369" i="212"/>
  <c r="AB369" i="212"/>
  <c r="AA369" i="212"/>
  <c r="Z369" i="212"/>
  <c r="Y369" i="212"/>
  <c r="X369" i="212"/>
  <c r="W369" i="212"/>
  <c r="Q369" i="212"/>
  <c r="P369" i="212"/>
  <c r="O369" i="212"/>
  <c r="N369" i="212"/>
  <c r="M369" i="212"/>
  <c r="L369" i="212"/>
  <c r="K369" i="212"/>
  <c r="J369" i="212"/>
  <c r="I369" i="212"/>
  <c r="AM352" i="212"/>
  <c r="AL352" i="212"/>
  <c r="AK352" i="212"/>
  <c r="AI352" i="212"/>
  <c r="AH352" i="212"/>
  <c r="AG352" i="212"/>
  <c r="AF352" i="212"/>
  <c r="AE352" i="212"/>
  <c r="AD352" i="212"/>
  <c r="AB352" i="212"/>
  <c r="AA352" i="212"/>
  <c r="Z352" i="212"/>
  <c r="Y352" i="212"/>
  <c r="X352" i="212"/>
  <c r="W352" i="212"/>
  <c r="Q352" i="212"/>
  <c r="P352" i="212"/>
  <c r="O352" i="212"/>
  <c r="N352" i="212"/>
  <c r="M352" i="212"/>
  <c r="L352" i="212"/>
  <c r="K352" i="212"/>
  <c r="J352" i="212"/>
  <c r="I352" i="212"/>
  <c r="AM335" i="212"/>
  <c r="AL335" i="212"/>
  <c r="AK335" i="212"/>
  <c r="AI335" i="212"/>
  <c r="AH335" i="212"/>
  <c r="AG335" i="212"/>
  <c r="AF335" i="212"/>
  <c r="AE335" i="212"/>
  <c r="AD335" i="212"/>
  <c r="AB335" i="212"/>
  <c r="AA335" i="212"/>
  <c r="Z335" i="212"/>
  <c r="Y335" i="212"/>
  <c r="X335" i="212"/>
  <c r="W335" i="212"/>
  <c r="Q335" i="212"/>
  <c r="P335" i="212"/>
  <c r="O335" i="212"/>
  <c r="N335" i="212"/>
  <c r="M335" i="212"/>
  <c r="L335" i="212"/>
  <c r="K335" i="212"/>
  <c r="J335" i="212"/>
  <c r="I335" i="212"/>
  <c r="AM318" i="212"/>
  <c r="AL318" i="212"/>
  <c r="AK318" i="212"/>
  <c r="AI318" i="212"/>
  <c r="AH318" i="212"/>
  <c r="AG318" i="212"/>
  <c r="AF318" i="212"/>
  <c r="AE318" i="212"/>
  <c r="AD318" i="212"/>
  <c r="AB318" i="212"/>
  <c r="AA318" i="212"/>
  <c r="Z318" i="212"/>
  <c r="Y318" i="212"/>
  <c r="X318" i="212"/>
  <c r="W318" i="212"/>
  <c r="Q318" i="212"/>
  <c r="P318" i="212"/>
  <c r="O318" i="212"/>
  <c r="N318" i="212"/>
  <c r="M318" i="212"/>
  <c r="L318" i="212"/>
  <c r="K318" i="212"/>
  <c r="J318" i="212"/>
  <c r="I318" i="212"/>
  <c r="AM301" i="212"/>
  <c r="AL301" i="212"/>
  <c r="AK301" i="212"/>
  <c r="AI301" i="212"/>
  <c r="AH301" i="212"/>
  <c r="AG301" i="212"/>
  <c r="AF301" i="212"/>
  <c r="AE301" i="212"/>
  <c r="AD301" i="212"/>
  <c r="AB301" i="212"/>
  <c r="AA301" i="212"/>
  <c r="Z301" i="212"/>
  <c r="Y301" i="212"/>
  <c r="X301" i="212"/>
  <c r="W301" i="212"/>
  <c r="Q301" i="212"/>
  <c r="P301" i="212"/>
  <c r="O301" i="212"/>
  <c r="N301" i="212"/>
  <c r="M301" i="212"/>
  <c r="L301" i="212"/>
  <c r="K301" i="212"/>
  <c r="J301" i="212"/>
  <c r="I301" i="212"/>
  <c r="AM284" i="212"/>
  <c r="AL284" i="212"/>
  <c r="AK284" i="212"/>
  <c r="AI284" i="212"/>
  <c r="AH284" i="212"/>
  <c r="AG284" i="212"/>
  <c r="AF284" i="212"/>
  <c r="AE284" i="212"/>
  <c r="AD284" i="212"/>
  <c r="AB284" i="212"/>
  <c r="AA284" i="212"/>
  <c r="Z284" i="212"/>
  <c r="Y284" i="212"/>
  <c r="X284" i="212"/>
  <c r="W284" i="212"/>
  <c r="Q284" i="212"/>
  <c r="P284" i="212"/>
  <c r="O284" i="212"/>
  <c r="N284" i="212"/>
  <c r="M284" i="212"/>
  <c r="L284" i="212"/>
  <c r="K284" i="212"/>
  <c r="J284" i="212"/>
  <c r="I284" i="212"/>
  <c r="AM267" i="212"/>
  <c r="AL267" i="212"/>
  <c r="AK267" i="212"/>
  <c r="AI267" i="212"/>
  <c r="AH267" i="212"/>
  <c r="AG267" i="212"/>
  <c r="AF267" i="212"/>
  <c r="AE267" i="212"/>
  <c r="AD267" i="212"/>
  <c r="AB267" i="212"/>
  <c r="AA267" i="212"/>
  <c r="Z267" i="212"/>
  <c r="Y267" i="212"/>
  <c r="X267" i="212"/>
  <c r="W267" i="212"/>
  <c r="Q267" i="212"/>
  <c r="P267" i="212"/>
  <c r="O267" i="212"/>
  <c r="N267" i="212"/>
  <c r="M267" i="212"/>
  <c r="L267" i="212"/>
  <c r="K267" i="212"/>
  <c r="J267" i="212"/>
  <c r="I267" i="212"/>
  <c r="AM250" i="212"/>
  <c r="AL250" i="212"/>
  <c r="AK250" i="212"/>
  <c r="AI250" i="212"/>
  <c r="AH250" i="212"/>
  <c r="AG250" i="212"/>
  <c r="AF250" i="212"/>
  <c r="AE250" i="212"/>
  <c r="AD250" i="212"/>
  <c r="AB250" i="212"/>
  <c r="AA250" i="212"/>
  <c r="Z250" i="212"/>
  <c r="Y250" i="212"/>
  <c r="X250" i="212"/>
  <c r="W250" i="212"/>
  <c r="Q250" i="212"/>
  <c r="P250" i="212"/>
  <c r="O250" i="212"/>
  <c r="N250" i="212"/>
  <c r="M250" i="212"/>
  <c r="L250" i="212"/>
  <c r="K250" i="212"/>
  <c r="J250" i="212"/>
  <c r="I250" i="212"/>
  <c r="AM233" i="212"/>
  <c r="AL233" i="212"/>
  <c r="AK233" i="212"/>
  <c r="AI233" i="212"/>
  <c r="AH233" i="212"/>
  <c r="AG233" i="212"/>
  <c r="AF233" i="212"/>
  <c r="AE233" i="212"/>
  <c r="AD233" i="212"/>
  <c r="AB233" i="212"/>
  <c r="AA233" i="212"/>
  <c r="Z233" i="212"/>
  <c r="Y233" i="212"/>
  <c r="X233" i="212"/>
  <c r="W233" i="212"/>
  <c r="Q233" i="212"/>
  <c r="P233" i="212"/>
  <c r="O233" i="212"/>
  <c r="N233" i="212"/>
  <c r="M233" i="212"/>
  <c r="L233" i="212"/>
  <c r="K233" i="212"/>
  <c r="J233" i="212"/>
  <c r="I233" i="212"/>
  <c r="AM216" i="212"/>
  <c r="AL216" i="212"/>
  <c r="AK216" i="212"/>
  <c r="AI216" i="212"/>
  <c r="AH216" i="212"/>
  <c r="AG216" i="212"/>
  <c r="AF216" i="212"/>
  <c r="AE216" i="212"/>
  <c r="AD216" i="212"/>
  <c r="AB216" i="212"/>
  <c r="AA216" i="212"/>
  <c r="Z216" i="212"/>
  <c r="Y216" i="212"/>
  <c r="X216" i="212"/>
  <c r="W216" i="212"/>
  <c r="Q216" i="212"/>
  <c r="P216" i="212"/>
  <c r="O216" i="212"/>
  <c r="N216" i="212"/>
  <c r="M216" i="212"/>
  <c r="L216" i="212"/>
  <c r="K216" i="212"/>
  <c r="J216" i="212"/>
  <c r="I216" i="212"/>
  <c r="AM199" i="212"/>
  <c r="AL199" i="212"/>
  <c r="AK199" i="212"/>
  <c r="AI199" i="212"/>
  <c r="AH199" i="212"/>
  <c r="AG199" i="212"/>
  <c r="AF199" i="212"/>
  <c r="AE199" i="212"/>
  <c r="AD199" i="212"/>
  <c r="AB199" i="212"/>
  <c r="AA199" i="212"/>
  <c r="Z199" i="212"/>
  <c r="Y199" i="212"/>
  <c r="X199" i="212"/>
  <c r="W199" i="212"/>
  <c r="Q199" i="212"/>
  <c r="P199" i="212"/>
  <c r="O199" i="212"/>
  <c r="N199" i="212"/>
  <c r="M199" i="212"/>
  <c r="L199" i="212"/>
  <c r="K199" i="212"/>
  <c r="J199" i="212"/>
  <c r="I199" i="212"/>
  <c r="AM182" i="212"/>
  <c r="AL182" i="212"/>
  <c r="AK182" i="212"/>
  <c r="AI182" i="212"/>
  <c r="AH182" i="212"/>
  <c r="AG182" i="212"/>
  <c r="AF182" i="212"/>
  <c r="AE182" i="212"/>
  <c r="AD182" i="212"/>
  <c r="AB182" i="212"/>
  <c r="AA182" i="212"/>
  <c r="Z182" i="212"/>
  <c r="Y182" i="212"/>
  <c r="X182" i="212"/>
  <c r="W182" i="212"/>
  <c r="Q182" i="212"/>
  <c r="P182" i="212"/>
  <c r="O182" i="212"/>
  <c r="N182" i="212"/>
  <c r="M182" i="212"/>
  <c r="L182" i="212"/>
  <c r="K182" i="212"/>
  <c r="J182" i="212"/>
  <c r="I182" i="212"/>
  <c r="AM165" i="212"/>
  <c r="AL165" i="212"/>
  <c r="AK165" i="212"/>
  <c r="AI165" i="212"/>
  <c r="AH165" i="212"/>
  <c r="AG165" i="212"/>
  <c r="AF165" i="212"/>
  <c r="AE165" i="212"/>
  <c r="AD165" i="212"/>
  <c r="AB165" i="212"/>
  <c r="AA165" i="212"/>
  <c r="Z165" i="212"/>
  <c r="Y165" i="212"/>
  <c r="X165" i="212"/>
  <c r="W165" i="212"/>
  <c r="Q165" i="212"/>
  <c r="P165" i="212"/>
  <c r="O165" i="212"/>
  <c r="N165" i="212"/>
  <c r="M165" i="212"/>
  <c r="L165" i="212"/>
  <c r="K165" i="212"/>
  <c r="J165" i="212"/>
  <c r="I165" i="212"/>
  <c r="AM148" i="212"/>
  <c r="AL148" i="212"/>
  <c r="AK148" i="212"/>
  <c r="AI148" i="212"/>
  <c r="AH148" i="212"/>
  <c r="AG148" i="212"/>
  <c r="AF148" i="212"/>
  <c r="AE148" i="212"/>
  <c r="AD148" i="212"/>
  <c r="AB148" i="212"/>
  <c r="AA148" i="212"/>
  <c r="Z148" i="212"/>
  <c r="Y148" i="212"/>
  <c r="X148" i="212"/>
  <c r="W148" i="212"/>
  <c r="Q148" i="212"/>
  <c r="P148" i="212"/>
  <c r="O148" i="212"/>
  <c r="N148" i="212"/>
  <c r="M148" i="212"/>
  <c r="L148" i="212"/>
  <c r="K148" i="212"/>
  <c r="J148" i="212"/>
  <c r="I148" i="212"/>
  <c r="AM131" i="212"/>
  <c r="AL131" i="212"/>
  <c r="AK131" i="212"/>
  <c r="AI131" i="212"/>
  <c r="AH131" i="212"/>
  <c r="AG131" i="212"/>
  <c r="AF131" i="212"/>
  <c r="AE131" i="212"/>
  <c r="AD131" i="212"/>
  <c r="AB131" i="212"/>
  <c r="AA131" i="212"/>
  <c r="Z131" i="212"/>
  <c r="Y131" i="212"/>
  <c r="X131" i="212"/>
  <c r="W131" i="212"/>
  <c r="Q131" i="212"/>
  <c r="P131" i="212"/>
  <c r="O131" i="212"/>
  <c r="N131" i="212"/>
  <c r="M131" i="212"/>
  <c r="L131" i="212"/>
  <c r="K131" i="212"/>
  <c r="J131" i="212"/>
  <c r="I131" i="212"/>
  <c r="AM114" i="212"/>
  <c r="AL114" i="212"/>
  <c r="AK114" i="212"/>
  <c r="AI114" i="212"/>
  <c r="AH114" i="212"/>
  <c r="AG114" i="212"/>
  <c r="AF114" i="212"/>
  <c r="AE114" i="212"/>
  <c r="AD114" i="212"/>
  <c r="AB114" i="212"/>
  <c r="AA114" i="212"/>
  <c r="Z114" i="212"/>
  <c r="Y114" i="212"/>
  <c r="X114" i="212"/>
  <c r="W114" i="212"/>
  <c r="Q114" i="212"/>
  <c r="P114" i="212"/>
  <c r="O114" i="212"/>
  <c r="N114" i="212"/>
  <c r="M114" i="212"/>
  <c r="L114" i="212"/>
  <c r="K114" i="212"/>
  <c r="J114" i="212"/>
  <c r="I114" i="212"/>
  <c r="AM97" i="212"/>
  <c r="AL97" i="212"/>
  <c r="AK97" i="212"/>
  <c r="AI97" i="212"/>
  <c r="AH97" i="212"/>
  <c r="AG97" i="212"/>
  <c r="AF97" i="212"/>
  <c r="AE97" i="212"/>
  <c r="AD97" i="212"/>
  <c r="AB97" i="212"/>
  <c r="AA97" i="212"/>
  <c r="Z97" i="212"/>
  <c r="Y97" i="212"/>
  <c r="X97" i="212"/>
  <c r="W97" i="212"/>
  <c r="Q97" i="212"/>
  <c r="P97" i="212"/>
  <c r="O97" i="212"/>
  <c r="N97" i="212"/>
  <c r="M97" i="212"/>
  <c r="L97" i="212"/>
  <c r="K97" i="212"/>
  <c r="J97" i="212"/>
  <c r="I97" i="212"/>
  <c r="AM80" i="212"/>
  <c r="AL80" i="212"/>
  <c r="AK80" i="212"/>
  <c r="AI80" i="212"/>
  <c r="AI8" i="212" s="1"/>
  <c r="AH80" i="212"/>
  <c r="AG80" i="212"/>
  <c r="AF80" i="212"/>
  <c r="AE80" i="212"/>
  <c r="AD80" i="212"/>
  <c r="AB80" i="212"/>
  <c r="AA80" i="212"/>
  <c r="Z80" i="212"/>
  <c r="Y80" i="212"/>
  <c r="X80" i="212"/>
  <c r="W80" i="212"/>
  <c r="Q80" i="212"/>
  <c r="P80" i="212"/>
  <c r="O80" i="212"/>
  <c r="N80" i="212"/>
  <c r="M80" i="212"/>
  <c r="L80" i="212"/>
  <c r="K80" i="212"/>
  <c r="J80" i="212"/>
  <c r="I80" i="212"/>
  <c r="AM63" i="212"/>
  <c r="AL63" i="212"/>
  <c r="AK63" i="212"/>
  <c r="AI63" i="212"/>
  <c r="AH63" i="212"/>
  <c r="AG63" i="212"/>
  <c r="AF63" i="212"/>
  <c r="AE63" i="212"/>
  <c r="AD63" i="212"/>
  <c r="AB63" i="212"/>
  <c r="AA63" i="212"/>
  <c r="Z63" i="212"/>
  <c r="Y63" i="212"/>
  <c r="X63" i="212"/>
  <c r="W63" i="212"/>
  <c r="Q63" i="212"/>
  <c r="P63" i="212"/>
  <c r="O63" i="212"/>
  <c r="N63" i="212"/>
  <c r="M63" i="212"/>
  <c r="L63" i="212"/>
  <c r="K63" i="212"/>
  <c r="J63" i="212"/>
  <c r="I63" i="212"/>
  <c r="AM46" i="212"/>
  <c r="AL46" i="212"/>
  <c r="AK46" i="212"/>
  <c r="AI46" i="212"/>
  <c r="AH46" i="212"/>
  <c r="AG46" i="212"/>
  <c r="AF46" i="212"/>
  <c r="AE46" i="212"/>
  <c r="AD46" i="212"/>
  <c r="AB46" i="212"/>
  <c r="AB8" i="212" s="1"/>
  <c r="AA46" i="212"/>
  <c r="Z46" i="212"/>
  <c r="Y46" i="212"/>
  <c r="X46" i="212"/>
  <c r="W46" i="212"/>
  <c r="Q46" i="212"/>
  <c r="P46" i="212"/>
  <c r="O46" i="212"/>
  <c r="N46" i="212"/>
  <c r="M46" i="212"/>
  <c r="L46" i="212"/>
  <c r="K46" i="212"/>
  <c r="K8" i="212" s="1"/>
  <c r="J46" i="212"/>
  <c r="I46" i="212"/>
  <c r="AM29" i="212"/>
  <c r="AL29" i="212"/>
  <c r="AK29" i="212"/>
  <c r="AK8" i="212" s="1"/>
  <c r="AI29" i="212"/>
  <c r="AH29" i="212"/>
  <c r="AG29" i="212"/>
  <c r="AF29" i="212"/>
  <c r="AE29" i="212"/>
  <c r="AD29" i="212"/>
  <c r="AB29" i="212"/>
  <c r="AA29" i="212"/>
  <c r="Z29" i="212"/>
  <c r="Y29" i="212"/>
  <c r="X29" i="212"/>
  <c r="W29" i="212"/>
  <c r="Q29" i="212"/>
  <c r="P29" i="212"/>
  <c r="O29" i="212"/>
  <c r="N29" i="212"/>
  <c r="M29" i="212"/>
  <c r="L29" i="212"/>
  <c r="L8" i="212" s="1"/>
  <c r="K29" i="212"/>
  <c r="J29" i="212"/>
  <c r="I29" i="212"/>
  <c r="B29" i="212"/>
  <c r="B46" i="212" s="1"/>
  <c r="B63" i="212" s="1"/>
  <c r="B80" i="212" s="1"/>
  <c r="B97" i="212" s="1"/>
  <c r="B114" i="212" s="1"/>
  <c r="B131" i="212" s="1"/>
  <c r="B148" i="212" s="1"/>
  <c r="B165" i="212" s="1"/>
  <c r="B182" i="212" s="1"/>
  <c r="B199" i="212" s="1"/>
  <c r="B216" i="212" s="1"/>
  <c r="B233" i="212" s="1"/>
  <c r="B250" i="212" s="1"/>
  <c r="B267" i="212" s="1"/>
  <c r="B284" i="212" s="1"/>
  <c r="B301" i="212" s="1"/>
  <c r="B318" i="212" s="1"/>
  <c r="B335" i="212" s="1"/>
  <c r="B352" i="212" s="1"/>
  <c r="B369" i="212" s="1"/>
  <c r="B386" i="212" s="1"/>
  <c r="B403" i="212" s="1"/>
  <c r="B420" i="212" s="1"/>
  <c r="B437" i="212" s="1"/>
  <c r="B454" i="212" s="1"/>
  <c r="B471" i="212" s="1"/>
  <c r="B488" i="212" s="1"/>
  <c r="B505" i="212" s="1"/>
  <c r="AM12" i="212"/>
  <c r="AL12" i="212"/>
  <c r="AK12" i="212"/>
  <c r="AI12" i="212"/>
  <c r="AH12" i="212"/>
  <c r="AG12" i="212"/>
  <c r="AF12" i="212"/>
  <c r="AF8" i="212" s="1"/>
  <c r="AE12" i="212"/>
  <c r="AD12" i="212"/>
  <c r="AD8" i="212" s="1"/>
  <c r="AB12" i="212"/>
  <c r="AA12" i="212"/>
  <c r="Z12" i="212"/>
  <c r="Y12" i="212"/>
  <c r="X12" i="212"/>
  <c r="W12" i="212"/>
  <c r="Q12" i="212"/>
  <c r="P12" i="212"/>
  <c r="O12" i="212"/>
  <c r="N12" i="212"/>
  <c r="N8" i="212" s="1"/>
  <c r="M12" i="212"/>
  <c r="L12" i="212"/>
  <c r="K12" i="212"/>
  <c r="J12" i="212"/>
  <c r="I12" i="212"/>
  <c r="W8" i="212"/>
  <c r="S8" i="212"/>
  <c r="M8" i="212"/>
  <c r="AT7" i="212"/>
  <c r="Q7" i="212"/>
  <c r="E5" i="212"/>
  <c r="D5" i="212"/>
  <c r="B5" i="212"/>
  <c r="B4" i="212"/>
  <c r="G3" i="212"/>
  <c r="E3" i="212"/>
  <c r="B3" i="212"/>
  <c r="H2" i="211"/>
  <c r="C2" i="211"/>
  <c r="AM505" i="211"/>
  <c r="AL505" i="211"/>
  <c r="AK505" i="211"/>
  <c r="AI505" i="211"/>
  <c r="AH505" i="211"/>
  <c r="AG505" i="211"/>
  <c r="AF505" i="211"/>
  <c r="AE505" i="211"/>
  <c r="AD505" i="211"/>
  <c r="AB505" i="211"/>
  <c r="AA505" i="211"/>
  <c r="Z505" i="211"/>
  <c r="Y505" i="211"/>
  <c r="X505" i="211"/>
  <c r="W505" i="211"/>
  <c r="Q505" i="211"/>
  <c r="P505" i="211"/>
  <c r="O505" i="211"/>
  <c r="N505" i="211"/>
  <c r="M505" i="211"/>
  <c r="L505" i="211"/>
  <c r="K505" i="211"/>
  <c r="J505" i="211"/>
  <c r="I505" i="211"/>
  <c r="AM488" i="211"/>
  <c r="AL488" i="211"/>
  <c r="AK488" i="211"/>
  <c r="AI488" i="211"/>
  <c r="AH488" i="211"/>
  <c r="AG488" i="211"/>
  <c r="AF488" i="211"/>
  <c r="AE488" i="211"/>
  <c r="AD488" i="211"/>
  <c r="AB488" i="211"/>
  <c r="AA488" i="211"/>
  <c r="Z488" i="211"/>
  <c r="Y488" i="211"/>
  <c r="X488" i="211"/>
  <c r="W488" i="211"/>
  <c r="Q488" i="211"/>
  <c r="P488" i="211"/>
  <c r="O488" i="211"/>
  <c r="N488" i="211"/>
  <c r="M488" i="211"/>
  <c r="L488" i="211"/>
  <c r="K488" i="211"/>
  <c r="J488" i="211"/>
  <c r="I488" i="211"/>
  <c r="AM471" i="211"/>
  <c r="AL471" i="211"/>
  <c r="AK471" i="211"/>
  <c r="AI471" i="211"/>
  <c r="AH471" i="211"/>
  <c r="AG471" i="211"/>
  <c r="AF471" i="211"/>
  <c r="AE471" i="211"/>
  <c r="AD471" i="211"/>
  <c r="AB471" i="211"/>
  <c r="AA471" i="211"/>
  <c r="Z471" i="211"/>
  <c r="Y471" i="211"/>
  <c r="X471" i="211"/>
  <c r="W471" i="211"/>
  <c r="Q471" i="211"/>
  <c r="P471" i="211"/>
  <c r="O471" i="211"/>
  <c r="N471" i="211"/>
  <c r="M471" i="211"/>
  <c r="L471" i="211"/>
  <c r="K471" i="211"/>
  <c r="J471" i="211"/>
  <c r="I471" i="211"/>
  <c r="AM454" i="211"/>
  <c r="AL454" i="211"/>
  <c r="AK454" i="211"/>
  <c r="AI454" i="211"/>
  <c r="AH454" i="211"/>
  <c r="AG454" i="211"/>
  <c r="AF454" i="211"/>
  <c r="AE454" i="211"/>
  <c r="AD454" i="211"/>
  <c r="AB454" i="211"/>
  <c r="AA454" i="211"/>
  <c r="Z454" i="211"/>
  <c r="Y454" i="211"/>
  <c r="X454" i="211"/>
  <c r="W454" i="211"/>
  <c r="Q454" i="211"/>
  <c r="P454" i="211"/>
  <c r="O454" i="211"/>
  <c r="N454" i="211"/>
  <c r="M454" i="211"/>
  <c r="L454" i="211"/>
  <c r="K454" i="211"/>
  <c r="J454" i="211"/>
  <c r="I454" i="211"/>
  <c r="AM437" i="211"/>
  <c r="AL437" i="211"/>
  <c r="AK437" i="211"/>
  <c r="AI437" i="211"/>
  <c r="AH437" i="211"/>
  <c r="AG437" i="211"/>
  <c r="AF437" i="211"/>
  <c r="AE437" i="211"/>
  <c r="AD437" i="211"/>
  <c r="AB437" i="211"/>
  <c r="AA437" i="211"/>
  <c r="Z437" i="211"/>
  <c r="Y437" i="211"/>
  <c r="X437" i="211"/>
  <c r="W437" i="211"/>
  <c r="Q437" i="211"/>
  <c r="P437" i="211"/>
  <c r="O437" i="211"/>
  <c r="N437" i="211"/>
  <c r="M437" i="211"/>
  <c r="L437" i="211"/>
  <c r="K437" i="211"/>
  <c r="J437" i="211"/>
  <c r="I437" i="211"/>
  <c r="AM420" i="211"/>
  <c r="AL420" i="211"/>
  <c r="AK420" i="211"/>
  <c r="AI420" i="211"/>
  <c r="AH420" i="211"/>
  <c r="AG420" i="211"/>
  <c r="AF420" i="211"/>
  <c r="AE420" i="211"/>
  <c r="AD420" i="211"/>
  <c r="AB420" i="211"/>
  <c r="AA420" i="211"/>
  <c r="Z420" i="211"/>
  <c r="Y420" i="211"/>
  <c r="X420" i="211"/>
  <c r="W420" i="211"/>
  <c r="Q420" i="211"/>
  <c r="P420" i="211"/>
  <c r="O420" i="211"/>
  <c r="N420" i="211"/>
  <c r="M420" i="211"/>
  <c r="L420" i="211"/>
  <c r="K420" i="211"/>
  <c r="J420" i="211"/>
  <c r="I420" i="211"/>
  <c r="AM403" i="211"/>
  <c r="AL403" i="211"/>
  <c r="AK403" i="211"/>
  <c r="AI403" i="211"/>
  <c r="AH403" i="211"/>
  <c r="AG403" i="211"/>
  <c r="AF403" i="211"/>
  <c r="AE403" i="211"/>
  <c r="AD403" i="211"/>
  <c r="AB403" i="211"/>
  <c r="AA403" i="211"/>
  <c r="Z403" i="211"/>
  <c r="Y403" i="211"/>
  <c r="X403" i="211"/>
  <c r="W403" i="211"/>
  <c r="Q403" i="211"/>
  <c r="P403" i="211"/>
  <c r="O403" i="211"/>
  <c r="N403" i="211"/>
  <c r="M403" i="211"/>
  <c r="L403" i="211"/>
  <c r="K403" i="211"/>
  <c r="J403" i="211"/>
  <c r="I403" i="211"/>
  <c r="AM386" i="211"/>
  <c r="AL386" i="211"/>
  <c r="AK386" i="211"/>
  <c r="AI386" i="211"/>
  <c r="AH386" i="211"/>
  <c r="AG386" i="211"/>
  <c r="AF386" i="211"/>
  <c r="AE386" i="211"/>
  <c r="AD386" i="211"/>
  <c r="AB386" i="211"/>
  <c r="AA386" i="211"/>
  <c r="Z386" i="211"/>
  <c r="Y386" i="211"/>
  <c r="X386" i="211"/>
  <c r="W386" i="211"/>
  <c r="Q386" i="211"/>
  <c r="P386" i="211"/>
  <c r="O386" i="211"/>
  <c r="N386" i="211"/>
  <c r="M386" i="211"/>
  <c r="L386" i="211"/>
  <c r="K386" i="211"/>
  <c r="J386" i="211"/>
  <c r="I386" i="211"/>
  <c r="AM369" i="211"/>
  <c r="AL369" i="211"/>
  <c r="AK369" i="211"/>
  <c r="AI369" i="211"/>
  <c r="AH369" i="211"/>
  <c r="AG369" i="211"/>
  <c r="AF369" i="211"/>
  <c r="AE369" i="211"/>
  <c r="AD369" i="211"/>
  <c r="AB369" i="211"/>
  <c r="AA369" i="211"/>
  <c r="Z369" i="211"/>
  <c r="Y369" i="211"/>
  <c r="X369" i="211"/>
  <c r="W369" i="211"/>
  <c r="Q369" i="211"/>
  <c r="P369" i="211"/>
  <c r="O369" i="211"/>
  <c r="N369" i="211"/>
  <c r="M369" i="211"/>
  <c r="L369" i="211"/>
  <c r="K369" i="211"/>
  <c r="J369" i="211"/>
  <c r="I369" i="211"/>
  <c r="AM352" i="211"/>
  <c r="AL352" i="211"/>
  <c r="AK352" i="211"/>
  <c r="AI352" i="211"/>
  <c r="AH352" i="211"/>
  <c r="AG352" i="211"/>
  <c r="AF352" i="211"/>
  <c r="AE352" i="211"/>
  <c r="AD352" i="211"/>
  <c r="AB352" i="211"/>
  <c r="AA352" i="211"/>
  <c r="Z352" i="211"/>
  <c r="Y352" i="211"/>
  <c r="X352" i="211"/>
  <c r="W352" i="211"/>
  <c r="Q352" i="211"/>
  <c r="P352" i="211"/>
  <c r="O352" i="211"/>
  <c r="N352" i="211"/>
  <c r="M352" i="211"/>
  <c r="L352" i="211"/>
  <c r="K352" i="211"/>
  <c r="J352" i="211"/>
  <c r="I352" i="211"/>
  <c r="AM335" i="211"/>
  <c r="AL335" i="211"/>
  <c r="AK335" i="211"/>
  <c r="AI335" i="211"/>
  <c r="AH335" i="211"/>
  <c r="AG335" i="211"/>
  <c r="AF335" i="211"/>
  <c r="AE335" i="211"/>
  <c r="AD335" i="211"/>
  <c r="AB335" i="211"/>
  <c r="AA335" i="211"/>
  <c r="Z335" i="211"/>
  <c r="Y335" i="211"/>
  <c r="X335" i="211"/>
  <c r="W335" i="211"/>
  <c r="Q335" i="211"/>
  <c r="P335" i="211"/>
  <c r="O335" i="211"/>
  <c r="N335" i="211"/>
  <c r="M335" i="211"/>
  <c r="L335" i="211"/>
  <c r="K335" i="211"/>
  <c r="J335" i="211"/>
  <c r="I335" i="211"/>
  <c r="AM318" i="211"/>
  <c r="AL318" i="211"/>
  <c r="AK318" i="211"/>
  <c r="AI318" i="211"/>
  <c r="AH318" i="211"/>
  <c r="AG318" i="211"/>
  <c r="AF318" i="211"/>
  <c r="AE318" i="211"/>
  <c r="AD318" i="211"/>
  <c r="AB318" i="211"/>
  <c r="AA318" i="211"/>
  <c r="Z318" i="211"/>
  <c r="Y318" i="211"/>
  <c r="X318" i="211"/>
  <c r="W318" i="211"/>
  <c r="Q318" i="211"/>
  <c r="P318" i="211"/>
  <c r="O318" i="211"/>
  <c r="N318" i="211"/>
  <c r="M318" i="211"/>
  <c r="L318" i="211"/>
  <c r="K318" i="211"/>
  <c r="J318" i="211"/>
  <c r="I318" i="211"/>
  <c r="AM301" i="211"/>
  <c r="AL301" i="211"/>
  <c r="AK301" i="211"/>
  <c r="AI301" i="211"/>
  <c r="AH301" i="211"/>
  <c r="AG301" i="211"/>
  <c r="AF301" i="211"/>
  <c r="AE301" i="211"/>
  <c r="AD301" i="211"/>
  <c r="AB301" i="211"/>
  <c r="AA301" i="211"/>
  <c r="Z301" i="211"/>
  <c r="Y301" i="211"/>
  <c r="X301" i="211"/>
  <c r="W301" i="211"/>
  <c r="Q301" i="211"/>
  <c r="P301" i="211"/>
  <c r="O301" i="211"/>
  <c r="N301" i="211"/>
  <c r="M301" i="211"/>
  <c r="L301" i="211"/>
  <c r="K301" i="211"/>
  <c r="J301" i="211"/>
  <c r="I301" i="211"/>
  <c r="AM284" i="211"/>
  <c r="AL284" i="211"/>
  <c r="AK284" i="211"/>
  <c r="AI284" i="211"/>
  <c r="AH284" i="211"/>
  <c r="AG284" i="211"/>
  <c r="AF284" i="211"/>
  <c r="AE284" i="211"/>
  <c r="AD284" i="211"/>
  <c r="AB284" i="211"/>
  <c r="AA284" i="211"/>
  <c r="Z284" i="211"/>
  <c r="Y284" i="211"/>
  <c r="X284" i="211"/>
  <c r="W284" i="211"/>
  <c r="Q284" i="211"/>
  <c r="P284" i="211"/>
  <c r="O284" i="211"/>
  <c r="N284" i="211"/>
  <c r="M284" i="211"/>
  <c r="L284" i="211"/>
  <c r="K284" i="211"/>
  <c r="J284" i="211"/>
  <c r="I284" i="211"/>
  <c r="AM267" i="211"/>
  <c r="AL267" i="211"/>
  <c r="AK267" i="211"/>
  <c r="AI267" i="211"/>
  <c r="AH267" i="211"/>
  <c r="AG267" i="211"/>
  <c r="AF267" i="211"/>
  <c r="AE267" i="211"/>
  <c r="AD267" i="211"/>
  <c r="AB267" i="211"/>
  <c r="AA267" i="211"/>
  <c r="Z267" i="211"/>
  <c r="Y267" i="211"/>
  <c r="X267" i="211"/>
  <c r="W267" i="211"/>
  <c r="Q267" i="211"/>
  <c r="P267" i="211"/>
  <c r="O267" i="211"/>
  <c r="N267" i="211"/>
  <c r="M267" i="211"/>
  <c r="L267" i="211"/>
  <c r="K267" i="211"/>
  <c r="J267" i="211"/>
  <c r="I267" i="211"/>
  <c r="AM250" i="211"/>
  <c r="AL250" i="211"/>
  <c r="AK250" i="211"/>
  <c r="AI250" i="211"/>
  <c r="AH250" i="211"/>
  <c r="AG250" i="211"/>
  <c r="AF250" i="211"/>
  <c r="AE250" i="211"/>
  <c r="AD250" i="211"/>
  <c r="AB250" i="211"/>
  <c r="AA250" i="211"/>
  <c r="Z250" i="211"/>
  <c r="Y250" i="211"/>
  <c r="X250" i="211"/>
  <c r="W250" i="211"/>
  <c r="Q250" i="211"/>
  <c r="P250" i="211"/>
  <c r="O250" i="211"/>
  <c r="N250" i="211"/>
  <c r="M250" i="211"/>
  <c r="L250" i="211"/>
  <c r="K250" i="211"/>
  <c r="J250" i="211"/>
  <c r="I250" i="211"/>
  <c r="AM233" i="211"/>
  <c r="AL233" i="211"/>
  <c r="AK233" i="211"/>
  <c r="AI233" i="211"/>
  <c r="AH233" i="211"/>
  <c r="AG233" i="211"/>
  <c r="AF233" i="211"/>
  <c r="AE233" i="211"/>
  <c r="AD233" i="211"/>
  <c r="AB233" i="211"/>
  <c r="AA233" i="211"/>
  <c r="Z233" i="211"/>
  <c r="Y233" i="211"/>
  <c r="X233" i="211"/>
  <c r="W233" i="211"/>
  <c r="Q233" i="211"/>
  <c r="P233" i="211"/>
  <c r="O233" i="211"/>
  <c r="N233" i="211"/>
  <c r="M233" i="211"/>
  <c r="L233" i="211"/>
  <c r="K233" i="211"/>
  <c r="J233" i="211"/>
  <c r="I233" i="211"/>
  <c r="AM216" i="211"/>
  <c r="AL216" i="211"/>
  <c r="AK216" i="211"/>
  <c r="AI216" i="211"/>
  <c r="AH216" i="211"/>
  <c r="AG216" i="211"/>
  <c r="AF216" i="211"/>
  <c r="AE216" i="211"/>
  <c r="AD216" i="211"/>
  <c r="AB216" i="211"/>
  <c r="AA216" i="211"/>
  <c r="Z216" i="211"/>
  <c r="Y216" i="211"/>
  <c r="X216" i="211"/>
  <c r="W216" i="211"/>
  <c r="Q216" i="211"/>
  <c r="P216" i="211"/>
  <c r="O216" i="211"/>
  <c r="N216" i="211"/>
  <c r="M216" i="211"/>
  <c r="L216" i="211"/>
  <c r="K216" i="211"/>
  <c r="J216" i="211"/>
  <c r="I216" i="211"/>
  <c r="AM199" i="211"/>
  <c r="AL199" i="211"/>
  <c r="AK199" i="211"/>
  <c r="AI199" i="211"/>
  <c r="AH199" i="211"/>
  <c r="AG199" i="211"/>
  <c r="AF199" i="211"/>
  <c r="AE199" i="211"/>
  <c r="AD199" i="211"/>
  <c r="AB199" i="211"/>
  <c r="AA199" i="211"/>
  <c r="Z199" i="211"/>
  <c r="Y199" i="211"/>
  <c r="X199" i="211"/>
  <c r="W199" i="211"/>
  <c r="Q199" i="211"/>
  <c r="P199" i="211"/>
  <c r="O199" i="211"/>
  <c r="N199" i="211"/>
  <c r="M199" i="211"/>
  <c r="L199" i="211"/>
  <c r="K199" i="211"/>
  <c r="J199" i="211"/>
  <c r="I199" i="211"/>
  <c r="AM182" i="211"/>
  <c r="AL182" i="211"/>
  <c r="AK182" i="211"/>
  <c r="AI182" i="211"/>
  <c r="AH182" i="211"/>
  <c r="AG182" i="211"/>
  <c r="AF182" i="211"/>
  <c r="AE182" i="211"/>
  <c r="AD182" i="211"/>
  <c r="AB182" i="211"/>
  <c r="AA182" i="211"/>
  <c r="Z182" i="211"/>
  <c r="Y182" i="211"/>
  <c r="X182" i="211"/>
  <c r="W182" i="211"/>
  <c r="Q182" i="211"/>
  <c r="P182" i="211"/>
  <c r="O182" i="211"/>
  <c r="N182" i="211"/>
  <c r="M182" i="211"/>
  <c r="L182" i="211"/>
  <c r="K182" i="211"/>
  <c r="J182" i="211"/>
  <c r="I182" i="211"/>
  <c r="AM165" i="211"/>
  <c r="AL165" i="211"/>
  <c r="AK165" i="211"/>
  <c r="AI165" i="211"/>
  <c r="AH165" i="211"/>
  <c r="AG165" i="211"/>
  <c r="AF165" i="211"/>
  <c r="AE165" i="211"/>
  <c r="AD165" i="211"/>
  <c r="AB165" i="211"/>
  <c r="AA165" i="211"/>
  <c r="Z165" i="211"/>
  <c r="Y165" i="211"/>
  <c r="X165" i="211"/>
  <c r="W165" i="211"/>
  <c r="Q165" i="211"/>
  <c r="P165" i="211"/>
  <c r="O165" i="211"/>
  <c r="N165" i="211"/>
  <c r="M165" i="211"/>
  <c r="L165" i="211"/>
  <c r="K165" i="211"/>
  <c r="J165" i="211"/>
  <c r="I165" i="211"/>
  <c r="AM148" i="211"/>
  <c r="AL148" i="211"/>
  <c r="AK148" i="211"/>
  <c r="AI148" i="211"/>
  <c r="AH148" i="211"/>
  <c r="AG148" i="211"/>
  <c r="AF148" i="211"/>
  <c r="AE148" i="211"/>
  <c r="AD148" i="211"/>
  <c r="AB148" i="211"/>
  <c r="AA148" i="211"/>
  <c r="Z148" i="211"/>
  <c r="Y148" i="211"/>
  <c r="X148" i="211"/>
  <c r="W148" i="211"/>
  <c r="Q148" i="211"/>
  <c r="P148" i="211"/>
  <c r="O148" i="211"/>
  <c r="N148" i="211"/>
  <c r="M148" i="211"/>
  <c r="L148" i="211"/>
  <c r="K148" i="211"/>
  <c r="J148" i="211"/>
  <c r="I148" i="211"/>
  <c r="AM131" i="211"/>
  <c r="AL131" i="211"/>
  <c r="AK131" i="211"/>
  <c r="AI131" i="211"/>
  <c r="AH131" i="211"/>
  <c r="AG131" i="211"/>
  <c r="AF131" i="211"/>
  <c r="AE131" i="211"/>
  <c r="AD131" i="211"/>
  <c r="AB131" i="211"/>
  <c r="AA131" i="211"/>
  <c r="Z131" i="211"/>
  <c r="Y131" i="211"/>
  <c r="X131" i="211"/>
  <c r="W131" i="211"/>
  <c r="Q131" i="211"/>
  <c r="P131" i="211"/>
  <c r="O131" i="211"/>
  <c r="N131" i="211"/>
  <c r="M131" i="211"/>
  <c r="L131" i="211"/>
  <c r="K131" i="211"/>
  <c r="J131" i="211"/>
  <c r="I131" i="211"/>
  <c r="AM114" i="211"/>
  <c r="AL114" i="211"/>
  <c r="AK114" i="211"/>
  <c r="AI114" i="211"/>
  <c r="AH114" i="211"/>
  <c r="AG114" i="211"/>
  <c r="AF114" i="211"/>
  <c r="AE114" i="211"/>
  <c r="AD114" i="211"/>
  <c r="AB114" i="211"/>
  <c r="AA114" i="211"/>
  <c r="Z114" i="211"/>
  <c r="Y114" i="211"/>
  <c r="X114" i="211"/>
  <c r="W114" i="211"/>
  <c r="Q114" i="211"/>
  <c r="P114" i="211"/>
  <c r="O114" i="211"/>
  <c r="N114" i="211"/>
  <c r="M114" i="211"/>
  <c r="L114" i="211"/>
  <c r="K114" i="211"/>
  <c r="J114" i="211"/>
  <c r="I114" i="211"/>
  <c r="AM97" i="211"/>
  <c r="AL97" i="211"/>
  <c r="AK97" i="211"/>
  <c r="AI97" i="211"/>
  <c r="AH97" i="211"/>
  <c r="AG97" i="211"/>
  <c r="AF97" i="211"/>
  <c r="AE97" i="211"/>
  <c r="AD97" i="211"/>
  <c r="AB97" i="211"/>
  <c r="AA97" i="211"/>
  <c r="Z97" i="211"/>
  <c r="Y97" i="211"/>
  <c r="X97" i="211"/>
  <c r="W97" i="211"/>
  <c r="Q97" i="211"/>
  <c r="P97" i="211"/>
  <c r="O97" i="211"/>
  <c r="N97" i="211"/>
  <c r="M97" i="211"/>
  <c r="L97" i="211"/>
  <c r="K97" i="211"/>
  <c r="J97" i="211"/>
  <c r="I97" i="211"/>
  <c r="AM80" i="211"/>
  <c r="AL80" i="211"/>
  <c r="AK80" i="211"/>
  <c r="AI80" i="211"/>
  <c r="AH80" i="211"/>
  <c r="AG80" i="211"/>
  <c r="AF80" i="211"/>
  <c r="AE80" i="211"/>
  <c r="AD80" i="211"/>
  <c r="AB80" i="211"/>
  <c r="AA80" i="211"/>
  <c r="Z80" i="211"/>
  <c r="Y80" i="211"/>
  <c r="X80" i="211"/>
  <c r="W80" i="211"/>
  <c r="Q80" i="211"/>
  <c r="P80" i="211"/>
  <c r="O80" i="211"/>
  <c r="N80" i="211"/>
  <c r="M80" i="211"/>
  <c r="L80" i="211"/>
  <c r="K80" i="211"/>
  <c r="J80" i="211"/>
  <c r="I80" i="211"/>
  <c r="AM63" i="211"/>
  <c r="AL63" i="211"/>
  <c r="AK63" i="211"/>
  <c r="AI63" i="211"/>
  <c r="AH63" i="211"/>
  <c r="AG63" i="211"/>
  <c r="AF63" i="211"/>
  <c r="AE63" i="211"/>
  <c r="AD63" i="211"/>
  <c r="AB63" i="211"/>
  <c r="AA63" i="211"/>
  <c r="Z63" i="211"/>
  <c r="Y63" i="211"/>
  <c r="X63" i="211"/>
  <c r="W63" i="211"/>
  <c r="Q63" i="211"/>
  <c r="P63" i="211"/>
  <c r="O63" i="211"/>
  <c r="N63" i="211"/>
  <c r="M63" i="211"/>
  <c r="L63" i="211"/>
  <c r="K63" i="211"/>
  <c r="J63" i="211"/>
  <c r="I63" i="211"/>
  <c r="AM46" i="211"/>
  <c r="AL46" i="211"/>
  <c r="AK46" i="211"/>
  <c r="AI46" i="211"/>
  <c r="AH46" i="211"/>
  <c r="AG46" i="211"/>
  <c r="AF46" i="211"/>
  <c r="AE46" i="211"/>
  <c r="AD46" i="211"/>
  <c r="AB46" i="211"/>
  <c r="AA46" i="211"/>
  <c r="Z46" i="211"/>
  <c r="Y46" i="211"/>
  <c r="X46" i="211"/>
  <c r="W46" i="211"/>
  <c r="Q46" i="211"/>
  <c r="P46" i="211"/>
  <c r="O46" i="211"/>
  <c r="N46" i="211"/>
  <c r="M46" i="211"/>
  <c r="L46" i="211"/>
  <c r="K46" i="211"/>
  <c r="J46" i="211"/>
  <c r="I46" i="211"/>
  <c r="AM29" i="211"/>
  <c r="AL29" i="211"/>
  <c r="AK29" i="211"/>
  <c r="AI29" i="211"/>
  <c r="AH29" i="211"/>
  <c r="AG29" i="211"/>
  <c r="AF29" i="211"/>
  <c r="AE29" i="211"/>
  <c r="AD29" i="211"/>
  <c r="AB29" i="211"/>
  <c r="AA29" i="211"/>
  <c r="Z29" i="211"/>
  <c r="Y29" i="211"/>
  <c r="X29" i="211"/>
  <c r="W29" i="211"/>
  <c r="Q29" i="211"/>
  <c r="P29" i="211"/>
  <c r="O29" i="211"/>
  <c r="N29" i="211"/>
  <c r="M29" i="211"/>
  <c r="L29" i="211"/>
  <c r="K29" i="211"/>
  <c r="J29" i="211"/>
  <c r="I29" i="211"/>
  <c r="B29" i="211"/>
  <c r="B46" i="211" s="1"/>
  <c r="B63" i="211" s="1"/>
  <c r="B80" i="211" s="1"/>
  <c r="B97" i="211" s="1"/>
  <c r="B114" i="211" s="1"/>
  <c r="B131" i="211" s="1"/>
  <c r="B148" i="211" s="1"/>
  <c r="B165" i="211" s="1"/>
  <c r="B182" i="211" s="1"/>
  <c r="B199" i="211" s="1"/>
  <c r="B216" i="211" s="1"/>
  <c r="B233" i="211" s="1"/>
  <c r="B250" i="211" s="1"/>
  <c r="B267" i="211" s="1"/>
  <c r="B284" i="211" s="1"/>
  <c r="B301" i="211" s="1"/>
  <c r="B318" i="211" s="1"/>
  <c r="B335" i="211" s="1"/>
  <c r="B352" i="211" s="1"/>
  <c r="B369" i="211" s="1"/>
  <c r="B386" i="211" s="1"/>
  <c r="B403" i="211" s="1"/>
  <c r="B420" i="211" s="1"/>
  <c r="B437" i="211" s="1"/>
  <c r="B454" i="211" s="1"/>
  <c r="B471" i="211" s="1"/>
  <c r="B488" i="211" s="1"/>
  <c r="B505" i="211" s="1"/>
  <c r="AM12" i="211"/>
  <c r="AL12" i="211"/>
  <c r="AL8" i="211" s="1"/>
  <c r="AK12" i="211"/>
  <c r="AK8" i="211" s="1"/>
  <c r="AI12" i="211"/>
  <c r="AH12" i="211"/>
  <c r="AG12" i="211"/>
  <c r="AF12" i="211"/>
  <c r="AF8" i="211" s="1"/>
  <c r="AE12" i="211"/>
  <c r="AE8" i="211" s="1"/>
  <c r="AD12" i="211"/>
  <c r="AD8" i="211" s="1"/>
  <c r="AB12" i="211"/>
  <c r="AA12" i="211"/>
  <c r="AA8" i="211" s="1"/>
  <c r="Z12" i="211"/>
  <c r="Z8" i="211" s="1"/>
  <c r="Y12" i="211"/>
  <c r="X12" i="211"/>
  <c r="X8" i="211" s="1"/>
  <c r="W12" i="211"/>
  <c r="W8" i="211" s="1"/>
  <c r="Q12" i="211"/>
  <c r="P12" i="211"/>
  <c r="O12" i="211"/>
  <c r="O8" i="211" s="1"/>
  <c r="N12" i="211"/>
  <c r="M12" i="211"/>
  <c r="M8" i="211" s="1"/>
  <c r="L12" i="211"/>
  <c r="K12" i="211"/>
  <c r="J12" i="211"/>
  <c r="J8" i="211" s="1"/>
  <c r="I12" i="211"/>
  <c r="I8" i="211" s="1"/>
  <c r="AM8" i="211"/>
  <c r="AG8" i="211"/>
  <c r="Y8" i="211"/>
  <c r="S8" i="211"/>
  <c r="L8" i="211"/>
  <c r="K8" i="211"/>
  <c r="AT7" i="211"/>
  <c r="Q7" i="211"/>
  <c r="E5" i="211"/>
  <c r="D5" i="211"/>
  <c r="B5" i="211"/>
  <c r="B4" i="211"/>
  <c r="G3" i="211"/>
  <c r="E3" i="211"/>
  <c r="B3" i="211"/>
  <c r="H2" i="210"/>
  <c r="C2" i="210"/>
  <c r="AM505" i="210"/>
  <c r="AL505" i="210"/>
  <c r="AK505" i="210"/>
  <c r="AI505" i="210"/>
  <c r="AH505" i="210"/>
  <c r="AG505" i="210"/>
  <c r="AF505" i="210"/>
  <c r="AE505" i="210"/>
  <c r="AD505" i="210"/>
  <c r="AB505" i="210"/>
  <c r="AA505" i="210"/>
  <c r="Z505" i="210"/>
  <c r="Y505" i="210"/>
  <c r="X505" i="210"/>
  <c r="W505" i="210"/>
  <c r="Q505" i="210"/>
  <c r="P505" i="210"/>
  <c r="O505" i="210"/>
  <c r="N505" i="210"/>
  <c r="M505" i="210"/>
  <c r="L505" i="210"/>
  <c r="K505" i="210"/>
  <c r="J505" i="210"/>
  <c r="I505" i="210"/>
  <c r="AM488" i="210"/>
  <c r="AL488" i="210"/>
  <c r="AK488" i="210"/>
  <c r="AI488" i="210"/>
  <c r="AH488" i="210"/>
  <c r="AG488" i="210"/>
  <c r="AF488" i="210"/>
  <c r="AE488" i="210"/>
  <c r="AD488" i="210"/>
  <c r="AB488" i="210"/>
  <c r="AA488" i="210"/>
  <c r="Z488" i="210"/>
  <c r="Y488" i="210"/>
  <c r="X488" i="210"/>
  <c r="W488" i="210"/>
  <c r="Q488" i="210"/>
  <c r="P488" i="210"/>
  <c r="O488" i="210"/>
  <c r="N488" i="210"/>
  <c r="M488" i="210"/>
  <c r="L488" i="210"/>
  <c r="K488" i="210"/>
  <c r="J488" i="210"/>
  <c r="I488" i="210"/>
  <c r="AM471" i="210"/>
  <c r="AL471" i="210"/>
  <c r="AK471" i="210"/>
  <c r="AI471" i="210"/>
  <c r="AH471" i="210"/>
  <c r="AG471" i="210"/>
  <c r="AF471" i="210"/>
  <c r="AE471" i="210"/>
  <c r="AD471" i="210"/>
  <c r="AB471" i="210"/>
  <c r="AA471" i="210"/>
  <c r="Z471" i="210"/>
  <c r="Y471" i="210"/>
  <c r="X471" i="210"/>
  <c r="W471" i="210"/>
  <c r="Q471" i="210"/>
  <c r="P471" i="210"/>
  <c r="O471" i="210"/>
  <c r="N471" i="210"/>
  <c r="M471" i="210"/>
  <c r="L471" i="210"/>
  <c r="K471" i="210"/>
  <c r="J471" i="210"/>
  <c r="I471" i="210"/>
  <c r="AM454" i="210"/>
  <c r="AL454" i="210"/>
  <c r="AK454" i="210"/>
  <c r="AI454" i="210"/>
  <c r="AH454" i="210"/>
  <c r="AG454" i="210"/>
  <c r="AF454" i="210"/>
  <c r="AE454" i="210"/>
  <c r="AD454" i="210"/>
  <c r="AB454" i="210"/>
  <c r="AA454" i="210"/>
  <c r="Z454" i="210"/>
  <c r="Y454" i="210"/>
  <c r="X454" i="210"/>
  <c r="W454" i="210"/>
  <c r="Q454" i="210"/>
  <c r="P454" i="210"/>
  <c r="O454" i="210"/>
  <c r="N454" i="210"/>
  <c r="M454" i="210"/>
  <c r="L454" i="210"/>
  <c r="K454" i="210"/>
  <c r="J454" i="210"/>
  <c r="I454" i="210"/>
  <c r="AM437" i="210"/>
  <c r="AL437" i="210"/>
  <c r="AK437" i="210"/>
  <c r="AI437" i="210"/>
  <c r="AH437" i="210"/>
  <c r="AG437" i="210"/>
  <c r="AF437" i="210"/>
  <c r="AE437" i="210"/>
  <c r="AD437" i="210"/>
  <c r="AB437" i="210"/>
  <c r="AA437" i="210"/>
  <c r="Z437" i="210"/>
  <c r="Y437" i="210"/>
  <c r="X437" i="210"/>
  <c r="W437" i="210"/>
  <c r="Q437" i="210"/>
  <c r="P437" i="210"/>
  <c r="O437" i="210"/>
  <c r="N437" i="210"/>
  <c r="M437" i="210"/>
  <c r="L437" i="210"/>
  <c r="K437" i="210"/>
  <c r="J437" i="210"/>
  <c r="I437" i="210"/>
  <c r="AM420" i="210"/>
  <c r="AL420" i="210"/>
  <c r="AK420" i="210"/>
  <c r="AI420" i="210"/>
  <c r="AH420" i="210"/>
  <c r="AG420" i="210"/>
  <c r="AF420" i="210"/>
  <c r="AE420" i="210"/>
  <c r="AD420" i="210"/>
  <c r="AB420" i="210"/>
  <c r="AA420" i="210"/>
  <c r="Z420" i="210"/>
  <c r="Y420" i="210"/>
  <c r="X420" i="210"/>
  <c r="W420" i="210"/>
  <c r="Q420" i="210"/>
  <c r="P420" i="210"/>
  <c r="O420" i="210"/>
  <c r="N420" i="210"/>
  <c r="M420" i="210"/>
  <c r="L420" i="210"/>
  <c r="K420" i="210"/>
  <c r="J420" i="210"/>
  <c r="I420" i="210"/>
  <c r="AM403" i="210"/>
  <c r="AL403" i="210"/>
  <c r="AK403" i="210"/>
  <c r="AI403" i="210"/>
  <c r="AH403" i="210"/>
  <c r="AG403" i="210"/>
  <c r="AF403" i="210"/>
  <c r="AE403" i="210"/>
  <c r="AD403" i="210"/>
  <c r="AB403" i="210"/>
  <c r="AA403" i="210"/>
  <c r="Z403" i="210"/>
  <c r="Y403" i="210"/>
  <c r="X403" i="210"/>
  <c r="W403" i="210"/>
  <c r="Q403" i="210"/>
  <c r="P403" i="210"/>
  <c r="O403" i="210"/>
  <c r="N403" i="210"/>
  <c r="M403" i="210"/>
  <c r="L403" i="210"/>
  <c r="K403" i="210"/>
  <c r="J403" i="210"/>
  <c r="I403" i="210"/>
  <c r="AM386" i="210"/>
  <c r="AL386" i="210"/>
  <c r="AK386" i="210"/>
  <c r="AI386" i="210"/>
  <c r="AH386" i="210"/>
  <c r="AG386" i="210"/>
  <c r="AF386" i="210"/>
  <c r="AE386" i="210"/>
  <c r="AD386" i="210"/>
  <c r="AB386" i="210"/>
  <c r="AA386" i="210"/>
  <c r="Z386" i="210"/>
  <c r="Y386" i="210"/>
  <c r="X386" i="210"/>
  <c r="W386" i="210"/>
  <c r="Q386" i="210"/>
  <c r="P386" i="210"/>
  <c r="O386" i="210"/>
  <c r="N386" i="210"/>
  <c r="M386" i="210"/>
  <c r="L386" i="210"/>
  <c r="K386" i="210"/>
  <c r="J386" i="210"/>
  <c r="I386" i="210"/>
  <c r="AM369" i="210"/>
  <c r="AL369" i="210"/>
  <c r="AK369" i="210"/>
  <c r="AI369" i="210"/>
  <c r="AH369" i="210"/>
  <c r="AG369" i="210"/>
  <c r="AF369" i="210"/>
  <c r="AE369" i="210"/>
  <c r="AD369" i="210"/>
  <c r="AB369" i="210"/>
  <c r="AA369" i="210"/>
  <c r="Z369" i="210"/>
  <c r="Y369" i="210"/>
  <c r="X369" i="210"/>
  <c r="W369" i="210"/>
  <c r="Q369" i="210"/>
  <c r="P369" i="210"/>
  <c r="O369" i="210"/>
  <c r="N369" i="210"/>
  <c r="M369" i="210"/>
  <c r="L369" i="210"/>
  <c r="K369" i="210"/>
  <c r="J369" i="210"/>
  <c r="I369" i="210"/>
  <c r="AM352" i="210"/>
  <c r="AL352" i="210"/>
  <c r="AK352" i="210"/>
  <c r="AI352" i="210"/>
  <c r="AH352" i="210"/>
  <c r="AG352" i="210"/>
  <c r="AF352" i="210"/>
  <c r="AE352" i="210"/>
  <c r="AD352" i="210"/>
  <c r="AB352" i="210"/>
  <c r="AA352" i="210"/>
  <c r="Z352" i="210"/>
  <c r="Y352" i="210"/>
  <c r="X352" i="210"/>
  <c r="W352" i="210"/>
  <c r="Q352" i="210"/>
  <c r="P352" i="210"/>
  <c r="O352" i="210"/>
  <c r="N352" i="210"/>
  <c r="M352" i="210"/>
  <c r="L352" i="210"/>
  <c r="K352" i="210"/>
  <c r="J352" i="210"/>
  <c r="I352" i="210"/>
  <c r="AM335" i="210"/>
  <c r="AL335" i="210"/>
  <c r="AK335" i="210"/>
  <c r="AI335" i="210"/>
  <c r="AH335" i="210"/>
  <c r="AG335" i="210"/>
  <c r="AF335" i="210"/>
  <c r="AE335" i="210"/>
  <c r="AD335" i="210"/>
  <c r="AB335" i="210"/>
  <c r="AA335" i="210"/>
  <c r="Z335" i="210"/>
  <c r="Y335" i="210"/>
  <c r="X335" i="210"/>
  <c r="W335" i="210"/>
  <c r="Q335" i="210"/>
  <c r="P335" i="210"/>
  <c r="O335" i="210"/>
  <c r="N335" i="210"/>
  <c r="M335" i="210"/>
  <c r="L335" i="210"/>
  <c r="K335" i="210"/>
  <c r="J335" i="210"/>
  <c r="I335" i="210"/>
  <c r="AM318" i="210"/>
  <c r="AL318" i="210"/>
  <c r="AK318" i="210"/>
  <c r="AI318" i="210"/>
  <c r="AH318" i="210"/>
  <c r="AG318" i="210"/>
  <c r="AF318" i="210"/>
  <c r="AE318" i="210"/>
  <c r="AD318" i="210"/>
  <c r="AB318" i="210"/>
  <c r="AA318" i="210"/>
  <c r="Z318" i="210"/>
  <c r="Y318" i="210"/>
  <c r="X318" i="210"/>
  <c r="W318" i="210"/>
  <c r="Q318" i="210"/>
  <c r="P318" i="210"/>
  <c r="O318" i="210"/>
  <c r="N318" i="210"/>
  <c r="M318" i="210"/>
  <c r="L318" i="210"/>
  <c r="K318" i="210"/>
  <c r="J318" i="210"/>
  <c r="I318" i="210"/>
  <c r="AM301" i="210"/>
  <c r="AL301" i="210"/>
  <c r="AK301" i="210"/>
  <c r="AI301" i="210"/>
  <c r="AH301" i="210"/>
  <c r="AG301" i="210"/>
  <c r="AF301" i="210"/>
  <c r="AE301" i="210"/>
  <c r="AD301" i="210"/>
  <c r="AB301" i="210"/>
  <c r="AA301" i="210"/>
  <c r="Z301" i="210"/>
  <c r="Y301" i="210"/>
  <c r="X301" i="210"/>
  <c r="W301" i="210"/>
  <c r="Q301" i="210"/>
  <c r="P301" i="210"/>
  <c r="O301" i="210"/>
  <c r="N301" i="210"/>
  <c r="M301" i="210"/>
  <c r="L301" i="210"/>
  <c r="K301" i="210"/>
  <c r="J301" i="210"/>
  <c r="I301" i="210"/>
  <c r="AM284" i="210"/>
  <c r="AL284" i="210"/>
  <c r="AK284" i="210"/>
  <c r="AI284" i="210"/>
  <c r="AH284" i="210"/>
  <c r="AG284" i="210"/>
  <c r="AF284" i="210"/>
  <c r="AE284" i="210"/>
  <c r="AD284" i="210"/>
  <c r="AB284" i="210"/>
  <c r="AA284" i="210"/>
  <c r="Z284" i="210"/>
  <c r="Y284" i="210"/>
  <c r="X284" i="210"/>
  <c r="W284" i="210"/>
  <c r="Q284" i="210"/>
  <c r="P284" i="210"/>
  <c r="O284" i="210"/>
  <c r="N284" i="210"/>
  <c r="M284" i="210"/>
  <c r="L284" i="210"/>
  <c r="K284" i="210"/>
  <c r="J284" i="210"/>
  <c r="I284" i="210"/>
  <c r="AM267" i="210"/>
  <c r="AL267" i="210"/>
  <c r="AK267" i="210"/>
  <c r="AI267" i="210"/>
  <c r="AH267" i="210"/>
  <c r="AG267" i="210"/>
  <c r="AF267" i="210"/>
  <c r="AE267" i="210"/>
  <c r="AD267" i="210"/>
  <c r="AB267" i="210"/>
  <c r="AA267" i="210"/>
  <c r="Z267" i="210"/>
  <c r="Y267" i="210"/>
  <c r="X267" i="210"/>
  <c r="W267" i="210"/>
  <c r="Q267" i="210"/>
  <c r="P267" i="210"/>
  <c r="O267" i="210"/>
  <c r="N267" i="210"/>
  <c r="M267" i="210"/>
  <c r="L267" i="210"/>
  <c r="K267" i="210"/>
  <c r="J267" i="210"/>
  <c r="I267" i="210"/>
  <c r="AM250" i="210"/>
  <c r="AL250" i="210"/>
  <c r="AK250" i="210"/>
  <c r="AI250" i="210"/>
  <c r="AH250" i="210"/>
  <c r="AG250" i="210"/>
  <c r="AF250" i="210"/>
  <c r="AE250" i="210"/>
  <c r="AD250" i="210"/>
  <c r="AB250" i="210"/>
  <c r="AA250" i="210"/>
  <c r="Z250" i="210"/>
  <c r="Y250" i="210"/>
  <c r="X250" i="210"/>
  <c r="W250" i="210"/>
  <c r="Q250" i="210"/>
  <c r="P250" i="210"/>
  <c r="O250" i="210"/>
  <c r="N250" i="210"/>
  <c r="M250" i="210"/>
  <c r="L250" i="210"/>
  <c r="K250" i="210"/>
  <c r="J250" i="210"/>
  <c r="I250" i="210"/>
  <c r="AM233" i="210"/>
  <c r="AL233" i="210"/>
  <c r="AK233" i="210"/>
  <c r="AI233" i="210"/>
  <c r="AH233" i="210"/>
  <c r="AG233" i="210"/>
  <c r="AF233" i="210"/>
  <c r="AE233" i="210"/>
  <c r="AD233" i="210"/>
  <c r="AB233" i="210"/>
  <c r="AA233" i="210"/>
  <c r="Z233" i="210"/>
  <c r="Y233" i="210"/>
  <c r="X233" i="210"/>
  <c r="W233" i="210"/>
  <c r="Q233" i="210"/>
  <c r="P233" i="210"/>
  <c r="O233" i="210"/>
  <c r="N233" i="210"/>
  <c r="M233" i="210"/>
  <c r="L233" i="210"/>
  <c r="K233" i="210"/>
  <c r="J233" i="210"/>
  <c r="I233" i="210"/>
  <c r="AM216" i="210"/>
  <c r="AL216" i="210"/>
  <c r="AK216" i="210"/>
  <c r="AI216" i="210"/>
  <c r="AH216" i="210"/>
  <c r="AG216" i="210"/>
  <c r="AF216" i="210"/>
  <c r="AE216" i="210"/>
  <c r="AD216" i="210"/>
  <c r="AB216" i="210"/>
  <c r="AA216" i="210"/>
  <c r="Z216" i="210"/>
  <c r="Y216" i="210"/>
  <c r="X216" i="210"/>
  <c r="W216" i="210"/>
  <c r="Q216" i="210"/>
  <c r="P216" i="210"/>
  <c r="O216" i="210"/>
  <c r="N216" i="210"/>
  <c r="M216" i="210"/>
  <c r="L216" i="210"/>
  <c r="K216" i="210"/>
  <c r="J216" i="210"/>
  <c r="I216" i="210"/>
  <c r="AM199" i="210"/>
  <c r="AL199" i="210"/>
  <c r="AK199" i="210"/>
  <c r="AI199" i="210"/>
  <c r="AH199" i="210"/>
  <c r="AG199" i="210"/>
  <c r="AF199" i="210"/>
  <c r="AE199" i="210"/>
  <c r="AD199" i="210"/>
  <c r="AB199" i="210"/>
  <c r="AA199" i="210"/>
  <c r="Z199" i="210"/>
  <c r="Y199" i="210"/>
  <c r="X199" i="210"/>
  <c r="W199" i="210"/>
  <c r="Q199" i="210"/>
  <c r="P199" i="210"/>
  <c r="O199" i="210"/>
  <c r="N199" i="210"/>
  <c r="M199" i="210"/>
  <c r="L199" i="210"/>
  <c r="K199" i="210"/>
  <c r="J199" i="210"/>
  <c r="I199" i="210"/>
  <c r="AM182" i="210"/>
  <c r="AL182" i="210"/>
  <c r="AK182" i="210"/>
  <c r="AI182" i="210"/>
  <c r="AH182" i="210"/>
  <c r="AG182" i="210"/>
  <c r="AF182" i="210"/>
  <c r="AE182" i="210"/>
  <c r="AD182" i="210"/>
  <c r="AB182" i="210"/>
  <c r="AA182" i="210"/>
  <c r="Z182" i="210"/>
  <c r="Y182" i="210"/>
  <c r="X182" i="210"/>
  <c r="W182" i="210"/>
  <c r="Q182" i="210"/>
  <c r="P182" i="210"/>
  <c r="O182" i="210"/>
  <c r="N182" i="210"/>
  <c r="M182" i="210"/>
  <c r="L182" i="210"/>
  <c r="K182" i="210"/>
  <c r="J182" i="210"/>
  <c r="I182" i="210"/>
  <c r="AM165" i="210"/>
  <c r="AL165" i="210"/>
  <c r="AK165" i="210"/>
  <c r="AI165" i="210"/>
  <c r="AH165" i="210"/>
  <c r="AG165" i="210"/>
  <c r="AF165" i="210"/>
  <c r="AE165" i="210"/>
  <c r="AD165" i="210"/>
  <c r="AB165" i="210"/>
  <c r="AA165" i="210"/>
  <c r="Z165" i="210"/>
  <c r="Y165" i="210"/>
  <c r="X165" i="210"/>
  <c r="W165" i="210"/>
  <c r="Q165" i="210"/>
  <c r="P165" i="210"/>
  <c r="O165" i="210"/>
  <c r="N165" i="210"/>
  <c r="M165" i="210"/>
  <c r="L165" i="210"/>
  <c r="K165" i="210"/>
  <c r="J165" i="210"/>
  <c r="I165" i="210"/>
  <c r="AM148" i="210"/>
  <c r="AL148" i="210"/>
  <c r="AK148" i="210"/>
  <c r="AI148" i="210"/>
  <c r="AH148" i="210"/>
  <c r="AG148" i="210"/>
  <c r="AF148" i="210"/>
  <c r="AE148" i="210"/>
  <c r="AD148" i="210"/>
  <c r="AB148" i="210"/>
  <c r="AA148" i="210"/>
  <c r="Z148" i="210"/>
  <c r="Y148" i="210"/>
  <c r="X148" i="210"/>
  <c r="W148" i="210"/>
  <c r="Q148" i="210"/>
  <c r="P148" i="210"/>
  <c r="O148" i="210"/>
  <c r="N148" i="210"/>
  <c r="M148" i="210"/>
  <c r="L148" i="210"/>
  <c r="K148" i="210"/>
  <c r="J148" i="210"/>
  <c r="I148" i="210"/>
  <c r="AM131" i="210"/>
  <c r="AL131" i="210"/>
  <c r="AK131" i="210"/>
  <c r="AI131" i="210"/>
  <c r="AH131" i="210"/>
  <c r="AG131" i="210"/>
  <c r="AF131" i="210"/>
  <c r="AE131" i="210"/>
  <c r="AD131" i="210"/>
  <c r="AB131" i="210"/>
  <c r="AA131" i="210"/>
  <c r="Z131" i="210"/>
  <c r="Y131" i="210"/>
  <c r="X131" i="210"/>
  <c r="W131" i="210"/>
  <c r="Q131" i="210"/>
  <c r="P131" i="210"/>
  <c r="O131" i="210"/>
  <c r="N131" i="210"/>
  <c r="M131" i="210"/>
  <c r="L131" i="210"/>
  <c r="K131" i="210"/>
  <c r="J131" i="210"/>
  <c r="I131" i="210"/>
  <c r="AM114" i="210"/>
  <c r="AL114" i="210"/>
  <c r="AK114" i="210"/>
  <c r="AI114" i="210"/>
  <c r="AH114" i="210"/>
  <c r="AG114" i="210"/>
  <c r="AF114" i="210"/>
  <c r="AE114" i="210"/>
  <c r="AD114" i="210"/>
  <c r="AB114" i="210"/>
  <c r="AA114" i="210"/>
  <c r="Z114" i="210"/>
  <c r="Y114" i="210"/>
  <c r="X114" i="210"/>
  <c r="W114" i="210"/>
  <c r="Q114" i="210"/>
  <c r="P114" i="210"/>
  <c r="O114" i="210"/>
  <c r="N114" i="210"/>
  <c r="M114" i="210"/>
  <c r="L114" i="210"/>
  <c r="K114" i="210"/>
  <c r="J114" i="210"/>
  <c r="I114" i="210"/>
  <c r="AM97" i="210"/>
  <c r="AL97" i="210"/>
  <c r="AK97" i="210"/>
  <c r="AI97" i="210"/>
  <c r="AH97" i="210"/>
  <c r="AG97" i="210"/>
  <c r="AF97" i="210"/>
  <c r="AE97" i="210"/>
  <c r="AD97" i="210"/>
  <c r="AB97" i="210"/>
  <c r="AA97" i="210"/>
  <c r="Z97" i="210"/>
  <c r="Y97" i="210"/>
  <c r="X97" i="210"/>
  <c r="W97" i="210"/>
  <c r="Q97" i="210"/>
  <c r="P97" i="210"/>
  <c r="O97" i="210"/>
  <c r="N97" i="210"/>
  <c r="M97" i="210"/>
  <c r="L97" i="210"/>
  <c r="K97" i="210"/>
  <c r="J97" i="210"/>
  <c r="I97" i="210"/>
  <c r="AM80" i="210"/>
  <c r="AL80" i="210"/>
  <c r="AK80" i="210"/>
  <c r="AI80" i="210"/>
  <c r="AH80" i="210"/>
  <c r="AG80" i="210"/>
  <c r="AF80" i="210"/>
  <c r="AE80" i="210"/>
  <c r="AD80" i="210"/>
  <c r="AB80" i="210"/>
  <c r="AA80" i="210"/>
  <c r="Z80" i="210"/>
  <c r="Y80" i="210"/>
  <c r="X80" i="210"/>
  <c r="W80" i="210"/>
  <c r="Q80" i="210"/>
  <c r="P80" i="210"/>
  <c r="O80" i="210"/>
  <c r="N80" i="210"/>
  <c r="M80" i="210"/>
  <c r="L80" i="210"/>
  <c r="K80" i="210"/>
  <c r="J80" i="210"/>
  <c r="I80" i="210"/>
  <c r="AM63" i="210"/>
  <c r="AL63" i="210"/>
  <c r="AK63" i="210"/>
  <c r="AI63" i="210"/>
  <c r="AH63" i="210"/>
  <c r="AG63" i="210"/>
  <c r="AF63" i="210"/>
  <c r="AE63" i="210"/>
  <c r="AD63" i="210"/>
  <c r="AB63" i="210"/>
  <c r="AA63" i="210"/>
  <c r="Z63" i="210"/>
  <c r="Y63" i="210"/>
  <c r="X63" i="210"/>
  <c r="W63" i="210"/>
  <c r="Q63" i="210"/>
  <c r="P63" i="210"/>
  <c r="O63" i="210"/>
  <c r="N63" i="210"/>
  <c r="M63" i="210"/>
  <c r="L63" i="210"/>
  <c r="K63" i="210"/>
  <c r="J63" i="210"/>
  <c r="I63" i="210"/>
  <c r="AM46" i="210"/>
  <c r="AL46" i="210"/>
  <c r="AK46" i="210"/>
  <c r="AI46" i="210"/>
  <c r="AH46" i="210"/>
  <c r="AG46" i="210"/>
  <c r="AF46" i="210"/>
  <c r="AE46" i="210"/>
  <c r="AD46" i="210"/>
  <c r="AB46" i="210"/>
  <c r="AA46" i="210"/>
  <c r="Z46" i="210"/>
  <c r="Y46" i="210"/>
  <c r="X46" i="210"/>
  <c r="W46" i="210"/>
  <c r="Q46" i="210"/>
  <c r="P46" i="210"/>
  <c r="O46" i="210"/>
  <c r="N46" i="210"/>
  <c r="M46" i="210"/>
  <c r="L46" i="210"/>
  <c r="K46" i="210"/>
  <c r="J46" i="210"/>
  <c r="I46" i="210"/>
  <c r="AM29" i="210"/>
  <c r="AL29" i="210"/>
  <c r="AK29" i="210"/>
  <c r="AI29" i="210"/>
  <c r="AH29" i="210"/>
  <c r="AG29" i="210"/>
  <c r="AF29" i="210"/>
  <c r="AE29" i="210"/>
  <c r="AD29" i="210"/>
  <c r="AB29" i="210"/>
  <c r="AA29" i="210"/>
  <c r="Z29" i="210"/>
  <c r="Y29" i="210"/>
  <c r="X29" i="210"/>
  <c r="W29" i="210"/>
  <c r="Q29" i="210"/>
  <c r="P29" i="210"/>
  <c r="O29" i="210"/>
  <c r="N29" i="210"/>
  <c r="M29" i="210"/>
  <c r="L29" i="210"/>
  <c r="K29" i="210"/>
  <c r="J29" i="210"/>
  <c r="I29" i="210"/>
  <c r="B29" i="210"/>
  <c r="B46" i="210" s="1"/>
  <c r="B63" i="210" s="1"/>
  <c r="B80" i="210" s="1"/>
  <c r="B97" i="210" s="1"/>
  <c r="B114" i="210" s="1"/>
  <c r="B131" i="210" s="1"/>
  <c r="B148" i="210" s="1"/>
  <c r="B165" i="210" s="1"/>
  <c r="B182" i="210" s="1"/>
  <c r="B199" i="210" s="1"/>
  <c r="B216" i="210" s="1"/>
  <c r="B233" i="210" s="1"/>
  <c r="B250" i="210" s="1"/>
  <c r="B267" i="210" s="1"/>
  <c r="B284" i="210" s="1"/>
  <c r="B301" i="210" s="1"/>
  <c r="B318" i="210" s="1"/>
  <c r="B335" i="210" s="1"/>
  <c r="B352" i="210" s="1"/>
  <c r="B369" i="210" s="1"/>
  <c r="B386" i="210" s="1"/>
  <c r="B403" i="210" s="1"/>
  <c r="B420" i="210" s="1"/>
  <c r="B437" i="210" s="1"/>
  <c r="B454" i="210" s="1"/>
  <c r="B471" i="210" s="1"/>
  <c r="B488" i="210" s="1"/>
  <c r="B505" i="210" s="1"/>
  <c r="AM12" i="210"/>
  <c r="AL12" i="210"/>
  <c r="AK12" i="210"/>
  <c r="AI12" i="210"/>
  <c r="AH12" i="210"/>
  <c r="AG12" i="210"/>
  <c r="AG8" i="210" s="1"/>
  <c r="AF12" i="210"/>
  <c r="AE12" i="210"/>
  <c r="AE8" i="210" s="1"/>
  <c r="AD12" i="210"/>
  <c r="AD8" i="210" s="1"/>
  <c r="AB12" i="210"/>
  <c r="AA12" i="210"/>
  <c r="Z12" i="210"/>
  <c r="Y12" i="210"/>
  <c r="Y8" i="210" s="1"/>
  <c r="X12" i="210"/>
  <c r="W12" i="210"/>
  <c r="Q12" i="210"/>
  <c r="P12" i="210"/>
  <c r="O12" i="210"/>
  <c r="O8" i="210" s="1"/>
  <c r="N12" i="210"/>
  <c r="M12" i="210"/>
  <c r="M8" i="210" s="1"/>
  <c r="L12" i="210"/>
  <c r="L8" i="210" s="1"/>
  <c r="K12" i="210"/>
  <c r="J12" i="210"/>
  <c r="I12" i="210"/>
  <c r="I8" i="210" s="1"/>
  <c r="AM8" i="210"/>
  <c r="AH8" i="210"/>
  <c r="AF8" i="210"/>
  <c r="AB8" i="210"/>
  <c r="AA8" i="210"/>
  <c r="Z8" i="210"/>
  <c r="S8" i="210"/>
  <c r="N8" i="210"/>
  <c r="J8" i="210"/>
  <c r="AT7" i="210"/>
  <c r="Q7" i="210"/>
  <c r="E5" i="210"/>
  <c r="D5" i="210"/>
  <c r="B5" i="210"/>
  <c r="B4" i="210"/>
  <c r="G3" i="210"/>
  <c r="E3" i="210"/>
  <c r="B3" i="210"/>
  <c r="H2" i="209"/>
  <c r="C2" i="209"/>
  <c r="AM505" i="209"/>
  <c r="AL505" i="209"/>
  <c r="AK505" i="209"/>
  <c r="AI505" i="209"/>
  <c r="AH505" i="209"/>
  <c r="AG505" i="209"/>
  <c r="AF505" i="209"/>
  <c r="AE505" i="209"/>
  <c r="AD505" i="209"/>
  <c r="AB505" i="209"/>
  <c r="AA505" i="209"/>
  <c r="Z505" i="209"/>
  <c r="Y505" i="209"/>
  <c r="X505" i="209"/>
  <c r="W505" i="209"/>
  <c r="Q505" i="209"/>
  <c r="P505" i="209"/>
  <c r="O505" i="209"/>
  <c r="N505" i="209"/>
  <c r="M505" i="209"/>
  <c r="L505" i="209"/>
  <c r="K505" i="209"/>
  <c r="J505" i="209"/>
  <c r="I505" i="209"/>
  <c r="AM488" i="209"/>
  <c r="AL488" i="209"/>
  <c r="AK488" i="209"/>
  <c r="AI488" i="209"/>
  <c r="AH488" i="209"/>
  <c r="AG488" i="209"/>
  <c r="AF488" i="209"/>
  <c r="AE488" i="209"/>
  <c r="AD488" i="209"/>
  <c r="AB488" i="209"/>
  <c r="AA488" i="209"/>
  <c r="Z488" i="209"/>
  <c r="Y488" i="209"/>
  <c r="X488" i="209"/>
  <c r="W488" i="209"/>
  <c r="Q488" i="209"/>
  <c r="P488" i="209"/>
  <c r="O488" i="209"/>
  <c r="N488" i="209"/>
  <c r="M488" i="209"/>
  <c r="L488" i="209"/>
  <c r="K488" i="209"/>
  <c r="J488" i="209"/>
  <c r="I488" i="209"/>
  <c r="AM471" i="209"/>
  <c r="AL471" i="209"/>
  <c r="AK471" i="209"/>
  <c r="AI471" i="209"/>
  <c r="AH471" i="209"/>
  <c r="AG471" i="209"/>
  <c r="AF471" i="209"/>
  <c r="AE471" i="209"/>
  <c r="AD471" i="209"/>
  <c r="AB471" i="209"/>
  <c r="AA471" i="209"/>
  <c r="Z471" i="209"/>
  <c r="Y471" i="209"/>
  <c r="X471" i="209"/>
  <c r="W471" i="209"/>
  <c r="Q471" i="209"/>
  <c r="P471" i="209"/>
  <c r="O471" i="209"/>
  <c r="N471" i="209"/>
  <c r="M471" i="209"/>
  <c r="L471" i="209"/>
  <c r="K471" i="209"/>
  <c r="J471" i="209"/>
  <c r="I471" i="209"/>
  <c r="AM454" i="209"/>
  <c r="AL454" i="209"/>
  <c r="AK454" i="209"/>
  <c r="AI454" i="209"/>
  <c r="AH454" i="209"/>
  <c r="AG454" i="209"/>
  <c r="AF454" i="209"/>
  <c r="AE454" i="209"/>
  <c r="AD454" i="209"/>
  <c r="AB454" i="209"/>
  <c r="AA454" i="209"/>
  <c r="Z454" i="209"/>
  <c r="Y454" i="209"/>
  <c r="X454" i="209"/>
  <c r="W454" i="209"/>
  <c r="Q454" i="209"/>
  <c r="P454" i="209"/>
  <c r="O454" i="209"/>
  <c r="N454" i="209"/>
  <c r="M454" i="209"/>
  <c r="L454" i="209"/>
  <c r="K454" i="209"/>
  <c r="J454" i="209"/>
  <c r="I454" i="209"/>
  <c r="AM437" i="209"/>
  <c r="AL437" i="209"/>
  <c r="AK437" i="209"/>
  <c r="AI437" i="209"/>
  <c r="AH437" i="209"/>
  <c r="AG437" i="209"/>
  <c r="AF437" i="209"/>
  <c r="AE437" i="209"/>
  <c r="AD437" i="209"/>
  <c r="AB437" i="209"/>
  <c r="AA437" i="209"/>
  <c r="Z437" i="209"/>
  <c r="Y437" i="209"/>
  <c r="X437" i="209"/>
  <c r="W437" i="209"/>
  <c r="Q437" i="209"/>
  <c r="P437" i="209"/>
  <c r="O437" i="209"/>
  <c r="N437" i="209"/>
  <c r="M437" i="209"/>
  <c r="L437" i="209"/>
  <c r="K437" i="209"/>
  <c r="J437" i="209"/>
  <c r="I437" i="209"/>
  <c r="AM420" i="209"/>
  <c r="AL420" i="209"/>
  <c r="AK420" i="209"/>
  <c r="AI420" i="209"/>
  <c r="AH420" i="209"/>
  <c r="AG420" i="209"/>
  <c r="AF420" i="209"/>
  <c r="AE420" i="209"/>
  <c r="AD420" i="209"/>
  <c r="AB420" i="209"/>
  <c r="AA420" i="209"/>
  <c r="Z420" i="209"/>
  <c r="Y420" i="209"/>
  <c r="X420" i="209"/>
  <c r="W420" i="209"/>
  <c r="Q420" i="209"/>
  <c r="P420" i="209"/>
  <c r="O420" i="209"/>
  <c r="N420" i="209"/>
  <c r="M420" i="209"/>
  <c r="L420" i="209"/>
  <c r="K420" i="209"/>
  <c r="J420" i="209"/>
  <c r="I420" i="209"/>
  <c r="AM403" i="209"/>
  <c r="AL403" i="209"/>
  <c r="AK403" i="209"/>
  <c r="AI403" i="209"/>
  <c r="AH403" i="209"/>
  <c r="AG403" i="209"/>
  <c r="AF403" i="209"/>
  <c r="AE403" i="209"/>
  <c r="AD403" i="209"/>
  <c r="AB403" i="209"/>
  <c r="AA403" i="209"/>
  <c r="Z403" i="209"/>
  <c r="Y403" i="209"/>
  <c r="X403" i="209"/>
  <c r="W403" i="209"/>
  <c r="Q403" i="209"/>
  <c r="P403" i="209"/>
  <c r="O403" i="209"/>
  <c r="N403" i="209"/>
  <c r="M403" i="209"/>
  <c r="L403" i="209"/>
  <c r="K403" i="209"/>
  <c r="J403" i="209"/>
  <c r="I403" i="209"/>
  <c r="AM386" i="209"/>
  <c r="AL386" i="209"/>
  <c r="AK386" i="209"/>
  <c r="AI386" i="209"/>
  <c r="AH386" i="209"/>
  <c r="AG386" i="209"/>
  <c r="AF386" i="209"/>
  <c r="AE386" i="209"/>
  <c r="AD386" i="209"/>
  <c r="AB386" i="209"/>
  <c r="AA386" i="209"/>
  <c r="Z386" i="209"/>
  <c r="Y386" i="209"/>
  <c r="X386" i="209"/>
  <c r="W386" i="209"/>
  <c r="Q386" i="209"/>
  <c r="P386" i="209"/>
  <c r="O386" i="209"/>
  <c r="N386" i="209"/>
  <c r="M386" i="209"/>
  <c r="L386" i="209"/>
  <c r="K386" i="209"/>
  <c r="J386" i="209"/>
  <c r="I386" i="209"/>
  <c r="AM369" i="209"/>
  <c r="AL369" i="209"/>
  <c r="AK369" i="209"/>
  <c r="AI369" i="209"/>
  <c r="AH369" i="209"/>
  <c r="AG369" i="209"/>
  <c r="AF369" i="209"/>
  <c r="AE369" i="209"/>
  <c r="AD369" i="209"/>
  <c r="AB369" i="209"/>
  <c r="AA369" i="209"/>
  <c r="Z369" i="209"/>
  <c r="Y369" i="209"/>
  <c r="X369" i="209"/>
  <c r="W369" i="209"/>
  <c r="Q369" i="209"/>
  <c r="P369" i="209"/>
  <c r="O369" i="209"/>
  <c r="N369" i="209"/>
  <c r="M369" i="209"/>
  <c r="L369" i="209"/>
  <c r="K369" i="209"/>
  <c r="J369" i="209"/>
  <c r="I369" i="209"/>
  <c r="AM352" i="209"/>
  <c r="AL352" i="209"/>
  <c r="AK352" i="209"/>
  <c r="AI352" i="209"/>
  <c r="AH352" i="209"/>
  <c r="AG352" i="209"/>
  <c r="AF352" i="209"/>
  <c r="AE352" i="209"/>
  <c r="AD352" i="209"/>
  <c r="AB352" i="209"/>
  <c r="AA352" i="209"/>
  <c r="Z352" i="209"/>
  <c r="Y352" i="209"/>
  <c r="X352" i="209"/>
  <c r="W352" i="209"/>
  <c r="Q352" i="209"/>
  <c r="P352" i="209"/>
  <c r="O352" i="209"/>
  <c r="N352" i="209"/>
  <c r="M352" i="209"/>
  <c r="L352" i="209"/>
  <c r="K352" i="209"/>
  <c r="J352" i="209"/>
  <c r="I352" i="209"/>
  <c r="AM335" i="209"/>
  <c r="AL335" i="209"/>
  <c r="AK335" i="209"/>
  <c r="AI335" i="209"/>
  <c r="AH335" i="209"/>
  <c r="AG335" i="209"/>
  <c r="AF335" i="209"/>
  <c r="AE335" i="209"/>
  <c r="AD335" i="209"/>
  <c r="AB335" i="209"/>
  <c r="AA335" i="209"/>
  <c r="Z335" i="209"/>
  <c r="Y335" i="209"/>
  <c r="X335" i="209"/>
  <c r="W335" i="209"/>
  <c r="Q335" i="209"/>
  <c r="P335" i="209"/>
  <c r="O335" i="209"/>
  <c r="N335" i="209"/>
  <c r="M335" i="209"/>
  <c r="L335" i="209"/>
  <c r="K335" i="209"/>
  <c r="J335" i="209"/>
  <c r="I335" i="209"/>
  <c r="AM318" i="209"/>
  <c r="AL318" i="209"/>
  <c r="AK318" i="209"/>
  <c r="AI318" i="209"/>
  <c r="AH318" i="209"/>
  <c r="AG318" i="209"/>
  <c r="AF318" i="209"/>
  <c r="AE318" i="209"/>
  <c r="AD318" i="209"/>
  <c r="AB318" i="209"/>
  <c r="AA318" i="209"/>
  <c r="Z318" i="209"/>
  <c r="Y318" i="209"/>
  <c r="X318" i="209"/>
  <c r="W318" i="209"/>
  <c r="Q318" i="209"/>
  <c r="P318" i="209"/>
  <c r="O318" i="209"/>
  <c r="N318" i="209"/>
  <c r="M318" i="209"/>
  <c r="L318" i="209"/>
  <c r="K318" i="209"/>
  <c r="J318" i="209"/>
  <c r="I318" i="209"/>
  <c r="AM301" i="209"/>
  <c r="AL301" i="209"/>
  <c r="AK301" i="209"/>
  <c r="AI301" i="209"/>
  <c r="AH301" i="209"/>
  <c r="AG301" i="209"/>
  <c r="AF301" i="209"/>
  <c r="AE301" i="209"/>
  <c r="AD301" i="209"/>
  <c r="AB301" i="209"/>
  <c r="AA301" i="209"/>
  <c r="Z301" i="209"/>
  <c r="Y301" i="209"/>
  <c r="X301" i="209"/>
  <c r="W301" i="209"/>
  <c r="Q301" i="209"/>
  <c r="P301" i="209"/>
  <c r="O301" i="209"/>
  <c r="N301" i="209"/>
  <c r="M301" i="209"/>
  <c r="L301" i="209"/>
  <c r="K301" i="209"/>
  <c r="J301" i="209"/>
  <c r="I301" i="209"/>
  <c r="AM284" i="209"/>
  <c r="AL284" i="209"/>
  <c r="AK284" i="209"/>
  <c r="AI284" i="209"/>
  <c r="AH284" i="209"/>
  <c r="AG284" i="209"/>
  <c r="AF284" i="209"/>
  <c r="AE284" i="209"/>
  <c r="AD284" i="209"/>
  <c r="AB284" i="209"/>
  <c r="AA284" i="209"/>
  <c r="Z284" i="209"/>
  <c r="Y284" i="209"/>
  <c r="X284" i="209"/>
  <c r="W284" i="209"/>
  <c r="Q284" i="209"/>
  <c r="P284" i="209"/>
  <c r="O284" i="209"/>
  <c r="N284" i="209"/>
  <c r="M284" i="209"/>
  <c r="L284" i="209"/>
  <c r="K284" i="209"/>
  <c r="J284" i="209"/>
  <c r="I284" i="209"/>
  <c r="AM267" i="209"/>
  <c r="AL267" i="209"/>
  <c r="AK267" i="209"/>
  <c r="AI267" i="209"/>
  <c r="AH267" i="209"/>
  <c r="AG267" i="209"/>
  <c r="AF267" i="209"/>
  <c r="AE267" i="209"/>
  <c r="AD267" i="209"/>
  <c r="AB267" i="209"/>
  <c r="AA267" i="209"/>
  <c r="Z267" i="209"/>
  <c r="Y267" i="209"/>
  <c r="X267" i="209"/>
  <c r="W267" i="209"/>
  <c r="Q267" i="209"/>
  <c r="P267" i="209"/>
  <c r="O267" i="209"/>
  <c r="N267" i="209"/>
  <c r="M267" i="209"/>
  <c r="L267" i="209"/>
  <c r="K267" i="209"/>
  <c r="J267" i="209"/>
  <c r="I267" i="209"/>
  <c r="AM250" i="209"/>
  <c r="AL250" i="209"/>
  <c r="AK250" i="209"/>
  <c r="AI250" i="209"/>
  <c r="AH250" i="209"/>
  <c r="AG250" i="209"/>
  <c r="AF250" i="209"/>
  <c r="AE250" i="209"/>
  <c r="AD250" i="209"/>
  <c r="AB250" i="209"/>
  <c r="AA250" i="209"/>
  <c r="Z250" i="209"/>
  <c r="Y250" i="209"/>
  <c r="X250" i="209"/>
  <c r="W250" i="209"/>
  <c r="Q250" i="209"/>
  <c r="P250" i="209"/>
  <c r="O250" i="209"/>
  <c r="N250" i="209"/>
  <c r="M250" i="209"/>
  <c r="L250" i="209"/>
  <c r="K250" i="209"/>
  <c r="J250" i="209"/>
  <c r="I250" i="209"/>
  <c r="AM233" i="209"/>
  <c r="AL233" i="209"/>
  <c r="AK233" i="209"/>
  <c r="AI233" i="209"/>
  <c r="AH233" i="209"/>
  <c r="AG233" i="209"/>
  <c r="AF233" i="209"/>
  <c r="AE233" i="209"/>
  <c r="AD233" i="209"/>
  <c r="AB233" i="209"/>
  <c r="AA233" i="209"/>
  <c r="Z233" i="209"/>
  <c r="Y233" i="209"/>
  <c r="X233" i="209"/>
  <c r="W233" i="209"/>
  <c r="Q233" i="209"/>
  <c r="P233" i="209"/>
  <c r="O233" i="209"/>
  <c r="N233" i="209"/>
  <c r="M233" i="209"/>
  <c r="L233" i="209"/>
  <c r="K233" i="209"/>
  <c r="J233" i="209"/>
  <c r="I233" i="209"/>
  <c r="AM216" i="209"/>
  <c r="AL216" i="209"/>
  <c r="AK216" i="209"/>
  <c r="AI216" i="209"/>
  <c r="AH216" i="209"/>
  <c r="AG216" i="209"/>
  <c r="AF216" i="209"/>
  <c r="AE216" i="209"/>
  <c r="AD216" i="209"/>
  <c r="AB216" i="209"/>
  <c r="AA216" i="209"/>
  <c r="Z216" i="209"/>
  <c r="Y216" i="209"/>
  <c r="X216" i="209"/>
  <c r="W216" i="209"/>
  <c r="Q216" i="209"/>
  <c r="P216" i="209"/>
  <c r="O216" i="209"/>
  <c r="N216" i="209"/>
  <c r="M216" i="209"/>
  <c r="L216" i="209"/>
  <c r="K216" i="209"/>
  <c r="J216" i="209"/>
  <c r="I216" i="209"/>
  <c r="AM199" i="209"/>
  <c r="AL199" i="209"/>
  <c r="AK199" i="209"/>
  <c r="AI199" i="209"/>
  <c r="AH199" i="209"/>
  <c r="AG199" i="209"/>
  <c r="AF199" i="209"/>
  <c r="AE199" i="209"/>
  <c r="AD199" i="209"/>
  <c r="AB199" i="209"/>
  <c r="AA199" i="209"/>
  <c r="Z199" i="209"/>
  <c r="Y199" i="209"/>
  <c r="X199" i="209"/>
  <c r="W199" i="209"/>
  <c r="Q199" i="209"/>
  <c r="P199" i="209"/>
  <c r="O199" i="209"/>
  <c r="N199" i="209"/>
  <c r="M199" i="209"/>
  <c r="L199" i="209"/>
  <c r="K199" i="209"/>
  <c r="J199" i="209"/>
  <c r="I199" i="209"/>
  <c r="AM182" i="209"/>
  <c r="AL182" i="209"/>
  <c r="AK182" i="209"/>
  <c r="AI182" i="209"/>
  <c r="AH182" i="209"/>
  <c r="AG182" i="209"/>
  <c r="AF182" i="209"/>
  <c r="AE182" i="209"/>
  <c r="AD182" i="209"/>
  <c r="AB182" i="209"/>
  <c r="AA182" i="209"/>
  <c r="Z182" i="209"/>
  <c r="Y182" i="209"/>
  <c r="X182" i="209"/>
  <c r="W182" i="209"/>
  <c r="Q182" i="209"/>
  <c r="P182" i="209"/>
  <c r="O182" i="209"/>
  <c r="N182" i="209"/>
  <c r="M182" i="209"/>
  <c r="L182" i="209"/>
  <c r="K182" i="209"/>
  <c r="J182" i="209"/>
  <c r="I182" i="209"/>
  <c r="AM165" i="209"/>
  <c r="AL165" i="209"/>
  <c r="AK165" i="209"/>
  <c r="AI165" i="209"/>
  <c r="AH165" i="209"/>
  <c r="AG165" i="209"/>
  <c r="AF165" i="209"/>
  <c r="AE165" i="209"/>
  <c r="AD165" i="209"/>
  <c r="AB165" i="209"/>
  <c r="AA165" i="209"/>
  <c r="Z165" i="209"/>
  <c r="Y165" i="209"/>
  <c r="X165" i="209"/>
  <c r="W165" i="209"/>
  <c r="Q165" i="209"/>
  <c r="P165" i="209"/>
  <c r="O165" i="209"/>
  <c r="N165" i="209"/>
  <c r="M165" i="209"/>
  <c r="L165" i="209"/>
  <c r="K165" i="209"/>
  <c r="J165" i="209"/>
  <c r="I165" i="209"/>
  <c r="AM148" i="209"/>
  <c r="AL148" i="209"/>
  <c r="AK148" i="209"/>
  <c r="AI148" i="209"/>
  <c r="AH148" i="209"/>
  <c r="AG148" i="209"/>
  <c r="AF148" i="209"/>
  <c r="AE148" i="209"/>
  <c r="AD148" i="209"/>
  <c r="AB148" i="209"/>
  <c r="AA148" i="209"/>
  <c r="Z148" i="209"/>
  <c r="Y148" i="209"/>
  <c r="X148" i="209"/>
  <c r="W148" i="209"/>
  <c r="Q148" i="209"/>
  <c r="P148" i="209"/>
  <c r="O148" i="209"/>
  <c r="N148" i="209"/>
  <c r="M148" i="209"/>
  <c r="L148" i="209"/>
  <c r="K148" i="209"/>
  <c r="J148" i="209"/>
  <c r="I148" i="209"/>
  <c r="AM131" i="209"/>
  <c r="AL131" i="209"/>
  <c r="AK131" i="209"/>
  <c r="AI131" i="209"/>
  <c r="AH131" i="209"/>
  <c r="AG131" i="209"/>
  <c r="AF131" i="209"/>
  <c r="AE131" i="209"/>
  <c r="AD131" i="209"/>
  <c r="AB131" i="209"/>
  <c r="AA131" i="209"/>
  <c r="Z131" i="209"/>
  <c r="Y131" i="209"/>
  <c r="X131" i="209"/>
  <c r="W131" i="209"/>
  <c r="Q131" i="209"/>
  <c r="P131" i="209"/>
  <c r="O131" i="209"/>
  <c r="N131" i="209"/>
  <c r="M131" i="209"/>
  <c r="L131" i="209"/>
  <c r="K131" i="209"/>
  <c r="J131" i="209"/>
  <c r="I131" i="209"/>
  <c r="AM114" i="209"/>
  <c r="AL114" i="209"/>
  <c r="AK114" i="209"/>
  <c r="AI114" i="209"/>
  <c r="AH114" i="209"/>
  <c r="AG114" i="209"/>
  <c r="AF114" i="209"/>
  <c r="AE114" i="209"/>
  <c r="AD114" i="209"/>
  <c r="AB114" i="209"/>
  <c r="AA114" i="209"/>
  <c r="Z114" i="209"/>
  <c r="Y114" i="209"/>
  <c r="X114" i="209"/>
  <c r="W114" i="209"/>
  <c r="Q114" i="209"/>
  <c r="P114" i="209"/>
  <c r="O114" i="209"/>
  <c r="N114" i="209"/>
  <c r="M114" i="209"/>
  <c r="L114" i="209"/>
  <c r="K114" i="209"/>
  <c r="J114" i="209"/>
  <c r="I114" i="209"/>
  <c r="AM97" i="209"/>
  <c r="AL97" i="209"/>
  <c r="AK97" i="209"/>
  <c r="AI97" i="209"/>
  <c r="AH97" i="209"/>
  <c r="AG97" i="209"/>
  <c r="AF97" i="209"/>
  <c r="AE97" i="209"/>
  <c r="AD97" i="209"/>
  <c r="AB97" i="209"/>
  <c r="AA97" i="209"/>
  <c r="Z97" i="209"/>
  <c r="Y97" i="209"/>
  <c r="X97" i="209"/>
  <c r="W97" i="209"/>
  <c r="Q97" i="209"/>
  <c r="P97" i="209"/>
  <c r="O97" i="209"/>
  <c r="N97" i="209"/>
  <c r="M97" i="209"/>
  <c r="L97" i="209"/>
  <c r="K97" i="209"/>
  <c r="J97" i="209"/>
  <c r="I97" i="209"/>
  <c r="AM80" i="209"/>
  <c r="AL80" i="209"/>
  <c r="AK80" i="209"/>
  <c r="AI80" i="209"/>
  <c r="AH80" i="209"/>
  <c r="AG80" i="209"/>
  <c r="AF80" i="209"/>
  <c r="AE80" i="209"/>
  <c r="AD80" i="209"/>
  <c r="AB80" i="209"/>
  <c r="AA80" i="209"/>
  <c r="Z80" i="209"/>
  <c r="Y80" i="209"/>
  <c r="X80" i="209"/>
  <c r="W80" i="209"/>
  <c r="Q80" i="209"/>
  <c r="P80" i="209"/>
  <c r="O80" i="209"/>
  <c r="N80" i="209"/>
  <c r="M80" i="209"/>
  <c r="L80" i="209"/>
  <c r="K80" i="209"/>
  <c r="J80" i="209"/>
  <c r="I80" i="209"/>
  <c r="AM63" i="209"/>
  <c r="AL63" i="209"/>
  <c r="AK63" i="209"/>
  <c r="AI63" i="209"/>
  <c r="AH63" i="209"/>
  <c r="AG63" i="209"/>
  <c r="AF63" i="209"/>
  <c r="AE63" i="209"/>
  <c r="AD63" i="209"/>
  <c r="AB63" i="209"/>
  <c r="AA63" i="209"/>
  <c r="Z63" i="209"/>
  <c r="Y63" i="209"/>
  <c r="X63" i="209"/>
  <c r="W63" i="209"/>
  <c r="Q63" i="209"/>
  <c r="P63" i="209"/>
  <c r="O63" i="209"/>
  <c r="N63" i="209"/>
  <c r="M63" i="209"/>
  <c r="L63" i="209"/>
  <c r="K63" i="209"/>
  <c r="J63" i="209"/>
  <c r="I63" i="209"/>
  <c r="AM46" i="209"/>
  <c r="AL46" i="209"/>
  <c r="AK46" i="209"/>
  <c r="AI46" i="209"/>
  <c r="AH46" i="209"/>
  <c r="AG46" i="209"/>
  <c r="AF46" i="209"/>
  <c r="AE46" i="209"/>
  <c r="AD46" i="209"/>
  <c r="AD8" i="209" s="1"/>
  <c r="AB46" i="209"/>
  <c r="AA46" i="209"/>
  <c r="Z46" i="209"/>
  <c r="Y46" i="209"/>
  <c r="X46" i="209"/>
  <c r="W46" i="209"/>
  <c r="Q46" i="209"/>
  <c r="P46" i="209"/>
  <c r="O46" i="209"/>
  <c r="N46" i="209"/>
  <c r="M46" i="209"/>
  <c r="L46" i="209"/>
  <c r="K46" i="209"/>
  <c r="J46" i="209"/>
  <c r="I46" i="209"/>
  <c r="AM29" i="209"/>
  <c r="AL29" i="209"/>
  <c r="AK29" i="209"/>
  <c r="AI29" i="209"/>
  <c r="AH29" i="209"/>
  <c r="AG29" i="209"/>
  <c r="AF29" i="209"/>
  <c r="AE29" i="209"/>
  <c r="AD29" i="209"/>
  <c r="AB29" i="209"/>
  <c r="AA29" i="209"/>
  <c r="Z29" i="209"/>
  <c r="Y29" i="209"/>
  <c r="Y8" i="209" s="1"/>
  <c r="X29" i="209"/>
  <c r="W29" i="209"/>
  <c r="Q29" i="209"/>
  <c r="P29" i="209"/>
  <c r="O29" i="209"/>
  <c r="N29" i="209"/>
  <c r="M29" i="209"/>
  <c r="L29" i="209"/>
  <c r="K29" i="209"/>
  <c r="J29" i="209"/>
  <c r="I29" i="209"/>
  <c r="B29" i="209"/>
  <c r="B46" i="209" s="1"/>
  <c r="B63" i="209" s="1"/>
  <c r="B80" i="209" s="1"/>
  <c r="B97" i="209" s="1"/>
  <c r="B114" i="209" s="1"/>
  <c r="B131" i="209" s="1"/>
  <c r="B148" i="209" s="1"/>
  <c r="B165" i="209" s="1"/>
  <c r="B182" i="209" s="1"/>
  <c r="B199" i="209" s="1"/>
  <c r="B216" i="209" s="1"/>
  <c r="B233" i="209" s="1"/>
  <c r="B250" i="209" s="1"/>
  <c r="B267" i="209" s="1"/>
  <c r="B284" i="209" s="1"/>
  <c r="B301" i="209" s="1"/>
  <c r="B318" i="209" s="1"/>
  <c r="B335" i="209" s="1"/>
  <c r="B352" i="209" s="1"/>
  <c r="B369" i="209" s="1"/>
  <c r="B386" i="209" s="1"/>
  <c r="B403" i="209" s="1"/>
  <c r="B420" i="209" s="1"/>
  <c r="B437" i="209" s="1"/>
  <c r="B454" i="209" s="1"/>
  <c r="B471" i="209" s="1"/>
  <c r="B488" i="209" s="1"/>
  <c r="B505" i="209" s="1"/>
  <c r="AM12" i="209"/>
  <c r="AL12" i="209"/>
  <c r="AK12" i="209"/>
  <c r="AI12" i="209"/>
  <c r="AH12" i="209"/>
  <c r="AG12" i="209"/>
  <c r="AF12" i="209"/>
  <c r="AF8" i="209" s="1"/>
  <c r="AE12" i="209"/>
  <c r="AD12" i="209"/>
  <c r="AB12" i="209"/>
  <c r="AB8" i="209" s="1"/>
  <c r="AA12" i="209"/>
  <c r="AA8" i="209" s="1"/>
  <c r="Z12" i="209"/>
  <c r="Y12" i="209"/>
  <c r="X12" i="209"/>
  <c r="W12" i="209"/>
  <c r="Q12" i="209"/>
  <c r="P12" i="209"/>
  <c r="O12" i="209"/>
  <c r="O8" i="209" s="1"/>
  <c r="N12" i="209"/>
  <c r="M12" i="209"/>
  <c r="L12" i="209"/>
  <c r="K12" i="209"/>
  <c r="K8" i="209" s="1"/>
  <c r="J12" i="209"/>
  <c r="I12" i="209"/>
  <c r="S8" i="209"/>
  <c r="AT7" i="209"/>
  <c r="Q7" i="209"/>
  <c r="E5" i="209"/>
  <c r="D5" i="209"/>
  <c r="B5" i="209"/>
  <c r="B4" i="209"/>
  <c r="G3" i="209"/>
  <c r="E3" i="209"/>
  <c r="B3" i="209"/>
  <c r="H2" i="208"/>
  <c r="C2" i="208"/>
  <c r="AM505" i="208"/>
  <c r="AL505" i="208"/>
  <c r="AK505" i="208"/>
  <c r="AI505" i="208"/>
  <c r="AH505" i="208"/>
  <c r="AG505" i="208"/>
  <c r="AF505" i="208"/>
  <c r="AE505" i="208"/>
  <c r="AD505" i="208"/>
  <c r="AB505" i="208"/>
  <c r="AA505" i="208"/>
  <c r="Z505" i="208"/>
  <c r="Y505" i="208"/>
  <c r="X505" i="208"/>
  <c r="W505" i="208"/>
  <c r="Q505" i="208"/>
  <c r="P505" i="208"/>
  <c r="O505" i="208"/>
  <c r="N505" i="208"/>
  <c r="M505" i="208"/>
  <c r="L505" i="208"/>
  <c r="K505" i="208"/>
  <c r="J505" i="208"/>
  <c r="I505" i="208"/>
  <c r="AM488" i="208"/>
  <c r="AL488" i="208"/>
  <c r="AK488" i="208"/>
  <c r="AI488" i="208"/>
  <c r="AH488" i="208"/>
  <c r="AG488" i="208"/>
  <c r="AF488" i="208"/>
  <c r="AE488" i="208"/>
  <c r="AD488" i="208"/>
  <c r="AB488" i="208"/>
  <c r="AA488" i="208"/>
  <c r="Z488" i="208"/>
  <c r="Y488" i="208"/>
  <c r="X488" i="208"/>
  <c r="W488" i="208"/>
  <c r="Q488" i="208"/>
  <c r="P488" i="208"/>
  <c r="O488" i="208"/>
  <c r="N488" i="208"/>
  <c r="M488" i="208"/>
  <c r="L488" i="208"/>
  <c r="K488" i="208"/>
  <c r="J488" i="208"/>
  <c r="I488" i="208"/>
  <c r="AM471" i="208"/>
  <c r="AL471" i="208"/>
  <c r="AK471" i="208"/>
  <c r="AI471" i="208"/>
  <c r="AH471" i="208"/>
  <c r="AG471" i="208"/>
  <c r="AF471" i="208"/>
  <c r="AE471" i="208"/>
  <c r="AD471" i="208"/>
  <c r="AB471" i="208"/>
  <c r="AA471" i="208"/>
  <c r="Z471" i="208"/>
  <c r="Y471" i="208"/>
  <c r="X471" i="208"/>
  <c r="W471" i="208"/>
  <c r="Q471" i="208"/>
  <c r="P471" i="208"/>
  <c r="O471" i="208"/>
  <c r="N471" i="208"/>
  <c r="M471" i="208"/>
  <c r="L471" i="208"/>
  <c r="K471" i="208"/>
  <c r="J471" i="208"/>
  <c r="I471" i="208"/>
  <c r="AM454" i="208"/>
  <c r="AL454" i="208"/>
  <c r="AK454" i="208"/>
  <c r="AI454" i="208"/>
  <c r="AH454" i="208"/>
  <c r="AG454" i="208"/>
  <c r="AF454" i="208"/>
  <c r="AE454" i="208"/>
  <c r="AD454" i="208"/>
  <c r="AB454" i="208"/>
  <c r="AA454" i="208"/>
  <c r="Z454" i="208"/>
  <c r="Y454" i="208"/>
  <c r="X454" i="208"/>
  <c r="W454" i="208"/>
  <c r="Q454" i="208"/>
  <c r="P454" i="208"/>
  <c r="O454" i="208"/>
  <c r="N454" i="208"/>
  <c r="M454" i="208"/>
  <c r="L454" i="208"/>
  <c r="K454" i="208"/>
  <c r="J454" i="208"/>
  <c r="I454" i="208"/>
  <c r="AM437" i="208"/>
  <c r="AL437" i="208"/>
  <c r="AK437" i="208"/>
  <c r="AI437" i="208"/>
  <c r="AH437" i="208"/>
  <c r="AG437" i="208"/>
  <c r="AF437" i="208"/>
  <c r="AE437" i="208"/>
  <c r="AD437" i="208"/>
  <c r="AB437" i="208"/>
  <c r="AA437" i="208"/>
  <c r="Z437" i="208"/>
  <c r="Y437" i="208"/>
  <c r="X437" i="208"/>
  <c r="W437" i="208"/>
  <c r="Q437" i="208"/>
  <c r="P437" i="208"/>
  <c r="O437" i="208"/>
  <c r="N437" i="208"/>
  <c r="M437" i="208"/>
  <c r="L437" i="208"/>
  <c r="K437" i="208"/>
  <c r="J437" i="208"/>
  <c r="I437" i="208"/>
  <c r="AM420" i="208"/>
  <c r="AL420" i="208"/>
  <c r="AK420" i="208"/>
  <c r="AI420" i="208"/>
  <c r="AH420" i="208"/>
  <c r="AG420" i="208"/>
  <c r="AF420" i="208"/>
  <c r="AE420" i="208"/>
  <c r="AD420" i="208"/>
  <c r="AB420" i="208"/>
  <c r="AA420" i="208"/>
  <c r="Z420" i="208"/>
  <c r="Y420" i="208"/>
  <c r="X420" i="208"/>
  <c r="W420" i="208"/>
  <c r="Q420" i="208"/>
  <c r="P420" i="208"/>
  <c r="O420" i="208"/>
  <c r="N420" i="208"/>
  <c r="M420" i="208"/>
  <c r="L420" i="208"/>
  <c r="K420" i="208"/>
  <c r="J420" i="208"/>
  <c r="I420" i="208"/>
  <c r="AM403" i="208"/>
  <c r="AL403" i="208"/>
  <c r="AK403" i="208"/>
  <c r="AI403" i="208"/>
  <c r="AH403" i="208"/>
  <c r="AG403" i="208"/>
  <c r="AF403" i="208"/>
  <c r="AE403" i="208"/>
  <c r="AD403" i="208"/>
  <c r="AB403" i="208"/>
  <c r="AA403" i="208"/>
  <c r="Z403" i="208"/>
  <c r="Y403" i="208"/>
  <c r="X403" i="208"/>
  <c r="W403" i="208"/>
  <c r="Q403" i="208"/>
  <c r="P403" i="208"/>
  <c r="O403" i="208"/>
  <c r="N403" i="208"/>
  <c r="M403" i="208"/>
  <c r="L403" i="208"/>
  <c r="K403" i="208"/>
  <c r="J403" i="208"/>
  <c r="I403" i="208"/>
  <c r="AM386" i="208"/>
  <c r="AL386" i="208"/>
  <c r="AK386" i="208"/>
  <c r="AI386" i="208"/>
  <c r="AH386" i="208"/>
  <c r="AG386" i="208"/>
  <c r="AF386" i="208"/>
  <c r="AE386" i="208"/>
  <c r="AD386" i="208"/>
  <c r="AB386" i="208"/>
  <c r="AA386" i="208"/>
  <c r="Z386" i="208"/>
  <c r="Y386" i="208"/>
  <c r="X386" i="208"/>
  <c r="W386" i="208"/>
  <c r="Q386" i="208"/>
  <c r="P386" i="208"/>
  <c r="O386" i="208"/>
  <c r="N386" i="208"/>
  <c r="M386" i="208"/>
  <c r="L386" i="208"/>
  <c r="K386" i="208"/>
  <c r="J386" i="208"/>
  <c r="I386" i="208"/>
  <c r="AM369" i="208"/>
  <c r="AL369" i="208"/>
  <c r="AK369" i="208"/>
  <c r="AI369" i="208"/>
  <c r="AH369" i="208"/>
  <c r="AG369" i="208"/>
  <c r="AF369" i="208"/>
  <c r="AE369" i="208"/>
  <c r="AD369" i="208"/>
  <c r="AB369" i="208"/>
  <c r="AA369" i="208"/>
  <c r="Z369" i="208"/>
  <c r="Y369" i="208"/>
  <c r="X369" i="208"/>
  <c r="W369" i="208"/>
  <c r="Q369" i="208"/>
  <c r="P369" i="208"/>
  <c r="O369" i="208"/>
  <c r="N369" i="208"/>
  <c r="M369" i="208"/>
  <c r="L369" i="208"/>
  <c r="K369" i="208"/>
  <c r="J369" i="208"/>
  <c r="I369" i="208"/>
  <c r="AM352" i="208"/>
  <c r="AL352" i="208"/>
  <c r="AK352" i="208"/>
  <c r="AI352" i="208"/>
  <c r="AH352" i="208"/>
  <c r="AG352" i="208"/>
  <c r="AF352" i="208"/>
  <c r="AE352" i="208"/>
  <c r="AD352" i="208"/>
  <c r="AB352" i="208"/>
  <c r="AA352" i="208"/>
  <c r="Z352" i="208"/>
  <c r="Y352" i="208"/>
  <c r="X352" i="208"/>
  <c r="W352" i="208"/>
  <c r="Q352" i="208"/>
  <c r="P352" i="208"/>
  <c r="O352" i="208"/>
  <c r="N352" i="208"/>
  <c r="M352" i="208"/>
  <c r="L352" i="208"/>
  <c r="K352" i="208"/>
  <c r="J352" i="208"/>
  <c r="I352" i="208"/>
  <c r="AM335" i="208"/>
  <c r="AL335" i="208"/>
  <c r="AK335" i="208"/>
  <c r="AI335" i="208"/>
  <c r="AH335" i="208"/>
  <c r="AG335" i="208"/>
  <c r="AF335" i="208"/>
  <c r="AE335" i="208"/>
  <c r="AD335" i="208"/>
  <c r="AB335" i="208"/>
  <c r="AA335" i="208"/>
  <c r="Z335" i="208"/>
  <c r="Y335" i="208"/>
  <c r="X335" i="208"/>
  <c r="W335" i="208"/>
  <c r="Q335" i="208"/>
  <c r="P335" i="208"/>
  <c r="O335" i="208"/>
  <c r="N335" i="208"/>
  <c r="M335" i="208"/>
  <c r="L335" i="208"/>
  <c r="K335" i="208"/>
  <c r="J335" i="208"/>
  <c r="I335" i="208"/>
  <c r="AM318" i="208"/>
  <c r="AL318" i="208"/>
  <c r="AK318" i="208"/>
  <c r="AI318" i="208"/>
  <c r="AH318" i="208"/>
  <c r="AG318" i="208"/>
  <c r="AF318" i="208"/>
  <c r="AE318" i="208"/>
  <c r="AD318" i="208"/>
  <c r="AB318" i="208"/>
  <c r="AA318" i="208"/>
  <c r="Z318" i="208"/>
  <c r="Y318" i="208"/>
  <c r="X318" i="208"/>
  <c r="W318" i="208"/>
  <c r="Q318" i="208"/>
  <c r="P318" i="208"/>
  <c r="O318" i="208"/>
  <c r="N318" i="208"/>
  <c r="M318" i="208"/>
  <c r="L318" i="208"/>
  <c r="K318" i="208"/>
  <c r="J318" i="208"/>
  <c r="I318" i="208"/>
  <c r="AM301" i="208"/>
  <c r="AL301" i="208"/>
  <c r="AK301" i="208"/>
  <c r="AI301" i="208"/>
  <c r="AH301" i="208"/>
  <c r="AG301" i="208"/>
  <c r="AF301" i="208"/>
  <c r="AE301" i="208"/>
  <c r="AD301" i="208"/>
  <c r="AB301" i="208"/>
  <c r="AA301" i="208"/>
  <c r="Z301" i="208"/>
  <c r="Y301" i="208"/>
  <c r="X301" i="208"/>
  <c r="W301" i="208"/>
  <c r="Q301" i="208"/>
  <c r="P301" i="208"/>
  <c r="O301" i="208"/>
  <c r="N301" i="208"/>
  <c r="M301" i="208"/>
  <c r="L301" i="208"/>
  <c r="K301" i="208"/>
  <c r="J301" i="208"/>
  <c r="I301" i="208"/>
  <c r="AM284" i="208"/>
  <c r="AL284" i="208"/>
  <c r="AK284" i="208"/>
  <c r="AI284" i="208"/>
  <c r="AH284" i="208"/>
  <c r="AG284" i="208"/>
  <c r="AF284" i="208"/>
  <c r="AE284" i="208"/>
  <c r="AD284" i="208"/>
  <c r="AB284" i="208"/>
  <c r="AA284" i="208"/>
  <c r="Z284" i="208"/>
  <c r="Y284" i="208"/>
  <c r="X284" i="208"/>
  <c r="W284" i="208"/>
  <c r="Q284" i="208"/>
  <c r="P284" i="208"/>
  <c r="O284" i="208"/>
  <c r="N284" i="208"/>
  <c r="M284" i="208"/>
  <c r="L284" i="208"/>
  <c r="K284" i="208"/>
  <c r="J284" i="208"/>
  <c r="I284" i="208"/>
  <c r="AM267" i="208"/>
  <c r="AL267" i="208"/>
  <c r="AK267" i="208"/>
  <c r="AI267" i="208"/>
  <c r="AH267" i="208"/>
  <c r="AG267" i="208"/>
  <c r="AF267" i="208"/>
  <c r="AE267" i="208"/>
  <c r="AD267" i="208"/>
  <c r="AB267" i="208"/>
  <c r="AA267" i="208"/>
  <c r="Z267" i="208"/>
  <c r="Y267" i="208"/>
  <c r="X267" i="208"/>
  <c r="W267" i="208"/>
  <c r="Q267" i="208"/>
  <c r="P267" i="208"/>
  <c r="O267" i="208"/>
  <c r="N267" i="208"/>
  <c r="M267" i="208"/>
  <c r="L267" i="208"/>
  <c r="K267" i="208"/>
  <c r="J267" i="208"/>
  <c r="I267" i="208"/>
  <c r="AM250" i="208"/>
  <c r="AL250" i="208"/>
  <c r="AK250" i="208"/>
  <c r="AI250" i="208"/>
  <c r="AH250" i="208"/>
  <c r="AG250" i="208"/>
  <c r="AF250" i="208"/>
  <c r="AE250" i="208"/>
  <c r="AD250" i="208"/>
  <c r="AB250" i="208"/>
  <c r="AA250" i="208"/>
  <c r="Z250" i="208"/>
  <c r="Y250" i="208"/>
  <c r="X250" i="208"/>
  <c r="W250" i="208"/>
  <c r="Q250" i="208"/>
  <c r="P250" i="208"/>
  <c r="O250" i="208"/>
  <c r="N250" i="208"/>
  <c r="M250" i="208"/>
  <c r="L250" i="208"/>
  <c r="K250" i="208"/>
  <c r="J250" i="208"/>
  <c r="I250" i="208"/>
  <c r="AM233" i="208"/>
  <c r="AL233" i="208"/>
  <c r="AK233" i="208"/>
  <c r="AI233" i="208"/>
  <c r="AH233" i="208"/>
  <c r="AG233" i="208"/>
  <c r="AF233" i="208"/>
  <c r="AE233" i="208"/>
  <c r="AD233" i="208"/>
  <c r="AB233" i="208"/>
  <c r="AA233" i="208"/>
  <c r="Z233" i="208"/>
  <c r="Y233" i="208"/>
  <c r="X233" i="208"/>
  <c r="W233" i="208"/>
  <c r="Q233" i="208"/>
  <c r="P233" i="208"/>
  <c r="O233" i="208"/>
  <c r="N233" i="208"/>
  <c r="M233" i="208"/>
  <c r="L233" i="208"/>
  <c r="K233" i="208"/>
  <c r="J233" i="208"/>
  <c r="I233" i="208"/>
  <c r="AM216" i="208"/>
  <c r="AL216" i="208"/>
  <c r="AK216" i="208"/>
  <c r="AI216" i="208"/>
  <c r="AH216" i="208"/>
  <c r="AG216" i="208"/>
  <c r="AF216" i="208"/>
  <c r="AE216" i="208"/>
  <c r="AD216" i="208"/>
  <c r="AB216" i="208"/>
  <c r="AA216" i="208"/>
  <c r="Z216" i="208"/>
  <c r="Y216" i="208"/>
  <c r="X216" i="208"/>
  <c r="W216" i="208"/>
  <c r="Q216" i="208"/>
  <c r="P216" i="208"/>
  <c r="O216" i="208"/>
  <c r="N216" i="208"/>
  <c r="M216" i="208"/>
  <c r="L216" i="208"/>
  <c r="K216" i="208"/>
  <c r="J216" i="208"/>
  <c r="I216" i="208"/>
  <c r="AM199" i="208"/>
  <c r="AL199" i="208"/>
  <c r="AK199" i="208"/>
  <c r="AI199" i="208"/>
  <c r="AH199" i="208"/>
  <c r="AG199" i="208"/>
  <c r="AF199" i="208"/>
  <c r="AE199" i="208"/>
  <c r="AD199" i="208"/>
  <c r="AB199" i="208"/>
  <c r="AA199" i="208"/>
  <c r="Z199" i="208"/>
  <c r="Y199" i="208"/>
  <c r="X199" i="208"/>
  <c r="W199" i="208"/>
  <c r="Q199" i="208"/>
  <c r="P199" i="208"/>
  <c r="O199" i="208"/>
  <c r="N199" i="208"/>
  <c r="M199" i="208"/>
  <c r="L199" i="208"/>
  <c r="K199" i="208"/>
  <c r="J199" i="208"/>
  <c r="I199" i="208"/>
  <c r="AM182" i="208"/>
  <c r="AL182" i="208"/>
  <c r="AK182" i="208"/>
  <c r="AI182" i="208"/>
  <c r="AH182" i="208"/>
  <c r="AG182" i="208"/>
  <c r="AF182" i="208"/>
  <c r="AE182" i="208"/>
  <c r="AD182" i="208"/>
  <c r="AB182" i="208"/>
  <c r="AA182" i="208"/>
  <c r="Z182" i="208"/>
  <c r="Y182" i="208"/>
  <c r="X182" i="208"/>
  <c r="W182" i="208"/>
  <c r="Q182" i="208"/>
  <c r="P182" i="208"/>
  <c r="O182" i="208"/>
  <c r="N182" i="208"/>
  <c r="M182" i="208"/>
  <c r="L182" i="208"/>
  <c r="K182" i="208"/>
  <c r="J182" i="208"/>
  <c r="I182" i="208"/>
  <c r="AM165" i="208"/>
  <c r="AL165" i="208"/>
  <c r="AK165" i="208"/>
  <c r="AI165" i="208"/>
  <c r="AH165" i="208"/>
  <c r="AG165" i="208"/>
  <c r="AF165" i="208"/>
  <c r="AE165" i="208"/>
  <c r="AD165" i="208"/>
  <c r="AB165" i="208"/>
  <c r="AA165" i="208"/>
  <c r="Z165" i="208"/>
  <c r="Y165" i="208"/>
  <c r="X165" i="208"/>
  <c r="W165" i="208"/>
  <c r="Q165" i="208"/>
  <c r="P165" i="208"/>
  <c r="O165" i="208"/>
  <c r="N165" i="208"/>
  <c r="M165" i="208"/>
  <c r="L165" i="208"/>
  <c r="K165" i="208"/>
  <c r="J165" i="208"/>
  <c r="I165" i="208"/>
  <c r="AM148" i="208"/>
  <c r="AL148" i="208"/>
  <c r="AK148" i="208"/>
  <c r="AI148" i="208"/>
  <c r="AH148" i="208"/>
  <c r="AG148" i="208"/>
  <c r="AF148" i="208"/>
  <c r="AE148" i="208"/>
  <c r="AD148" i="208"/>
  <c r="AB148" i="208"/>
  <c r="AA148" i="208"/>
  <c r="Z148" i="208"/>
  <c r="Y148" i="208"/>
  <c r="X148" i="208"/>
  <c r="W148" i="208"/>
  <c r="Q148" i="208"/>
  <c r="P148" i="208"/>
  <c r="O148" i="208"/>
  <c r="N148" i="208"/>
  <c r="M148" i="208"/>
  <c r="L148" i="208"/>
  <c r="K148" i="208"/>
  <c r="J148" i="208"/>
  <c r="I148" i="208"/>
  <c r="AM131" i="208"/>
  <c r="AL131" i="208"/>
  <c r="AK131" i="208"/>
  <c r="AI131" i="208"/>
  <c r="AH131" i="208"/>
  <c r="AG131" i="208"/>
  <c r="AF131" i="208"/>
  <c r="AE131" i="208"/>
  <c r="AD131" i="208"/>
  <c r="AB131" i="208"/>
  <c r="AA131" i="208"/>
  <c r="Z131" i="208"/>
  <c r="Y131" i="208"/>
  <c r="X131" i="208"/>
  <c r="W131" i="208"/>
  <c r="Q131" i="208"/>
  <c r="P131" i="208"/>
  <c r="O131" i="208"/>
  <c r="N131" i="208"/>
  <c r="M131" i="208"/>
  <c r="L131" i="208"/>
  <c r="K131" i="208"/>
  <c r="J131" i="208"/>
  <c r="I131" i="208"/>
  <c r="AM114" i="208"/>
  <c r="AL114" i="208"/>
  <c r="AK114" i="208"/>
  <c r="AI114" i="208"/>
  <c r="AH114" i="208"/>
  <c r="AG114" i="208"/>
  <c r="AF114" i="208"/>
  <c r="AE114" i="208"/>
  <c r="AD114" i="208"/>
  <c r="AB114" i="208"/>
  <c r="AA114" i="208"/>
  <c r="Z114" i="208"/>
  <c r="Y114" i="208"/>
  <c r="X114" i="208"/>
  <c r="W114" i="208"/>
  <c r="Q114" i="208"/>
  <c r="P114" i="208"/>
  <c r="O114" i="208"/>
  <c r="N114" i="208"/>
  <c r="M114" i="208"/>
  <c r="L114" i="208"/>
  <c r="K114" i="208"/>
  <c r="J114" i="208"/>
  <c r="I114" i="208"/>
  <c r="AM97" i="208"/>
  <c r="AL97" i="208"/>
  <c r="AK97" i="208"/>
  <c r="AI97" i="208"/>
  <c r="AH97" i="208"/>
  <c r="AG97" i="208"/>
  <c r="AF97" i="208"/>
  <c r="AE97" i="208"/>
  <c r="AD97" i="208"/>
  <c r="AB97" i="208"/>
  <c r="AA97" i="208"/>
  <c r="Z97" i="208"/>
  <c r="Y97" i="208"/>
  <c r="X97" i="208"/>
  <c r="W97" i="208"/>
  <c r="Q97" i="208"/>
  <c r="P97" i="208"/>
  <c r="O97" i="208"/>
  <c r="N97" i="208"/>
  <c r="M97" i="208"/>
  <c r="L97" i="208"/>
  <c r="K97" i="208"/>
  <c r="J97" i="208"/>
  <c r="I97" i="208"/>
  <c r="AM80" i="208"/>
  <c r="AL80" i="208"/>
  <c r="AK80" i="208"/>
  <c r="AI80" i="208"/>
  <c r="AH80" i="208"/>
  <c r="AG80" i="208"/>
  <c r="AF80" i="208"/>
  <c r="AE80" i="208"/>
  <c r="AD80" i="208"/>
  <c r="AB80" i="208"/>
  <c r="AA80" i="208"/>
  <c r="Z80" i="208"/>
  <c r="Y80" i="208"/>
  <c r="X80" i="208"/>
  <c r="W80" i="208"/>
  <c r="Q80" i="208"/>
  <c r="P80" i="208"/>
  <c r="O80" i="208"/>
  <c r="N80" i="208"/>
  <c r="M80" i="208"/>
  <c r="L80" i="208"/>
  <c r="K80" i="208"/>
  <c r="J80" i="208"/>
  <c r="I80" i="208"/>
  <c r="AM63" i="208"/>
  <c r="AL63" i="208"/>
  <c r="AK63" i="208"/>
  <c r="AI63" i="208"/>
  <c r="AH63" i="208"/>
  <c r="AG63" i="208"/>
  <c r="AF63" i="208"/>
  <c r="AE63" i="208"/>
  <c r="AD63" i="208"/>
  <c r="AB63" i="208"/>
  <c r="AA63" i="208"/>
  <c r="Z63" i="208"/>
  <c r="Y63" i="208"/>
  <c r="X63" i="208"/>
  <c r="W63" i="208"/>
  <c r="Q63" i="208"/>
  <c r="P63" i="208"/>
  <c r="O63" i="208"/>
  <c r="N63" i="208"/>
  <c r="M63" i="208"/>
  <c r="L63" i="208"/>
  <c r="K63" i="208"/>
  <c r="J63" i="208"/>
  <c r="I63" i="208"/>
  <c r="AM46" i="208"/>
  <c r="AL46" i="208"/>
  <c r="AK46" i="208"/>
  <c r="AI46" i="208"/>
  <c r="AH46" i="208"/>
  <c r="AG46" i="208"/>
  <c r="AF46" i="208"/>
  <c r="AE46" i="208"/>
  <c r="AD46" i="208"/>
  <c r="AB46" i="208"/>
  <c r="AA46" i="208"/>
  <c r="Z46" i="208"/>
  <c r="Y46" i="208"/>
  <c r="X46" i="208"/>
  <c r="W46" i="208"/>
  <c r="Q46" i="208"/>
  <c r="P46" i="208"/>
  <c r="O46" i="208"/>
  <c r="N46" i="208"/>
  <c r="M46" i="208"/>
  <c r="L46" i="208"/>
  <c r="K46" i="208"/>
  <c r="J46" i="208"/>
  <c r="I46" i="208"/>
  <c r="AM29" i="208"/>
  <c r="AL29" i="208"/>
  <c r="AK29" i="208"/>
  <c r="AI29" i="208"/>
  <c r="AH29" i="208"/>
  <c r="AG29" i="208"/>
  <c r="AF29" i="208"/>
  <c r="AE29" i="208"/>
  <c r="AD29" i="208"/>
  <c r="AB29" i="208"/>
  <c r="AA29" i="208"/>
  <c r="Z29" i="208"/>
  <c r="Y29" i="208"/>
  <c r="X29" i="208"/>
  <c r="W29" i="208"/>
  <c r="Q29" i="208"/>
  <c r="P29" i="208"/>
  <c r="O29" i="208"/>
  <c r="N29" i="208"/>
  <c r="M29" i="208"/>
  <c r="L29" i="208"/>
  <c r="K29" i="208"/>
  <c r="J29" i="208"/>
  <c r="I29" i="208"/>
  <c r="B29" i="208"/>
  <c r="B46" i="208" s="1"/>
  <c r="B63" i="208" s="1"/>
  <c r="B80" i="208" s="1"/>
  <c r="B97" i="208" s="1"/>
  <c r="B114" i="208" s="1"/>
  <c r="B131" i="208" s="1"/>
  <c r="B148" i="208" s="1"/>
  <c r="B165" i="208" s="1"/>
  <c r="B182" i="208" s="1"/>
  <c r="B199" i="208" s="1"/>
  <c r="B216" i="208" s="1"/>
  <c r="B233" i="208" s="1"/>
  <c r="B250" i="208" s="1"/>
  <c r="B267" i="208" s="1"/>
  <c r="B284" i="208" s="1"/>
  <c r="B301" i="208" s="1"/>
  <c r="B318" i="208" s="1"/>
  <c r="B335" i="208" s="1"/>
  <c r="B352" i="208" s="1"/>
  <c r="B369" i="208" s="1"/>
  <c r="B386" i="208" s="1"/>
  <c r="B403" i="208" s="1"/>
  <c r="B420" i="208" s="1"/>
  <c r="B437" i="208" s="1"/>
  <c r="B454" i="208" s="1"/>
  <c r="B471" i="208" s="1"/>
  <c r="B488" i="208" s="1"/>
  <c r="B505" i="208" s="1"/>
  <c r="AM12" i="208"/>
  <c r="AL12" i="208"/>
  <c r="AK12" i="208"/>
  <c r="AI12" i="208"/>
  <c r="AH12" i="208"/>
  <c r="AG12" i="208"/>
  <c r="AG8" i="208" s="1"/>
  <c r="AF12" i="208"/>
  <c r="AE12" i="208"/>
  <c r="AD12" i="208"/>
  <c r="AB12" i="208"/>
  <c r="AA12" i="208"/>
  <c r="Z12" i="208"/>
  <c r="Y12" i="208"/>
  <c r="X12" i="208"/>
  <c r="W12" i="208"/>
  <c r="Q12" i="208"/>
  <c r="P12" i="208"/>
  <c r="O12" i="208"/>
  <c r="N12" i="208"/>
  <c r="M12" i="208"/>
  <c r="L12" i="208"/>
  <c r="K12" i="208"/>
  <c r="J12" i="208"/>
  <c r="I12" i="208"/>
  <c r="I8" i="208" s="1"/>
  <c r="AH8" i="208"/>
  <c r="S8" i="208"/>
  <c r="AT7" i="208"/>
  <c r="Q7" i="208"/>
  <c r="E5" i="208"/>
  <c r="D5" i="208"/>
  <c r="B5" i="208"/>
  <c r="B4" i="208"/>
  <c r="G3" i="208"/>
  <c r="E3" i="208"/>
  <c r="B3" i="208"/>
  <c r="H2" i="207"/>
  <c r="C2" i="207"/>
  <c r="AM505" i="207"/>
  <c r="AL505" i="207"/>
  <c r="AK505" i="207"/>
  <c r="AI505" i="207"/>
  <c r="AH505" i="207"/>
  <c r="AG505" i="207"/>
  <c r="AF505" i="207"/>
  <c r="AE505" i="207"/>
  <c r="AD505" i="207"/>
  <c r="AB505" i="207"/>
  <c r="AA505" i="207"/>
  <c r="Z505" i="207"/>
  <c r="Y505" i="207"/>
  <c r="X505" i="207"/>
  <c r="W505" i="207"/>
  <c r="Q505" i="207"/>
  <c r="P505" i="207"/>
  <c r="O505" i="207"/>
  <c r="N505" i="207"/>
  <c r="M505" i="207"/>
  <c r="L505" i="207"/>
  <c r="K505" i="207"/>
  <c r="J505" i="207"/>
  <c r="I505" i="207"/>
  <c r="AM488" i="207"/>
  <c r="AL488" i="207"/>
  <c r="AK488" i="207"/>
  <c r="AI488" i="207"/>
  <c r="AH488" i="207"/>
  <c r="AG488" i="207"/>
  <c r="AF488" i="207"/>
  <c r="AE488" i="207"/>
  <c r="AD488" i="207"/>
  <c r="AB488" i="207"/>
  <c r="AA488" i="207"/>
  <c r="Z488" i="207"/>
  <c r="Y488" i="207"/>
  <c r="X488" i="207"/>
  <c r="W488" i="207"/>
  <c r="Q488" i="207"/>
  <c r="P488" i="207"/>
  <c r="O488" i="207"/>
  <c r="N488" i="207"/>
  <c r="M488" i="207"/>
  <c r="L488" i="207"/>
  <c r="K488" i="207"/>
  <c r="J488" i="207"/>
  <c r="I488" i="207"/>
  <c r="AM471" i="207"/>
  <c r="AL471" i="207"/>
  <c r="AK471" i="207"/>
  <c r="AI471" i="207"/>
  <c r="AH471" i="207"/>
  <c r="AG471" i="207"/>
  <c r="AF471" i="207"/>
  <c r="AE471" i="207"/>
  <c r="AD471" i="207"/>
  <c r="AB471" i="207"/>
  <c r="AA471" i="207"/>
  <c r="Z471" i="207"/>
  <c r="Y471" i="207"/>
  <c r="X471" i="207"/>
  <c r="W471" i="207"/>
  <c r="Q471" i="207"/>
  <c r="P471" i="207"/>
  <c r="O471" i="207"/>
  <c r="N471" i="207"/>
  <c r="M471" i="207"/>
  <c r="L471" i="207"/>
  <c r="K471" i="207"/>
  <c r="J471" i="207"/>
  <c r="I471" i="207"/>
  <c r="AM454" i="207"/>
  <c r="AL454" i="207"/>
  <c r="AK454" i="207"/>
  <c r="AI454" i="207"/>
  <c r="AH454" i="207"/>
  <c r="AG454" i="207"/>
  <c r="AF454" i="207"/>
  <c r="AE454" i="207"/>
  <c r="AD454" i="207"/>
  <c r="AB454" i="207"/>
  <c r="AA454" i="207"/>
  <c r="Z454" i="207"/>
  <c r="Y454" i="207"/>
  <c r="X454" i="207"/>
  <c r="W454" i="207"/>
  <c r="Q454" i="207"/>
  <c r="P454" i="207"/>
  <c r="O454" i="207"/>
  <c r="N454" i="207"/>
  <c r="M454" i="207"/>
  <c r="L454" i="207"/>
  <c r="K454" i="207"/>
  <c r="J454" i="207"/>
  <c r="I454" i="207"/>
  <c r="AM437" i="207"/>
  <c r="AL437" i="207"/>
  <c r="AK437" i="207"/>
  <c r="AI437" i="207"/>
  <c r="AH437" i="207"/>
  <c r="AG437" i="207"/>
  <c r="AF437" i="207"/>
  <c r="AE437" i="207"/>
  <c r="AD437" i="207"/>
  <c r="AB437" i="207"/>
  <c r="AA437" i="207"/>
  <c r="Z437" i="207"/>
  <c r="Y437" i="207"/>
  <c r="X437" i="207"/>
  <c r="W437" i="207"/>
  <c r="Q437" i="207"/>
  <c r="P437" i="207"/>
  <c r="O437" i="207"/>
  <c r="N437" i="207"/>
  <c r="M437" i="207"/>
  <c r="L437" i="207"/>
  <c r="K437" i="207"/>
  <c r="J437" i="207"/>
  <c r="I437" i="207"/>
  <c r="AM420" i="207"/>
  <c r="AL420" i="207"/>
  <c r="AK420" i="207"/>
  <c r="AI420" i="207"/>
  <c r="AH420" i="207"/>
  <c r="AG420" i="207"/>
  <c r="AF420" i="207"/>
  <c r="AE420" i="207"/>
  <c r="AD420" i="207"/>
  <c r="AB420" i="207"/>
  <c r="AA420" i="207"/>
  <c r="Z420" i="207"/>
  <c r="Y420" i="207"/>
  <c r="X420" i="207"/>
  <c r="W420" i="207"/>
  <c r="Q420" i="207"/>
  <c r="P420" i="207"/>
  <c r="O420" i="207"/>
  <c r="N420" i="207"/>
  <c r="M420" i="207"/>
  <c r="L420" i="207"/>
  <c r="K420" i="207"/>
  <c r="J420" i="207"/>
  <c r="I420" i="207"/>
  <c r="AM403" i="207"/>
  <c r="AL403" i="207"/>
  <c r="AK403" i="207"/>
  <c r="AI403" i="207"/>
  <c r="AH403" i="207"/>
  <c r="AG403" i="207"/>
  <c r="AF403" i="207"/>
  <c r="AE403" i="207"/>
  <c r="AD403" i="207"/>
  <c r="AB403" i="207"/>
  <c r="AA403" i="207"/>
  <c r="Z403" i="207"/>
  <c r="Y403" i="207"/>
  <c r="X403" i="207"/>
  <c r="W403" i="207"/>
  <c r="Q403" i="207"/>
  <c r="P403" i="207"/>
  <c r="O403" i="207"/>
  <c r="N403" i="207"/>
  <c r="M403" i="207"/>
  <c r="L403" i="207"/>
  <c r="K403" i="207"/>
  <c r="J403" i="207"/>
  <c r="I403" i="207"/>
  <c r="AM386" i="207"/>
  <c r="AL386" i="207"/>
  <c r="AK386" i="207"/>
  <c r="AI386" i="207"/>
  <c r="AH386" i="207"/>
  <c r="AG386" i="207"/>
  <c r="AF386" i="207"/>
  <c r="AE386" i="207"/>
  <c r="AD386" i="207"/>
  <c r="AB386" i="207"/>
  <c r="AA386" i="207"/>
  <c r="Z386" i="207"/>
  <c r="Y386" i="207"/>
  <c r="X386" i="207"/>
  <c r="W386" i="207"/>
  <c r="Q386" i="207"/>
  <c r="P386" i="207"/>
  <c r="O386" i="207"/>
  <c r="N386" i="207"/>
  <c r="M386" i="207"/>
  <c r="L386" i="207"/>
  <c r="K386" i="207"/>
  <c r="J386" i="207"/>
  <c r="I386" i="207"/>
  <c r="AM369" i="207"/>
  <c r="AL369" i="207"/>
  <c r="AK369" i="207"/>
  <c r="AI369" i="207"/>
  <c r="AH369" i="207"/>
  <c r="AG369" i="207"/>
  <c r="AF369" i="207"/>
  <c r="AE369" i="207"/>
  <c r="AD369" i="207"/>
  <c r="AB369" i="207"/>
  <c r="AA369" i="207"/>
  <c r="Z369" i="207"/>
  <c r="Y369" i="207"/>
  <c r="X369" i="207"/>
  <c r="W369" i="207"/>
  <c r="Q369" i="207"/>
  <c r="P369" i="207"/>
  <c r="O369" i="207"/>
  <c r="N369" i="207"/>
  <c r="M369" i="207"/>
  <c r="L369" i="207"/>
  <c r="K369" i="207"/>
  <c r="J369" i="207"/>
  <c r="I369" i="207"/>
  <c r="AM352" i="207"/>
  <c r="AL352" i="207"/>
  <c r="AK352" i="207"/>
  <c r="AI352" i="207"/>
  <c r="AH352" i="207"/>
  <c r="AG352" i="207"/>
  <c r="AF352" i="207"/>
  <c r="AE352" i="207"/>
  <c r="AD352" i="207"/>
  <c r="AB352" i="207"/>
  <c r="AA352" i="207"/>
  <c r="Z352" i="207"/>
  <c r="Y352" i="207"/>
  <c r="X352" i="207"/>
  <c r="W352" i="207"/>
  <c r="Q352" i="207"/>
  <c r="P352" i="207"/>
  <c r="O352" i="207"/>
  <c r="N352" i="207"/>
  <c r="M352" i="207"/>
  <c r="L352" i="207"/>
  <c r="K352" i="207"/>
  <c r="J352" i="207"/>
  <c r="I352" i="207"/>
  <c r="AM335" i="207"/>
  <c r="AL335" i="207"/>
  <c r="AK335" i="207"/>
  <c r="AI335" i="207"/>
  <c r="AH335" i="207"/>
  <c r="AG335" i="207"/>
  <c r="AF335" i="207"/>
  <c r="AE335" i="207"/>
  <c r="AD335" i="207"/>
  <c r="AB335" i="207"/>
  <c r="AA335" i="207"/>
  <c r="Z335" i="207"/>
  <c r="Y335" i="207"/>
  <c r="X335" i="207"/>
  <c r="W335" i="207"/>
  <c r="Q335" i="207"/>
  <c r="P335" i="207"/>
  <c r="O335" i="207"/>
  <c r="N335" i="207"/>
  <c r="M335" i="207"/>
  <c r="L335" i="207"/>
  <c r="K335" i="207"/>
  <c r="J335" i="207"/>
  <c r="I335" i="207"/>
  <c r="AM318" i="207"/>
  <c r="AL318" i="207"/>
  <c r="AK318" i="207"/>
  <c r="AI318" i="207"/>
  <c r="AH318" i="207"/>
  <c r="AG318" i="207"/>
  <c r="AF318" i="207"/>
  <c r="AE318" i="207"/>
  <c r="AD318" i="207"/>
  <c r="AB318" i="207"/>
  <c r="AA318" i="207"/>
  <c r="Z318" i="207"/>
  <c r="Y318" i="207"/>
  <c r="X318" i="207"/>
  <c r="W318" i="207"/>
  <c r="Q318" i="207"/>
  <c r="P318" i="207"/>
  <c r="O318" i="207"/>
  <c r="N318" i="207"/>
  <c r="M318" i="207"/>
  <c r="L318" i="207"/>
  <c r="K318" i="207"/>
  <c r="J318" i="207"/>
  <c r="I318" i="207"/>
  <c r="AM301" i="207"/>
  <c r="AL301" i="207"/>
  <c r="AK301" i="207"/>
  <c r="AI301" i="207"/>
  <c r="AH301" i="207"/>
  <c r="AG301" i="207"/>
  <c r="AF301" i="207"/>
  <c r="AE301" i="207"/>
  <c r="AD301" i="207"/>
  <c r="AB301" i="207"/>
  <c r="AA301" i="207"/>
  <c r="Z301" i="207"/>
  <c r="Y301" i="207"/>
  <c r="X301" i="207"/>
  <c r="W301" i="207"/>
  <c r="Q301" i="207"/>
  <c r="P301" i="207"/>
  <c r="O301" i="207"/>
  <c r="N301" i="207"/>
  <c r="M301" i="207"/>
  <c r="L301" i="207"/>
  <c r="K301" i="207"/>
  <c r="J301" i="207"/>
  <c r="I301" i="207"/>
  <c r="AM284" i="207"/>
  <c r="AL284" i="207"/>
  <c r="AK284" i="207"/>
  <c r="AI284" i="207"/>
  <c r="AH284" i="207"/>
  <c r="AG284" i="207"/>
  <c r="AF284" i="207"/>
  <c r="AE284" i="207"/>
  <c r="AD284" i="207"/>
  <c r="AB284" i="207"/>
  <c r="AA284" i="207"/>
  <c r="Z284" i="207"/>
  <c r="Y284" i="207"/>
  <c r="X284" i="207"/>
  <c r="W284" i="207"/>
  <c r="Q284" i="207"/>
  <c r="P284" i="207"/>
  <c r="O284" i="207"/>
  <c r="N284" i="207"/>
  <c r="M284" i="207"/>
  <c r="L284" i="207"/>
  <c r="K284" i="207"/>
  <c r="J284" i="207"/>
  <c r="I284" i="207"/>
  <c r="AM267" i="207"/>
  <c r="AL267" i="207"/>
  <c r="AK267" i="207"/>
  <c r="AI267" i="207"/>
  <c r="AH267" i="207"/>
  <c r="AG267" i="207"/>
  <c r="AF267" i="207"/>
  <c r="AE267" i="207"/>
  <c r="AD267" i="207"/>
  <c r="AB267" i="207"/>
  <c r="AA267" i="207"/>
  <c r="Z267" i="207"/>
  <c r="Y267" i="207"/>
  <c r="X267" i="207"/>
  <c r="W267" i="207"/>
  <c r="Q267" i="207"/>
  <c r="P267" i="207"/>
  <c r="O267" i="207"/>
  <c r="N267" i="207"/>
  <c r="M267" i="207"/>
  <c r="L267" i="207"/>
  <c r="K267" i="207"/>
  <c r="J267" i="207"/>
  <c r="I267" i="207"/>
  <c r="AM250" i="207"/>
  <c r="AL250" i="207"/>
  <c r="AK250" i="207"/>
  <c r="AI250" i="207"/>
  <c r="AH250" i="207"/>
  <c r="AG250" i="207"/>
  <c r="AF250" i="207"/>
  <c r="AE250" i="207"/>
  <c r="AD250" i="207"/>
  <c r="AB250" i="207"/>
  <c r="AA250" i="207"/>
  <c r="Z250" i="207"/>
  <c r="Y250" i="207"/>
  <c r="X250" i="207"/>
  <c r="W250" i="207"/>
  <c r="Q250" i="207"/>
  <c r="P250" i="207"/>
  <c r="O250" i="207"/>
  <c r="N250" i="207"/>
  <c r="M250" i="207"/>
  <c r="L250" i="207"/>
  <c r="K250" i="207"/>
  <c r="J250" i="207"/>
  <c r="I250" i="207"/>
  <c r="AM233" i="207"/>
  <c r="AL233" i="207"/>
  <c r="AK233" i="207"/>
  <c r="AI233" i="207"/>
  <c r="AH233" i="207"/>
  <c r="AG233" i="207"/>
  <c r="AF233" i="207"/>
  <c r="AE233" i="207"/>
  <c r="AD233" i="207"/>
  <c r="AB233" i="207"/>
  <c r="AA233" i="207"/>
  <c r="Z233" i="207"/>
  <c r="Y233" i="207"/>
  <c r="X233" i="207"/>
  <c r="W233" i="207"/>
  <c r="Q233" i="207"/>
  <c r="P233" i="207"/>
  <c r="O233" i="207"/>
  <c r="N233" i="207"/>
  <c r="M233" i="207"/>
  <c r="L233" i="207"/>
  <c r="K233" i="207"/>
  <c r="J233" i="207"/>
  <c r="I233" i="207"/>
  <c r="AM216" i="207"/>
  <c r="AL216" i="207"/>
  <c r="AK216" i="207"/>
  <c r="AI216" i="207"/>
  <c r="AH216" i="207"/>
  <c r="AG216" i="207"/>
  <c r="AF216" i="207"/>
  <c r="AE216" i="207"/>
  <c r="AD216" i="207"/>
  <c r="AB216" i="207"/>
  <c r="AA216" i="207"/>
  <c r="Z216" i="207"/>
  <c r="Y216" i="207"/>
  <c r="X216" i="207"/>
  <c r="W216" i="207"/>
  <c r="Q216" i="207"/>
  <c r="P216" i="207"/>
  <c r="O216" i="207"/>
  <c r="N216" i="207"/>
  <c r="M216" i="207"/>
  <c r="L216" i="207"/>
  <c r="K216" i="207"/>
  <c r="J216" i="207"/>
  <c r="I216" i="207"/>
  <c r="AM199" i="207"/>
  <c r="AL199" i="207"/>
  <c r="AK199" i="207"/>
  <c r="AI199" i="207"/>
  <c r="AH199" i="207"/>
  <c r="AG199" i="207"/>
  <c r="AF199" i="207"/>
  <c r="AE199" i="207"/>
  <c r="AD199" i="207"/>
  <c r="AB199" i="207"/>
  <c r="AA199" i="207"/>
  <c r="Z199" i="207"/>
  <c r="Y199" i="207"/>
  <c r="X199" i="207"/>
  <c r="W199" i="207"/>
  <c r="Q199" i="207"/>
  <c r="P199" i="207"/>
  <c r="O199" i="207"/>
  <c r="N199" i="207"/>
  <c r="M199" i="207"/>
  <c r="L199" i="207"/>
  <c r="K199" i="207"/>
  <c r="J199" i="207"/>
  <c r="I199" i="207"/>
  <c r="AM182" i="207"/>
  <c r="AL182" i="207"/>
  <c r="AK182" i="207"/>
  <c r="AI182" i="207"/>
  <c r="AH182" i="207"/>
  <c r="AG182" i="207"/>
  <c r="AF182" i="207"/>
  <c r="AE182" i="207"/>
  <c r="AD182" i="207"/>
  <c r="AB182" i="207"/>
  <c r="AA182" i="207"/>
  <c r="Z182" i="207"/>
  <c r="Y182" i="207"/>
  <c r="X182" i="207"/>
  <c r="W182" i="207"/>
  <c r="Q182" i="207"/>
  <c r="P182" i="207"/>
  <c r="O182" i="207"/>
  <c r="N182" i="207"/>
  <c r="M182" i="207"/>
  <c r="L182" i="207"/>
  <c r="K182" i="207"/>
  <c r="J182" i="207"/>
  <c r="I182" i="207"/>
  <c r="AM165" i="207"/>
  <c r="AL165" i="207"/>
  <c r="AK165" i="207"/>
  <c r="AI165" i="207"/>
  <c r="AH165" i="207"/>
  <c r="AG165" i="207"/>
  <c r="AF165" i="207"/>
  <c r="AE165" i="207"/>
  <c r="AD165" i="207"/>
  <c r="AB165" i="207"/>
  <c r="AA165" i="207"/>
  <c r="Z165" i="207"/>
  <c r="Y165" i="207"/>
  <c r="X165" i="207"/>
  <c r="W165" i="207"/>
  <c r="Q165" i="207"/>
  <c r="P165" i="207"/>
  <c r="O165" i="207"/>
  <c r="N165" i="207"/>
  <c r="M165" i="207"/>
  <c r="L165" i="207"/>
  <c r="K165" i="207"/>
  <c r="J165" i="207"/>
  <c r="I165" i="207"/>
  <c r="AM148" i="207"/>
  <c r="AL148" i="207"/>
  <c r="AK148" i="207"/>
  <c r="AI148" i="207"/>
  <c r="AH148" i="207"/>
  <c r="AG148" i="207"/>
  <c r="AF148" i="207"/>
  <c r="AE148" i="207"/>
  <c r="AD148" i="207"/>
  <c r="AB148" i="207"/>
  <c r="AA148" i="207"/>
  <c r="Z148" i="207"/>
  <c r="Y148" i="207"/>
  <c r="X148" i="207"/>
  <c r="W148" i="207"/>
  <c r="Q148" i="207"/>
  <c r="P148" i="207"/>
  <c r="O148" i="207"/>
  <c r="O8" i="207" s="1"/>
  <c r="N148" i="207"/>
  <c r="M148" i="207"/>
  <c r="L148" i="207"/>
  <c r="K148" i="207"/>
  <c r="J148" i="207"/>
  <c r="I148" i="207"/>
  <c r="AM131" i="207"/>
  <c r="AL131" i="207"/>
  <c r="AK131" i="207"/>
  <c r="AI131" i="207"/>
  <c r="AH131" i="207"/>
  <c r="AG131" i="207"/>
  <c r="AF131" i="207"/>
  <c r="AE131" i="207"/>
  <c r="AD131" i="207"/>
  <c r="AB131" i="207"/>
  <c r="AA131" i="207"/>
  <c r="Z131" i="207"/>
  <c r="Y131" i="207"/>
  <c r="X131" i="207"/>
  <c r="W131" i="207"/>
  <c r="Q131" i="207"/>
  <c r="P131" i="207"/>
  <c r="O131" i="207"/>
  <c r="N131" i="207"/>
  <c r="M131" i="207"/>
  <c r="L131" i="207"/>
  <c r="K131" i="207"/>
  <c r="J131" i="207"/>
  <c r="I131" i="207"/>
  <c r="AM114" i="207"/>
  <c r="AL114" i="207"/>
  <c r="AK114" i="207"/>
  <c r="AI114" i="207"/>
  <c r="AH114" i="207"/>
  <c r="AG114" i="207"/>
  <c r="AF114" i="207"/>
  <c r="AE114" i="207"/>
  <c r="AD114" i="207"/>
  <c r="AB114" i="207"/>
  <c r="AA114" i="207"/>
  <c r="Z114" i="207"/>
  <c r="Y114" i="207"/>
  <c r="X114" i="207"/>
  <c r="W114" i="207"/>
  <c r="Q114" i="207"/>
  <c r="P114" i="207"/>
  <c r="O114" i="207"/>
  <c r="N114" i="207"/>
  <c r="M114" i="207"/>
  <c r="L114" i="207"/>
  <c r="K114" i="207"/>
  <c r="J114" i="207"/>
  <c r="I114" i="207"/>
  <c r="AM97" i="207"/>
  <c r="AL97" i="207"/>
  <c r="AK97" i="207"/>
  <c r="AI97" i="207"/>
  <c r="AH97" i="207"/>
  <c r="AG97" i="207"/>
  <c r="AF97" i="207"/>
  <c r="AE97" i="207"/>
  <c r="AD97" i="207"/>
  <c r="AB97" i="207"/>
  <c r="AA97" i="207"/>
  <c r="Z97" i="207"/>
  <c r="Y97" i="207"/>
  <c r="X97" i="207"/>
  <c r="W97" i="207"/>
  <c r="Q97" i="207"/>
  <c r="P97" i="207"/>
  <c r="O97" i="207"/>
  <c r="N97" i="207"/>
  <c r="M97" i="207"/>
  <c r="L97" i="207"/>
  <c r="K97" i="207"/>
  <c r="J97" i="207"/>
  <c r="I97" i="207"/>
  <c r="AM80" i="207"/>
  <c r="AL80" i="207"/>
  <c r="AK80" i="207"/>
  <c r="AI80" i="207"/>
  <c r="AH80" i="207"/>
  <c r="AG80" i="207"/>
  <c r="AF80" i="207"/>
  <c r="AE80" i="207"/>
  <c r="AD80" i="207"/>
  <c r="AB80" i="207"/>
  <c r="AA80" i="207"/>
  <c r="Z80" i="207"/>
  <c r="Y80" i="207"/>
  <c r="X80" i="207"/>
  <c r="W80" i="207"/>
  <c r="Q80" i="207"/>
  <c r="P80" i="207"/>
  <c r="O80" i="207"/>
  <c r="N80" i="207"/>
  <c r="M80" i="207"/>
  <c r="L80" i="207"/>
  <c r="K80" i="207"/>
  <c r="J80" i="207"/>
  <c r="I80" i="207"/>
  <c r="AM63" i="207"/>
  <c r="AL63" i="207"/>
  <c r="AK63" i="207"/>
  <c r="AI63" i="207"/>
  <c r="AH63" i="207"/>
  <c r="AG63" i="207"/>
  <c r="AF63" i="207"/>
  <c r="AE63" i="207"/>
  <c r="AD63" i="207"/>
  <c r="AB63" i="207"/>
  <c r="AA63" i="207"/>
  <c r="Z63" i="207"/>
  <c r="Y63" i="207"/>
  <c r="X63" i="207"/>
  <c r="W63" i="207"/>
  <c r="Q63" i="207"/>
  <c r="P63" i="207"/>
  <c r="O63" i="207"/>
  <c r="N63" i="207"/>
  <c r="M63" i="207"/>
  <c r="L63" i="207"/>
  <c r="K63" i="207"/>
  <c r="J63" i="207"/>
  <c r="I63" i="207"/>
  <c r="AM46" i="207"/>
  <c r="AL46" i="207"/>
  <c r="AK46" i="207"/>
  <c r="AI46" i="207"/>
  <c r="AH46" i="207"/>
  <c r="AG46" i="207"/>
  <c r="AF46" i="207"/>
  <c r="AE46" i="207"/>
  <c r="AD46" i="207"/>
  <c r="AB46" i="207"/>
  <c r="AA46" i="207"/>
  <c r="Z46" i="207"/>
  <c r="Y46" i="207"/>
  <c r="X46" i="207"/>
  <c r="W46" i="207"/>
  <c r="Q46" i="207"/>
  <c r="P46" i="207"/>
  <c r="O46" i="207"/>
  <c r="N46" i="207"/>
  <c r="M46" i="207"/>
  <c r="L46" i="207"/>
  <c r="K46" i="207"/>
  <c r="J46" i="207"/>
  <c r="I46" i="207"/>
  <c r="AM29" i="207"/>
  <c r="AL29" i="207"/>
  <c r="AK29" i="207"/>
  <c r="AI29" i="207"/>
  <c r="AH29" i="207"/>
  <c r="AG29" i="207"/>
  <c r="AF29" i="207"/>
  <c r="AE29" i="207"/>
  <c r="AD29" i="207"/>
  <c r="AB29" i="207"/>
  <c r="AA29" i="207"/>
  <c r="Z29" i="207"/>
  <c r="Y29" i="207"/>
  <c r="X29" i="207"/>
  <c r="W29" i="207"/>
  <c r="Q29" i="207"/>
  <c r="P29" i="207"/>
  <c r="O29" i="207"/>
  <c r="N29" i="207"/>
  <c r="M29" i="207"/>
  <c r="L29" i="207"/>
  <c r="K29" i="207"/>
  <c r="J29" i="207"/>
  <c r="I29" i="207"/>
  <c r="B29" i="207"/>
  <c r="B46" i="207" s="1"/>
  <c r="B63" i="207" s="1"/>
  <c r="B80" i="207" s="1"/>
  <c r="B97" i="207" s="1"/>
  <c r="B114" i="207" s="1"/>
  <c r="B131" i="207" s="1"/>
  <c r="B148" i="207" s="1"/>
  <c r="B165" i="207" s="1"/>
  <c r="B182" i="207" s="1"/>
  <c r="B199" i="207" s="1"/>
  <c r="B216" i="207" s="1"/>
  <c r="B233" i="207" s="1"/>
  <c r="B250" i="207" s="1"/>
  <c r="B267" i="207" s="1"/>
  <c r="B284" i="207" s="1"/>
  <c r="B301" i="207" s="1"/>
  <c r="B318" i="207" s="1"/>
  <c r="B335" i="207" s="1"/>
  <c r="B352" i="207" s="1"/>
  <c r="B369" i="207" s="1"/>
  <c r="B386" i="207" s="1"/>
  <c r="B403" i="207" s="1"/>
  <c r="B420" i="207" s="1"/>
  <c r="B437" i="207" s="1"/>
  <c r="B454" i="207" s="1"/>
  <c r="B471" i="207" s="1"/>
  <c r="B488" i="207" s="1"/>
  <c r="B505" i="207" s="1"/>
  <c r="AM12" i="207"/>
  <c r="AL12" i="207"/>
  <c r="AK12" i="207"/>
  <c r="AI12" i="207"/>
  <c r="AH12" i="207"/>
  <c r="AG12" i="207"/>
  <c r="AF12" i="207"/>
  <c r="AE12" i="207"/>
  <c r="AD12" i="207"/>
  <c r="AB12" i="207"/>
  <c r="AA12" i="207"/>
  <c r="Z12" i="207"/>
  <c r="Y12" i="207"/>
  <c r="X12" i="207"/>
  <c r="W12" i="207"/>
  <c r="Q12" i="207"/>
  <c r="P12" i="207"/>
  <c r="O12" i="207"/>
  <c r="N12" i="207"/>
  <c r="M12" i="207"/>
  <c r="L12" i="207"/>
  <c r="K12" i="207"/>
  <c r="J12" i="207"/>
  <c r="I12" i="207"/>
  <c r="S8" i="207"/>
  <c r="AT7" i="207"/>
  <c r="Q7" i="207"/>
  <c r="E5" i="207"/>
  <c r="D5" i="207"/>
  <c r="B5" i="207"/>
  <c r="B4" i="207"/>
  <c r="G3" i="207"/>
  <c r="E3" i="207"/>
  <c r="B3" i="207"/>
  <c r="H2" i="205"/>
  <c r="C2" i="205"/>
  <c r="AM505" i="205"/>
  <c r="AL505" i="205"/>
  <c r="AK505" i="205"/>
  <c r="AI505" i="205"/>
  <c r="AH505" i="205"/>
  <c r="AG505" i="205"/>
  <c r="AF505" i="205"/>
  <c r="AE505" i="205"/>
  <c r="AD505" i="205"/>
  <c r="AB505" i="205"/>
  <c r="AA505" i="205"/>
  <c r="Z505" i="205"/>
  <c r="Y505" i="205"/>
  <c r="X505" i="205"/>
  <c r="W505" i="205"/>
  <c r="Q505" i="205"/>
  <c r="P505" i="205"/>
  <c r="O505" i="205"/>
  <c r="N505" i="205"/>
  <c r="M505" i="205"/>
  <c r="L505" i="205"/>
  <c r="K505" i="205"/>
  <c r="J505" i="205"/>
  <c r="I505" i="205"/>
  <c r="AM488" i="205"/>
  <c r="AL488" i="205"/>
  <c r="AK488" i="205"/>
  <c r="AI488" i="205"/>
  <c r="AH488" i="205"/>
  <c r="AG488" i="205"/>
  <c r="AF488" i="205"/>
  <c r="AE488" i="205"/>
  <c r="AD488" i="205"/>
  <c r="AB488" i="205"/>
  <c r="AA488" i="205"/>
  <c r="Z488" i="205"/>
  <c r="Y488" i="205"/>
  <c r="X488" i="205"/>
  <c r="W488" i="205"/>
  <c r="Q488" i="205"/>
  <c r="P488" i="205"/>
  <c r="O488" i="205"/>
  <c r="N488" i="205"/>
  <c r="M488" i="205"/>
  <c r="L488" i="205"/>
  <c r="K488" i="205"/>
  <c r="J488" i="205"/>
  <c r="I488" i="205"/>
  <c r="AM471" i="205"/>
  <c r="AL471" i="205"/>
  <c r="AK471" i="205"/>
  <c r="AI471" i="205"/>
  <c r="AH471" i="205"/>
  <c r="AG471" i="205"/>
  <c r="AF471" i="205"/>
  <c r="AE471" i="205"/>
  <c r="AD471" i="205"/>
  <c r="AB471" i="205"/>
  <c r="AA471" i="205"/>
  <c r="Z471" i="205"/>
  <c r="Y471" i="205"/>
  <c r="X471" i="205"/>
  <c r="W471" i="205"/>
  <c r="Q471" i="205"/>
  <c r="P471" i="205"/>
  <c r="O471" i="205"/>
  <c r="N471" i="205"/>
  <c r="M471" i="205"/>
  <c r="L471" i="205"/>
  <c r="K471" i="205"/>
  <c r="J471" i="205"/>
  <c r="I471" i="205"/>
  <c r="AM454" i="205"/>
  <c r="AL454" i="205"/>
  <c r="AK454" i="205"/>
  <c r="AI454" i="205"/>
  <c r="AH454" i="205"/>
  <c r="AG454" i="205"/>
  <c r="AF454" i="205"/>
  <c r="AE454" i="205"/>
  <c r="AD454" i="205"/>
  <c r="AB454" i="205"/>
  <c r="AA454" i="205"/>
  <c r="Z454" i="205"/>
  <c r="Y454" i="205"/>
  <c r="X454" i="205"/>
  <c r="W454" i="205"/>
  <c r="Q454" i="205"/>
  <c r="P454" i="205"/>
  <c r="O454" i="205"/>
  <c r="N454" i="205"/>
  <c r="M454" i="205"/>
  <c r="L454" i="205"/>
  <c r="K454" i="205"/>
  <c r="J454" i="205"/>
  <c r="I454" i="205"/>
  <c r="AM437" i="205"/>
  <c r="AL437" i="205"/>
  <c r="AK437" i="205"/>
  <c r="AI437" i="205"/>
  <c r="AH437" i="205"/>
  <c r="AG437" i="205"/>
  <c r="AF437" i="205"/>
  <c r="AE437" i="205"/>
  <c r="AD437" i="205"/>
  <c r="AB437" i="205"/>
  <c r="AA437" i="205"/>
  <c r="Z437" i="205"/>
  <c r="Y437" i="205"/>
  <c r="X437" i="205"/>
  <c r="W437" i="205"/>
  <c r="Q437" i="205"/>
  <c r="P437" i="205"/>
  <c r="O437" i="205"/>
  <c r="N437" i="205"/>
  <c r="M437" i="205"/>
  <c r="L437" i="205"/>
  <c r="K437" i="205"/>
  <c r="J437" i="205"/>
  <c r="I437" i="205"/>
  <c r="AM420" i="205"/>
  <c r="AL420" i="205"/>
  <c r="AK420" i="205"/>
  <c r="AI420" i="205"/>
  <c r="AH420" i="205"/>
  <c r="AG420" i="205"/>
  <c r="AF420" i="205"/>
  <c r="AE420" i="205"/>
  <c r="AD420" i="205"/>
  <c r="AB420" i="205"/>
  <c r="AA420" i="205"/>
  <c r="Z420" i="205"/>
  <c r="Y420" i="205"/>
  <c r="X420" i="205"/>
  <c r="W420" i="205"/>
  <c r="Q420" i="205"/>
  <c r="P420" i="205"/>
  <c r="O420" i="205"/>
  <c r="N420" i="205"/>
  <c r="M420" i="205"/>
  <c r="L420" i="205"/>
  <c r="K420" i="205"/>
  <c r="J420" i="205"/>
  <c r="I420" i="205"/>
  <c r="AM403" i="205"/>
  <c r="AL403" i="205"/>
  <c r="AK403" i="205"/>
  <c r="AI403" i="205"/>
  <c r="AH403" i="205"/>
  <c r="AG403" i="205"/>
  <c r="AF403" i="205"/>
  <c r="AE403" i="205"/>
  <c r="AD403" i="205"/>
  <c r="AB403" i="205"/>
  <c r="AA403" i="205"/>
  <c r="Z403" i="205"/>
  <c r="Y403" i="205"/>
  <c r="X403" i="205"/>
  <c r="W403" i="205"/>
  <c r="Q403" i="205"/>
  <c r="P403" i="205"/>
  <c r="O403" i="205"/>
  <c r="N403" i="205"/>
  <c r="M403" i="205"/>
  <c r="L403" i="205"/>
  <c r="K403" i="205"/>
  <c r="J403" i="205"/>
  <c r="I403" i="205"/>
  <c r="AM386" i="205"/>
  <c r="AL386" i="205"/>
  <c r="AK386" i="205"/>
  <c r="AI386" i="205"/>
  <c r="AH386" i="205"/>
  <c r="AG386" i="205"/>
  <c r="AF386" i="205"/>
  <c r="AE386" i="205"/>
  <c r="AD386" i="205"/>
  <c r="AB386" i="205"/>
  <c r="AA386" i="205"/>
  <c r="Z386" i="205"/>
  <c r="Y386" i="205"/>
  <c r="X386" i="205"/>
  <c r="W386" i="205"/>
  <c r="Q386" i="205"/>
  <c r="P386" i="205"/>
  <c r="O386" i="205"/>
  <c r="N386" i="205"/>
  <c r="M386" i="205"/>
  <c r="L386" i="205"/>
  <c r="K386" i="205"/>
  <c r="J386" i="205"/>
  <c r="I386" i="205"/>
  <c r="AM369" i="205"/>
  <c r="AL369" i="205"/>
  <c r="AK369" i="205"/>
  <c r="AI369" i="205"/>
  <c r="AH369" i="205"/>
  <c r="AG369" i="205"/>
  <c r="AF369" i="205"/>
  <c r="AE369" i="205"/>
  <c r="AD369" i="205"/>
  <c r="AB369" i="205"/>
  <c r="AA369" i="205"/>
  <c r="Z369" i="205"/>
  <c r="Y369" i="205"/>
  <c r="X369" i="205"/>
  <c r="W369" i="205"/>
  <c r="Q369" i="205"/>
  <c r="P369" i="205"/>
  <c r="O369" i="205"/>
  <c r="N369" i="205"/>
  <c r="M369" i="205"/>
  <c r="L369" i="205"/>
  <c r="K369" i="205"/>
  <c r="J369" i="205"/>
  <c r="I369" i="205"/>
  <c r="AM352" i="205"/>
  <c r="AL352" i="205"/>
  <c r="AK352" i="205"/>
  <c r="AI352" i="205"/>
  <c r="AH352" i="205"/>
  <c r="AG352" i="205"/>
  <c r="AF352" i="205"/>
  <c r="AE352" i="205"/>
  <c r="AD352" i="205"/>
  <c r="AB352" i="205"/>
  <c r="AA352" i="205"/>
  <c r="Z352" i="205"/>
  <c r="Y352" i="205"/>
  <c r="X352" i="205"/>
  <c r="W352" i="205"/>
  <c r="Q352" i="205"/>
  <c r="P352" i="205"/>
  <c r="O352" i="205"/>
  <c r="N352" i="205"/>
  <c r="M352" i="205"/>
  <c r="L352" i="205"/>
  <c r="K352" i="205"/>
  <c r="J352" i="205"/>
  <c r="I352" i="205"/>
  <c r="AM335" i="205"/>
  <c r="AL335" i="205"/>
  <c r="AK335" i="205"/>
  <c r="AI335" i="205"/>
  <c r="AH335" i="205"/>
  <c r="AG335" i="205"/>
  <c r="AF335" i="205"/>
  <c r="AE335" i="205"/>
  <c r="AD335" i="205"/>
  <c r="AB335" i="205"/>
  <c r="AA335" i="205"/>
  <c r="Z335" i="205"/>
  <c r="Y335" i="205"/>
  <c r="X335" i="205"/>
  <c r="W335" i="205"/>
  <c r="Q335" i="205"/>
  <c r="P335" i="205"/>
  <c r="O335" i="205"/>
  <c r="N335" i="205"/>
  <c r="M335" i="205"/>
  <c r="L335" i="205"/>
  <c r="K335" i="205"/>
  <c r="J335" i="205"/>
  <c r="I335" i="205"/>
  <c r="AM318" i="205"/>
  <c r="AL318" i="205"/>
  <c r="AK318" i="205"/>
  <c r="AI318" i="205"/>
  <c r="AH318" i="205"/>
  <c r="AG318" i="205"/>
  <c r="AF318" i="205"/>
  <c r="AE318" i="205"/>
  <c r="AD318" i="205"/>
  <c r="AB318" i="205"/>
  <c r="AA318" i="205"/>
  <c r="Z318" i="205"/>
  <c r="Y318" i="205"/>
  <c r="X318" i="205"/>
  <c r="W318" i="205"/>
  <c r="Q318" i="205"/>
  <c r="P318" i="205"/>
  <c r="O318" i="205"/>
  <c r="N318" i="205"/>
  <c r="M318" i="205"/>
  <c r="L318" i="205"/>
  <c r="K318" i="205"/>
  <c r="J318" i="205"/>
  <c r="I318" i="205"/>
  <c r="AM301" i="205"/>
  <c r="AL301" i="205"/>
  <c r="AK301" i="205"/>
  <c r="AI301" i="205"/>
  <c r="AH301" i="205"/>
  <c r="AG301" i="205"/>
  <c r="AF301" i="205"/>
  <c r="AE301" i="205"/>
  <c r="AD301" i="205"/>
  <c r="AB301" i="205"/>
  <c r="AA301" i="205"/>
  <c r="Z301" i="205"/>
  <c r="Y301" i="205"/>
  <c r="X301" i="205"/>
  <c r="W301" i="205"/>
  <c r="Q301" i="205"/>
  <c r="P301" i="205"/>
  <c r="O301" i="205"/>
  <c r="N301" i="205"/>
  <c r="M301" i="205"/>
  <c r="L301" i="205"/>
  <c r="K301" i="205"/>
  <c r="J301" i="205"/>
  <c r="I301" i="205"/>
  <c r="AM284" i="205"/>
  <c r="AL284" i="205"/>
  <c r="AK284" i="205"/>
  <c r="AI284" i="205"/>
  <c r="AH284" i="205"/>
  <c r="AG284" i="205"/>
  <c r="AF284" i="205"/>
  <c r="AE284" i="205"/>
  <c r="AD284" i="205"/>
  <c r="AB284" i="205"/>
  <c r="AA284" i="205"/>
  <c r="Z284" i="205"/>
  <c r="Y284" i="205"/>
  <c r="X284" i="205"/>
  <c r="W284" i="205"/>
  <c r="Q284" i="205"/>
  <c r="P284" i="205"/>
  <c r="O284" i="205"/>
  <c r="N284" i="205"/>
  <c r="M284" i="205"/>
  <c r="L284" i="205"/>
  <c r="K284" i="205"/>
  <c r="J284" i="205"/>
  <c r="I284" i="205"/>
  <c r="AM267" i="205"/>
  <c r="AL267" i="205"/>
  <c r="AK267" i="205"/>
  <c r="AI267" i="205"/>
  <c r="AH267" i="205"/>
  <c r="AG267" i="205"/>
  <c r="AF267" i="205"/>
  <c r="AE267" i="205"/>
  <c r="AD267" i="205"/>
  <c r="AB267" i="205"/>
  <c r="AA267" i="205"/>
  <c r="Z267" i="205"/>
  <c r="Y267" i="205"/>
  <c r="X267" i="205"/>
  <c r="W267" i="205"/>
  <c r="Q267" i="205"/>
  <c r="P267" i="205"/>
  <c r="O267" i="205"/>
  <c r="N267" i="205"/>
  <c r="M267" i="205"/>
  <c r="L267" i="205"/>
  <c r="K267" i="205"/>
  <c r="J267" i="205"/>
  <c r="I267" i="205"/>
  <c r="AM250" i="205"/>
  <c r="AL250" i="205"/>
  <c r="AK250" i="205"/>
  <c r="AI250" i="205"/>
  <c r="AH250" i="205"/>
  <c r="AG250" i="205"/>
  <c r="AF250" i="205"/>
  <c r="AE250" i="205"/>
  <c r="AD250" i="205"/>
  <c r="AB250" i="205"/>
  <c r="AA250" i="205"/>
  <c r="Z250" i="205"/>
  <c r="Y250" i="205"/>
  <c r="X250" i="205"/>
  <c r="W250" i="205"/>
  <c r="Q250" i="205"/>
  <c r="P250" i="205"/>
  <c r="O250" i="205"/>
  <c r="N250" i="205"/>
  <c r="M250" i="205"/>
  <c r="L250" i="205"/>
  <c r="K250" i="205"/>
  <c r="J250" i="205"/>
  <c r="I250" i="205"/>
  <c r="AM233" i="205"/>
  <c r="AL233" i="205"/>
  <c r="AK233" i="205"/>
  <c r="AI233" i="205"/>
  <c r="AH233" i="205"/>
  <c r="AG233" i="205"/>
  <c r="AF233" i="205"/>
  <c r="AE233" i="205"/>
  <c r="AD233" i="205"/>
  <c r="AB233" i="205"/>
  <c r="AA233" i="205"/>
  <c r="Z233" i="205"/>
  <c r="Y233" i="205"/>
  <c r="X233" i="205"/>
  <c r="W233" i="205"/>
  <c r="Q233" i="205"/>
  <c r="P233" i="205"/>
  <c r="O233" i="205"/>
  <c r="N233" i="205"/>
  <c r="M233" i="205"/>
  <c r="L233" i="205"/>
  <c r="K233" i="205"/>
  <c r="J233" i="205"/>
  <c r="I233" i="205"/>
  <c r="AM216" i="205"/>
  <c r="AL216" i="205"/>
  <c r="AK216" i="205"/>
  <c r="AI216" i="205"/>
  <c r="AH216" i="205"/>
  <c r="AG216" i="205"/>
  <c r="AF216" i="205"/>
  <c r="AE216" i="205"/>
  <c r="AD216" i="205"/>
  <c r="AB216" i="205"/>
  <c r="AA216" i="205"/>
  <c r="Z216" i="205"/>
  <c r="Y216" i="205"/>
  <c r="X216" i="205"/>
  <c r="W216" i="205"/>
  <c r="Q216" i="205"/>
  <c r="P216" i="205"/>
  <c r="O216" i="205"/>
  <c r="N216" i="205"/>
  <c r="M216" i="205"/>
  <c r="L216" i="205"/>
  <c r="K216" i="205"/>
  <c r="J216" i="205"/>
  <c r="I216" i="205"/>
  <c r="AM199" i="205"/>
  <c r="AL199" i="205"/>
  <c r="AK199" i="205"/>
  <c r="AI199" i="205"/>
  <c r="AH199" i="205"/>
  <c r="AG199" i="205"/>
  <c r="AF199" i="205"/>
  <c r="AE199" i="205"/>
  <c r="AD199" i="205"/>
  <c r="AB199" i="205"/>
  <c r="AA199" i="205"/>
  <c r="Z199" i="205"/>
  <c r="Y199" i="205"/>
  <c r="X199" i="205"/>
  <c r="W199" i="205"/>
  <c r="Q199" i="205"/>
  <c r="P199" i="205"/>
  <c r="O199" i="205"/>
  <c r="N199" i="205"/>
  <c r="M199" i="205"/>
  <c r="L199" i="205"/>
  <c r="K199" i="205"/>
  <c r="J199" i="205"/>
  <c r="I199" i="205"/>
  <c r="AM182" i="205"/>
  <c r="AL182" i="205"/>
  <c r="AK182" i="205"/>
  <c r="AI182" i="205"/>
  <c r="AH182" i="205"/>
  <c r="AG182" i="205"/>
  <c r="AF182" i="205"/>
  <c r="AE182" i="205"/>
  <c r="AD182" i="205"/>
  <c r="AB182" i="205"/>
  <c r="AA182" i="205"/>
  <c r="Z182" i="205"/>
  <c r="Y182" i="205"/>
  <c r="X182" i="205"/>
  <c r="W182" i="205"/>
  <c r="Q182" i="205"/>
  <c r="P182" i="205"/>
  <c r="O182" i="205"/>
  <c r="N182" i="205"/>
  <c r="M182" i="205"/>
  <c r="L182" i="205"/>
  <c r="K182" i="205"/>
  <c r="J182" i="205"/>
  <c r="I182" i="205"/>
  <c r="AM165" i="205"/>
  <c r="AL165" i="205"/>
  <c r="AK165" i="205"/>
  <c r="AI165" i="205"/>
  <c r="AH165" i="205"/>
  <c r="AG165" i="205"/>
  <c r="AF165" i="205"/>
  <c r="AE165" i="205"/>
  <c r="AD165" i="205"/>
  <c r="AB165" i="205"/>
  <c r="AA165" i="205"/>
  <c r="Z165" i="205"/>
  <c r="Y165" i="205"/>
  <c r="X165" i="205"/>
  <c r="W165" i="205"/>
  <c r="Q165" i="205"/>
  <c r="P165" i="205"/>
  <c r="O165" i="205"/>
  <c r="N165" i="205"/>
  <c r="M165" i="205"/>
  <c r="L165" i="205"/>
  <c r="K165" i="205"/>
  <c r="J165" i="205"/>
  <c r="I165" i="205"/>
  <c r="AM148" i="205"/>
  <c r="AL148" i="205"/>
  <c r="AK148" i="205"/>
  <c r="AI148" i="205"/>
  <c r="AH148" i="205"/>
  <c r="AG148" i="205"/>
  <c r="AF148" i="205"/>
  <c r="AE148" i="205"/>
  <c r="AD148" i="205"/>
  <c r="AB148" i="205"/>
  <c r="AA148" i="205"/>
  <c r="Z148" i="205"/>
  <c r="Y148" i="205"/>
  <c r="X148" i="205"/>
  <c r="W148" i="205"/>
  <c r="Q148" i="205"/>
  <c r="P148" i="205"/>
  <c r="O148" i="205"/>
  <c r="N148" i="205"/>
  <c r="M148" i="205"/>
  <c r="L148" i="205"/>
  <c r="K148" i="205"/>
  <c r="J148" i="205"/>
  <c r="I148" i="205"/>
  <c r="AM131" i="205"/>
  <c r="AL131" i="205"/>
  <c r="AK131" i="205"/>
  <c r="AI131" i="205"/>
  <c r="AH131" i="205"/>
  <c r="AG131" i="205"/>
  <c r="AF131" i="205"/>
  <c r="AE131" i="205"/>
  <c r="AD131" i="205"/>
  <c r="AB131" i="205"/>
  <c r="AA131" i="205"/>
  <c r="Z131" i="205"/>
  <c r="Y131" i="205"/>
  <c r="X131" i="205"/>
  <c r="W131" i="205"/>
  <c r="Q131" i="205"/>
  <c r="P131" i="205"/>
  <c r="O131" i="205"/>
  <c r="N131" i="205"/>
  <c r="M131" i="205"/>
  <c r="L131" i="205"/>
  <c r="K131" i="205"/>
  <c r="J131" i="205"/>
  <c r="I131" i="205"/>
  <c r="AM114" i="205"/>
  <c r="AL114" i="205"/>
  <c r="AK114" i="205"/>
  <c r="AI114" i="205"/>
  <c r="AH114" i="205"/>
  <c r="AG114" i="205"/>
  <c r="AF114" i="205"/>
  <c r="AE114" i="205"/>
  <c r="AD114" i="205"/>
  <c r="AB114" i="205"/>
  <c r="AA114" i="205"/>
  <c r="Z114" i="205"/>
  <c r="Y114" i="205"/>
  <c r="X114" i="205"/>
  <c r="W114" i="205"/>
  <c r="Q114" i="205"/>
  <c r="P114" i="205"/>
  <c r="O114" i="205"/>
  <c r="N114" i="205"/>
  <c r="M114" i="205"/>
  <c r="L114" i="205"/>
  <c r="K114" i="205"/>
  <c r="J114" i="205"/>
  <c r="I114" i="205"/>
  <c r="AM97" i="205"/>
  <c r="AL97" i="205"/>
  <c r="AK97" i="205"/>
  <c r="AI97" i="205"/>
  <c r="AH97" i="205"/>
  <c r="AG97" i="205"/>
  <c r="AF97" i="205"/>
  <c r="AE97" i="205"/>
  <c r="AD97" i="205"/>
  <c r="AB97" i="205"/>
  <c r="AA97" i="205"/>
  <c r="Z97" i="205"/>
  <c r="Y97" i="205"/>
  <c r="X97" i="205"/>
  <c r="W97" i="205"/>
  <c r="Q97" i="205"/>
  <c r="P97" i="205"/>
  <c r="O97" i="205"/>
  <c r="N97" i="205"/>
  <c r="M97" i="205"/>
  <c r="L97" i="205"/>
  <c r="K97" i="205"/>
  <c r="J97" i="205"/>
  <c r="I97" i="205"/>
  <c r="AM80" i="205"/>
  <c r="AL80" i="205"/>
  <c r="AK80" i="205"/>
  <c r="AI80" i="205"/>
  <c r="AH80" i="205"/>
  <c r="AG80" i="205"/>
  <c r="AF80" i="205"/>
  <c r="AE80" i="205"/>
  <c r="AD80" i="205"/>
  <c r="AB80" i="205"/>
  <c r="AA80" i="205"/>
  <c r="Z80" i="205"/>
  <c r="Y80" i="205"/>
  <c r="X80" i="205"/>
  <c r="W80" i="205"/>
  <c r="Q80" i="205"/>
  <c r="P80" i="205"/>
  <c r="O80" i="205"/>
  <c r="N80" i="205"/>
  <c r="M80" i="205"/>
  <c r="L80" i="205"/>
  <c r="K80" i="205"/>
  <c r="J80" i="205"/>
  <c r="I80" i="205"/>
  <c r="AM63" i="205"/>
  <c r="AL63" i="205"/>
  <c r="AK63" i="205"/>
  <c r="AI63" i="205"/>
  <c r="AH63" i="205"/>
  <c r="AG63" i="205"/>
  <c r="AF63" i="205"/>
  <c r="AE63" i="205"/>
  <c r="AD63" i="205"/>
  <c r="AB63" i="205"/>
  <c r="AA63" i="205"/>
  <c r="Z63" i="205"/>
  <c r="Y63" i="205"/>
  <c r="X63" i="205"/>
  <c r="W63" i="205"/>
  <c r="Q63" i="205"/>
  <c r="P63" i="205"/>
  <c r="O63" i="205"/>
  <c r="N63" i="205"/>
  <c r="M63" i="205"/>
  <c r="L63" i="205"/>
  <c r="K63" i="205"/>
  <c r="J63" i="205"/>
  <c r="I63" i="205"/>
  <c r="AM46" i="205"/>
  <c r="AL46" i="205"/>
  <c r="AK46" i="205"/>
  <c r="AI46" i="205"/>
  <c r="AH46" i="205"/>
  <c r="AG46" i="205"/>
  <c r="AF46" i="205"/>
  <c r="AE46" i="205"/>
  <c r="AD46" i="205"/>
  <c r="AB46" i="205"/>
  <c r="AA46" i="205"/>
  <c r="Z46" i="205"/>
  <c r="Y46" i="205"/>
  <c r="X46" i="205"/>
  <c r="W46" i="205"/>
  <c r="Q46" i="205"/>
  <c r="P46" i="205"/>
  <c r="O46" i="205"/>
  <c r="N46" i="205"/>
  <c r="M46" i="205"/>
  <c r="L46" i="205"/>
  <c r="K46" i="205"/>
  <c r="J46" i="205"/>
  <c r="I46" i="205"/>
  <c r="AM29" i="205"/>
  <c r="AL29" i="205"/>
  <c r="AK29" i="205"/>
  <c r="AI29" i="205"/>
  <c r="AH29" i="205"/>
  <c r="AG29" i="205"/>
  <c r="AF29" i="205"/>
  <c r="AE29" i="205"/>
  <c r="AD29" i="205"/>
  <c r="AB29" i="205"/>
  <c r="AA29" i="205"/>
  <c r="Z29" i="205"/>
  <c r="Y29" i="205"/>
  <c r="X29" i="205"/>
  <c r="W29" i="205"/>
  <c r="Q29" i="205"/>
  <c r="P29" i="205"/>
  <c r="O29" i="205"/>
  <c r="N29" i="205"/>
  <c r="M29" i="205"/>
  <c r="L29" i="205"/>
  <c r="K29" i="205"/>
  <c r="J29" i="205"/>
  <c r="I29" i="205"/>
  <c r="B29" i="205"/>
  <c r="B46" i="205" s="1"/>
  <c r="B63" i="205" s="1"/>
  <c r="B80" i="205" s="1"/>
  <c r="B97" i="205" s="1"/>
  <c r="B114" i="205" s="1"/>
  <c r="B131" i="205" s="1"/>
  <c r="B148" i="205" s="1"/>
  <c r="B165" i="205" s="1"/>
  <c r="B182" i="205" s="1"/>
  <c r="B199" i="205" s="1"/>
  <c r="B216" i="205" s="1"/>
  <c r="B233" i="205" s="1"/>
  <c r="B250" i="205" s="1"/>
  <c r="B267" i="205" s="1"/>
  <c r="B284" i="205" s="1"/>
  <c r="B301" i="205" s="1"/>
  <c r="B318" i="205" s="1"/>
  <c r="B335" i="205" s="1"/>
  <c r="B352" i="205" s="1"/>
  <c r="B369" i="205" s="1"/>
  <c r="B386" i="205" s="1"/>
  <c r="B403" i="205" s="1"/>
  <c r="B420" i="205" s="1"/>
  <c r="B437" i="205" s="1"/>
  <c r="B454" i="205" s="1"/>
  <c r="B471" i="205" s="1"/>
  <c r="B488" i="205" s="1"/>
  <c r="B505" i="205" s="1"/>
  <c r="AM12" i="205"/>
  <c r="AL12" i="205"/>
  <c r="AK12" i="205"/>
  <c r="AI12" i="205"/>
  <c r="AH12" i="205"/>
  <c r="AG12" i="205"/>
  <c r="AF12" i="205"/>
  <c r="AE12" i="205"/>
  <c r="AD12" i="205"/>
  <c r="AB12" i="205"/>
  <c r="AA12" i="205"/>
  <c r="Z12" i="205"/>
  <c r="Y12" i="205"/>
  <c r="X12" i="205"/>
  <c r="W12" i="205"/>
  <c r="Q12" i="205"/>
  <c r="P12" i="205"/>
  <c r="O12" i="205"/>
  <c r="N12" i="205"/>
  <c r="M12" i="205"/>
  <c r="L12" i="205"/>
  <c r="K12" i="205"/>
  <c r="J12" i="205"/>
  <c r="I12" i="205"/>
  <c r="S8" i="205"/>
  <c r="AT7" i="205"/>
  <c r="Q7" i="205"/>
  <c r="E5" i="205"/>
  <c r="D5" i="205"/>
  <c r="B5" i="205"/>
  <c r="B4" i="205"/>
  <c r="G3" i="205"/>
  <c r="E3" i="205"/>
  <c r="B3" i="205"/>
  <c r="I21" i="193"/>
  <c r="G3" i="206"/>
  <c r="D5" i="225"/>
  <c r="AI8" i="214" l="1"/>
  <c r="J8" i="209"/>
  <c r="AM8" i="209"/>
  <c r="M8" i="209"/>
  <c r="N8" i="209"/>
  <c r="N8" i="214"/>
  <c r="O8" i="214"/>
  <c r="AA8" i="214"/>
  <c r="J8" i="214"/>
  <c r="AM8" i="214"/>
  <c r="AL8" i="214"/>
  <c r="AB8" i="208"/>
  <c r="AA8" i="205"/>
  <c r="L8" i="205"/>
  <c r="AD8" i="205"/>
  <c r="X8" i="205"/>
  <c r="AL8" i="205"/>
  <c r="AI8" i="205"/>
  <c r="J8" i="205"/>
  <c r="AI8" i="224"/>
  <c r="J8" i="224"/>
  <c r="AE8" i="224"/>
  <c r="AB8" i="224"/>
  <c r="M8" i="224"/>
  <c r="O8" i="223"/>
  <c r="AG8" i="223"/>
  <c r="Z8" i="223"/>
  <c r="AA8" i="223"/>
  <c r="AB8" i="223"/>
  <c r="L8" i="223"/>
  <c r="I8" i="223"/>
  <c r="AA8" i="222"/>
  <c r="AH8" i="222"/>
  <c r="M8" i="222"/>
  <c r="AD8" i="222"/>
  <c r="AE8" i="222"/>
  <c r="X8" i="222"/>
  <c r="AL8" i="222"/>
  <c r="O8" i="222"/>
  <c r="AG8" i="222"/>
  <c r="J8" i="222"/>
  <c r="Z8" i="222"/>
  <c r="L8" i="222"/>
  <c r="AB8" i="222"/>
  <c r="K8" i="222"/>
  <c r="W8" i="222"/>
  <c r="AK8" i="222"/>
  <c r="I8" i="222"/>
  <c r="L8" i="221"/>
  <c r="J8" i="221"/>
  <c r="AE8" i="221"/>
  <c r="AD8" i="221"/>
  <c r="O8" i="221"/>
  <c r="AF8" i="221"/>
  <c r="AG8" i="221"/>
  <c r="N8" i="221"/>
  <c r="AH8" i="221"/>
  <c r="AI8" i="221"/>
  <c r="AB8" i="221"/>
  <c r="I8" i="221"/>
  <c r="AI8" i="220"/>
  <c r="M8" i="220"/>
  <c r="AE8" i="220"/>
  <c r="AF8" i="220"/>
  <c r="N8" i="220"/>
  <c r="W8" i="220"/>
  <c r="AK8" i="220"/>
  <c r="I8" i="220"/>
  <c r="AH8" i="219"/>
  <c r="AE8" i="219"/>
  <c r="N8" i="219"/>
  <c r="Y8" i="219"/>
  <c r="AM8" i="219"/>
  <c r="AG8" i="219"/>
  <c r="AI8" i="218"/>
  <c r="AB8" i="218"/>
  <c r="N8" i="218"/>
  <c r="AD8" i="218"/>
  <c r="L8" i="218"/>
  <c r="Z8" i="218"/>
  <c r="AA8" i="218"/>
  <c r="W8" i="218"/>
  <c r="AK8" i="218"/>
  <c r="K8" i="217"/>
  <c r="M8" i="217"/>
  <c r="O8" i="217"/>
  <c r="AF8" i="217"/>
  <c r="Z8" i="217"/>
  <c r="AH8" i="217"/>
  <c r="AI8" i="217"/>
  <c r="AE8" i="217"/>
  <c r="X8" i="217"/>
  <c r="AL8" i="217"/>
  <c r="AB8" i="217"/>
  <c r="I8" i="217"/>
  <c r="M8" i="216"/>
  <c r="AB8" i="216"/>
  <c r="N8" i="216"/>
  <c r="AE8" i="216"/>
  <c r="O8" i="216"/>
  <c r="AI8" i="216"/>
  <c r="AH8" i="216"/>
  <c r="W8" i="216"/>
  <c r="AK8" i="216"/>
  <c r="J8" i="216"/>
  <c r="Y8" i="216"/>
  <c r="AM8" i="216"/>
  <c r="K8" i="216"/>
  <c r="Z8" i="216"/>
  <c r="Y8" i="215"/>
  <c r="AM8" i="215"/>
  <c r="AL8" i="215"/>
  <c r="Z8" i="215"/>
  <c r="K8" i="215"/>
  <c r="AA8" i="215"/>
  <c r="AD8" i="215"/>
  <c r="X8" i="215"/>
  <c r="N8" i="215"/>
  <c r="AF8" i="215"/>
  <c r="O8" i="215"/>
  <c r="AI8" i="215"/>
  <c r="L8" i="215"/>
  <c r="AH8" i="215"/>
  <c r="AG8" i="215"/>
  <c r="AF8" i="214"/>
  <c r="AB21" i="2" s="1"/>
  <c r="W8" i="214"/>
  <c r="AK8" i="214"/>
  <c r="Z8" i="214"/>
  <c r="K8" i="214"/>
  <c r="I8" i="214"/>
  <c r="L8" i="213"/>
  <c r="M8" i="213"/>
  <c r="AB8" i="213"/>
  <c r="AE8" i="213"/>
  <c r="AF8" i="213"/>
  <c r="AG8" i="213"/>
  <c r="O8" i="213"/>
  <c r="N8" i="213"/>
  <c r="AL8" i="213"/>
  <c r="I8" i="212"/>
  <c r="X8" i="212"/>
  <c r="AL8" i="212"/>
  <c r="J8" i="212"/>
  <c r="Y8" i="212"/>
  <c r="AM8" i="212"/>
  <c r="AA8" i="212"/>
  <c r="Z8" i="212"/>
  <c r="AE8" i="212"/>
  <c r="AG8" i="212"/>
  <c r="O8" i="212"/>
  <c r="AH8" i="212"/>
  <c r="AH8" i="211"/>
  <c r="AB8" i="211"/>
  <c r="N8" i="211"/>
  <c r="AI8" i="211"/>
  <c r="W8" i="210"/>
  <c r="AK8" i="210"/>
  <c r="X8" i="210"/>
  <c r="AL8" i="210"/>
  <c r="K8" i="210"/>
  <c r="AI8" i="210"/>
  <c r="AI8" i="209"/>
  <c r="AH8" i="209"/>
  <c r="AE8" i="209"/>
  <c r="AG8" i="209"/>
  <c r="X8" i="209"/>
  <c r="AL8" i="209"/>
  <c r="W8" i="209"/>
  <c r="Z8" i="209"/>
  <c r="L8" i="209"/>
  <c r="I8" i="209"/>
  <c r="AK8" i="209"/>
  <c r="Y8" i="208"/>
  <c r="U15" i="2" s="1"/>
  <c r="AM8" i="208"/>
  <c r="X8" i="208"/>
  <c r="T15" i="2" s="1"/>
  <c r="AL8" i="208"/>
  <c r="AH15" i="2" s="1"/>
  <c r="W8" i="208"/>
  <c r="AK8" i="208"/>
  <c r="J8" i="208"/>
  <c r="H15" i="2" s="1"/>
  <c r="AI8" i="208"/>
  <c r="AE8" i="208"/>
  <c r="AF8" i="208"/>
  <c r="AB15" i="2" s="1"/>
  <c r="M8" i="208"/>
  <c r="K8" i="208"/>
  <c r="Z8" i="208"/>
  <c r="L8" i="208"/>
  <c r="J15" i="2" s="1"/>
  <c r="AA8" i="208"/>
  <c r="N8" i="208"/>
  <c r="AD8" i="208"/>
  <c r="O8" i="208"/>
  <c r="X8" i="207"/>
  <c r="AL8" i="207"/>
  <c r="AD8" i="207"/>
  <c r="W8" i="207"/>
  <c r="AK8" i="207"/>
  <c r="J8" i="207"/>
  <c r="Z8" i="207"/>
  <c r="I8" i="207"/>
  <c r="Y8" i="207"/>
  <c r="AM8" i="207"/>
  <c r="L8" i="207"/>
  <c r="AA8" i="207"/>
  <c r="M8" i="207"/>
  <c r="AB8" i="207"/>
  <c r="K8" i="207"/>
  <c r="N8" i="207"/>
  <c r="AF8" i="207"/>
  <c r="AE8" i="207"/>
  <c r="AH8" i="207"/>
  <c r="AI8" i="207"/>
  <c r="AG8" i="207"/>
  <c r="X29" i="2"/>
  <c r="J29" i="2"/>
  <c r="T28" i="2"/>
  <c r="AA28" i="2"/>
  <c r="K27" i="2"/>
  <c r="S25" i="2"/>
  <c r="T24" i="2"/>
  <c r="H24" i="2"/>
  <c r="W24" i="2"/>
  <c r="AA23" i="2"/>
  <c r="H22" i="2"/>
  <c r="S22" i="2"/>
  <c r="AG22" i="2"/>
  <c r="X20" i="2"/>
  <c r="H18" i="2"/>
  <c r="T18" i="2"/>
  <c r="AH18" i="2"/>
  <c r="AI17" i="2"/>
  <c r="M16" i="2"/>
  <c r="AC16" i="2"/>
  <c r="M8" i="205"/>
  <c r="N8" i="205"/>
  <c r="AF8" i="205"/>
  <c r="Y8" i="205"/>
  <c r="AM8" i="205"/>
  <c r="O8" i="205"/>
  <c r="AE8" i="205"/>
  <c r="I8" i="205"/>
  <c r="Z8" i="205"/>
  <c r="AG8" i="205"/>
  <c r="AH8" i="205"/>
  <c r="W8" i="205"/>
  <c r="AK8" i="205"/>
  <c r="K8" i="205"/>
  <c r="AB8" i="205"/>
  <c r="W31" i="2"/>
  <c r="Z31" i="2"/>
  <c r="AA31" i="2"/>
  <c r="AD31" i="2"/>
  <c r="W21" i="2"/>
  <c r="X21" i="2"/>
  <c r="AD21" i="2"/>
  <c r="AI15" i="2"/>
  <c r="W14" i="2"/>
  <c r="J14" i="2"/>
  <c r="V14" i="2"/>
  <c r="AC14" i="2"/>
  <c r="T30" i="2"/>
  <c r="V28" i="2"/>
  <c r="AE19" i="2"/>
  <c r="AG18" i="2"/>
  <c r="AM505" i="206"/>
  <c r="AL505" i="206"/>
  <c r="AK505" i="206"/>
  <c r="AI505" i="206"/>
  <c r="AH505" i="206"/>
  <c r="AG505" i="206"/>
  <c r="AF505" i="206"/>
  <c r="AE505" i="206"/>
  <c r="AD505" i="206"/>
  <c r="AB505" i="206"/>
  <c r="AA505" i="206"/>
  <c r="Z505" i="206"/>
  <c r="Y505" i="206"/>
  <c r="X505" i="206"/>
  <c r="W505" i="206"/>
  <c r="AM488" i="206"/>
  <c r="AL488" i="206"/>
  <c r="AK488" i="206"/>
  <c r="AI488" i="206"/>
  <c r="AH488" i="206"/>
  <c r="AG488" i="206"/>
  <c r="AF488" i="206"/>
  <c r="AE488" i="206"/>
  <c r="AD488" i="206"/>
  <c r="AB488" i="206"/>
  <c r="AA488" i="206"/>
  <c r="Z488" i="206"/>
  <c r="Y488" i="206"/>
  <c r="X488" i="206"/>
  <c r="W488" i="206"/>
  <c r="AM471" i="206"/>
  <c r="AL471" i="206"/>
  <c r="AK471" i="206"/>
  <c r="AI471" i="206"/>
  <c r="AH471" i="206"/>
  <c r="AG471" i="206"/>
  <c r="AF471" i="206"/>
  <c r="AE471" i="206"/>
  <c r="AD471" i="206"/>
  <c r="AB471" i="206"/>
  <c r="AA471" i="206"/>
  <c r="Z471" i="206"/>
  <c r="Y471" i="206"/>
  <c r="X471" i="206"/>
  <c r="W471" i="206"/>
  <c r="AM454" i="206"/>
  <c r="AL454" i="206"/>
  <c r="AK454" i="206"/>
  <c r="AI454" i="206"/>
  <c r="AH454" i="206"/>
  <c r="AG454" i="206"/>
  <c r="AF454" i="206"/>
  <c r="AE454" i="206"/>
  <c r="AD454" i="206"/>
  <c r="AB454" i="206"/>
  <c r="AA454" i="206"/>
  <c r="Z454" i="206"/>
  <c r="Y454" i="206"/>
  <c r="X454" i="206"/>
  <c r="W454" i="206"/>
  <c r="AM437" i="206"/>
  <c r="AL437" i="206"/>
  <c r="AK437" i="206"/>
  <c r="AI437" i="206"/>
  <c r="AH437" i="206"/>
  <c r="AG437" i="206"/>
  <c r="AF437" i="206"/>
  <c r="AE437" i="206"/>
  <c r="AD437" i="206"/>
  <c r="AB437" i="206"/>
  <c r="AA437" i="206"/>
  <c r="Z437" i="206"/>
  <c r="Y437" i="206"/>
  <c r="X437" i="206"/>
  <c r="W437" i="206"/>
  <c r="AM420" i="206"/>
  <c r="AL420" i="206"/>
  <c r="AK420" i="206"/>
  <c r="AI420" i="206"/>
  <c r="AH420" i="206"/>
  <c r="AG420" i="206"/>
  <c r="AF420" i="206"/>
  <c r="AE420" i="206"/>
  <c r="AD420" i="206"/>
  <c r="AB420" i="206"/>
  <c r="AA420" i="206"/>
  <c r="Z420" i="206"/>
  <c r="Y420" i="206"/>
  <c r="X420" i="206"/>
  <c r="W420" i="206"/>
  <c r="AM403" i="206"/>
  <c r="AL403" i="206"/>
  <c r="AK403" i="206"/>
  <c r="AI403" i="206"/>
  <c r="AH403" i="206"/>
  <c r="AG403" i="206"/>
  <c r="AF403" i="206"/>
  <c r="AE403" i="206"/>
  <c r="AD403" i="206"/>
  <c r="AB403" i="206"/>
  <c r="AA403" i="206"/>
  <c r="Z403" i="206"/>
  <c r="Y403" i="206"/>
  <c r="X403" i="206"/>
  <c r="W403" i="206"/>
  <c r="AM386" i="206"/>
  <c r="AL386" i="206"/>
  <c r="AK386" i="206"/>
  <c r="AI386" i="206"/>
  <c r="AH386" i="206"/>
  <c r="AG386" i="206"/>
  <c r="AF386" i="206"/>
  <c r="AE386" i="206"/>
  <c r="AD386" i="206"/>
  <c r="AB386" i="206"/>
  <c r="AA386" i="206"/>
  <c r="Z386" i="206"/>
  <c r="Y386" i="206"/>
  <c r="X386" i="206"/>
  <c r="W386" i="206"/>
  <c r="AM369" i="206"/>
  <c r="AL369" i="206"/>
  <c r="AK369" i="206"/>
  <c r="AI369" i="206"/>
  <c r="AH369" i="206"/>
  <c r="AG369" i="206"/>
  <c r="AF369" i="206"/>
  <c r="AE369" i="206"/>
  <c r="AD369" i="206"/>
  <c r="AB369" i="206"/>
  <c r="AA369" i="206"/>
  <c r="Z369" i="206"/>
  <c r="Y369" i="206"/>
  <c r="X369" i="206"/>
  <c r="W369" i="206"/>
  <c r="AM352" i="206"/>
  <c r="AL352" i="206"/>
  <c r="AK352" i="206"/>
  <c r="AI352" i="206"/>
  <c r="AH352" i="206"/>
  <c r="AG352" i="206"/>
  <c r="AF352" i="206"/>
  <c r="AE352" i="206"/>
  <c r="AD352" i="206"/>
  <c r="AB352" i="206"/>
  <c r="AA352" i="206"/>
  <c r="Z352" i="206"/>
  <c r="Y352" i="206"/>
  <c r="X352" i="206"/>
  <c r="W352" i="206"/>
  <c r="AM335" i="206"/>
  <c r="AL335" i="206"/>
  <c r="AK335" i="206"/>
  <c r="AI335" i="206"/>
  <c r="AH335" i="206"/>
  <c r="AG335" i="206"/>
  <c r="AF335" i="206"/>
  <c r="AE335" i="206"/>
  <c r="AD335" i="206"/>
  <c r="AB335" i="206"/>
  <c r="AA335" i="206"/>
  <c r="Z335" i="206"/>
  <c r="Y335" i="206"/>
  <c r="X335" i="206"/>
  <c r="W335" i="206"/>
  <c r="AM318" i="206"/>
  <c r="AL318" i="206"/>
  <c r="AK318" i="206"/>
  <c r="AI318" i="206"/>
  <c r="AH318" i="206"/>
  <c r="AG318" i="206"/>
  <c r="AF318" i="206"/>
  <c r="AE318" i="206"/>
  <c r="AD318" i="206"/>
  <c r="AB318" i="206"/>
  <c r="AA318" i="206"/>
  <c r="Z318" i="206"/>
  <c r="Y318" i="206"/>
  <c r="X318" i="206"/>
  <c r="W318" i="206"/>
  <c r="AM301" i="206"/>
  <c r="AL301" i="206"/>
  <c r="AK301" i="206"/>
  <c r="AI301" i="206"/>
  <c r="AH301" i="206"/>
  <c r="AG301" i="206"/>
  <c r="AF301" i="206"/>
  <c r="AE301" i="206"/>
  <c r="AD301" i="206"/>
  <c r="AB301" i="206"/>
  <c r="AA301" i="206"/>
  <c r="Z301" i="206"/>
  <c r="Y301" i="206"/>
  <c r="X301" i="206"/>
  <c r="W301" i="206"/>
  <c r="AM284" i="206"/>
  <c r="AL284" i="206"/>
  <c r="AK284" i="206"/>
  <c r="AI284" i="206"/>
  <c r="AH284" i="206"/>
  <c r="AG284" i="206"/>
  <c r="AF284" i="206"/>
  <c r="AE284" i="206"/>
  <c r="AD284" i="206"/>
  <c r="AB284" i="206"/>
  <c r="AA284" i="206"/>
  <c r="Z284" i="206"/>
  <c r="Y284" i="206"/>
  <c r="X284" i="206"/>
  <c r="W284" i="206"/>
  <c r="AM267" i="206"/>
  <c r="AL267" i="206"/>
  <c r="AK267" i="206"/>
  <c r="AI267" i="206"/>
  <c r="AH267" i="206"/>
  <c r="AG267" i="206"/>
  <c r="AF267" i="206"/>
  <c r="AE267" i="206"/>
  <c r="AD267" i="206"/>
  <c r="AB267" i="206"/>
  <c r="AA267" i="206"/>
  <c r="Z267" i="206"/>
  <c r="Y267" i="206"/>
  <c r="X267" i="206"/>
  <c r="W267" i="206"/>
  <c r="AM250" i="206"/>
  <c r="AL250" i="206"/>
  <c r="AK250" i="206"/>
  <c r="AI250" i="206"/>
  <c r="AH250" i="206"/>
  <c r="AG250" i="206"/>
  <c r="AF250" i="206"/>
  <c r="AE250" i="206"/>
  <c r="AD250" i="206"/>
  <c r="AB250" i="206"/>
  <c r="AA250" i="206"/>
  <c r="Z250" i="206"/>
  <c r="Y250" i="206"/>
  <c r="X250" i="206"/>
  <c r="W250" i="206"/>
  <c r="AM233" i="206"/>
  <c r="AL233" i="206"/>
  <c r="AK233" i="206"/>
  <c r="AI233" i="206"/>
  <c r="AH233" i="206"/>
  <c r="AG233" i="206"/>
  <c r="AF233" i="206"/>
  <c r="AE233" i="206"/>
  <c r="AD233" i="206"/>
  <c r="AB233" i="206"/>
  <c r="AA233" i="206"/>
  <c r="Z233" i="206"/>
  <c r="Y233" i="206"/>
  <c r="X233" i="206"/>
  <c r="W233" i="206"/>
  <c r="AM216" i="206"/>
  <c r="AL216" i="206"/>
  <c r="AK216" i="206"/>
  <c r="AI216" i="206"/>
  <c r="AH216" i="206"/>
  <c r="AG216" i="206"/>
  <c r="AF216" i="206"/>
  <c r="AE216" i="206"/>
  <c r="AD216" i="206"/>
  <c r="AB216" i="206"/>
  <c r="AA216" i="206"/>
  <c r="Z216" i="206"/>
  <c r="Y216" i="206"/>
  <c r="X216" i="206"/>
  <c r="W216" i="206"/>
  <c r="AM199" i="206"/>
  <c r="AL199" i="206"/>
  <c r="AK199" i="206"/>
  <c r="AI199" i="206"/>
  <c r="AH199" i="206"/>
  <c r="AG199" i="206"/>
  <c r="AF199" i="206"/>
  <c r="AE199" i="206"/>
  <c r="AD199" i="206"/>
  <c r="AB199" i="206"/>
  <c r="AA199" i="206"/>
  <c r="Z199" i="206"/>
  <c r="Y199" i="206"/>
  <c r="X199" i="206"/>
  <c r="W199" i="206"/>
  <c r="AM182" i="206"/>
  <c r="AL182" i="206"/>
  <c r="AK182" i="206"/>
  <c r="AI182" i="206"/>
  <c r="AH182" i="206"/>
  <c r="AG182" i="206"/>
  <c r="AF182" i="206"/>
  <c r="AE182" i="206"/>
  <c r="AD182" i="206"/>
  <c r="AB182" i="206"/>
  <c r="AA182" i="206"/>
  <c r="Z182" i="206"/>
  <c r="Y182" i="206"/>
  <c r="X182" i="206"/>
  <c r="W182" i="206"/>
  <c r="AM165" i="206"/>
  <c r="AL165" i="206"/>
  <c r="AK165" i="206"/>
  <c r="AI165" i="206"/>
  <c r="AH165" i="206"/>
  <c r="AG165" i="206"/>
  <c r="AF165" i="206"/>
  <c r="AE165" i="206"/>
  <c r="AD165" i="206"/>
  <c r="AB165" i="206"/>
  <c r="AA165" i="206"/>
  <c r="Z165" i="206"/>
  <c r="Y165" i="206"/>
  <c r="X165" i="206"/>
  <c r="W165" i="206"/>
  <c r="AM148" i="206"/>
  <c r="AL148" i="206"/>
  <c r="AK148" i="206"/>
  <c r="AI148" i="206"/>
  <c r="AH148" i="206"/>
  <c r="AG148" i="206"/>
  <c r="AF148" i="206"/>
  <c r="AE148" i="206"/>
  <c r="AD148" i="206"/>
  <c r="AB148" i="206"/>
  <c r="AA148" i="206"/>
  <c r="Z148" i="206"/>
  <c r="Y148" i="206"/>
  <c r="X148" i="206"/>
  <c r="W148" i="206"/>
  <c r="AM131" i="206"/>
  <c r="AL131" i="206"/>
  <c r="AK131" i="206"/>
  <c r="AI131" i="206"/>
  <c r="AH131" i="206"/>
  <c r="AG131" i="206"/>
  <c r="AF131" i="206"/>
  <c r="AE131" i="206"/>
  <c r="AD131" i="206"/>
  <c r="AB131" i="206"/>
  <c r="AA131" i="206"/>
  <c r="Z131" i="206"/>
  <c r="Y131" i="206"/>
  <c r="X131" i="206"/>
  <c r="W131" i="206"/>
  <c r="AM114" i="206"/>
  <c r="AL114" i="206"/>
  <c r="AK114" i="206"/>
  <c r="AI114" i="206"/>
  <c r="AH114" i="206"/>
  <c r="AG114" i="206"/>
  <c r="AF114" i="206"/>
  <c r="AE114" i="206"/>
  <c r="AD114" i="206"/>
  <c r="AB114" i="206"/>
  <c r="AA114" i="206"/>
  <c r="Z114" i="206"/>
  <c r="Y114" i="206"/>
  <c r="X114" i="206"/>
  <c r="W114" i="206"/>
  <c r="AM97" i="206"/>
  <c r="AL97" i="206"/>
  <c r="AK97" i="206"/>
  <c r="AI97" i="206"/>
  <c r="AH97" i="206"/>
  <c r="AG97" i="206"/>
  <c r="AF97" i="206"/>
  <c r="AE97" i="206"/>
  <c r="AD97" i="206"/>
  <c r="AB97" i="206"/>
  <c r="AA97" i="206"/>
  <c r="Z97" i="206"/>
  <c r="Y97" i="206"/>
  <c r="X97" i="206"/>
  <c r="W97" i="206"/>
  <c r="AM80" i="206"/>
  <c r="AL80" i="206"/>
  <c r="AK80" i="206"/>
  <c r="AI80" i="206"/>
  <c r="AH80" i="206"/>
  <c r="AG80" i="206"/>
  <c r="AF80" i="206"/>
  <c r="AE80" i="206"/>
  <c r="AD80" i="206"/>
  <c r="AB80" i="206"/>
  <c r="AA80" i="206"/>
  <c r="Z80" i="206"/>
  <c r="Y80" i="206"/>
  <c r="X80" i="206"/>
  <c r="W80" i="206"/>
  <c r="AM63" i="206"/>
  <c r="AL63" i="206"/>
  <c r="AK63" i="206"/>
  <c r="AI63" i="206"/>
  <c r="AH63" i="206"/>
  <c r="AG63" i="206"/>
  <c r="AF63" i="206"/>
  <c r="AE63" i="206"/>
  <c r="AD63" i="206"/>
  <c r="AB63" i="206"/>
  <c r="AA63" i="206"/>
  <c r="Z63" i="206"/>
  <c r="Y63" i="206"/>
  <c r="X63" i="206"/>
  <c r="W63" i="206"/>
  <c r="AM46" i="206"/>
  <c r="AL46" i="206"/>
  <c r="AK46" i="206"/>
  <c r="AI46" i="206"/>
  <c r="AH46" i="206"/>
  <c r="AG46" i="206"/>
  <c r="AF46" i="206"/>
  <c r="AE46" i="206"/>
  <c r="AD46" i="206"/>
  <c r="AB46" i="206"/>
  <c r="AA46" i="206"/>
  <c r="Z46" i="206"/>
  <c r="Y46" i="206"/>
  <c r="X46" i="206"/>
  <c r="W46" i="206"/>
  <c r="AM29" i="206"/>
  <c r="AL29" i="206"/>
  <c r="AK29" i="206"/>
  <c r="AI29" i="206"/>
  <c r="AH29" i="206"/>
  <c r="AG29" i="206"/>
  <c r="AF29" i="206"/>
  <c r="AE29" i="206"/>
  <c r="AD29" i="206"/>
  <c r="AB29" i="206"/>
  <c r="AA29" i="206"/>
  <c r="Z29" i="206"/>
  <c r="Y29" i="206"/>
  <c r="X29" i="206"/>
  <c r="W29" i="206"/>
  <c r="O505" i="206"/>
  <c r="N505" i="206"/>
  <c r="M505" i="206"/>
  <c r="L505" i="206"/>
  <c r="K505" i="206"/>
  <c r="J505" i="206"/>
  <c r="I505" i="206"/>
  <c r="O488" i="206"/>
  <c r="N488" i="206"/>
  <c r="M488" i="206"/>
  <c r="L488" i="206"/>
  <c r="K488" i="206"/>
  <c r="J488" i="206"/>
  <c r="I488" i="206"/>
  <c r="O471" i="206"/>
  <c r="N471" i="206"/>
  <c r="M471" i="206"/>
  <c r="L471" i="206"/>
  <c r="K471" i="206"/>
  <c r="J471" i="206"/>
  <c r="I471" i="206"/>
  <c r="O454" i="206"/>
  <c r="N454" i="206"/>
  <c r="M454" i="206"/>
  <c r="L454" i="206"/>
  <c r="K454" i="206"/>
  <c r="J454" i="206"/>
  <c r="I454" i="206"/>
  <c r="O437" i="206"/>
  <c r="N437" i="206"/>
  <c r="M437" i="206"/>
  <c r="L437" i="206"/>
  <c r="K437" i="206"/>
  <c r="J437" i="206"/>
  <c r="I437" i="206"/>
  <c r="O420" i="206"/>
  <c r="N420" i="206"/>
  <c r="M420" i="206"/>
  <c r="L420" i="206"/>
  <c r="K420" i="206"/>
  <c r="J420" i="206"/>
  <c r="I420" i="206"/>
  <c r="O403" i="206"/>
  <c r="N403" i="206"/>
  <c r="M403" i="206"/>
  <c r="L403" i="206"/>
  <c r="K403" i="206"/>
  <c r="J403" i="206"/>
  <c r="I403" i="206"/>
  <c r="O386" i="206"/>
  <c r="N386" i="206"/>
  <c r="M386" i="206"/>
  <c r="L386" i="206"/>
  <c r="K386" i="206"/>
  <c r="J386" i="206"/>
  <c r="I386" i="206"/>
  <c r="O369" i="206"/>
  <c r="N369" i="206"/>
  <c r="M369" i="206"/>
  <c r="L369" i="206"/>
  <c r="K369" i="206"/>
  <c r="J369" i="206"/>
  <c r="I369" i="206"/>
  <c r="O352" i="206"/>
  <c r="N352" i="206"/>
  <c r="M352" i="206"/>
  <c r="L352" i="206"/>
  <c r="K352" i="206"/>
  <c r="J352" i="206"/>
  <c r="I352" i="206"/>
  <c r="O335" i="206"/>
  <c r="N335" i="206"/>
  <c r="M335" i="206"/>
  <c r="L335" i="206"/>
  <c r="K335" i="206"/>
  <c r="J335" i="206"/>
  <c r="I335" i="206"/>
  <c r="O318" i="206"/>
  <c r="N318" i="206"/>
  <c r="M318" i="206"/>
  <c r="L318" i="206"/>
  <c r="K318" i="206"/>
  <c r="J318" i="206"/>
  <c r="I318" i="206"/>
  <c r="O301" i="206"/>
  <c r="N301" i="206"/>
  <c r="M301" i="206"/>
  <c r="L301" i="206"/>
  <c r="K301" i="206"/>
  <c r="J301" i="206"/>
  <c r="I301" i="206"/>
  <c r="O284" i="206"/>
  <c r="N284" i="206"/>
  <c r="M284" i="206"/>
  <c r="L284" i="206"/>
  <c r="K284" i="206"/>
  <c r="J284" i="206"/>
  <c r="I284" i="206"/>
  <c r="O267" i="206"/>
  <c r="N267" i="206"/>
  <c r="M267" i="206"/>
  <c r="L267" i="206"/>
  <c r="K267" i="206"/>
  <c r="J267" i="206"/>
  <c r="I267" i="206"/>
  <c r="O250" i="206"/>
  <c r="N250" i="206"/>
  <c r="M250" i="206"/>
  <c r="L250" i="206"/>
  <c r="K250" i="206"/>
  <c r="J250" i="206"/>
  <c r="I250" i="206"/>
  <c r="O233" i="206"/>
  <c r="N233" i="206"/>
  <c r="M233" i="206"/>
  <c r="L233" i="206"/>
  <c r="K233" i="206"/>
  <c r="J233" i="206"/>
  <c r="I233" i="206"/>
  <c r="O216" i="206"/>
  <c r="N216" i="206"/>
  <c r="M216" i="206"/>
  <c r="L216" i="206"/>
  <c r="K216" i="206"/>
  <c r="J216" i="206"/>
  <c r="I216" i="206"/>
  <c r="O199" i="206"/>
  <c r="N199" i="206"/>
  <c r="M199" i="206"/>
  <c r="L199" i="206"/>
  <c r="K199" i="206"/>
  <c r="J199" i="206"/>
  <c r="I199" i="206"/>
  <c r="O182" i="206"/>
  <c r="N182" i="206"/>
  <c r="M182" i="206"/>
  <c r="L182" i="206"/>
  <c r="K182" i="206"/>
  <c r="J182" i="206"/>
  <c r="I182" i="206"/>
  <c r="O165" i="206"/>
  <c r="N165" i="206"/>
  <c r="M165" i="206"/>
  <c r="L165" i="206"/>
  <c r="K165" i="206"/>
  <c r="J165" i="206"/>
  <c r="I165" i="206"/>
  <c r="O148" i="206"/>
  <c r="N148" i="206"/>
  <c r="M148" i="206"/>
  <c r="L148" i="206"/>
  <c r="K148" i="206"/>
  <c r="J148" i="206"/>
  <c r="I148" i="206"/>
  <c r="O131" i="206"/>
  <c r="N131" i="206"/>
  <c r="M131" i="206"/>
  <c r="L131" i="206"/>
  <c r="K131" i="206"/>
  <c r="J131" i="206"/>
  <c r="I131" i="206"/>
  <c r="O114" i="206"/>
  <c r="N114" i="206"/>
  <c r="M114" i="206"/>
  <c r="L114" i="206"/>
  <c r="K114" i="206"/>
  <c r="J114" i="206"/>
  <c r="I114" i="206"/>
  <c r="O97" i="206"/>
  <c r="N97" i="206"/>
  <c r="M97" i="206"/>
  <c r="L97" i="206"/>
  <c r="K97" i="206"/>
  <c r="J97" i="206"/>
  <c r="I97" i="206"/>
  <c r="O80" i="206"/>
  <c r="N80" i="206"/>
  <c r="M80" i="206"/>
  <c r="L80" i="206"/>
  <c r="K80" i="206"/>
  <c r="J80" i="206"/>
  <c r="I80" i="206"/>
  <c r="O63" i="206"/>
  <c r="N63" i="206"/>
  <c r="M63" i="206"/>
  <c r="L63" i="206"/>
  <c r="K63" i="206"/>
  <c r="J63" i="206"/>
  <c r="I63" i="206"/>
  <c r="O46" i="206"/>
  <c r="N46" i="206"/>
  <c r="M46" i="206"/>
  <c r="L46" i="206"/>
  <c r="K46" i="206"/>
  <c r="J46" i="206"/>
  <c r="I46" i="206"/>
  <c r="O29" i="206"/>
  <c r="N29" i="206"/>
  <c r="M29" i="206"/>
  <c r="L29" i="206"/>
  <c r="K29" i="206"/>
  <c r="J29" i="206"/>
  <c r="I29" i="206"/>
  <c r="AT7" i="206"/>
  <c r="G28" i="2" l="1"/>
  <c r="S30" i="2"/>
  <c r="AA30" i="2"/>
  <c r="G30" i="2"/>
  <c r="K30" i="2"/>
  <c r="X30" i="2"/>
  <c r="AI30" i="2"/>
  <c r="L30" i="2"/>
  <c r="U30" i="2"/>
  <c r="AE30" i="2"/>
  <c r="AB30" i="2"/>
  <c r="J30" i="2"/>
  <c r="I30" i="2"/>
  <c r="AG30" i="2"/>
  <c r="M30" i="2"/>
  <c r="AH30" i="2"/>
  <c r="AC30" i="2"/>
  <c r="W30" i="2"/>
  <c r="AD30" i="2"/>
  <c r="Z30" i="2"/>
  <c r="H30" i="2"/>
  <c r="V30" i="2"/>
  <c r="AG29" i="2"/>
  <c r="S29" i="2"/>
  <c r="U29" i="2"/>
  <c r="Z29" i="2"/>
  <c r="G29" i="2"/>
  <c r="H29" i="2"/>
  <c r="M29" i="2"/>
  <c r="W29" i="2"/>
  <c r="I29" i="2"/>
  <c r="AE29" i="2"/>
  <c r="AH29" i="2"/>
  <c r="AD29" i="2"/>
  <c r="K29" i="2"/>
  <c r="AC29" i="2"/>
  <c r="AA29" i="2"/>
  <c r="T29" i="2"/>
  <c r="L29" i="2"/>
  <c r="V29" i="2"/>
  <c r="AB29" i="2"/>
  <c r="AI29" i="2"/>
  <c r="AI28" i="2"/>
  <c r="AG28" i="2"/>
  <c r="K28" i="2"/>
  <c r="U28" i="2"/>
  <c r="Z28" i="2"/>
  <c r="AD28" i="2"/>
  <c r="S28" i="2"/>
  <c r="J28" i="2"/>
  <c r="AE28" i="2"/>
  <c r="H28" i="2"/>
  <c r="W28" i="2"/>
  <c r="I28" i="2"/>
  <c r="L28" i="2"/>
  <c r="AH28" i="2"/>
  <c r="AC28" i="2"/>
  <c r="M28" i="2"/>
  <c r="X28" i="2"/>
  <c r="AB28" i="2"/>
  <c r="AI27" i="2"/>
  <c r="L27" i="2"/>
  <c r="AE27" i="2"/>
  <c r="X27" i="2"/>
  <c r="AB27" i="2"/>
  <c r="T27" i="2"/>
  <c r="I27" i="2"/>
  <c r="H27" i="2"/>
  <c r="J27" i="2"/>
  <c r="AG27" i="2"/>
  <c r="AH27" i="2"/>
  <c r="Z27" i="2"/>
  <c r="AA27" i="2"/>
  <c r="S27" i="2"/>
  <c r="V27" i="2"/>
  <c r="G27" i="2"/>
  <c r="AC27" i="2"/>
  <c r="W27" i="2"/>
  <c r="U27" i="2"/>
  <c r="M27" i="2"/>
  <c r="AD27" i="2"/>
  <c r="Z26" i="2"/>
  <c r="AH26" i="2"/>
  <c r="AB26" i="2"/>
  <c r="J26" i="2"/>
  <c r="T26" i="2"/>
  <c r="AI26" i="2"/>
  <c r="X26" i="2"/>
  <c r="U26" i="2"/>
  <c r="L26" i="2"/>
  <c r="AE26" i="2"/>
  <c r="K26" i="2"/>
  <c r="G26" i="2"/>
  <c r="W26" i="2"/>
  <c r="AA26" i="2"/>
  <c r="AG26" i="2"/>
  <c r="AD26" i="2"/>
  <c r="S26" i="2"/>
  <c r="I26" i="2"/>
  <c r="H26" i="2"/>
  <c r="AC26" i="2"/>
  <c r="M26" i="2"/>
  <c r="V26" i="2"/>
  <c r="M25" i="2"/>
  <c r="L25" i="2"/>
  <c r="AA25" i="2"/>
  <c r="J25" i="2"/>
  <c r="H25" i="2"/>
  <c r="V25" i="2"/>
  <c r="Z25" i="2"/>
  <c r="W25" i="2"/>
  <c r="K25" i="2"/>
  <c r="I25" i="2"/>
  <c r="AB25" i="2"/>
  <c r="AE25" i="2"/>
  <c r="AI25" i="2"/>
  <c r="AC25" i="2"/>
  <c r="U25" i="2"/>
  <c r="AD25" i="2"/>
  <c r="AH25" i="2"/>
  <c r="X25" i="2"/>
  <c r="T25" i="2"/>
  <c r="G25" i="2"/>
  <c r="AG25" i="2"/>
  <c r="AA24" i="2"/>
  <c r="K24" i="2"/>
  <c r="L24" i="2"/>
  <c r="AG24" i="2"/>
  <c r="Z24" i="2"/>
  <c r="S24" i="2"/>
  <c r="J24" i="2"/>
  <c r="AC24" i="2"/>
  <c r="X24" i="2"/>
  <c r="AE24" i="2"/>
  <c r="I24" i="2"/>
  <c r="M24" i="2"/>
  <c r="V24" i="2"/>
  <c r="AI24" i="2"/>
  <c r="AB24" i="2"/>
  <c r="AH24" i="2"/>
  <c r="U24" i="2"/>
  <c r="AD24" i="2"/>
  <c r="G24" i="2"/>
  <c r="T23" i="2"/>
  <c r="AG23" i="2"/>
  <c r="AB23" i="2"/>
  <c r="AD23" i="2"/>
  <c r="M23" i="2"/>
  <c r="K23" i="2"/>
  <c r="L23" i="2"/>
  <c r="S23" i="2"/>
  <c r="AE23" i="2"/>
  <c r="I23" i="2"/>
  <c r="X23" i="2"/>
  <c r="G23" i="2"/>
  <c r="W23" i="2"/>
  <c r="Z23" i="2"/>
  <c r="AI23" i="2"/>
  <c r="H23" i="2"/>
  <c r="AH23" i="2"/>
  <c r="U23" i="2"/>
  <c r="AC23" i="2"/>
  <c r="J23" i="2"/>
  <c r="V23" i="2"/>
  <c r="AH22" i="2"/>
  <c r="AC22" i="2"/>
  <c r="AD22" i="2"/>
  <c r="AA22" i="2"/>
  <c r="Z22" i="2"/>
  <c r="T22" i="2"/>
  <c r="W22" i="2"/>
  <c r="J22" i="2"/>
  <c r="AI22" i="2"/>
  <c r="I22" i="2"/>
  <c r="AE22" i="2"/>
  <c r="U22" i="2"/>
  <c r="V22" i="2"/>
  <c r="L22" i="2"/>
  <c r="AB22" i="2"/>
  <c r="G22" i="2"/>
  <c r="X22" i="2"/>
  <c r="M22" i="2"/>
  <c r="K22" i="2"/>
  <c r="U20" i="2"/>
  <c r="AB20" i="2"/>
  <c r="G20" i="2"/>
  <c r="W20" i="2"/>
  <c r="L20" i="2"/>
  <c r="J20" i="2"/>
  <c r="K20" i="2"/>
  <c r="AD20" i="2"/>
  <c r="AH20" i="2"/>
  <c r="AA20" i="2"/>
  <c r="T20" i="2"/>
  <c r="AC20" i="2"/>
  <c r="AI20" i="2"/>
  <c r="AE20" i="2"/>
  <c r="V20" i="2"/>
  <c r="M20" i="2"/>
  <c r="H20" i="2"/>
  <c r="AG20" i="2"/>
  <c r="S20" i="2"/>
  <c r="I20" i="2"/>
  <c r="Z20" i="2"/>
  <c r="AI19" i="2"/>
  <c r="Z19" i="2"/>
  <c r="AG19" i="2"/>
  <c r="U19" i="2"/>
  <c r="J19" i="2"/>
  <c r="S19" i="2"/>
  <c r="H19" i="2"/>
  <c r="AC19" i="2"/>
  <c r="AD19" i="2"/>
  <c r="AH19" i="2"/>
  <c r="X19" i="2"/>
  <c r="V19" i="2"/>
  <c r="T19" i="2"/>
  <c r="K19" i="2"/>
  <c r="I19" i="2"/>
  <c r="AA19" i="2"/>
  <c r="AB19" i="2"/>
  <c r="M19" i="2"/>
  <c r="L19" i="2"/>
  <c r="G19" i="2"/>
  <c r="W19" i="2"/>
  <c r="AB18" i="2"/>
  <c r="W18" i="2"/>
  <c r="L18" i="2"/>
  <c r="Z18" i="2"/>
  <c r="U18" i="2"/>
  <c r="AA18" i="2"/>
  <c r="J18" i="2"/>
  <c r="AE18" i="2"/>
  <c r="AC18" i="2"/>
  <c r="K18" i="2"/>
  <c r="AI18" i="2"/>
  <c r="S18" i="2"/>
  <c r="M18" i="2"/>
  <c r="X18" i="2"/>
  <c r="G18" i="2"/>
  <c r="I18" i="2"/>
  <c r="V18" i="2"/>
  <c r="AD18" i="2"/>
  <c r="H17" i="2"/>
  <c r="X17" i="2"/>
  <c r="AA17" i="2"/>
  <c r="K17" i="2"/>
  <c r="U17" i="2"/>
  <c r="T17" i="2"/>
  <c r="G17" i="2"/>
  <c r="AD17" i="2"/>
  <c r="I17" i="2"/>
  <c r="AG17" i="2"/>
  <c r="S17" i="2"/>
  <c r="W17" i="2"/>
  <c r="AE17" i="2"/>
  <c r="J17" i="2"/>
  <c r="AC17" i="2"/>
  <c r="M17" i="2"/>
  <c r="Z17" i="2"/>
  <c r="AH17" i="2"/>
  <c r="L17" i="2"/>
  <c r="AB17" i="2"/>
  <c r="V17" i="2"/>
  <c r="K16" i="2"/>
  <c r="AH16" i="2"/>
  <c r="S16" i="2"/>
  <c r="W16" i="2"/>
  <c r="T16" i="2"/>
  <c r="Z16" i="2"/>
  <c r="AD16" i="2"/>
  <c r="V16" i="2"/>
  <c r="H16" i="2"/>
  <c r="AB16" i="2"/>
  <c r="J16" i="2"/>
  <c r="L16" i="2"/>
  <c r="G16" i="2"/>
  <c r="AI16" i="2"/>
  <c r="AA16" i="2"/>
  <c r="X16" i="2"/>
  <c r="U16" i="2"/>
  <c r="AE16" i="2"/>
  <c r="I16" i="2"/>
  <c r="AG16" i="2"/>
  <c r="K31" i="2"/>
  <c r="AB31" i="2"/>
  <c r="AE31" i="2"/>
  <c r="T31" i="2"/>
  <c r="AI31" i="2"/>
  <c r="U31" i="2"/>
  <c r="L31" i="2"/>
  <c r="G31" i="2"/>
  <c r="AG31" i="2"/>
  <c r="H31" i="2"/>
  <c r="S31" i="2"/>
  <c r="X31" i="2"/>
  <c r="M31" i="2"/>
  <c r="J31" i="2"/>
  <c r="AH31" i="2"/>
  <c r="V31" i="2"/>
  <c r="AC31" i="2"/>
  <c r="I31" i="2"/>
  <c r="T21" i="2"/>
  <c r="AH21" i="2"/>
  <c r="Z21" i="2"/>
  <c r="J21" i="2"/>
  <c r="K21" i="2"/>
  <c r="I21" i="2"/>
  <c r="AA21" i="2"/>
  <c r="M21" i="2"/>
  <c r="L21" i="2"/>
  <c r="AC21" i="2"/>
  <c r="AG21" i="2"/>
  <c r="V21" i="2"/>
  <c r="S21" i="2"/>
  <c r="H21" i="2"/>
  <c r="G21" i="2"/>
  <c r="AI21" i="2"/>
  <c r="AE21" i="2"/>
  <c r="AE15" i="2"/>
  <c r="AG15" i="2"/>
  <c r="S15" i="2"/>
  <c r="G15" i="2"/>
  <c r="Z15" i="2"/>
  <c r="I15" i="2"/>
  <c r="L15" i="2"/>
  <c r="W15" i="2"/>
  <c r="AD15" i="2"/>
  <c r="AA15" i="2"/>
  <c r="M15" i="2"/>
  <c r="V15" i="2"/>
  <c r="X15" i="2"/>
  <c r="K15" i="2"/>
  <c r="AC15" i="2"/>
  <c r="G14" i="2"/>
  <c r="U14" i="2"/>
  <c r="M14" i="2"/>
  <c r="H14" i="2"/>
  <c r="X14" i="2"/>
  <c r="S14" i="2"/>
  <c r="Z14" i="2"/>
  <c r="K14" i="2"/>
  <c r="T14" i="2"/>
  <c r="AE14" i="2"/>
  <c r="AB14" i="2"/>
  <c r="I14" i="2"/>
  <c r="AG14" i="2"/>
  <c r="L14" i="2"/>
  <c r="AA14" i="2"/>
  <c r="AI14" i="2"/>
  <c r="AH14" i="2"/>
  <c r="AD14" i="2"/>
  <c r="AA13" i="2"/>
  <c r="Z13" i="2"/>
  <c r="W13" i="2"/>
  <c r="AB13" i="2"/>
  <c r="J13" i="2"/>
  <c r="K13" i="2"/>
  <c r="V13" i="2"/>
  <c r="G13" i="2"/>
  <c r="H13" i="2"/>
  <c r="AI13" i="2"/>
  <c r="L13" i="2"/>
  <c r="U13" i="2"/>
  <c r="AE13" i="2"/>
  <c r="AC13" i="2"/>
  <c r="T13" i="2"/>
  <c r="S13" i="2"/>
  <c r="AH13" i="2"/>
  <c r="AD13" i="2"/>
  <c r="M13" i="2"/>
  <c r="X13" i="2"/>
  <c r="I13" i="2"/>
  <c r="AG13" i="2"/>
  <c r="D5" i="193"/>
  <c r="AP7" i="2"/>
  <c r="Q7" i="206"/>
  <c r="S8" i="206"/>
  <c r="O8" i="2"/>
  <c r="C2" i="206"/>
  <c r="E5" i="206"/>
  <c r="E3" i="206"/>
  <c r="Q505" i="206"/>
  <c r="P505" i="206"/>
  <c r="Q488" i="206"/>
  <c r="P488" i="206"/>
  <c r="Q471" i="206"/>
  <c r="P471" i="206"/>
  <c r="Q454" i="206"/>
  <c r="P454" i="206"/>
  <c r="Q437" i="206"/>
  <c r="P437" i="206"/>
  <c r="Q420" i="206"/>
  <c r="P420" i="206"/>
  <c r="Q403" i="206"/>
  <c r="P403" i="206"/>
  <c r="Q386" i="206"/>
  <c r="P386" i="206"/>
  <c r="Q369" i="206"/>
  <c r="P369" i="206"/>
  <c r="Q352" i="206"/>
  <c r="P352" i="206"/>
  <c r="Q335" i="206"/>
  <c r="P335" i="206"/>
  <c r="Q318" i="206"/>
  <c r="P318" i="206"/>
  <c r="Q301" i="206"/>
  <c r="P301" i="206"/>
  <c r="Q284" i="206"/>
  <c r="P284" i="206"/>
  <c r="Q267" i="206"/>
  <c r="P267" i="206"/>
  <c r="Q250" i="206"/>
  <c r="P250" i="206"/>
  <c r="Q233" i="206"/>
  <c r="P233" i="206"/>
  <c r="Q216" i="206"/>
  <c r="P216" i="206"/>
  <c r="Q199" i="206"/>
  <c r="P199" i="206"/>
  <c r="Q182" i="206"/>
  <c r="P182" i="206"/>
  <c r="Q165" i="206"/>
  <c r="P165" i="206"/>
  <c r="Q148" i="206"/>
  <c r="P148" i="206"/>
  <c r="Q131" i="206"/>
  <c r="P131" i="206"/>
  <c r="Q114" i="206"/>
  <c r="P114" i="206"/>
  <c r="Q97" i="206"/>
  <c r="P97" i="206"/>
  <c r="Q80" i="206"/>
  <c r="P80" i="206"/>
  <c r="Q63" i="206"/>
  <c r="P63" i="206"/>
  <c r="Q46" i="206"/>
  <c r="P46" i="206"/>
  <c r="Q29" i="206"/>
  <c r="P29" i="206"/>
  <c r="F29" i="203"/>
  <c r="F28" i="203"/>
  <c r="F26" i="203"/>
  <c r="F27" i="203"/>
  <c r="B5" i="206"/>
  <c r="B4" i="206"/>
  <c r="B3" i="206"/>
  <c r="B5" i="193"/>
  <c r="B4" i="193"/>
  <c r="B3" i="193"/>
  <c r="H2" i="206"/>
  <c r="C45" i="193"/>
  <c r="C33" i="193"/>
  <c r="C21" i="193"/>
  <c r="C9" i="193"/>
  <c r="P33" i="203"/>
  <c r="S189" i="206" s="1"/>
  <c r="I45" i="193"/>
  <c r="I33" i="193"/>
  <c r="I12" i="206"/>
  <c r="C5" i="203"/>
  <c r="B29" i="206"/>
  <c r="B46" i="206" s="1"/>
  <c r="B63" i="206" s="1"/>
  <c r="B80" i="206" s="1"/>
  <c r="B97" i="206" s="1"/>
  <c r="B114" i="206" s="1"/>
  <c r="B131" i="206" s="1"/>
  <c r="B148" i="206" s="1"/>
  <c r="B165" i="206" s="1"/>
  <c r="B182" i="206" s="1"/>
  <c r="B199" i="206" s="1"/>
  <c r="B216" i="206" s="1"/>
  <c r="B233" i="206" s="1"/>
  <c r="B250" i="206" s="1"/>
  <c r="B267" i="206" s="1"/>
  <c r="B284" i="206" s="1"/>
  <c r="B301" i="206" s="1"/>
  <c r="B318" i="206" s="1"/>
  <c r="B335" i="206" s="1"/>
  <c r="B352" i="206" s="1"/>
  <c r="B369" i="206" s="1"/>
  <c r="B386" i="206" s="1"/>
  <c r="B403" i="206" s="1"/>
  <c r="B420" i="206" s="1"/>
  <c r="B437" i="206" s="1"/>
  <c r="B454" i="206" s="1"/>
  <c r="B471" i="206" s="1"/>
  <c r="B488" i="206" s="1"/>
  <c r="B505" i="206" s="1"/>
  <c r="AM12" i="206"/>
  <c r="AL12" i="206"/>
  <c r="AK12" i="206"/>
  <c r="AI12" i="206"/>
  <c r="AH12" i="206"/>
  <c r="AG12" i="206"/>
  <c r="AF12" i="206"/>
  <c r="AE12" i="206"/>
  <c r="AD12" i="206"/>
  <c r="AB12" i="206"/>
  <c r="AA12" i="206"/>
  <c r="Z12" i="206"/>
  <c r="Y12" i="206"/>
  <c r="X12" i="206"/>
  <c r="Q12" i="206"/>
  <c r="P12" i="206"/>
  <c r="O12" i="206"/>
  <c r="N12" i="206"/>
  <c r="M12" i="206"/>
  <c r="L12" i="206"/>
  <c r="K12" i="206"/>
  <c r="J12" i="206"/>
  <c r="D5" i="206"/>
  <c r="S95" i="206" l="1"/>
  <c r="S268" i="206"/>
  <c r="R156" i="206"/>
  <c r="S398" i="206"/>
  <c r="R182" i="206"/>
  <c r="R196" i="206"/>
  <c r="R411" i="206"/>
  <c r="R98" i="206"/>
  <c r="S197" i="206"/>
  <c r="S312" i="206"/>
  <c r="S106" i="206"/>
  <c r="R50" i="206"/>
  <c r="S98" i="206"/>
  <c r="R53" i="206"/>
  <c r="R297" i="206"/>
  <c r="S53" i="206"/>
  <c r="S136" i="206"/>
  <c r="R57" i="206"/>
  <c r="R151" i="206"/>
  <c r="R369" i="206"/>
  <c r="S23" i="206"/>
  <c r="R152" i="206"/>
  <c r="R58" i="206"/>
  <c r="S110" i="206"/>
  <c r="J7" i="206"/>
  <c r="S13" i="206"/>
  <c r="R111" i="206"/>
  <c r="R15" i="206"/>
  <c r="S172" i="206"/>
  <c r="R159" i="206"/>
  <c r="S22" i="206"/>
  <c r="S65" i="206"/>
  <c r="R173" i="206"/>
  <c r="R451" i="206"/>
  <c r="R454" i="206"/>
  <c r="S66" i="206"/>
  <c r="S27" i="206"/>
  <c r="R67" i="206"/>
  <c r="S179" i="206"/>
  <c r="S358" i="206"/>
  <c r="S57" i="206"/>
  <c r="R177" i="206"/>
  <c r="R71" i="206"/>
  <c r="S132" i="206"/>
  <c r="S180" i="206"/>
  <c r="AR267" i="206"/>
  <c r="R366" i="206"/>
  <c r="AP29" i="206"/>
  <c r="S140" i="206"/>
  <c r="S276" i="206"/>
  <c r="S91" i="206"/>
  <c r="S144" i="206"/>
  <c r="S509" i="206"/>
  <c r="R515" i="224"/>
  <c r="S514" i="224"/>
  <c r="AP505" i="224"/>
  <c r="R497" i="224"/>
  <c r="AO488" i="224"/>
  <c r="S479" i="224"/>
  <c r="AN471" i="224"/>
  <c r="R462" i="224"/>
  <c r="S444" i="224"/>
  <c r="S427" i="224"/>
  <c r="R410" i="224"/>
  <c r="S392" i="224"/>
  <c r="S375" i="224"/>
  <c r="S358" i="224"/>
  <c r="S341" i="224"/>
  <c r="S324" i="224"/>
  <c r="R514" i="224"/>
  <c r="AO505" i="224"/>
  <c r="S496" i="224"/>
  <c r="AN488" i="224"/>
  <c r="R479" i="224"/>
  <c r="S461" i="224"/>
  <c r="R444" i="224"/>
  <c r="R427" i="224"/>
  <c r="S409" i="224"/>
  <c r="R392" i="224"/>
  <c r="R375" i="224"/>
  <c r="R358" i="224"/>
  <c r="R341" i="224"/>
  <c r="R324" i="224"/>
  <c r="S307" i="224"/>
  <c r="R290" i="224"/>
  <c r="R273" i="224"/>
  <c r="R256" i="224"/>
  <c r="R239" i="224"/>
  <c r="R223" i="224"/>
  <c r="R206" i="224"/>
  <c r="S189" i="224"/>
  <c r="S172" i="224"/>
  <c r="R156" i="224"/>
  <c r="S138" i="224"/>
  <c r="R121" i="224"/>
  <c r="S104" i="224"/>
  <c r="S87" i="224"/>
  <c r="S70" i="224"/>
  <c r="S53" i="224"/>
  <c r="S36" i="224"/>
  <c r="AN29" i="224"/>
  <c r="S20" i="224"/>
  <c r="AN12" i="224"/>
  <c r="AD7" i="224"/>
  <c r="AD6" i="224" s="1"/>
  <c r="S514" i="223"/>
  <c r="AP505" i="223"/>
  <c r="R497" i="223"/>
  <c r="AO488" i="223"/>
  <c r="R480" i="223"/>
  <c r="AO471" i="223"/>
  <c r="S462" i="223"/>
  <c r="AN454" i="223"/>
  <c r="S445" i="223"/>
  <c r="AN437" i="223"/>
  <c r="S428" i="223"/>
  <c r="AN420" i="223"/>
  <c r="R411" i="223"/>
  <c r="R394" i="223"/>
  <c r="S376" i="223"/>
  <c r="S359" i="223"/>
  <c r="S513" i="224"/>
  <c r="AN505" i="224"/>
  <c r="R496" i="224"/>
  <c r="S478" i="224"/>
  <c r="R461" i="224"/>
  <c r="S443" i="224"/>
  <c r="S426" i="224"/>
  <c r="R409" i="224"/>
  <c r="S401" i="224"/>
  <c r="S391" i="224"/>
  <c r="S384" i="224"/>
  <c r="S374" i="224"/>
  <c r="S367" i="224"/>
  <c r="S357" i="224"/>
  <c r="S350" i="224"/>
  <c r="S340" i="224"/>
  <c r="S333" i="224"/>
  <c r="S323" i="224"/>
  <c r="R307" i="224"/>
  <c r="S299" i="224"/>
  <c r="S289" i="224"/>
  <c r="S282" i="224"/>
  <c r="S272" i="224"/>
  <c r="S265" i="224"/>
  <c r="S255" i="224"/>
  <c r="S248" i="224"/>
  <c r="S238" i="224"/>
  <c r="S222" i="224"/>
  <c r="S205" i="224"/>
  <c r="R189" i="224"/>
  <c r="R172" i="224"/>
  <c r="S155" i="224"/>
  <c r="R138" i="224"/>
  <c r="S120" i="224"/>
  <c r="R104" i="224"/>
  <c r="R87" i="224"/>
  <c r="R70" i="224"/>
  <c r="R53" i="224"/>
  <c r="R36" i="224"/>
  <c r="R20" i="224"/>
  <c r="AB7" i="224"/>
  <c r="R514" i="223"/>
  <c r="AO505" i="223"/>
  <c r="S496" i="223"/>
  <c r="AN488" i="223"/>
  <c r="S479" i="223"/>
  <c r="AN471" i="223"/>
  <c r="R462" i="223"/>
  <c r="R445" i="223"/>
  <c r="R428" i="223"/>
  <c r="S410" i="223"/>
  <c r="S393" i="223"/>
  <c r="R376" i="223"/>
  <c r="R359" i="223"/>
  <c r="R513" i="224"/>
  <c r="S512" i="224"/>
  <c r="R495" i="224"/>
  <c r="S477" i="224"/>
  <c r="R460" i="224"/>
  <c r="S452" i="224"/>
  <c r="S442" i="224"/>
  <c r="S435" i="224"/>
  <c r="S425" i="224"/>
  <c r="R418" i="224"/>
  <c r="R408" i="224"/>
  <c r="S400" i="224"/>
  <c r="S390" i="224"/>
  <c r="S383" i="224"/>
  <c r="S373" i="224"/>
  <c r="S366" i="224"/>
  <c r="S356" i="224"/>
  <c r="S349" i="224"/>
  <c r="S339" i="224"/>
  <c r="S332" i="224"/>
  <c r="S322" i="224"/>
  <c r="R316" i="224"/>
  <c r="R306" i="224"/>
  <c r="S298" i="224"/>
  <c r="S288" i="224"/>
  <c r="S281" i="224"/>
  <c r="S271" i="224"/>
  <c r="S264" i="224"/>
  <c r="S254" i="224"/>
  <c r="S247" i="224"/>
  <c r="S237" i="224"/>
  <c r="S231" i="224"/>
  <c r="S221" i="224"/>
  <c r="S214" i="224"/>
  <c r="R188" i="224"/>
  <c r="R171" i="224"/>
  <c r="S154" i="224"/>
  <c r="R137" i="224"/>
  <c r="S129" i="224"/>
  <c r="S119" i="224"/>
  <c r="S112" i="224"/>
  <c r="R103" i="224"/>
  <c r="R86" i="224"/>
  <c r="R69" i="224"/>
  <c r="R52" i="224"/>
  <c r="R35" i="224"/>
  <c r="R19" i="224"/>
  <c r="Z7" i="224"/>
  <c r="Z6" i="224" s="1"/>
  <c r="R513" i="223"/>
  <c r="S495" i="223"/>
  <c r="S478" i="223"/>
  <c r="R461" i="223"/>
  <c r="R444" i="223"/>
  <c r="R427" i="223"/>
  <c r="S409" i="223"/>
  <c r="S392" i="223"/>
  <c r="R375" i="223"/>
  <c r="R358" i="223"/>
  <c r="R512" i="224"/>
  <c r="S494" i="224"/>
  <c r="R477" i="224"/>
  <c r="S469" i="224"/>
  <c r="S459" i="224"/>
  <c r="R452" i="224"/>
  <c r="R442" i="224"/>
  <c r="R435" i="224"/>
  <c r="R425" i="224"/>
  <c r="S417" i="224"/>
  <c r="S407" i="224"/>
  <c r="R400" i="224"/>
  <c r="R390" i="224"/>
  <c r="R383" i="224"/>
  <c r="R373" i="224"/>
  <c r="R366" i="224"/>
  <c r="R356" i="224"/>
  <c r="R349" i="224"/>
  <c r="R339" i="224"/>
  <c r="R332" i="224"/>
  <c r="R322" i="224"/>
  <c r="S315" i="224"/>
  <c r="S305" i="224"/>
  <c r="R298" i="224"/>
  <c r="R288" i="224"/>
  <c r="R281" i="224"/>
  <c r="R271" i="224"/>
  <c r="R264" i="224"/>
  <c r="R254" i="224"/>
  <c r="R247" i="224"/>
  <c r="R237" i="224"/>
  <c r="R231" i="224"/>
  <c r="R221" i="224"/>
  <c r="R214" i="224"/>
  <c r="S204" i="224"/>
  <c r="S197" i="224"/>
  <c r="S187" i="224"/>
  <c r="S180" i="224"/>
  <c r="S170" i="224"/>
  <c r="S163" i="224"/>
  <c r="R154" i="224"/>
  <c r="S146" i="224"/>
  <c r="S136" i="224"/>
  <c r="R129" i="224"/>
  <c r="R119" i="224"/>
  <c r="R112" i="224"/>
  <c r="S102" i="224"/>
  <c r="S95" i="224"/>
  <c r="S85" i="224"/>
  <c r="S78" i="224"/>
  <c r="S68" i="224"/>
  <c r="S61" i="224"/>
  <c r="S51" i="224"/>
  <c r="S44" i="224"/>
  <c r="S18" i="224"/>
  <c r="Y7" i="224"/>
  <c r="Y6" i="224" s="1"/>
  <c r="S512" i="223"/>
  <c r="R495" i="223"/>
  <c r="R478" i="223"/>
  <c r="S460" i="223"/>
  <c r="S443" i="223"/>
  <c r="S426" i="223"/>
  <c r="R409" i="223"/>
  <c r="R392" i="223"/>
  <c r="S384" i="223"/>
  <c r="S374" i="223"/>
  <c r="S367" i="223"/>
  <c r="S357" i="223"/>
  <c r="R519" i="224"/>
  <c r="R509" i="224"/>
  <c r="S501" i="224"/>
  <c r="S491" i="224"/>
  <c r="R484" i="224"/>
  <c r="R474" i="224"/>
  <c r="S466" i="224"/>
  <c r="S456" i="224"/>
  <c r="R449" i="224"/>
  <c r="R439" i="224"/>
  <c r="R432" i="224"/>
  <c r="R422" i="224"/>
  <c r="S414" i="224"/>
  <c r="S404" i="224"/>
  <c r="R397" i="224"/>
  <c r="R387" i="224"/>
  <c r="R380" i="224"/>
  <c r="R370" i="224"/>
  <c r="R363" i="224"/>
  <c r="R353" i="224"/>
  <c r="R346" i="224"/>
  <c r="R336" i="224"/>
  <c r="R329" i="224"/>
  <c r="R319" i="224"/>
  <c r="S312" i="224"/>
  <c r="S302" i="224"/>
  <c r="R295" i="224"/>
  <c r="R285" i="224"/>
  <c r="R278" i="224"/>
  <c r="R268" i="224"/>
  <c r="R261" i="224"/>
  <c r="R251" i="224"/>
  <c r="R244" i="224"/>
  <c r="R234" i="224"/>
  <c r="R228" i="224"/>
  <c r="R218" i="224"/>
  <c r="R211" i="224"/>
  <c r="S201" i="224"/>
  <c r="S194" i="224"/>
  <c r="S184" i="224"/>
  <c r="S177" i="224"/>
  <c r="S167" i="224"/>
  <c r="R161" i="224"/>
  <c r="R151" i="224"/>
  <c r="S143" i="224"/>
  <c r="S133" i="224"/>
  <c r="R126" i="224"/>
  <c r="R116" i="224"/>
  <c r="S109" i="224"/>
  <c r="S99" i="224"/>
  <c r="S92" i="224"/>
  <c r="S82" i="224"/>
  <c r="S75" i="224"/>
  <c r="S65" i="224"/>
  <c r="S58" i="224"/>
  <c r="S48" i="224"/>
  <c r="S41" i="224"/>
  <c r="R32" i="224"/>
  <c r="S25" i="224"/>
  <c r="S15" i="224"/>
  <c r="N7" i="224"/>
  <c r="N6" i="224" s="1"/>
  <c r="S519" i="223"/>
  <c r="S509" i="223"/>
  <c r="R502" i="223"/>
  <c r="R492" i="223"/>
  <c r="R485" i="223"/>
  <c r="R475" i="223"/>
  <c r="S467" i="223"/>
  <c r="S457" i="223"/>
  <c r="S450" i="223"/>
  <c r="S440" i="223"/>
  <c r="S433" i="223"/>
  <c r="S423" i="223"/>
  <c r="R416" i="223"/>
  <c r="R406" i="223"/>
  <c r="R399" i="223"/>
  <c r="S518" i="224"/>
  <c r="S508" i="224"/>
  <c r="R501" i="224"/>
  <c r="R491" i="224"/>
  <c r="S483" i="224"/>
  <c r="S473" i="224"/>
  <c r="R466" i="224"/>
  <c r="R456" i="224"/>
  <c r="S448" i="224"/>
  <c r="S438" i="224"/>
  <c r="S431" i="224"/>
  <c r="S421" i="224"/>
  <c r="R414" i="224"/>
  <c r="R404" i="224"/>
  <c r="S396" i="224"/>
  <c r="AR386" i="224"/>
  <c r="R386" i="224"/>
  <c r="S379" i="224"/>
  <c r="AR369" i="224"/>
  <c r="S369" i="224"/>
  <c r="S362" i="224"/>
  <c r="AR352" i="224"/>
  <c r="R352" i="224"/>
  <c r="S345" i="224"/>
  <c r="AR335" i="224"/>
  <c r="S335" i="224"/>
  <c r="S328" i="224"/>
  <c r="AR318" i="224"/>
  <c r="S318" i="224"/>
  <c r="R312" i="224"/>
  <c r="R302" i="224"/>
  <c r="S294" i="224"/>
  <c r="AR284" i="224"/>
  <c r="S284" i="224"/>
  <c r="S277" i="224"/>
  <c r="AR267" i="224"/>
  <c r="R267" i="224"/>
  <c r="S260" i="224"/>
  <c r="AR250" i="224"/>
  <c r="S250" i="224"/>
  <c r="S243" i="224"/>
  <c r="AR233" i="224"/>
  <c r="S233" i="224"/>
  <c r="S227" i="224"/>
  <c r="S217" i="224"/>
  <c r="S210" i="224"/>
  <c r="R201" i="224"/>
  <c r="R194" i="224"/>
  <c r="R184" i="224"/>
  <c r="R177" i="224"/>
  <c r="R167" i="224"/>
  <c r="S160" i="224"/>
  <c r="S150" i="224"/>
  <c r="R143" i="224"/>
  <c r="R133" i="224"/>
  <c r="S125" i="224"/>
  <c r="S115" i="224"/>
  <c r="R109" i="224"/>
  <c r="R99" i="224"/>
  <c r="R92" i="224"/>
  <c r="R82" i="224"/>
  <c r="R75" i="224"/>
  <c r="R65" i="224"/>
  <c r="R58" i="224"/>
  <c r="R48" i="224"/>
  <c r="R41" i="224"/>
  <c r="R25" i="224"/>
  <c r="R15" i="224"/>
  <c r="M7" i="224"/>
  <c r="M6" i="224" s="1"/>
  <c r="R519" i="223"/>
  <c r="R509" i="223"/>
  <c r="S501" i="223"/>
  <c r="S491" i="223"/>
  <c r="S484" i="223"/>
  <c r="S474" i="223"/>
  <c r="R467" i="223"/>
  <c r="R457" i="223"/>
  <c r="R450" i="223"/>
  <c r="R440" i="223"/>
  <c r="R433" i="223"/>
  <c r="R423" i="223"/>
  <c r="S415" i="223"/>
  <c r="S405" i="223"/>
  <c r="S510" i="224"/>
  <c r="S499" i="224"/>
  <c r="R473" i="224"/>
  <c r="S463" i="224"/>
  <c r="S451" i="224"/>
  <c r="AQ437" i="224"/>
  <c r="R428" i="224"/>
  <c r="R416" i="224"/>
  <c r="AN403" i="224"/>
  <c r="R389" i="224"/>
  <c r="R378" i="224"/>
  <c r="S365" i="224"/>
  <c r="AO352" i="224"/>
  <c r="S338" i="224"/>
  <c r="S327" i="224"/>
  <c r="R303" i="224"/>
  <c r="R292" i="224"/>
  <c r="R280" i="224"/>
  <c r="AO267" i="224"/>
  <c r="R255" i="224"/>
  <c r="R243" i="224"/>
  <c r="S219" i="224"/>
  <c r="S209" i="224"/>
  <c r="S186" i="224"/>
  <c r="R178" i="224"/>
  <c r="AO165" i="224"/>
  <c r="R155" i="224"/>
  <c r="R145" i="224"/>
  <c r="AQ131" i="224"/>
  <c r="S121" i="224"/>
  <c r="AQ97" i="224"/>
  <c r="S88" i="224"/>
  <c r="R78" i="224"/>
  <c r="R64" i="224"/>
  <c r="S55" i="224"/>
  <c r="S32" i="224"/>
  <c r="S23" i="224"/>
  <c r="X7" i="224"/>
  <c r="R507" i="223"/>
  <c r="R510" i="224"/>
  <c r="R499" i="224"/>
  <c r="S472" i="224"/>
  <c r="R463" i="224"/>
  <c r="R451" i="224"/>
  <c r="AP437" i="224"/>
  <c r="R426" i="224"/>
  <c r="S415" i="224"/>
  <c r="S388" i="224"/>
  <c r="S377" i="224"/>
  <c r="R365" i="224"/>
  <c r="AN352" i="224"/>
  <c r="R338" i="224"/>
  <c r="R327" i="224"/>
  <c r="S316" i="224"/>
  <c r="AR301" i="224"/>
  <c r="S291" i="224"/>
  <c r="S279" i="224"/>
  <c r="AN267" i="224"/>
  <c r="S253" i="224"/>
  <c r="S242" i="224"/>
  <c r="R219" i="224"/>
  <c r="R209" i="224"/>
  <c r="R186" i="224"/>
  <c r="S176" i="224"/>
  <c r="AN165" i="224"/>
  <c r="S153" i="224"/>
  <c r="S144" i="224"/>
  <c r="AP131" i="224"/>
  <c r="R120" i="224"/>
  <c r="S110" i="224"/>
  <c r="AP97" i="224"/>
  <c r="R88" i="224"/>
  <c r="S77" i="224"/>
  <c r="AR63" i="224"/>
  <c r="R63" i="224"/>
  <c r="R55" i="224"/>
  <c r="S31" i="224"/>
  <c r="R23" i="224"/>
  <c r="W7" i="224"/>
  <c r="S520" i="223"/>
  <c r="S509" i="224"/>
  <c r="S498" i="224"/>
  <c r="S486" i="224"/>
  <c r="R472" i="224"/>
  <c r="S462" i="224"/>
  <c r="S450" i="224"/>
  <c r="AO437" i="224"/>
  <c r="S424" i="224"/>
  <c r="R415" i="224"/>
  <c r="R388" i="224"/>
  <c r="R377" i="224"/>
  <c r="S364" i="224"/>
  <c r="S337" i="224"/>
  <c r="S326" i="224"/>
  <c r="R315" i="224"/>
  <c r="AQ301" i="224"/>
  <c r="R291" i="224"/>
  <c r="R279" i="224"/>
  <c r="R253" i="224"/>
  <c r="R242" i="224"/>
  <c r="S218" i="224"/>
  <c r="S208" i="224"/>
  <c r="S185" i="224"/>
  <c r="R176" i="224"/>
  <c r="R153" i="224"/>
  <c r="R144" i="224"/>
  <c r="AO131" i="224"/>
  <c r="S118" i="224"/>
  <c r="R110" i="224"/>
  <c r="AO97" i="224"/>
  <c r="S86" i="224"/>
  <c r="R77" i="224"/>
  <c r="AQ63" i="224"/>
  <c r="S54" i="224"/>
  <c r="R44" i="224"/>
  <c r="R31" i="224"/>
  <c r="S22" i="224"/>
  <c r="R7" i="224"/>
  <c r="R520" i="223"/>
  <c r="R506" i="223"/>
  <c r="S494" i="223"/>
  <c r="S485" i="223"/>
  <c r="AR471" i="223"/>
  <c r="R460" i="223"/>
  <c r="S451" i="223"/>
  <c r="AR437" i="223"/>
  <c r="R429" i="223"/>
  <c r="R418" i="223"/>
  <c r="R404" i="223"/>
  <c r="S396" i="223"/>
  <c r="AN386" i="223"/>
  <c r="S375" i="223"/>
  <c r="R367" i="223"/>
  <c r="R355" i="223"/>
  <c r="S347" i="223"/>
  <c r="S337" i="223"/>
  <c r="R330" i="223"/>
  <c r="R320" i="223"/>
  <c r="S312" i="223"/>
  <c r="S302" i="223"/>
  <c r="R295" i="223"/>
  <c r="R285" i="223"/>
  <c r="R278" i="223"/>
  <c r="R268" i="223"/>
  <c r="S260" i="223"/>
  <c r="AR250" i="223"/>
  <c r="S250" i="223"/>
  <c r="S243" i="223"/>
  <c r="AR233" i="223"/>
  <c r="R226" i="223"/>
  <c r="AQ216" i="223"/>
  <c r="R216" i="223"/>
  <c r="S209" i="223"/>
  <c r="AR199" i="223"/>
  <c r="S199" i="223"/>
  <c r="R193" i="223"/>
  <c r="R183" i="223"/>
  <c r="S176" i="223"/>
  <c r="R508" i="224"/>
  <c r="R498" i="224"/>
  <c r="R486" i="224"/>
  <c r="AR471" i="224"/>
  <c r="S460" i="224"/>
  <c r="R450" i="224"/>
  <c r="AN437" i="224"/>
  <c r="R424" i="224"/>
  <c r="S413" i="224"/>
  <c r="S387" i="224"/>
  <c r="S376" i="224"/>
  <c r="R364" i="224"/>
  <c r="R337" i="224"/>
  <c r="R326" i="224"/>
  <c r="S314" i="224"/>
  <c r="AP301" i="224"/>
  <c r="S290" i="224"/>
  <c r="S278" i="224"/>
  <c r="S252" i="224"/>
  <c r="S241" i="224"/>
  <c r="R217" i="224"/>
  <c r="R208" i="224"/>
  <c r="R185" i="224"/>
  <c r="S175" i="224"/>
  <c r="S152" i="224"/>
  <c r="S142" i="224"/>
  <c r="AN131" i="224"/>
  <c r="R118" i="224"/>
  <c r="S108" i="224"/>
  <c r="AN97" i="224"/>
  <c r="R85" i="224"/>
  <c r="S76" i="224"/>
  <c r="AP63" i="224"/>
  <c r="R54" i="224"/>
  <c r="S43" i="224"/>
  <c r="S30" i="224"/>
  <c r="R22" i="224"/>
  <c r="S518" i="223"/>
  <c r="AR505" i="223"/>
  <c r="R494" i="223"/>
  <c r="R484" i="223"/>
  <c r="AQ471" i="223"/>
  <c r="S459" i="223"/>
  <c r="R451" i="223"/>
  <c r="AQ437" i="223"/>
  <c r="S427" i="223"/>
  <c r="S417" i="223"/>
  <c r="AR403" i="223"/>
  <c r="R403" i="223"/>
  <c r="R396" i="223"/>
  <c r="R374" i="223"/>
  <c r="S366" i="223"/>
  <c r="S354" i="223"/>
  <c r="R347" i="223"/>
  <c r="R337" i="223"/>
  <c r="S329" i="223"/>
  <c r="S319" i="223"/>
  <c r="R312" i="223"/>
  <c r="R302" i="223"/>
  <c r="S294" i="223"/>
  <c r="AR284" i="223"/>
  <c r="R284" i="223"/>
  <c r="S277" i="223"/>
  <c r="AR267" i="223"/>
  <c r="R260" i="223"/>
  <c r="AQ250" i="223"/>
  <c r="R243" i="223"/>
  <c r="AQ233" i="223"/>
  <c r="S225" i="223"/>
  <c r="AP216" i="223"/>
  <c r="R209" i="223"/>
  <c r="AQ199" i="223"/>
  <c r="S507" i="224"/>
  <c r="S497" i="224"/>
  <c r="S485" i="224"/>
  <c r="AQ471" i="224"/>
  <c r="R459" i="224"/>
  <c r="S449" i="224"/>
  <c r="S423" i="224"/>
  <c r="R413" i="224"/>
  <c r="AQ386" i="224"/>
  <c r="R376" i="224"/>
  <c r="S363" i="224"/>
  <c r="S336" i="224"/>
  <c r="S325" i="224"/>
  <c r="R314" i="224"/>
  <c r="AO301" i="224"/>
  <c r="R289" i="224"/>
  <c r="R277" i="224"/>
  <c r="R252" i="224"/>
  <c r="R241" i="224"/>
  <c r="S230" i="224"/>
  <c r="AR216" i="224"/>
  <c r="S216" i="224"/>
  <c r="S207" i="224"/>
  <c r="S183" i="224"/>
  <c r="R175" i="224"/>
  <c r="R152" i="224"/>
  <c r="R142" i="224"/>
  <c r="S117" i="224"/>
  <c r="R108" i="224"/>
  <c r="S84" i="224"/>
  <c r="R76" i="224"/>
  <c r="AO63" i="224"/>
  <c r="S52" i="224"/>
  <c r="R43" i="224"/>
  <c r="R30" i="224"/>
  <c r="S21" i="224"/>
  <c r="O7" i="224"/>
  <c r="O6" i="224" s="1"/>
  <c r="R518" i="223"/>
  <c r="R507" i="224"/>
  <c r="S495" i="224"/>
  <c r="R485" i="224"/>
  <c r="AP471" i="224"/>
  <c r="S458" i="224"/>
  <c r="R448" i="224"/>
  <c r="R423" i="224"/>
  <c r="S412" i="224"/>
  <c r="R401" i="224"/>
  <c r="AP386" i="224"/>
  <c r="R374" i="224"/>
  <c r="R362" i="224"/>
  <c r="AQ335" i="224"/>
  <c r="R325" i="224"/>
  <c r="S313" i="224"/>
  <c r="AN301" i="224"/>
  <c r="S287" i="224"/>
  <c r="S276" i="224"/>
  <c r="S251" i="224"/>
  <c r="S240" i="224"/>
  <c r="R230" i="224"/>
  <c r="AQ216" i="224"/>
  <c r="R207" i="224"/>
  <c r="R197" i="224"/>
  <c r="R183" i="224"/>
  <c r="S174" i="224"/>
  <c r="S151" i="224"/>
  <c r="S141" i="224"/>
  <c r="R117" i="224"/>
  <c r="S107" i="224"/>
  <c r="R84" i="224"/>
  <c r="S74" i="224"/>
  <c r="AN63" i="224"/>
  <c r="R51" i="224"/>
  <c r="S42" i="224"/>
  <c r="AR29" i="224"/>
  <c r="R21" i="224"/>
  <c r="L7" i="224"/>
  <c r="L6" i="224" s="1"/>
  <c r="S517" i="223"/>
  <c r="AN505" i="223"/>
  <c r="R493" i="223"/>
  <c r="R483" i="223"/>
  <c r="S458" i="223"/>
  <c r="R449" i="223"/>
  <c r="AO437" i="223"/>
  <c r="S425" i="223"/>
  <c r="S416" i="223"/>
  <c r="AP403" i="223"/>
  <c r="R395" i="223"/>
  <c r="R373" i="223"/>
  <c r="S365" i="223"/>
  <c r="S353" i="223"/>
  <c r="R346" i="223"/>
  <c r="R336" i="223"/>
  <c r="S328" i="223"/>
  <c r="AR318" i="223"/>
  <c r="R311" i="223"/>
  <c r="AQ301" i="223"/>
  <c r="S293" i="223"/>
  <c r="AP284" i="223"/>
  <c r="S276" i="223"/>
  <c r="AP267" i="223"/>
  <c r="R259" i="223"/>
  <c r="AO250" i="223"/>
  <c r="R242" i="223"/>
  <c r="AO233" i="223"/>
  <c r="S224" i="223"/>
  <c r="AN216" i="223"/>
  <c r="R208" i="223"/>
  <c r="AO199" i="223"/>
  <c r="S506" i="224"/>
  <c r="R494" i="224"/>
  <c r="S484" i="224"/>
  <c r="AO471" i="224"/>
  <c r="R458" i="224"/>
  <c r="S447" i="224"/>
  <c r="S422" i="224"/>
  <c r="R412" i="224"/>
  <c r="S399" i="224"/>
  <c r="AO386" i="224"/>
  <c r="S372" i="224"/>
  <c r="S361" i="224"/>
  <c r="R350" i="224"/>
  <c r="AP335" i="224"/>
  <c r="R323" i="224"/>
  <c r="R313" i="224"/>
  <c r="R287" i="224"/>
  <c r="R276" i="224"/>
  <c r="R265" i="224"/>
  <c r="AQ250" i="224"/>
  <c r="R240" i="224"/>
  <c r="S229" i="224"/>
  <c r="AP216" i="224"/>
  <c r="S206" i="224"/>
  <c r="S196" i="224"/>
  <c r="AR182" i="224"/>
  <c r="R182" i="224"/>
  <c r="R174" i="224"/>
  <c r="R150" i="224"/>
  <c r="R141" i="224"/>
  <c r="S116" i="224"/>
  <c r="R107" i="224"/>
  <c r="S83" i="224"/>
  <c r="R74" i="224"/>
  <c r="S50" i="224"/>
  <c r="R42" i="224"/>
  <c r="AQ29" i="224"/>
  <c r="S19" i="224"/>
  <c r="K7" i="224"/>
  <c r="K6" i="224" s="1"/>
  <c r="R517" i="223"/>
  <c r="S492" i="223"/>
  <c r="S482" i="223"/>
  <c r="R458" i="223"/>
  <c r="S448" i="223"/>
  <c r="R425" i="223"/>
  <c r="R415" i="223"/>
  <c r="AO403" i="223"/>
  <c r="S394" i="223"/>
  <c r="S372" i="223"/>
  <c r="R365" i="223"/>
  <c r="R353" i="223"/>
  <c r="S345" i="223"/>
  <c r="AR335" i="223"/>
  <c r="R328" i="223"/>
  <c r="AQ318" i="223"/>
  <c r="S310" i="223"/>
  <c r="AP301" i="223"/>
  <c r="R293" i="223"/>
  <c r="AO284" i="223"/>
  <c r="R276" i="223"/>
  <c r="AO267" i="223"/>
  <c r="S258" i="223"/>
  <c r="AN250" i="223"/>
  <c r="S241" i="223"/>
  <c r="AN233" i="223"/>
  <c r="R224" i="223"/>
  <c r="S207" i="223"/>
  <c r="AN199" i="223"/>
  <c r="R191" i="223"/>
  <c r="AO182" i="223"/>
  <c r="S174" i="223"/>
  <c r="R518" i="224"/>
  <c r="R490" i="224"/>
  <c r="S480" i="224"/>
  <c r="S468" i="224"/>
  <c r="AQ454" i="224"/>
  <c r="R443" i="224"/>
  <c r="R433" i="224"/>
  <c r="AN420" i="224"/>
  <c r="S406" i="224"/>
  <c r="S395" i="224"/>
  <c r="R384" i="224"/>
  <c r="AP369" i="224"/>
  <c r="R357" i="224"/>
  <c r="R345" i="224"/>
  <c r="AQ318" i="224"/>
  <c r="R309" i="224"/>
  <c r="R297" i="224"/>
  <c r="AO284" i="224"/>
  <c r="R272" i="224"/>
  <c r="R260" i="224"/>
  <c r="R235" i="224"/>
  <c r="S225" i="224"/>
  <c r="R202" i="224"/>
  <c r="S192" i="224"/>
  <c r="R169" i="224"/>
  <c r="R160" i="224"/>
  <c r="AO148" i="224"/>
  <c r="R136" i="224"/>
  <c r="S126" i="224"/>
  <c r="AN114" i="224"/>
  <c r="R102" i="224"/>
  <c r="S93" i="224"/>
  <c r="AP80" i="224"/>
  <c r="R71" i="224"/>
  <c r="S60" i="224"/>
  <c r="AR46" i="224"/>
  <c r="R46" i="224"/>
  <c r="R38" i="224"/>
  <c r="S14" i="224"/>
  <c r="AL7" i="224"/>
  <c r="AL6" i="224" s="1"/>
  <c r="R512" i="223"/>
  <c r="S502" i="223"/>
  <c r="AR488" i="223"/>
  <c r="S477" i="223"/>
  <c r="R468" i="223"/>
  <c r="AQ454" i="223"/>
  <c r="S444" i="223"/>
  <c r="R435" i="223"/>
  <c r="R421" i="223"/>
  <c r="R412" i="223"/>
  <c r="S389" i="223"/>
  <c r="S381" i="223"/>
  <c r="S517" i="224"/>
  <c r="S489" i="224"/>
  <c r="R480" i="224"/>
  <c r="R468" i="224"/>
  <c r="AP454" i="224"/>
  <c r="S441" i="224"/>
  <c r="S432" i="224"/>
  <c r="R406" i="224"/>
  <c r="R395" i="224"/>
  <c r="S382" i="224"/>
  <c r="AO369" i="224"/>
  <c r="S355" i="224"/>
  <c r="S344" i="224"/>
  <c r="R333" i="224"/>
  <c r="AP318" i="224"/>
  <c r="S308" i="224"/>
  <c r="S296" i="224"/>
  <c r="AN284" i="224"/>
  <c r="S270" i="224"/>
  <c r="S259" i="224"/>
  <c r="S234" i="224"/>
  <c r="R233" i="224"/>
  <c r="R225" i="224"/>
  <c r="S200" i="224"/>
  <c r="R192" i="224"/>
  <c r="S168" i="224"/>
  <c r="S159" i="224"/>
  <c r="AN148" i="224"/>
  <c r="S135" i="224"/>
  <c r="R125" i="224"/>
  <c r="S101" i="224"/>
  <c r="R93" i="224"/>
  <c r="AO80" i="224"/>
  <c r="S69" i="224"/>
  <c r="R60" i="224"/>
  <c r="AQ46" i="224"/>
  <c r="S37" i="224"/>
  <c r="R14" i="224"/>
  <c r="AK7" i="224"/>
  <c r="S511" i="223"/>
  <c r="R501" i="223"/>
  <c r="AQ488" i="223"/>
  <c r="R477" i="223"/>
  <c r="S466" i="223"/>
  <c r="AP454" i="223"/>
  <c r="R443" i="223"/>
  <c r="S434" i="223"/>
  <c r="AR420" i="223"/>
  <c r="S411" i="223"/>
  <c r="S401" i="223"/>
  <c r="R389" i="223"/>
  <c r="R381" i="223"/>
  <c r="AQ505" i="224"/>
  <c r="S467" i="224"/>
  <c r="S445" i="224"/>
  <c r="R429" i="224"/>
  <c r="R405" i="224"/>
  <c r="AN386" i="224"/>
  <c r="R347" i="224"/>
  <c r="S321" i="224"/>
  <c r="S304" i="224"/>
  <c r="S246" i="224"/>
  <c r="R227" i="224"/>
  <c r="R210" i="224"/>
  <c r="S193" i="224"/>
  <c r="S173" i="224"/>
  <c r="S161" i="224"/>
  <c r="S139" i="224"/>
  <c r="R123" i="224"/>
  <c r="R101" i="224"/>
  <c r="R83" i="224"/>
  <c r="R66" i="224"/>
  <c r="AN46" i="224"/>
  <c r="I7" i="224"/>
  <c r="R510" i="223"/>
  <c r="S493" i="223"/>
  <c r="S476" i="223"/>
  <c r="R464" i="223"/>
  <c r="S447" i="223"/>
  <c r="S432" i="223"/>
  <c r="S418" i="223"/>
  <c r="AQ386" i="223"/>
  <c r="S373" i="223"/>
  <c r="R363" i="223"/>
  <c r="S339" i="223"/>
  <c r="R329" i="223"/>
  <c r="R467" i="224"/>
  <c r="R445" i="224"/>
  <c r="S428" i="224"/>
  <c r="AR403" i="224"/>
  <c r="R367" i="224"/>
  <c r="S346" i="224"/>
  <c r="R321" i="224"/>
  <c r="R304" i="224"/>
  <c r="S465" i="224"/>
  <c r="R441" i="224"/>
  <c r="R421" i="224"/>
  <c r="AQ403" i="224"/>
  <c r="R361" i="224"/>
  <c r="R344" i="224"/>
  <c r="S320" i="224"/>
  <c r="R318" i="224"/>
  <c r="S303" i="224"/>
  <c r="R263" i="224"/>
  <c r="S245" i="224"/>
  <c r="R226" i="224"/>
  <c r="R204" i="224"/>
  <c r="S191" i="224"/>
  <c r="S171" i="224"/>
  <c r="S158" i="224"/>
  <c r="S137" i="224"/>
  <c r="R122" i="224"/>
  <c r="R100" i="224"/>
  <c r="R81" i="224"/>
  <c r="R508" i="223"/>
  <c r="S490" i="223"/>
  <c r="R488" i="223"/>
  <c r="S475" i="223"/>
  <c r="R463" i="223"/>
  <c r="S446" i="223"/>
  <c r="S431" i="223"/>
  <c r="S414" i="223"/>
  <c r="S400" i="223"/>
  <c r="AO386" i="223"/>
  <c r="S371" i="223"/>
  <c r="R362" i="223"/>
  <c r="S350" i="223"/>
  <c r="S338" i="223"/>
  <c r="R327" i="223"/>
  <c r="S305" i="223"/>
  <c r="R296" i="223"/>
  <c r="S272" i="223"/>
  <c r="R263" i="223"/>
  <c r="R251" i="223"/>
  <c r="S239" i="223"/>
  <c r="R230" i="223"/>
  <c r="R218" i="223"/>
  <c r="S216" i="223"/>
  <c r="S208" i="223"/>
  <c r="S187" i="223"/>
  <c r="R180" i="223"/>
  <c r="R169" i="223"/>
  <c r="R162" i="223"/>
  <c r="R152" i="223"/>
  <c r="R145" i="223"/>
  <c r="R135" i="223"/>
  <c r="R128" i="223"/>
  <c r="R118" i="223"/>
  <c r="R111" i="223"/>
  <c r="R101" i="223"/>
  <c r="R94" i="223"/>
  <c r="R84" i="223"/>
  <c r="S76" i="223"/>
  <c r="S66" i="223"/>
  <c r="R59" i="223"/>
  <c r="R49" i="223"/>
  <c r="S41" i="223"/>
  <c r="S31" i="223"/>
  <c r="R25" i="223"/>
  <c r="R15" i="223"/>
  <c r="O7" i="223"/>
  <c r="O6" i="223" s="1"/>
  <c r="S520" i="222"/>
  <c r="S510" i="222"/>
  <c r="R503" i="222"/>
  <c r="R493" i="222"/>
  <c r="S485" i="222"/>
  <c r="S475" i="222"/>
  <c r="R468" i="222"/>
  <c r="R458" i="222"/>
  <c r="S450" i="222"/>
  <c r="S440" i="222"/>
  <c r="R433" i="222"/>
  <c r="R423" i="222"/>
  <c r="S415" i="222"/>
  <c r="S405" i="222"/>
  <c r="S398" i="222"/>
  <c r="R465" i="224"/>
  <c r="S440" i="224"/>
  <c r="R437" i="224"/>
  <c r="AR420" i="224"/>
  <c r="AP403" i="224"/>
  <c r="S360" i="224"/>
  <c r="S343" i="224"/>
  <c r="R320" i="224"/>
  <c r="S262" i="224"/>
  <c r="R245" i="224"/>
  <c r="S224" i="224"/>
  <c r="S203" i="224"/>
  <c r="R191" i="224"/>
  <c r="R170" i="224"/>
  <c r="R158" i="224"/>
  <c r="R135" i="224"/>
  <c r="R115" i="224"/>
  <c r="S98" i="224"/>
  <c r="AR80" i="224"/>
  <c r="R483" i="224"/>
  <c r="S464" i="224"/>
  <c r="R440" i="224"/>
  <c r="AQ420" i="224"/>
  <c r="AO403" i="224"/>
  <c r="R360" i="224"/>
  <c r="R343" i="224"/>
  <c r="S319" i="224"/>
  <c r="R282" i="224"/>
  <c r="R262" i="224"/>
  <c r="S244" i="224"/>
  <c r="R224" i="224"/>
  <c r="R203" i="224"/>
  <c r="S190" i="224"/>
  <c r="S169" i="224"/>
  <c r="S157" i="224"/>
  <c r="S134" i="224"/>
  <c r="AR114" i="224"/>
  <c r="R98" i="224"/>
  <c r="AQ80" i="224"/>
  <c r="R27" i="224"/>
  <c r="S506" i="223"/>
  <c r="S489" i="223"/>
  <c r="S473" i="223"/>
  <c r="R459" i="223"/>
  <c r="S442" i="223"/>
  <c r="S430" i="223"/>
  <c r="S413" i="223"/>
  <c r="S399" i="223"/>
  <c r="S370" i="223"/>
  <c r="R361" i="223"/>
  <c r="S349" i="223"/>
  <c r="S336" i="223"/>
  <c r="R326" i="223"/>
  <c r="S316" i="223"/>
  <c r="S503" i="224"/>
  <c r="S482" i="224"/>
  <c r="R464" i="224"/>
  <c r="S439" i="224"/>
  <c r="AP420" i="224"/>
  <c r="R382" i="224"/>
  <c r="S359" i="224"/>
  <c r="S342" i="224"/>
  <c r="AO318" i="224"/>
  <c r="S280" i="224"/>
  <c r="S261" i="224"/>
  <c r="S239" i="224"/>
  <c r="S223" i="224"/>
  <c r="S202" i="224"/>
  <c r="R190" i="224"/>
  <c r="R168" i="224"/>
  <c r="R157" i="224"/>
  <c r="R134" i="224"/>
  <c r="AQ114" i="224"/>
  <c r="AR97" i="224"/>
  <c r="AN80" i="224"/>
  <c r="S40" i="224"/>
  <c r="S26" i="224"/>
  <c r="AQ505" i="223"/>
  <c r="R489" i="223"/>
  <c r="R473" i="223"/>
  <c r="S456" i="223"/>
  <c r="R442" i="223"/>
  <c r="R430" i="223"/>
  <c r="R413" i="223"/>
  <c r="S398" i="223"/>
  <c r="R370" i="223"/>
  <c r="S360" i="223"/>
  <c r="R349" i="223"/>
  <c r="AQ335" i="223"/>
  <c r="S325" i="223"/>
  <c r="R316" i="223"/>
  <c r="R304" i="223"/>
  <c r="S292" i="223"/>
  <c r="R271" i="223"/>
  <c r="S261" i="223"/>
  <c r="R238" i="223"/>
  <c r="S228" i="223"/>
  <c r="AR216" i="223"/>
  <c r="R206" i="223"/>
  <c r="R197" i="223"/>
  <c r="R186" i="223"/>
  <c r="S178" i="223"/>
  <c r="S167" i="223"/>
  <c r="S160" i="223"/>
  <c r="S150" i="223"/>
  <c r="S143" i="223"/>
  <c r="S133" i="223"/>
  <c r="S126" i="223"/>
  <c r="S116" i="223"/>
  <c r="S109" i="223"/>
  <c r="S99" i="223"/>
  <c r="S92" i="223"/>
  <c r="S82" i="223"/>
  <c r="R75" i="223"/>
  <c r="R65" i="223"/>
  <c r="S57" i="223"/>
  <c r="S47" i="223"/>
  <c r="R40" i="223"/>
  <c r="R30" i="223"/>
  <c r="S23" i="223"/>
  <c r="S13" i="223"/>
  <c r="AM7" i="223"/>
  <c r="AM6" i="223" s="1"/>
  <c r="L7" i="223"/>
  <c r="L6" i="223" s="1"/>
  <c r="R519" i="222"/>
  <c r="R509" i="222"/>
  <c r="S501" i="222"/>
  <c r="S491" i="222"/>
  <c r="R484" i="222"/>
  <c r="R474" i="222"/>
  <c r="S466" i="222"/>
  <c r="S456" i="222"/>
  <c r="R449" i="222"/>
  <c r="R439" i="222"/>
  <c r="S431" i="222"/>
  <c r="S421" i="222"/>
  <c r="R414" i="222"/>
  <c r="R404" i="222"/>
  <c r="R503" i="224"/>
  <c r="R482" i="224"/>
  <c r="S457" i="224"/>
  <c r="R438" i="224"/>
  <c r="AO420" i="224"/>
  <c r="S381" i="224"/>
  <c r="R359" i="224"/>
  <c r="R342" i="224"/>
  <c r="AN318" i="224"/>
  <c r="S275" i="224"/>
  <c r="R259" i="224"/>
  <c r="R238" i="224"/>
  <c r="R222" i="224"/>
  <c r="R200" i="224"/>
  <c r="S188" i="224"/>
  <c r="S166" i="224"/>
  <c r="R165" i="224"/>
  <c r="S156" i="224"/>
  <c r="S132" i="224"/>
  <c r="AP114" i="224"/>
  <c r="R61" i="224"/>
  <c r="R40" i="224"/>
  <c r="R26" i="224"/>
  <c r="AP488" i="223"/>
  <c r="S472" i="223"/>
  <c r="R456" i="223"/>
  <c r="R454" i="223"/>
  <c r="S441" i="223"/>
  <c r="S429" i="223"/>
  <c r="S412" i="223"/>
  <c r="R398" i="223"/>
  <c r="AR369" i="223"/>
  <c r="R369" i="223"/>
  <c r="R360" i="223"/>
  <c r="S348" i="223"/>
  <c r="AP335" i="223"/>
  <c r="R325" i="223"/>
  <c r="S315" i="223"/>
  <c r="S303" i="223"/>
  <c r="R292" i="223"/>
  <c r="S282" i="223"/>
  <c r="S270" i="223"/>
  <c r="R261" i="223"/>
  <c r="S237" i="223"/>
  <c r="R228" i="223"/>
  <c r="AO216" i="223"/>
  <c r="S205" i="223"/>
  <c r="S196" i="223"/>
  <c r="S185" i="223"/>
  <c r="R178" i="223"/>
  <c r="R167" i="223"/>
  <c r="R160" i="223"/>
  <c r="R150" i="223"/>
  <c r="R143" i="223"/>
  <c r="R133" i="223"/>
  <c r="R126" i="223"/>
  <c r="R116" i="223"/>
  <c r="R109" i="223"/>
  <c r="R99" i="223"/>
  <c r="R92" i="223"/>
  <c r="R82" i="223"/>
  <c r="S74" i="223"/>
  <c r="S64" i="223"/>
  <c r="R57" i="223"/>
  <c r="R47" i="223"/>
  <c r="S39" i="223"/>
  <c r="AR29" i="223"/>
  <c r="R29" i="223"/>
  <c r="R23" i="223"/>
  <c r="R13" i="223"/>
  <c r="AL7" i="223"/>
  <c r="AL6" i="223" s="1"/>
  <c r="K7" i="223"/>
  <c r="K6" i="223" s="1"/>
  <c r="S518" i="222"/>
  <c r="S508" i="222"/>
  <c r="R501" i="222"/>
  <c r="R491" i="222"/>
  <c r="S483" i="222"/>
  <c r="S473" i="222"/>
  <c r="R466" i="222"/>
  <c r="R456" i="222"/>
  <c r="S448" i="222"/>
  <c r="S438" i="222"/>
  <c r="R517" i="224"/>
  <c r="R493" i="224"/>
  <c r="S475" i="224"/>
  <c r="AN454" i="224"/>
  <c r="R417" i="224"/>
  <c r="S397" i="224"/>
  <c r="S371" i="224"/>
  <c r="AP352" i="224"/>
  <c r="S311" i="224"/>
  <c r="S293" i="224"/>
  <c r="S269" i="224"/>
  <c r="AP250" i="224"/>
  <c r="AO233" i="224"/>
  <c r="S94" i="224"/>
  <c r="R73" i="224"/>
  <c r="R56" i="224"/>
  <c r="S34" i="224"/>
  <c r="S16" i="224"/>
  <c r="AI7" i="224"/>
  <c r="AI6" i="224" s="1"/>
  <c r="S500" i="223"/>
  <c r="S486" i="223"/>
  <c r="AP437" i="223"/>
  <c r="S421" i="223"/>
  <c r="S406" i="223"/>
  <c r="R391" i="223"/>
  <c r="S380" i="223"/>
  <c r="R354" i="223"/>
  <c r="S343" i="223"/>
  <c r="R322" i="223"/>
  <c r="S311" i="223"/>
  <c r="R289" i="223"/>
  <c r="S279" i="223"/>
  <c r="AN267" i="223"/>
  <c r="R256" i="223"/>
  <c r="S246" i="223"/>
  <c r="S234" i="223"/>
  <c r="R223" i="223"/>
  <c r="S214" i="223"/>
  <c r="S202" i="223"/>
  <c r="S193" i="223"/>
  <c r="AQ182" i="223"/>
  <c r="R174" i="223"/>
  <c r="AO165" i="223"/>
  <c r="R157" i="223"/>
  <c r="AO148" i="223"/>
  <c r="R140" i="223"/>
  <c r="AO131" i="223"/>
  <c r="R123" i="223"/>
  <c r="AO114" i="223"/>
  <c r="R106" i="223"/>
  <c r="AO97" i="223"/>
  <c r="R89" i="223"/>
  <c r="AO80" i="223"/>
  <c r="S71" i="223"/>
  <c r="AN63" i="223"/>
  <c r="R54" i="223"/>
  <c r="S36" i="223"/>
  <c r="R20" i="223"/>
  <c r="AE7" i="223"/>
  <c r="AE6" i="223" s="1"/>
  <c r="S515" i="222"/>
  <c r="AR505" i="222"/>
  <c r="R498" i="222"/>
  <c r="AQ488" i="222"/>
  <c r="S480" i="222"/>
  <c r="AP471" i="222"/>
  <c r="R463" i="222"/>
  <c r="AO454" i="222"/>
  <c r="S445" i="222"/>
  <c r="AN437" i="222"/>
  <c r="R428" i="222"/>
  <c r="S410" i="222"/>
  <c r="S393" i="222"/>
  <c r="S516" i="224"/>
  <c r="S492" i="224"/>
  <c r="R475" i="224"/>
  <c r="S434" i="224"/>
  <c r="S416" i="224"/>
  <c r="R396" i="224"/>
  <c r="R371" i="224"/>
  <c r="R311" i="224"/>
  <c r="R293" i="224"/>
  <c r="R269" i="224"/>
  <c r="AO250" i="224"/>
  <c r="AN233" i="224"/>
  <c r="S128" i="224"/>
  <c r="S111" i="224"/>
  <c r="R94" i="224"/>
  <c r="S72" i="224"/>
  <c r="R50" i="224"/>
  <c r="R34" i="224"/>
  <c r="R16" i="224"/>
  <c r="AH7" i="224"/>
  <c r="AH6" i="224" s="1"/>
  <c r="S516" i="223"/>
  <c r="R500" i="223"/>
  <c r="R486" i="223"/>
  <c r="S469" i="223"/>
  <c r="AQ420" i="223"/>
  <c r="R405" i="223"/>
  <c r="S390" i="223"/>
  <c r="R380" i="223"/>
  <c r="AR352" i="223"/>
  <c r="R343" i="223"/>
  <c r="S333" i="223"/>
  <c r="S321" i="223"/>
  <c r="R310" i="223"/>
  <c r="S288" i="223"/>
  <c r="R279" i="223"/>
  <c r="S255" i="223"/>
  <c r="R246" i="223"/>
  <c r="R234" i="223"/>
  <c r="S222" i="223"/>
  <c r="R214" i="223"/>
  <c r="R202" i="223"/>
  <c r="S192" i="223"/>
  <c r="AP182" i="223"/>
  <c r="S173" i="223"/>
  <c r="AN165" i="223"/>
  <c r="S156" i="223"/>
  <c r="AN148" i="223"/>
  <c r="S139" i="223"/>
  <c r="AN131" i="223"/>
  <c r="S122" i="223"/>
  <c r="AN114" i="223"/>
  <c r="S105" i="223"/>
  <c r="AN97" i="223"/>
  <c r="S88" i="223"/>
  <c r="AN80" i="223"/>
  <c r="R71" i="223"/>
  <c r="S53" i="223"/>
  <c r="R36" i="223"/>
  <c r="S19" i="223"/>
  <c r="AD7" i="223"/>
  <c r="AD6" i="223" s="1"/>
  <c r="R515" i="222"/>
  <c r="AQ505" i="222"/>
  <c r="S497" i="222"/>
  <c r="AP488" i="222"/>
  <c r="R480" i="222"/>
  <c r="AO471" i="222"/>
  <c r="S462" i="222"/>
  <c r="AN454" i="222"/>
  <c r="R445" i="222"/>
  <c r="S427" i="222"/>
  <c r="R410" i="222"/>
  <c r="R393" i="222"/>
  <c r="S476" i="224"/>
  <c r="AR437" i="224"/>
  <c r="R407" i="224"/>
  <c r="S380" i="224"/>
  <c r="S348" i="224"/>
  <c r="S310" i="224"/>
  <c r="AP284" i="224"/>
  <c r="S257" i="224"/>
  <c r="S228" i="224"/>
  <c r="AN199" i="224"/>
  <c r="S179" i="224"/>
  <c r="R476" i="224"/>
  <c r="S405" i="224"/>
  <c r="R379" i="224"/>
  <c r="R348" i="224"/>
  <c r="R310" i="224"/>
  <c r="R257" i="224"/>
  <c r="S226" i="224"/>
  <c r="R179" i="224"/>
  <c r="AP148" i="224"/>
  <c r="R124" i="224"/>
  <c r="R95" i="224"/>
  <c r="S64" i="224"/>
  <c r="S39" i="224"/>
  <c r="S502" i="224"/>
  <c r="S474" i="224"/>
  <c r="S378" i="224"/>
  <c r="S347" i="224"/>
  <c r="S309" i="224"/>
  <c r="S256" i="224"/>
  <c r="S220" i="224"/>
  <c r="S178" i="224"/>
  <c r="S123" i="224"/>
  <c r="S91" i="224"/>
  <c r="R39" i="224"/>
  <c r="R13" i="224"/>
  <c r="AA7" i="224"/>
  <c r="AA6" i="224" s="1"/>
  <c r="S508" i="223"/>
  <c r="S483" i="223"/>
  <c r="S463" i="223"/>
  <c r="R438" i="223"/>
  <c r="R393" i="223"/>
  <c r="S378" i="223"/>
  <c r="S358" i="223"/>
  <c r="R342" i="223"/>
  <c r="S326" i="223"/>
  <c r="R313" i="223"/>
  <c r="R299" i="223"/>
  <c r="AN284" i="223"/>
  <c r="R270" i="223"/>
  <c r="S256" i="223"/>
  <c r="S244" i="223"/>
  <c r="S230" i="223"/>
  <c r="R200" i="223"/>
  <c r="R188" i="223"/>
  <c r="R176" i="223"/>
  <c r="S152" i="223"/>
  <c r="S141" i="223"/>
  <c r="S118" i="223"/>
  <c r="S107" i="223"/>
  <c r="S84" i="223"/>
  <c r="R73" i="223"/>
  <c r="R502" i="224"/>
  <c r="R372" i="224"/>
  <c r="R340" i="224"/>
  <c r="R308" i="224"/>
  <c r="AN250" i="224"/>
  <c r="R220" i="224"/>
  <c r="R173" i="224"/>
  <c r="S122" i="224"/>
  <c r="R91" i="224"/>
  <c r="S38" i="224"/>
  <c r="AR12" i="224"/>
  <c r="S507" i="223"/>
  <c r="R482" i="223"/>
  <c r="S461" i="223"/>
  <c r="S500" i="224"/>
  <c r="S370" i="224"/>
  <c r="AO335" i="224"/>
  <c r="S306" i="224"/>
  <c r="AO216" i="224"/>
  <c r="R166" i="224"/>
  <c r="AO114" i="224"/>
  <c r="S90" i="224"/>
  <c r="R80" i="224"/>
  <c r="R37" i="224"/>
  <c r="AQ12" i="224"/>
  <c r="J7" i="224"/>
  <c r="J6" i="224" s="1"/>
  <c r="S481" i="223"/>
  <c r="S455" i="223"/>
  <c r="R414" i="223"/>
  <c r="R390" i="223"/>
  <c r="S377" i="223"/>
  <c r="S356" i="223"/>
  <c r="R341" i="223"/>
  <c r="R324" i="223"/>
  <c r="R309" i="223"/>
  <c r="R298" i="223"/>
  <c r="R269" i="223"/>
  <c r="S254" i="223"/>
  <c r="S242" i="223"/>
  <c r="R229" i="223"/>
  <c r="S213" i="223"/>
  <c r="S186" i="223"/>
  <c r="R175" i="223"/>
  <c r="R151" i="223"/>
  <c r="S140" i="223"/>
  <c r="R117" i="223"/>
  <c r="S106" i="223"/>
  <c r="R83" i="223"/>
  <c r="R72" i="223"/>
  <c r="S61" i="223"/>
  <c r="S48" i="223"/>
  <c r="S38" i="223"/>
  <c r="S16" i="223"/>
  <c r="R514" i="222"/>
  <c r="R490" i="222"/>
  <c r="R479" i="222"/>
  <c r="R469" i="222"/>
  <c r="R455" i="222"/>
  <c r="R444" i="222"/>
  <c r="S434" i="222"/>
  <c r="R422" i="222"/>
  <c r="R413" i="222"/>
  <c r="S392" i="222"/>
  <c r="S375" i="222"/>
  <c r="R358" i="222"/>
  <c r="S350" i="222"/>
  <c r="S340" i="222"/>
  <c r="R333" i="222"/>
  <c r="R323" i="222"/>
  <c r="S315" i="222"/>
  <c r="S305" i="222"/>
  <c r="S298" i="222"/>
  <c r="S288" i="222"/>
  <c r="S281" i="222"/>
  <c r="S271" i="222"/>
  <c r="S264" i="222"/>
  <c r="S254" i="222"/>
  <c r="R248" i="222"/>
  <c r="R238" i="222"/>
  <c r="S230" i="222"/>
  <c r="S220" i="222"/>
  <c r="R214" i="222"/>
  <c r="R204" i="222"/>
  <c r="R197" i="222"/>
  <c r="R187" i="222"/>
  <c r="S180" i="222"/>
  <c r="S170" i="222"/>
  <c r="R163" i="222"/>
  <c r="R153" i="222"/>
  <c r="S145" i="222"/>
  <c r="S136" i="222"/>
  <c r="S129" i="222"/>
  <c r="R500" i="224"/>
  <c r="R434" i="224"/>
  <c r="AQ369" i="224"/>
  <c r="AN335" i="224"/>
  <c r="R305" i="224"/>
  <c r="R275" i="224"/>
  <c r="AN216" i="224"/>
  <c r="AR165" i="224"/>
  <c r="S493" i="224"/>
  <c r="S433" i="224"/>
  <c r="R399" i="224"/>
  <c r="AN369" i="224"/>
  <c r="S274" i="224"/>
  <c r="R196" i="224"/>
  <c r="AQ165" i="224"/>
  <c r="R146" i="224"/>
  <c r="S89" i="224"/>
  <c r="S59" i="224"/>
  <c r="S33" i="224"/>
  <c r="R492" i="224"/>
  <c r="R469" i="224"/>
  <c r="R431" i="224"/>
  <c r="S398" i="224"/>
  <c r="R274" i="224"/>
  <c r="S195" i="224"/>
  <c r="AP165" i="224"/>
  <c r="S145" i="224"/>
  <c r="R89" i="224"/>
  <c r="R59" i="224"/>
  <c r="R33" i="224"/>
  <c r="R479" i="223"/>
  <c r="AO454" i="223"/>
  <c r="R408" i="223"/>
  <c r="S387" i="223"/>
  <c r="R371" i="223"/>
  <c r="AQ352" i="223"/>
  <c r="R339" i="223"/>
  <c r="S322" i="223"/>
  <c r="S307" i="223"/>
  <c r="S296" i="223"/>
  <c r="R282" i="223"/>
  <c r="R253" i="223"/>
  <c r="R240" i="223"/>
  <c r="S226" i="223"/>
  <c r="R212" i="223"/>
  <c r="R184" i="223"/>
  <c r="R182" i="223"/>
  <c r="R172" i="223"/>
  <c r="S162" i="223"/>
  <c r="AR148" i="223"/>
  <c r="R138" i="223"/>
  <c r="S128" i="223"/>
  <c r="AR114" i="223"/>
  <c r="R104" i="223"/>
  <c r="S94" i="223"/>
  <c r="AR80" i="223"/>
  <c r="S69" i="223"/>
  <c r="R60" i="223"/>
  <c r="AQ46" i="223"/>
  <c r="R37" i="223"/>
  <c r="S27" i="223"/>
  <c r="S14" i="223"/>
  <c r="AK7" i="223"/>
  <c r="S512" i="222"/>
  <c r="R502" i="222"/>
  <c r="AR488" i="222"/>
  <c r="S477" i="222"/>
  <c r="R467" i="222"/>
  <c r="AP454" i="222"/>
  <c r="S442" i="222"/>
  <c r="S432" i="222"/>
  <c r="AQ420" i="222"/>
  <c r="S411" i="222"/>
  <c r="R391" i="222"/>
  <c r="R384" i="222"/>
  <c r="R374" i="222"/>
  <c r="S366" i="222"/>
  <c r="S356" i="222"/>
  <c r="R349" i="222"/>
  <c r="R339" i="222"/>
  <c r="S331" i="222"/>
  <c r="S321" i="222"/>
  <c r="R314" i="222"/>
  <c r="R304" i="222"/>
  <c r="R297" i="222"/>
  <c r="R287" i="222"/>
  <c r="R280" i="222"/>
  <c r="R270" i="222"/>
  <c r="R263" i="222"/>
  <c r="R253" i="222"/>
  <c r="S246" i="222"/>
  <c r="S236" i="222"/>
  <c r="R229" i="222"/>
  <c r="R219" i="222"/>
  <c r="S212" i="222"/>
  <c r="R516" i="224"/>
  <c r="AP488" i="224"/>
  <c r="AO454" i="224"/>
  <c r="R393" i="224"/>
  <c r="S354" i="224"/>
  <c r="S330" i="224"/>
  <c r="R296" i="224"/>
  <c r="AP267" i="224"/>
  <c r="S235" i="224"/>
  <c r="S212" i="224"/>
  <c r="AP182" i="224"/>
  <c r="R163" i="224"/>
  <c r="AR131" i="224"/>
  <c r="S105" i="224"/>
  <c r="R49" i="224"/>
  <c r="S498" i="223"/>
  <c r="S452" i="223"/>
  <c r="R426" i="223"/>
  <c r="AN403" i="223"/>
  <c r="AO318" i="223"/>
  <c r="S304" i="223"/>
  <c r="S290" i="223"/>
  <c r="S278" i="223"/>
  <c r="R265" i="223"/>
  <c r="R236" i="223"/>
  <c r="R221" i="223"/>
  <c r="R207" i="223"/>
  <c r="R195" i="223"/>
  <c r="S169" i="223"/>
  <c r="S158" i="223"/>
  <c r="S135" i="223"/>
  <c r="S124" i="223"/>
  <c r="S101" i="223"/>
  <c r="S90" i="223"/>
  <c r="R67" i="223"/>
  <c r="R56" i="223"/>
  <c r="S33" i="223"/>
  <c r="S24" i="223"/>
  <c r="AO12" i="223"/>
  <c r="AB7" i="223"/>
  <c r="AB6" i="223" s="1"/>
  <c r="S509" i="222"/>
  <c r="S498" i="222"/>
  <c r="S474" i="222"/>
  <c r="S463" i="222"/>
  <c r="S452" i="222"/>
  <c r="S439" i="222"/>
  <c r="S429" i="222"/>
  <c r="R408" i="222"/>
  <c r="R400" i="222"/>
  <c r="S388" i="222"/>
  <c r="S381" i="222"/>
  <c r="S371" i="222"/>
  <c r="R364" i="222"/>
  <c r="R354" i="222"/>
  <c r="S346" i="222"/>
  <c r="S336" i="222"/>
  <c r="R329" i="222"/>
  <c r="R319" i="222"/>
  <c r="S311" i="222"/>
  <c r="AR301" i="222"/>
  <c r="S301" i="222"/>
  <c r="S294" i="222"/>
  <c r="AR284" i="222"/>
  <c r="S284" i="222"/>
  <c r="S277" i="222"/>
  <c r="AR267" i="222"/>
  <c r="S267" i="222"/>
  <c r="S260" i="222"/>
  <c r="AR250" i="222"/>
  <c r="S250" i="222"/>
  <c r="R244" i="222"/>
  <c r="R234" i="222"/>
  <c r="S226" i="222"/>
  <c r="AR216" i="222"/>
  <c r="S216" i="222"/>
  <c r="R210" i="222"/>
  <c r="R200" i="222"/>
  <c r="R193" i="222"/>
  <c r="R183" i="222"/>
  <c r="S176" i="222"/>
  <c r="S166" i="222"/>
  <c r="R159" i="222"/>
  <c r="R149" i="222"/>
  <c r="S141" i="222"/>
  <c r="S132" i="222"/>
  <c r="S515" i="224"/>
  <c r="R391" i="224"/>
  <c r="R354" i="224"/>
  <c r="R330" i="224"/>
  <c r="S295" i="224"/>
  <c r="AQ233" i="224"/>
  <c r="R212" i="224"/>
  <c r="AO182" i="224"/>
  <c r="R105" i="224"/>
  <c r="S47" i="224"/>
  <c r="R498" i="223"/>
  <c r="R452" i="223"/>
  <c r="S424" i="223"/>
  <c r="AN318" i="223"/>
  <c r="R303" i="223"/>
  <c r="R290" i="223"/>
  <c r="R277" i="223"/>
  <c r="S264" i="223"/>
  <c r="S235" i="223"/>
  <c r="S220" i="223"/>
  <c r="S206" i="223"/>
  <c r="S194" i="223"/>
  <c r="S168" i="223"/>
  <c r="R158" i="223"/>
  <c r="S134" i="223"/>
  <c r="R124" i="223"/>
  <c r="S100" i="223"/>
  <c r="R90" i="223"/>
  <c r="R66" i="223"/>
  <c r="S55" i="223"/>
  <c r="R33" i="223"/>
  <c r="R24" i="223"/>
  <c r="AN12" i="223"/>
  <c r="AA7" i="223"/>
  <c r="AA6" i="223" s="1"/>
  <c r="R508" i="222"/>
  <c r="R497" i="222"/>
  <c r="R473" i="222"/>
  <c r="R462" i="222"/>
  <c r="R452" i="222"/>
  <c r="R438" i="222"/>
  <c r="R429" i="222"/>
  <c r="S407" i="222"/>
  <c r="S399" i="222"/>
  <c r="R388" i="222"/>
  <c r="R381" i="222"/>
  <c r="R371" i="222"/>
  <c r="S363" i="222"/>
  <c r="S353" i="222"/>
  <c r="R346" i="222"/>
  <c r="R336" i="222"/>
  <c r="S328" i="222"/>
  <c r="AR318" i="222"/>
  <c r="R311" i="222"/>
  <c r="AQ301" i="222"/>
  <c r="R294" i="222"/>
  <c r="AQ284" i="222"/>
  <c r="R277" i="222"/>
  <c r="AQ267" i="222"/>
  <c r="R260" i="222"/>
  <c r="AQ250" i="222"/>
  <c r="R250" i="222"/>
  <c r="S243" i="222"/>
  <c r="AR233" i="222"/>
  <c r="R226" i="222"/>
  <c r="AQ216" i="222"/>
  <c r="R216" i="222"/>
  <c r="S209" i="222"/>
  <c r="AR199" i="222"/>
  <c r="R199" i="222"/>
  <c r="S192" i="222"/>
  <c r="AR182" i="222"/>
  <c r="S182" i="222"/>
  <c r="R176" i="222"/>
  <c r="R166" i="222"/>
  <c r="S158" i="222"/>
  <c r="AR148" i="222"/>
  <c r="R141" i="222"/>
  <c r="R132" i="222"/>
  <c r="R489" i="224"/>
  <c r="S408" i="224"/>
  <c r="S353" i="224"/>
  <c r="AN182" i="224"/>
  <c r="S103" i="224"/>
  <c r="Q8" i="224"/>
  <c r="S515" i="223"/>
  <c r="R424" i="223"/>
  <c r="R401" i="223"/>
  <c r="S379" i="223"/>
  <c r="AR488" i="224"/>
  <c r="AQ352" i="224"/>
  <c r="S140" i="224"/>
  <c r="S100" i="224"/>
  <c r="R515" i="223"/>
  <c r="R481" i="223"/>
  <c r="S422" i="223"/>
  <c r="R400" i="223"/>
  <c r="AQ488" i="224"/>
  <c r="R447" i="224"/>
  <c r="R299" i="224"/>
  <c r="S263" i="224"/>
  <c r="R140" i="224"/>
  <c r="S513" i="223"/>
  <c r="S480" i="223"/>
  <c r="R422" i="223"/>
  <c r="S397" i="223"/>
  <c r="S446" i="224"/>
  <c r="S297" i="224"/>
  <c r="S258" i="224"/>
  <c r="S213" i="224"/>
  <c r="R139" i="224"/>
  <c r="S27" i="224"/>
  <c r="AM7" i="224"/>
  <c r="AM6" i="224" s="1"/>
  <c r="R511" i="223"/>
  <c r="R476" i="223"/>
  <c r="S449" i="223"/>
  <c r="AP420" i="223"/>
  <c r="R397" i="223"/>
  <c r="R377" i="223"/>
  <c r="AO352" i="223"/>
  <c r="S298" i="223"/>
  <c r="R281" i="223"/>
  <c r="S263" i="223"/>
  <c r="S247" i="223"/>
  <c r="S227" i="223"/>
  <c r="S210" i="223"/>
  <c r="R192" i="223"/>
  <c r="R179" i="223"/>
  <c r="S132" i="223"/>
  <c r="S131" i="223"/>
  <c r="S120" i="223"/>
  <c r="R108" i="223"/>
  <c r="R95" i="223"/>
  <c r="AQ63" i="223"/>
  <c r="S50" i="223"/>
  <c r="R39" i="223"/>
  <c r="R27" i="223"/>
  <c r="W7" i="223"/>
  <c r="R518" i="222"/>
  <c r="R489" i="222"/>
  <c r="S476" i="222"/>
  <c r="R461" i="222"/>
  <c r="S447" i="222"/>
  <c r="R435" i="222"/>
  <c r="AO420" i="222"/>
  <c r="S408" i="222"/>
  <c r="R398" i="222"/>
  <c r="AO386" i="222"/>
  <c r="S376" i="222"/>
  <c r="R367" i="222"/>
  <c r="S354" i="222"/>
  <c r="R344" i="222"/>
  <c r="R322" i="222"/>
  <c r="R312" i="222"/>
  <c r="S289" i="222"/>
  <c r="R279" i="222"/>
  <c r="AO267" i="222"/>
  <c r="S256" i="222"/>
  <c r="R246" i="222"/>
  <c r="AQ233" i="222"/>
  <c r="S223" i="222"/>
  <c r="S213" i="222"/>
  <c r="S201" i="222"/>
  <c r="S191" i="222"/>
  <c r="S171" i="222"/>
  <c r="R162" i="222"/>
  <c r="S150" i="222"/>
  <c r="S140" i="222"/>
  <c r="AO131" i="222"/>
  <c r="S122" i="222"/>
  <c r="AN114" i="222"/>
  <c r="S105" i="222"/>
  <c r="AO97" i="222"/>
  <c r="S88" i="222"/>
  <c r="AN80" i="222"/>
  <c r="S71" i="222"/>
  <c r="AO63" i="222"/>
  <c r="R55" i="222"/>
  <c r="AO46" i="222"/>
  <c r="S38" i="222"/>
  <c r="AP29" i="222"/>
  <c r="S22" i="222"/>
  <c r="AR12" i="222"/>
  <c r="S12" i="222"/>
  <c r="AE7" i="222"/>
  <c r="AE6" i="222" s="1"/>
  <c r="S513" i="221"/>
  <c r="AN505" i="221"/>
  <c r="R496" i="221"/>
  <c r="R398" i="224"/>
  <c r="S292" i="224"/>
  <c r="S211" i="224"/>
  <c r="R180" i="224"/>
  <c r="R57" i="224"/>
  <c r="R24" i="224"/>
  <c r="AF7" i="224"/>
  <c r="AF6" i="224" s="1"/>
  <c r="R472" i="223"/>
  <c r="R447" i="223"/>
  <c r="S391" i="223"/>
  <c r="S394" i="224"/>
  <c r="S286" i="224"/>
  <c r="R205" i="224"/>
  <c r="R199" i="224"/>
  <c r="S56" i="224"/>
  <c r="R18" i="224"/>
  <c r="AE7" i="224"/>
  <c r="AE6" i="224" s="1"/>
  <c r="AP471" i="223"/>
  <c r="R446" i="223"/>
  <c r="R437" i="223"/>
  <c r="S388" i="223"/>
  <c r="AP369" i="223"/>
  <c r="R333" i="223"/>
  <c r="R314" i="223"/>
  <c r="S295" i="223"/>
  <c r="S275" i="223"/>
  <c r="S259" i="223"/>
  <c r="R245" i="223"/>
  <c r="S223" i="223"/>
  <c r="S204" i="223"/>
  <c r="R190" i="223"/>
  <c r="S175" i="223"/>
  <c r="S161" i="223"/>
  <c r="AQ131" i="223"/>
  <c r="R119" i="223"/>
  <c r="S104" i="223"/>
  <c r="S91" i="223"/>
  <c r="R78" i="223"/>
  <c r="R48" i="223"/>
  <c r="S35" i="223"/>
  <c r="S25" i="223"/>
  <c r="N7" i="223"/>
  <c r="N6" i="223" s="1"/>
  <c r="S516" i="222"/>
  <c r="S503" i="222"/>
  <c r="S472" i="222"/>
  <c r="S459" i="222"/>
  <c r="R446" i="222"/>
  <c r="R432" i="222"/>
  <c r="R406" i="222"/>
  <c r="S396" i="222"/>
  <c r="S374" i="222"/>
  <c r="R365" i="222"/>
  <c r="AQ352" i="222"/>
  <c r="S342" i="222"/>
  <c r="S332" i="222"/>
  <c r="R320" i="222"/>
  <c r="S309" i="222"/>
  <c r="S287" i="222"/>
  <c r="S276" i="222"/>
  <c r="R255" i="222"/>
  <c r="S244" i="222"/>
  <c r="AN233" i="222"/>
  <c r="R222" i="222"/>
  <c r="S211" i="222"/>
  <c r="AQ199" i="222"/>
  <c r="R190" i="222"/>
  <c r="S169" i="222"/>
  <c r="S160" i="222"/>
  <c r="S511" i="224"/>
  <c r="S429" i="224"/>
  <c r="R331" i="224"/>
  <c r="S236" i="224"/>
  <c r="R162" i="224"/>
  <c r="R127" i="224"/>
  <c r="AO12" i="224"/>
  <c r="S499" i="223"/>
  <c r="R469" i="223"/>
  <c r="S408" i="223"/>
  <c r="S346" i="223"/>
  <c r="S330" i="223"/>
  <c r="R307" i="223"/>
  <c r="R288" i="223"/>
  <c r="R273" i="223"/>
  <c r="R254" i="223"/>
  <c r="S238" i="223"/>
  <c r="R219" i="223"/>
  <c r="R201" i="223"/>
  <c r="R185" i="223"/>
  <c r="S182" i="223"/>
  <c r="S170" i="223"/>
  <c r="R156" i="223"/>
  <c r="S144" i="223"/>
  <c r="AP114" i="223"/>
  <c r="R100" i="223"/>
  <c r="R87" i="223"/>
  <c r="R74" i="223"/>
  <c r="S60" i="223"/>
  <c r="R32" i="223"/>
  <c r="S20" i="223"/>
  <c r="R512" i="222"/>
  <c r="R499" i="222"/>
  <c r="R486" i="222"/>
  <c r="S455" i="222"/>
  <c r="S441" i="222"/>
  <c r="R427" i="222"/>
  <c r="S417" i="222"/>
  <c r="AP403" i="222"/>
  <c r="R394" i="222"/>
  <c r="S383" i="222"/>
  <c r="S370" i="222"/>
  <c r="S361" i="222"/>
  <c r="S339" i="222"/>
  <c r="S329" i="222"/>
  <c r="AN318" i="222"/>
  <c r="R307" i="222"/>
  <c r="S296" i="222"/>
  <c r="AP284" i="222"/>
  <c r="R274" i="222"/>
  <c r="R264" i="222"/>
  <c r="S251" i="222"/>
  <c r="R241" i="222"/>
  <c r="S231" i="222"/>
  <c r="S218" i="222"/>
  <c r="R208" i="222"/>
  <c r="S187" i="222"/>
  <c r="S178" i="222"/>
  <c r="R167" i="222"/>
  <c r="R157" i="222"/>
  <c r="S137" i="222"/>
  <c r="S128" i="222"/>
  <c r="S118" i="222"/>
  <c r="S111" i="222"/>
  <c r="S101" i="222"/>
  <c r="S94" i="222"/>
  <c r="S84" i="222"/>
  <c r="S77" i="222"/>
  <c r="S67" i="222"/>
  <c r="S60" i="222"/>
  <c r="R51" i="222"/>
  <c r="R511" i="224"/>
  <c r="S329" i="224"/>
  <c r="R236" i="224"/>
  <c r="R159" i="224"/>
  <c r="S124" i="224"/>
  <c r="R499" i="223"/>
  <c r="S468" i="223"/>
  <c r="S407" i="223"/>
  <c r="R345" i="223"/>
  <c r="S327" i="223"/>
  <c r="S306" i="223"/>
  <c r="S287" i="223"/>
  <c r="R272" i="223"/>
  <c r="S253" i="223"/>
  <c r="R237" i="223"/>
  <c r="S218" i="223"/>
  <c r="S200" i="223"/>
  <c r="S184" i="223"/>
  <c r="R170" i="223"/>
  <c r="S155" i="223"/>
  <c r="R144" i="223"/>
  <c r="S98" i="223"/>
  <c r="R97" i="223"/>
  <c r="S86" i="223"/>
  <c r="S73" i="223"/>
  <c r="S59" i="223"/>
  <c r="R31" i="223"/>
  <c r="R19" i="223"/>
  <c r="Q8" i="223"/>
  <c r="S511" i="222"/>
  <c r="S496" i="222"/>
  <c r="R485" i="222"/>
  <c r="AR454" i="222"/>
  <c r="R441" i="222"/>
  <c r="S426" i="222"/>
  <c r="R417" i="222"/>
  <c r="AO403" i="222"/>
  <c r="R392" i="222"/>
  <c r="R383" i="222"/>
  <c r="R370" i="222"/>
  <c r="R361" i="222"/>
  <c r="S338" i="222"/>
  <c r="R328" i="222"/>
  <c r="S306" i="222"/>
  <c r="R296" i="222"/>
  <c r="AO284" i="222"/>
  <c r="S273" i="222"/>
  <c r="S263" i="222"/>
  <c r="R251" i="222"/>
  <c r="S240" i="222"/>
  <c r="R231" i="222"/>
  <c r="R218" i="222"/>
  <c r="S207" i="222"/>
  <c r="S186" i="222"/>
  <c r="R178" i="222"/>
  <c r="AR165" i="222"/>
  <c r="S156" i="222"/>
  <c r="R137" i="222"/>
  <c r="R128" i="222"/>
  <c r="R118" i="222"/>
  <c r="R111" i="222"/>
  <c r="R101" i="222"/>
  <c r="R94" i="222"/>
  <c r="R84" i="222"/>
  <c r="R77" i="222"/>
  <c r="R67" i="222"/>
  <c r="R60" i="222"/>
  <c r="S50" i="222"/>
  <c r="R97" i="224"/>
  <c r="S67" i="224"/>
  <c r="S497" i="223"/>
  <c r="S383" i="223"/>
  <c r="R357" i="223"/>
  <c r="S314" i="223"/>
  <c r="S289" i="223"/>
  <c r="AQ267" i="223"/>
  <c r="R225" i="223"/>
  <c r="S201" i="223"/>
  <c r="AP97" i="223"/>
  <c r="AO63" i="223"/>
  <c r="AO46" i="223"/>
  <c r="S30" i="223"/>
  <c r="R16" i="223"/>
  <c r="AG7" i="223"/>
  <c r="AG6" i="223" s="1"/>
  <c r="R520" i="222"/>
  <c r="AQ403" i="222"/>
  <c r="S389" i="222"/>
  <c r="S378" i="222"/>
  <c r="R366" i="222"/>
  <c r="AN352" i="222"/>
  <c r="R338" i="222"/>
  <c r="R326" i="222"/>
  <c r="S314" i="222"/>
  <c r="S286" i="222"/>
  <c r="R273" i="222"/>
  <c r="R261" i="222"/>
  <c r="S248" i="222"/>
  <c r="AO233" i="222"/>
  <c r="S219" i="222"/>
  <c r="S205" i="222"/>
  <c r="R195" i="222"/>
  <c r="AN182" i="222"/>
  <c r="R170" i="222"/>
  <c r="S157" i="222"/>
  <c r="S134" i="222"/>
  <c r="S124" i="222"/>
  <c r="AO114" i="222"/>
  <c r="R104" i="222"/>
  <c r="S95" i="222"/>
  <c r="R83" i="222"/>
  <c r="R213" i="224"/>
  <c r="R67" i="224"/>
  <c r="R496" i="223"/>
  <c r="R417" i="223"/>
  <c r="R383" i="223"/>
  <c r="R356" i="223"/>
  <c r="S313" i="223"/>
  <c r="R287" i="223"/>
  <c r="S248" i="223"/>
  <c r="R222" i="223"/>
  <c r="AP199" i="223"/>
  <c r="AN46" i="223"/>
  <c r="AQ29" i="223"/>
  <c r="S15" i="223"/>
  <c r="AF7" i="223"/>
  <c r="AF6" i="223" s="1"/>
  <c r="S519" i="222"/>
  <c r="S502" i="222"/>
  <c r="S486" i="222"/>
  <c r="S451" i="222"/>
  <c r="S435" i="222"/>
  <c r="AN403" i="222"/>
  <c r="R389" i="222"/>
  <c r="R378" i="222"/>
  <c r="S365" i="222"/>
  <c r="S337" i="222"/>
  <c r="S325" i="222"/>
  <c r="S313" i="222"/>
  <c r="R286" i="222"/>
  <c r="S272" i="222"/>
  <c r="S259" i="222"/>
  <c r="S247" i="222"/>
  <c r="S217" i="222"/>
  <c r="R205" i="222"/>
  <c r="S194" i="222"/>
  <c r="R169" i="222"/>
  <c r="R156" i="222"/>
  <c r="AR199" i="224"/>
  <c r="S162" i="224"/>
  <c r="R111" i="224"/>
  <c r="S66" i="224"/>
  <c r="R491" i="223"/>
  <c r="R410" i="223"/>
  <c r="S382" i="223"/>
  <c r="S355" i="223"/>
  <c r="S309" i="223"/>
  <c r="S286" i="223"/>
  <c r="R248" i="223"/>
  <c r="S221" i="223"/>
  <c r="AP29" i="223"/>
  <c r="R14" i="223"/>
  <c r="Z7" i="223"/>
  <c r="Z6" i="223" s="1"/>
  <c r="S517" i="222"/>
  <c r="S500" i="222"/>
  <c r="S484" i="222"/>
  <c r="S469" i="222"/>
  <c r="R451" i="222"/>
  <c r="R434" i="222"/>
  <c r="S387" i="222"/>
  <c r="S377" i="222"/>
  <c r="S364" i="222"/>
  <c r="R337" i="222"/>
  <c r="R325" i="222"/>
  <c r="R313" i="222"/>
  <c r="S285" i="222"/>
  <c r="R272" i="222"/>
  <c r="R259" i="222"/>
  <c r="R247" i="222"/>
  <c r="R217" i="222"/>
  <c r="S204" i="222"/>
  <c r="R194" i="222"/>
  <c r="S168" i="222"/>
  <c r="S155" i="222"/>
  <c r="R146" i="222"/>
  <c r="S133" i="222"/>
  <c r="S123" i="222"/>
  <c r="R103" i="222"/>
  <c r="S93" i="222"/>
  <c r="R82" i="222"/>
  <c r="S73" i="222"/>
  <c r="AP63" i="222"/>
  <c r="S53" i="222"/>
  <c r="R35" i="222"/>
  <c r="R18" i="222"/>
  <c r="Q8" i="222"/>
  <c r="M7" i="222"/>
  <c r="M6" i="222" s="1"/>
  <c r="S517" i="221"/>
  <c r="R507" i="221"/>
  <c r="R499" i="221"/>
  <c r="AR488" i="221"/>
  <c r="R481" i="221"/>
  <c r="AQ471" i="221"/>
  <c r="S463" i="221"/>
  <c r="AP454" i="221"/>
  <c r="S446" i="221"/>
  <c r="AP437" i="221"/>
  <c r="S429" i="221"/>
  <c r="AP420" i="221"/>
  <c r="S412" i="221"/>
  <c r="AP403" i="221"/>
  <c r="S395" i="221"/>
  <c r="AP386" i="221"/>
  <c r="S378" i="221"/>
  <c r="AP369" i="221"/>
  <c r="R362" i="221"/>
  <c r="AQ352" i="221"/>
  <c r="R345" i="221"/>
  <c r="AQ335" i="221"/>
  <c r="R335" i="221"/>
  <c r="S328" i="221"/>
  <c r="AR318" i="221"/>
  <c r="R318" i="221"/>
  <c r="S311" i="221"/>
  <c r="AR301" i="221"/>
  <c r="R301" i="221"/>
  <c r="S294" i="221"/>
  <c r="AR284" i="221"/>
  <c r="R277" i="221"/>
  <c r="AQ267" i="221"/>
  <c r="S259" i="221"/>
  <c r="AP250" i="221"/>
  <c r="R242" i="221"/>
  <c r="AO233" i="221"/>
  <c r="R225" i="221"/>
  <c r="AO216" i="221"/>
  <c r="S207" i="221"/>
  <c r="AN199" i="221"/>
  <c r="S481" i="224"/>
  <c r="S430" i="224"/>
  <c r="AQ199" i="224"/>
  <c r="S149" i="224"/>
  <c r="S106" i="224"/>
  <c r="R490" i="223"/>
  <c r="R448" i="223"/>
  <c r="R407" i="223"/>
  <c r="R382" i="223"/>
  <c r="AP352" i="223"/>
  <c r="S308" i="223"/>
  <c r="R286" i="223"/>
  <c r="R247" i="223"/>
  <c r="R220" i="223"/>
  <c r="S163" i="223"/>
  <c r="AO29" i="223"/>
  <c r="AR12" i="223"/>
  <c r="R481" i="224"/>
  <c r="R430" i="224"/>
  <c r="R381" i="224"/>
  <c r="R258" i="224"/>
  <c r="AP199" i="224"/>
  <c r="R149" i="224"/>
  <c r="R106" i="224"/>
  <c r="S24" i="224"/>
  <c r="R441" i="223"/>
  <c r="S404" i="223"/>
  <c r="R379" i="223"/>
  <c r="AN352" i="223"/>
  <c r="S332" i="223"/>
  <c r="R308" i="223"/>
  <c r="S285" i="223"/>
  <c r="S245" i="223"/>
  <c r="S219" i="223"/>
  <c r="S180" i="223"/>
  <c r="R163" i="223"/>
  <c r="S146" i="223"/>
  <c r="S129" i="223"/>
  <c r="S78" i="223"/>
  <c r="AN29" i="223"/>
  <c r="AQ12" i="223"/>
  <c r="X7" i="223"/>
  <c r="X6" i="223" s="1"/>
  <c r="R516" i="222"/>
  <c r="S499" i="222"/>
  <c r="S482" i="222"/>
  <c r="S467" i="222"/>
  <c r="S449" i="222"/>
  <c r="R431" i="222"/>
  <c r="R418" i="222"/>
  <c r="AR386" i="222"/>
  <c r="R376" i="222"/>
  <c r="S362" i="222"/>
  <c r="AQ335" i="222"/>
  <c r="R324" i="222"/>
  <c r="S310" i="222"/>
  <c r="S299" i="222"/>
  <c r="AN284" i="222"/>
  <c r="S270" i="222"/>
  <c r="R258" i="222"/>
  <c r="R245" i="222"/>
  <c r="AO216" i="222"/>
  <c r="R203" i="222"/>
  <c r="R192" i="222"/>
  <c r="S167" i="222"/>
  <c r="S154" i="222"/>
  <c r="S144" i="222"/>
  <c r="AR131" i="222"/>
  <c r="R122" i="222"/>
  <c r="R102" i="222"/>
  <c r="S92" i="222"/>
  <c r="R81" i="222"/>
  <c r="R478" i="224"/>
  <c r="AO199" i="224"/>
  <c r="AR148" i="224"/>
  <c r="S17" i="224"/>
  <c r="S439" i="223"/>
  <c r="AQ403" i="223"/>
  <c r="R378" i="223"/>
  <c r="R332" i="223"/>
  <c r="R306" i="223"/>
  <c r="AQ284" i="223"/>
  <c r="S265" i="223"/>
  <c r="R244" i="223"/>
  <c r="S217" i="223"/>
  <c r="S179" i="223"/>
  <c r="R161" i="223"/>
  <c r="R146" i="223"/>
  <c r="R129" i="223"/>
  <c r="S112" i="223"/>
  <c r="S95" i="223"/>
  <c r="S77" i="223"/>
  <c r="R61" i="223"/>
  <c r="AP12" i="223"/>
  <c r="R7" i="223"/>
  <c r="S514" i="222"/>
  <c r="R496" i="222"/>
  <c r="R482" i="222"/>
  <c r="S465" i="222"/>
  <c r="R448" i="222"/>
  <c r="S430" i="222"/>
  <c r="S416" i="222"/>
  <c r="AQ386" i="222"/>
  <c r="R375" i="222"/>
  <c r="R362" i="222"/>
  <c r="R350" i="222"/>
  <c r="AP335" i="222"/>
  <c r="S323" i="222"/>
  <c r="R310" i="222"/>
  <c r="R299" i="222"/>
  <c r="S269" i="222"/>
  <c r="S257" i="222"/>
  <c r="R243" i="222"/>
  <c r="R230" i="222"/>
  <c r="AN216" i="222"/>
  <c r="S202" i="222"/>
  <c r="R191" i="222"/>
  <c r="AQ165" i="222"/>
  <c r="R154" i="222"/>
  <c r="R144" i="222"/>
  <c r="AQ131" i="222"/>
  <c r="S121" i="222"/>
  <c r="S100" i="222"/>
  <c r="R92" i="222"/>
  <c r="AR80" i="222"/>
  <c r="R72" i="222"/>
  <c r="R52" i="222"/>
  <c r="S43" i="222"/>
  <c r="S33" i="222"/>
  <c r="S16" i="222"/>
  <c r="AL7" i="222"/>
  <c r="AL6" i="222" s="1"/>
  <c r="J7" i="222"/>
  <c r="R516" i="221"/>
  <c r="AR505" i="221"/>
  <c r="S497" i="221"/>
  <c r="AO488" i="221"/>
  <c r="S479" i="221"/>
  <c r="AN471" i="221"/>
  <c r="R462" i="221"/>
  <c r="R445" i="221"/>
  <c r="R428" i="221"/>
  <c r="R411" i="221"/>
  <c r="R394" i="221"/>
  <c r="R377" i="221"/>
  <c r="S360" i="221"/>
  <c r="AN352" i="221"/>
  <c r="S343" i="221"/>
  <c r="AN335" i="221"/>
  <c r="R327" i="221"/>
  <c r="AO318" i="221"/>
  <c r="R310" i="221"/>
  <c r="AO301" i="221"/>
  <c r="R293" i="221"/>
  <c r="AO284" i="221"/>
  <c r="S275" i="221"/>
  <c r="AN267" i="221"/>
  <c r="R258" i="221"/>
  <c r="S240" i="221"/>
  <c r="S223" i="221"/>
  <c r="R206" i="221"/>
  <c r="S189" i="221"/>
  <c r="R172" i="221"/>
  <c r="R155" i="221"/>
  <c r="R138" i="221"/>
  <c r="AQ148" i="224"/>
  <c r="R17" i="224"/>
  <c r="R439" i="223"/>
  <c r="R372" i="223"/>
  <c r="S331" i="223"/>
  <c r="R305" i="223"/>
  <c r="R264" i="223"/>
  <c r="R241" i="223"/>
  <c r="R217" i="223"/>
  <c r="S177" i="223"/>
  <c r="S159" i="223"/>
  <c r="S145" i="223"/>
  <c r="S127" i="223"/>
  <c r="R112" i="223"/>
  <c r="S93" i="223"/>
  <c r="R77" i="223"/>
  <c r="S58" i="223"/>
  <c r="S44" i="223"/>
  <c r="S513" i="222"/>
  <c r="S495" i="222"/>
  <c r="S481" i="222"/>
  <c r="R465" i="222"/>
  <c r="R447" i="222"/>
  <c r="R430" i="222"/>
  <c r="R416" i="222"/>
  <c r="AP386" i="222"/>
  <c r="S373" i="222"/>
  <c r="S360" i="222"/>
  <c r="S349" i="222"/>
  <c r="AO335" i="222"/>
  <c r="S322" i="222"/>
  <c r="R309" i="222"/>
  <c r="R298" i="222"/>
  <c r="R269" i="222"/>
  <c r="R257" i="222"/>
  <c r="S242" i="222"/>
  <c r="S229" i="222"/>
  <c r="R202" i="222"/>
  <c r="S190" i="222"/>
  <c r="R180" i="222"/>
  <c r="AP165" i="222"/>
  <c r="S153" i="222"/>
  <c r="S143" i="222"/>
  <c r="AP131" i="222"/>
  <c r="R121" i="222"/>
  <c r="S112" i="222"/>
  <c r="R100" i="222"/>
  <c r="S91" i="222"/>
  <c r="AQ80" i="222"/>
  <c r="R71" i="222"/>
  <c r="S51" i="222"/>
  <c r="R43" i="222"/>
  <c r="R33" i="222"/>
  <c r="S26" i="222"/>
  <c r="R16" i="222"/>
  <c r="AK7" i="222"/>
  <c r="I7" i="222"/>
  <c r="S515" i="221"/>
  <c r="AQ505" i="221"/>
  <c r="R497" i="221"/>
  <c r="AN488" i="221"/>
  <c r="R479" i="221"/>
  <c r="S461" i="221"/>
  <c r="S444" i="221"/>
  <c r="S427" i="221"/>
  <c r="S410" i="221"/>
  <c r="S393" i="221"/>
  <c r="S376" i="221"/>
  <c r="R360" i="221"/>
  <c r="R343" i="221"/>
  <c r="S326" i="221"/>
  <c r="AN318" i="221"/>
  <c r="S309" i="221"/>
  <c r="AN301" i="221"/>
  <c r="S292" i="221"/>
  <c r="AN284" i="221"/>
  <c r="R275" i="221"/>
  <c r="S257" i="221"/>
  <c r="R240" i="221"/>
  <c r="R223" i="221"/>
  <c r="S205" i="221"/>
  <c r="R189" i="221"/>
  <c r="S171" i="221"/>
  <c r="S154" i="221"/>
  <c r="S137" i="221"/>
  <c r="S57" i="224"/>
  <c r="S13" i="224"/>
  <c r="S438" i="223"/>
  <c r="AQ369" i="223"/>
  <c r="R331" i="223"/>
  <c r="AR301" i="223"/>
  <c r="S262" i="223"/>
  <c r="S240" i="223"/>
  <c r="S197" i="223"/>
  <c r="R177" i="223"/>
  <c r="R159" i="223"/>
  <c r="S142" i="223"/>
  <c r="R127" i="223"/>
  <c r="S111" i="223"/>
  <c r="R93" i="223"/>
  <c r="R76" i="223"/>
  <c r="R58" i="223"/>
  <c r="R44" i="223"/>
  <c r="M7" i="223"/>
  <c r="M6" i="223" s="1"/>
  <c r="R513" i="222"/>
  <c r="R495" i="222"/>
  <c r="R481" i="222"/>
  <c r="S464" i="222"/>
  <c r="S446" i="222"/>
  <c r="S428" i="222"/>
  <c r="R415" i="222"/>
  <c r="S401" i="222"/>
  <c r="AN386" i="222"/>
  <c r="R373" i="222"/>
  <c r="R360" i="222"/>
  <c r="S348" i="222"/>
  <c r="AN335" i="222"/>
  <c r="R321" i="222"/>
  <c r="S308" i="222"/>
  <c r="S297" i="222"/>
  <c r="S268" i="222"/>
  <c r="R256" i="222"/>
  <c r="R242" i="222"/>
  <c r="S228" i="222"/>
  <c r="R201" i="222"/>
  <c r="S189" i="222"/>
  <c r="S179" i="222"/>
  <c r="AO165" i="222"/>
  <c r="S152" i="222"/>
  <c r="R143" i="222"/>
  <c r="AN131" i="222"/>
  <c r="S120" i="222"/>
  <c r="R112" i="222"/>
  <c r="R91" i="222"/>
  <c r="AP80" i="222"/>
  <c r="S70" i="222"/>
  <c r="R50" i="222"/>
  <c r="S42" i="222"/>
  <c r="S32" i="222"/>
  <c r="R26" i="222"/>
  <c r="S15" i="222"/>
  <c r="AI7" i="222"/>
  <c r="AI6" i="222" s="1"/>
  <c r="R515" i="221"/>
  <c r="AP505" i="221"/>
  <c r="S496" i="221"/>
  <c r="S478" i="221"/>
  <c r="R461" i="221"/>
  <c r="R444" i="221"/>
  <c r="R427" i="221"/>
  <c r="R410" i="221"/>
  <c r="R393" i="221"/>
  <c r="R376" i="221"/>
  <c r="S359" i="221"/>
  <c r="S342" i="221"/>
  <c r="R326" i="221"/>
  <c r="R309" i="221"/>
  <c r="R292" i="221"/>
  <c r="S274" i="221"/>
  <c r="R257" i="221"/>
  <c r="S239" i="221"/>
  <c r="S222" i="221"/>
  <c r="R205" i="221"/>
  <c r="S188" i="221"/>
  <c r="R171" i="221"/>
  <c r="R154" i="221"/>
  <c r="R137" i="221"/>
  <c r="R506" i="224"/>
  <c r="R455" i="224"/>
  <c r="S410" i="224"/>
  <c r="R187" i="224"/>
  <c r="R516" i="223"/>
  <c r="S435" i="223"/>
  <c r="R387" i="223"/>
  <c r="R344" i="223"/>
  <c r="S320" i="223"/>
  <c r="R280" i="223"/>
  <c r="R255" i="223"/>
  <c r="S212" i="223"/>
  <c r="S190" i="223"/>
  <c r="R168" i="223"/>
  <c r="S153" i="223"/>
  <c r="S137" i="223"/>
  <c r="S121" i="223"/>
  <c r="R105" i="223"/>
  <c r="R86" i="223"/>
  <c r="R69" i="223"/>
  <c r="S52" i="223"/>
  <c r="R41" i="223"/>
  <c r="S22" i="223"/>
  <c r="S506" i="222"/>
  <c r="R492" i="222"/>
  <c r="R476" i="222"/>
  <c r="R459" i="222"/>
  <c r="R440" i="222"/>
  <c r="R424" i="222"/>
  <c r="R411" i="222"/>
  <c r="R397" i="222"/>
  <c r="AP369" i="222"/>
  <c r="R357" i="222"/>
  <c r="R345" i="222"/>
  <c r="S333" i="222"/>
  <c r="AO318" i="222"/>
  <c r="S304" i="222"/>
  <c r="S292" i="222"/>
  <c r="S280" i="222"/>
  <c r="R252" i="222"/>
  <c r="S238" i="222"/>
  <c r="R225" i="222"/>
  <c r="R212" i="222"/>
  <c r="S185" i="222"/>
  <c r="R175" i="222"/>
  <c r="S149" i="222"/>
  <c r="R139" i="222"/>
  <c r="R117" i="222"/>
  <c r="S108" i="222"/>
  <c r="AR97" i="222"/>
  <c r="R88" i="222"/>
  <c r="R68" i="222"/>
  <c r="S58" i="222"/>
  <c r="S47" i="222"/>
  <c r="S40" i="222"/>
  <c r="R30" i="222"/>
  <c r="R29" i="222"/>
  <c r="S23" i="222"/>
  <c r="R13" i="222"/>
  <c r="AB7" i="222"/>
  <c r="AB6" i="222" s="1"/>
  <c r="R512" i="221"/>
  <c r="S493" i="221"/>
  <c r="R486" i="221"/>
  <c r="R476" i="221"/>
  <c r="S468" i="221"/>
  <c r="S458" i="221"/>
  <c r="S451" i="221"/>
  <c r="S441" i="221"/>
  <c r="S434" i="221"/>
  <c r="S424" i="221"/>
  <c r="S417" i="221"/>
  <c r="S407" i="221"/>
  <c r="S400" i="221"/>
  <c r="S390" i="221"/>
  <c r="S383" i="221"/>
  <c r="S373" i="221"/>
  <c r="R367" i="221"/>
  <c r="R357" i="221"/>
  <c r="R350" i="221"/>
  <c r="R340" i="221"/>
  <c r="S333" i="221"/>
  <c r="S323" i="221"/>
  <c r="S316" i="221"/>
  <c r="S306" i="221"/>
  <c r="S299" i="221"/>
  <c r="S289" i="221"/>
  <c r="R282" i="221"/>
  <c r="R272" i="221"/>
  <c r="S264" i="221"/>
  <c r="S254" i="221"/>
  <c r="R247" i="221"/>
  <c r="R237" i="221"/>
  <c r="R230" i="221"/>
  <c r="R220" i="221"/>
  <c r="S212" i="221"/>
  <c r="S202" i="221"/>
  <c r="S195" i="221"/>
  <c r="AR505" i="224"/>
  <c r="AR454" i="224"/>
  <c r="AQ182" i="224"/>
  <c r="S510" i="223"/>
  <c r="R466" i="223"/>
  <c r="R434" i="223"/>
  <c r="AR386" i="223"/>
  <c r="S342" i="223"/>
  <c r="R319" i="223"/>
  <c r="R275" i="223"/>
  <c r="S252" i="223"/>
  <c r="S211" i="223"/>
  <c r="S189" i="223"/>
  <c r="S166" i="223"/>
  <c r="S165" i="223"/>
  <c r="R153" i="223"/>
  <c r="R137" i="223"/>
  <c r="R121" i="223"/>
  <c r="S103" i="223"/>
  <c r="S85" i="223"/>
  <c r="S68" i="223"/>
  <c r="R52" i="223"/>
  <c r="S40" i="223"/>
  <c r="R22" i="223"/>
  <c r="R506" i="222"/>
  <c r="S490" i="222"/>
  <c r="R475" i="222"/>
  <c r="S458" i="222"/>
  <c r="AR437" i="222"/>
  <c r="S423" i="222"/>
  <c r="S409" i="222"/>
  <c r="R396" i="222"/>
  <c r="S384" i="222"/>
  <c r="AO369" i="222"/>
  <c r="R356" i="222"/>
  <c r="S344" i="222"/>
  <c r="R332" i="222"/>
  <c r="S303" i="222"/>
  <c r="R292" i="222"/>
  <c r="S279" i="222"/>
  <c r="AP250" i="222"/>
  <c r="S237" i="222"/>
  <c r="S224" i="222"/>
  <c r="R211" i="222"/>
  <c r="R185" i="222"/>
  <c r="S174" i="222"/>
  <c r="S163" i="222"/>
  <c r="AQ148" i="222"/>
  <c r="R129" i="222"/>
  <c r="S116" i="222"/>
  <c r="R108" i="222"/>
  <c r="AQ97" i="222"/>
  <c r="S87" i="222"/>
  <c r="S66" i="222"/>
  <c r="R58" i="222"/>
  <c r="R47" i="222"/>
  <c r="S46" i="222"/>
  <c r="R40" i="222"/>
  <c r="AR29" i="222"/>
  <c r="R23" i="222"/>
  <c r="AQ12" i="222"/>
  <c r="AA7" i="222"/>
  <c r="AA6" i="222" s="1"/>
  <c r="S511" i="221"/>
  <c r="S503" i="221"/>
  <c r="R493" i="221"/>
  <c r="S485" i="221"/>
  <c r="S475" i="221"/>
  <c r="R468" i="221"/>
  <c r="R458" i="221"/>
  <c r="R451" i="221"/>
  <c r="R441" i="221"/>
  <c r="R434" i="221"/>
  <c r="R424" i="221"/>
  <c r="R417" i="221"/>
  <c r="R407" i="221"/>
  <c r="R400" i="221"/>
  <c r="R390" i="221"/>
  <c r="R383" i="221"/>
  <c r="R373" i="221"/>
  <c r="S366" i="221"/>
  <c r="S356" i="221"/>
  <c r="S349" i="221"/>
  <c r="S339" i="221"/>
  <c r="R333" i="221"/>
  <c r="R323" i="221"/>
  <c r="R316" i="221"/>
  <c r="R306" i="221"/>
  <c r="R299" i="221"/>
  <c r="R289" i="221"/>
  <c r="S281" i="221"/>
  <c r="S271" i="221"/>
  <c r="R264" i="221"/>
  <c r="R254" i="221"/>
  <c r="S246" i="221"/>
  <c r="S236" i="221"/>
  <c r="S229" i="221"/>
  <c r="S219" i="221"/>
  <c r="R212" i="221"/>
  <c r="R202" i="221"/>
  <c r="R195" i="221"/>
  <c r="S185" i="221"/>
  <c r="R178" i="221"/>
  <c r="R168" i="221"/>
  <c r="R161" i="221"/>
  <c r="R151" i="221"/>
  <c r="R144" i="221"/>
  <c r="S418" i="224"/>
  <c r="AQ284" i="224"/>
  <c r="R384" i="223"/>
  <c r="S341" i="223"/>
  <c r="AO301" i="223"/>
  <c r="S273" i="223"/>
  <c r="S236" i="223"/>
  <c r="S203" i="223"/>
  <c r="AQ148" i="223"/>
  <c r="R103" i="223"/>
  <c r="S54" i="223"/>
  <c r="R34" i="223"/>
  <c r="S489" i="222"/>
  <c r="S468" i="222"/>
  <c r="S413" i="222"/>
  <c r="S394" i="222"/>
  <c r="R386" i="222"/>
  <c r="AQ369" i="222"/>
  <c r="S327" i="222"/>
  <c r="R303" i="222"/>
  <c r="R285" i="222"/>
  <c r="R240" i="222"/>
  <c r="S221" i="222"/>
  <c r="AN199" i="222"/>
  <c r="R145" i="222"/>
  <c r="S126" i="222"/>
  <c r="S54" i="222"/>
  <c r="S41" i="222"/>
  <c r="R15" i="222"/>
  <c r="X7" i="222"/>
  <c r="X6" i="222" s="1"/>
  <c r="R519" i="221"/>
  <c r="S491" i="221"/>
  <c r="S481" i="221"/>
  <c r="R456" i="221"/>
  <c r="S447" i="221"/>
  <c r="R423" i="221"/>
  <c r="S414" i="221"/>
  <c r="R391" i="221"/>
  <c r="S381" i="221"/>
  <c r="AO369" i="221"/>
  <c r="S358" i="221"/>
  <c r="S348" i="221"/>
  <c r="AR335" i="221"/>
  <c r="S324" i="221"/>
  <c r="S313" i="221"/>
  <c r="S287" i="221"/>
  <c r="S277" i="221"/>
  <c r="R252" i="221"/>
  <c r="R243" i="221"/>
  <c r="S218" i="221"/>
  <c r="S209" i="221"/>
  <c r="R187" i="221"/>
  <c r="R179" i="221"/>
  <c r="S166" i="221"/>
  <c r="R159" i="221"/>
  <c r="AO148" i="221"/>
  <c r="S139" i="221"/>
  <c r="R121" i="221"/>
  <c r="R104" i="221"/>
  <c r="R87" i="221"/>
  <c r="R70" i="221"/>
  <c r="R53" i="221"/>
  <c r="R36" i="221"/>
  <c r="R21" i="221"/>
  <c r="AO12" i="221"/>
  <c r="AE7" i="221"/>
  <c r="AE6" i="221" s="1"/>
  <c r="S513" i="220"/>
  <c r="AN505" i="220"/>
  <c r="R496" i="220"/>
  <c r="R479" i="220"/>
  <c r="R462" i="220"/>
  <c r="R445" i="220"/>
  <c r="R428" i="220"/>
  <c r="R411" i="220"/>
  <c r="R394" i="220"/>
  <c r="S377" i="220"/>
  <c r="AN369" i="220"/>
  <c r="S360" i="220"/>
  <c r="AN352" i="220"/>
  <c r="S343" i="220"/>
  <c r="AN335" i="220"/>
  <c r="S411" i="224"/>
  <c r="AO369" i="223"/>
  <c r="S340" i="223"/>
  <c r="AN301" i="223"/>
  <c r="S271" i="223"/>
  <c r="R235" i="223"/>
  <c r="R203" i="223"/>
  <c r="R173" i="223"/>
  <c r="AP148" i="223"/>
  <c r="S125" i="223"/>
  <c r="S102" i="223"/>
  <c r="R53" i="223"/>
  <c r="S32" i="223"/>
  <c r="AO488" i="222"/>
  <c r="R464" i="222"/>
  <c r="S412" i="222"/>
  <c r="S391" i="222"/>
  <c r="AN369" i="222"/>
  <c r="R327" i="222"/>
  <c r="R411" i="224"/>
  <c r="R90" i="224"/>
  <c r="R432" i="223"/>
  <c r="AN369" i="223"/>
  <c r="R340" i="223"/>
  <c r="S269" i="223"/>
  <c r="AP233" i="223"/>
  <c r="S172" i="223"/>
  <c r="R125" i="223"/>
  <c r="R102" i="223"/>
  <c r="S51" i="223"/>
  <c r="AN488" i="222"/>
  <c r="S461" i="222"/>
  <c r="R412" i="222"/>
  <c r="S390" i="222"/>
  <c r="S81" i="224"/>
  <c r="AG7" i="224"/>
  <c r="AG6" i="224" s="1"/>
  <c r="R431" i="223"/>
  <c r="R338" i="223"/>
  <c r="S268" i="223"/>
  <c r="S171" i="223"/>
  <c r="S123" i="223"/>
  <c r="R98" i="223"/>
  <c r="R51" i="223"/>
  <c r="R517" i="222"/>
  <c r="R229" i="224"/>
  <c r="S35" i="224"/>
  <c r="R474" i="223"/>
  <c r="AO420" i="223"/>
  <c r="AO335" i="223"/>
  <c r="R171" i="223"/>
  <c r="R122" i="223"/>
  <c r="AR97" i="223"/>
  <c r="S75" i="223"/>
  <c r="R50" i="223"/>
  <c r="R511" i="222"/>
  <c r="R460" i="222"/>
  <c r="S433" i="222"/>
  <c r="R407" i="222"/>
  <c r="R403" i="222"/>
  <c r="R387" i="222"/>
  <c r="R347" i="222"/>
  <c r="S320" i="222"/>
  <c r="AO301" i="222"/>
  <c r="S262" i="222"/>
  <c r="R236" i="222"/>
  <c r="R160" i="222"/>
  <c r="S139" i="222"/>
  <c r="R124" i="222"/>
  <c r="R109" i="222"/>
  <c r="R93" i="222"/>
  <c r="R78" i="222"/>
  <c r="AQ63" i="222"/>
  <c r="S49" i="222"/>
  <c r="R38" i="222"/>
  <c r="S27" i="222"/>
  <c r="AP12" i="222"/>
  <c r="O7" i="222"/>
  <c r="O6" i="222" s="1"/>
  <c r="S516" i="221"/>
  <c r="R503" i="221"/>
  <c r="S489" i="221"/>
  <c r="S477" i="221"/>
  <c r="R467" i="221"/>
  <c r="AQ454" i="221"/>
  <c r="S443" i="221"/>
  <c r="R435" i="221"/>
  <c r="R421" i="221"/>
  <c r="R420" i="221"/>
  <c r="R412" i="221"/>
  <c r="R388" i="221"/>
  <c r="S379" i="221"/>
  <c r="S355" i="221"/>
  <c r="S346" i="221"/>
  <c r="S321" i="221"/>
  <c r="R311" i="221"/>
  <c r="S298" i="221"/>
  <c r="S285" i="221"/>
  <c r="S273" i="221"/>
  <c r="R263" i="221"/>
  <c r="AQ250" i="221"/>
  <c r="R239" i="221"/>
  <c r="S230" i="221"/>
  <c r="AR216" i="221"/>
  <c r="R207" i="221"/>
  <c r="R197" i="221"/>
  <c r="S184" i="221"/>
  <c r="S176" i="221"/>
  <c r="AP165" i="221"/>
  <c r="R157" i="221"/>
  <c r="R136" i="221"/>
  <c r="R129" i="221"/>
  <c r="R119" i="221"/>
  <c r="R112" i="221"/>
  <c r="R102" i="221"/>
  <c r="R95" i="221"/>
  <c r="R85" i="221"/>
  <c r="R78" i="221"/>
  <c r="R68" i="221"/>
  <c r="R61" i="221"/>
  <c r="R51" i="221"/>
  <c r="R44" i="221"/>
  <c r="S34" i="221"/>
  <c r="R19" i="221"/>
  <c r="Z7" i="221"/>
  <c r="Z6" i="221" s="1"/>
  <c r="S511" i="220"/>
  <c r="R494" i="220"/>
  <c r="R477" i="220"/>
  <c r="R460" i="220"/>
  <c r="R443" i="220"/>
  <c r="R426" i="220"/>
  <c r="R409" i="220"/>
  <c r="R392" i="220"/>
  <c r="S375" i="220"/>
  <c r="S358" i="220"/>
  <c r="S341" i="220"/>
  <c r="R457" i="224"/>
  <c r="S273" i="224"/>
  <c r="AP29" i="224"/>
  <c r="AN335" i="223"/>
  <c r="R166" i="223"/>
  <c r="R120" i="223"/>
  <c r="AQ97" i="223"/>
  <c r="S72" i="223"/>
  <c r="S49" i="223"/>
  <c r="R510" i="222"/>
  <c r="S457" i="222"/>
  <c r="R426" i="222"/>
  <c r="S406" i="222"/>
  <c r="S345" i="222"/>
  <c r="S319" i="222"/>
  <c r="S455" i="224"/>
  <c r="R270" i="224"/>
  <c r="AO29" i="224"/>
  <c r="S299" i="223"/>
  <c r="AR165" i="223"/>
  <c r="S119" i="223"/>
  <c r="S114" i="223"/>
  <c r="S70" i="223"/>
  <c r="AR46" i="223"/>
  <c r="S507" i="222"/>
  <c r="R457" i="222"/>
  <c r="S425" i="222"/>
  <c r="R405" i="222"/>
  <c r="S367" i="222"/>
  <c r="S343" i="222"/>
  <c r="AQ318" i="222"/>
  <c r="R282" i="222"/>
  <c r="S261" i="222"/>
  <c r="R235" i="222"/>
  <c r="S196" i="222"/>
  <c r="S177" i="222"/>
  <c r="R158" i="222"/>
  <c r="R138" i="222"/>
  <c r="R120" i="222"/>
  <c r="R107" i="222"/>
  <c r="R90" i="222"/>
  <c r="R76" i="222"/>
  <c r="S48" i="222"/>
  <c r="R37" i="222"/>
  <c r="S25" i="222"/>
  <c r="AN12" i="222"/>
  <c r="L7" i="222"/>
  <c r="L6" i="222" s="1"/>
  <c r="R514" i="221"/>
  <c r="R502" i="221"/>
  <c r="AQ488" i="221"/>
  <c r="S476" i="221"/>
  <c r="R466" i="221"/>
  <c r="AN454" i="221"/>
  <c r="S442" i="221"/>
  <c r="R433" i="221"/>
  <c r="AQ420" i="221"/>
  <c r="S409" i="221"/>
  <c r="R401" i="221"/>
  <c r="R387" i="221"/>
  <c r="R386" i="221"/>
  <c r="R378" i="221"/>
  <c r="S354" i="221"/>
  <c r="S345" i="221"/>
  <c r="S320" i="221"/>
  <c r="S308" i="221"/>
  <c r="S297" i="221"/>
  <c r="AQ284" i="221"/>
  <c r="S272" i="221"/>
  <c r="R262" i="221"/>
  <c r="AN250" i="221"/>
  <c r="R238" i="221"/>
  <c r="S228" i="221"/>
  <c r="AP216" i="221"/>
  <c r="S204" i="221"/>
  <c r="R196" i="221"/>
  <c r="S183" i="221"/>
  <c r="S175" i="221"/>
  <c r="AN165" i="221"/>
  <c r="R156" i="221"/>
  <c r="R135" i="221"/>
  <c r="R128" i="221"/>
  <c r="R118" i="221"/>
  <c r="R111" i="221"/>
  <c r="R101" i="221"/>
  <c r="R94" i="221"/>
  <c r="R84" i="221"/>
  <c r="R77" i="221"/>
  <c r="R67" i="221"/>
  <c r="R60" i="221"/>
  <c r="R50" i="221"/>
  <c r="R43" i="221"/>
  <c r="S33" i="221"/>
  <c r="S27" i="221"/>
  <c r="R18" i="221"/>
  <c r="X7" i="221"/>
  <c r="X6" i="221" s="1"/>
  <c r="S520" i="220"/>
  <c r="S510" i="220"/>
  <c r="R503" i="220"/>
  <c r="R493" i="220"/>
  <c r="R486" i="220"/>
  <c r="R394" i="224"/>
  <c r="S331" i="224"/>
  <c r="S268" i="224"/>
  <c r="R132" i="224"/>
  <c r="R366" i="223"/>
  <c r="S297" i="223"/>
  <c r="S231" i="223"/>
  <c r="R196" i="223"/>
  <c r="AQ165" i="223"/>
  <c r="R142" i="223"/>
  <c r="S117" i="223"/>
  <c r="R70" i="223"/>
  <c r="AP46" i="223"/>
  <c r="S26" i="223"/>
  <c r="AI7" i="223"/>
  <c r="AI6" i="223" s="1"/>
  <c r="R507" i="222"/>
  <c r="R483" i="222"/>
  <c r="AQ454" i="222"/>
  <c r="R425" i="222"/>
  <c r="S404" i="222"/>
  <c r="R363" i="222"/>
  <c r="R343" i="222"/>
  <c r="AP318" i="222"/>
  <c r="R281" i="222"/>
  <c r="S258" i="222"/>
  <c r="S234" i="222"/>
  <c r="R196" i="222"/>
  <c r="R177" i="222"/>
  <c r="R155" i="222"/>
  <c r="S119" i="222"/>
  <c r="S106" i="222"/>
  <c r="S89" i="222"/>
  <c r="S75" i="222"/>
  <c r="R48" i="222"/>
  <c r="S36" i="222"/>
  <c r="R25" i="222"/>
  <c r="K7" i="222"/>
  <c r="R513" i="221"/>
  <c r="S501" i="221"/>
  <c r="AP488" i="221"/>
  <c r="R475" i="221"/>
  <c r="S465" i="221"/>
  <c r="R442" i="221"/>
  <c r="S432" i="221"/>
  <c r="AO420" i="221"/>
  <c r="R409" i="221"/>
  <c r="S399" i="221"/>
  <c r="AR386" i="221"/>
  <c r="S377" i="221"/>
  <c r="R354" i="221"/>
  <c r="S344" i="221"/>
  <c r="R320" i="221"/>
  <c r="R308" i="221"/>
  <c r="R297" i="221"/>
  <c r="AP284" i="221"/>
  <c r="R271" i="221"/>
  <c r="S261" i="221"/>
  <c r="S237" i="221"/>
  <c r="R228" i="221"/>
  <c r="AN216" i="221"/>
  <c r="R204" i="221"/>
  <c r="S194" i="221"/>
  <c r="R183" i="221"/>
  <c r="R175" i="221"/>
  <c r="S155" i="221"/>
  <c r="S146" i="221"/>
  <c r="S134" i="221"/>
  <c r="S127" i="221"/>
  <c r="S117" i="221"/>
  <c r="S110" i="221"/>
  <c r="S100" i="221"/>
  <c r="S93" i="221"/>
  <c r="S76" i="221"/>
  <c r="S66" i="221"/>
  <c r="S59" i="221"/>
  <c r="S49" i="221"/>
  <c r="S42" i="221"/>
  <c r="R33" i="221"/>
  <c r="R27" i="221"/>
  <c r="S17" i="221"/>
  <c r="W7" i="221"/>
  <c r="R520" i="220"/>
  <c r="R510" i="220"/>
  <c r="S502" i="220"/>
  <c r="S492" i="220"/>
  <c r="S485" i="220"/>
  <c r="R128" i="224"/>
  <c r="AP12" i="224"/>
  <c r="R455" i="223"/>
  <c r="S361" i="223"/>
  <c r="R323" i="223"/>
  <c r="R252" i="223"/>
  <c r="S188" i="223"/>
  <c r="R136" i="223"/>
  <c r="R88" i="223"/>
  <c r="AR63" i="223"/>
  <c r="S43" i="223"/>
  <c r="R18" i="223"/>
  <c r="I7" i="223"/>
  <c r="R472" i="222"/>
  <c r="R450" i="222"/>
  <c r="AP420" i="222"/>
  <c r="S380" i="222"/>
  <c r="S355" i="222"/>
  <c r="AR335" i="222"/>
  <c r="S316" i="222"/>
  <c r="S293" i="222"/>
  <c r="R275" i="222"/>
  <c r="AO250" i="222"/>
  <c r="S208" i="222"/>
  <c r="R188" i="222"/>
  <c r="S172" i="222"/>
  <c r="AP148" i="222"/>
  <c r="R133" i="222"/>
  <c r="R115" i="222"/>
  <c r="S102" i="222"/>
  <c r="S85" i="222"/>
  <c r="S72" i="222"/>
  <c r="S59" i="222"/>
  <c r="R32" i="222"/>
  <c r="R21" i="222"/>
  <c r="S509" i="221"/>
  <c r="S498" i="221"/>
  <c r="S486" i="221"/>
  <c r="S472" i="221"/>
  <c r="S462" i="221"/>
  <c r="S452" i="221"/>
  <c r="S438" i="221"/>
  <c r="R430" i="221"/>
  <c r="S405" i="221"/>
  <c r="R397" i="221"/>
  <c r="S372" i="221"/>
  <c r="S364" i="221"/>
  <c r="AO352" i="221"/>
  <c r="S340" i="221"/>
  <c r="S330" i="221"/>
  <c r="S304" i="221"/>
  <c r="R294" i="221"/>
  <c r="S282" i="221"/>
  <c r="S268" i="221"/>
  <c r="S258" i="221"/>
  <c r="R248" i="221"/>
  <c r="R234" i="221"/>
  <c r="R233" i="221"/>
  <c r="S225" i="221"/>
  <c r="S214" i="221"/>
  <c r="S200" i="221"/>
  <c r="S192" i="221"/>
  <c r="AN182" i="221"/>
  <c r="S172" i="221"/>
  <c r="S163" i="221"/>
  <c r="S151" i="221"/>
  <c r="S143" i="221"/>
  <c r="R132" i="221"/>
  <c r="R125" i="221"/>
  <c r="R115" i="221"/>
  <c r="R108" i="221"/>
  <c r="R98" i="221"/>
  <c r="R91" i="221"/>
  <c r="S81" i="221"/>
  <c r="R74" i="221"/>
  <c r="R64" i="221"/>
  <c r="R57" i="221"/>
  <c r="R47" i="221"/>
  <c r="R40" i="221"/>
  <c r="S30" i="221"/>
  <c r="S24" i="221"/>
  <c r="R15" i="221"/>
  <c r="M7" i="221"/>
  <c r="M6" i="221" s="1"/>
  <c r="S517" i="220"/>
  <c r="S507" i="220"/>
  <c r="R500" i="220"/>
  <c r="R490" i="220"/>
  <c r="R483" i="220"/>
  <c r="R195" i="224"/>
  <c r="S127" i="224"/>
  <c r="AR454" i="223"/>
  <c r="S395" i="223"/>
  <c r="R321" i="223"/>
  <c r="S251" i="223"/>
  <c r="R187" i="223"/>
  <c r="S157" i="223"/>
  <c r="R134" i="223"/>
  <c r="S87" i="223"/>
  <c r="AP63" i="223"/>
  <c r="R43" i="223"/>
  <c r="S17" i="223"/>
  <c r="AR471" i="222"/>
  <c r="S444" i="222"/>
  <c r="AN420" i="222"/>
  <c r="R380" i="222"/>
  <c r="R355" i="222"/>
  <c r="R316" i="222"/>
  <c r="R293" i="222"/>
  <c r="S274" i="222"/>
  <c r="AN250" i="222"/>
  <c r="R228" i="222"/>
  <c r="R207" i="222"/>
  <c r="R186" i="222"/>
  <c r="R172" i="222"/>
  <c r="AO148" i="222"/>
  <c r="AR114" i="222"/>
  <c r="S99" i="222"/>
  <c r="R85" i="222"/>
  <c r="R80" i="222"/>
  <c r="R70" i="222"/>
  <c r="R59" i="222"/>
  <c r="S31" i="222"/>
  <c r="S20" i="222"/>
  <c r="AM7" i="222"/>
  <c r="AM6" i="222" s="1"/>
  <c r="R509" i="221"/>
  <c r="R498" i="221"/>
  <c r="R485" i="221"/>
  <c r="R472" i="221"/>
  <c r="S460" i="221"/>
  <c r="R452" i="221"/>
  <c r="R438" i="221"/>
  <c r="R437" i="221"/>
  <c r="R429" i="221"/>
  <c r="R405" i="221"/>
  <c r="S396" i="221"/>
  <c r="R372" i="221"/>
  <c r="R364" i="221"/>
  <c r="R339" i="221"/>
  <c r="R330" i="221"/>
  <c r="R304" i="221"/>
  <c r="S293" i="221"/>
  <c r="R281" i="221"/>
  <c r="R268" i="221"/>
  <c r="S256" i="221"/>
  <c r="S247" i="221"/>
  <c r="AR233" i="221"/>
  <c r="S224" i="221"/>
  <c r="R214" i="221"/>
  <c r="R200" i="221"/>
  <c r="R199" i="221"/>
  <c r="R192" i="221"/>
  <c r="S170" i="221"/>
  <c r="R163" i="221"/>
  <c r="S150" i="221"/>
  <c r="R143" i="221"/>
  <c r="AR131" i="221"/>
  <c r="S131" i="221"/>
  <c r="S124" i="221"/>
  <c r="AR114" i="221"/>
  <c r="R114" i="221"/>
  <c r="S107" i="221"/>
  <c r="AR97" i="221"/>
  <c r="S97" i="221"/>
  <c r="S90" i="221"/>
  <c r="R81" i="221"/>
  <c r="S73" i="221"/>
  <c r="AR63" i="221"/>
  <c r="R63" i="221"/>
  <c r="S56" i="221"/>
  <c r="AR46" i="221"/>
  <c r="S46" i="221"/>
  <c r="S39" i="221"/>
  <c r="R30" i="221"/>
  <c r="R24" i="221"/>
  <c r="S14" i="221"/>
  <c r="AM7" i="221"/>
  <c r="AM6" i="221" s="1"/>
  <c r="L7" i="221"/>
  <c r="L6" i="221" s="1"/>
  <c r="R517" i="220"/>
  <c r="R507" i="220"/>
  <c r="S499" i="220"/>
  <c r="S489" i="220"/>
  <c r="S482" i="220"/>
  <c r="AP46" i="224"/>
  <c r="R257" i="223"/>
  <c r="R210" i="223"/>
  <c r="AR131" i="223"/>
  <c r="R21" i="223"/>
  <c r="R443" i="222"/>
  <c r="AR403" i="222"/>
  <c r="R377" i="222"/>
  <c r="R328" i="224"/>
  <c r="R193" i="224"/>
  <c r="AO46" i="224"/>
  <c r="R297" i="223"/>
  <c r="AP250" i="223"/>
  <c r="R205" i="223"/>
  <c r="AP131" i="223"/>
  <c r="R91" i="223"/>
  <c r="S56" i="223"/>
  <c r="S18" i="223"/>
  <c r="R442" i="222"/>
  <c r="S372" i="222"/>
  <c r="S347" i="222"/>
  <c r="R308" i="222"/>
  <c r="S255" i="222"/>
  <c r="R227" i="222"/>
  <c r="AP199" i="222"/>
  <c r="R151" i="222"/>
  <c r="S109" i="222"/>
  <c r="R86" i="222"/>
  <c r="R65" i="222"/>
  <c r="R49" i="222"/>
  <c r="R34" i="222"/>
  <c r="S17" i="222"/>
  <c r="S510" i="221"/>
  <c r="R494" i="221"/>
  <c r="R477" i="221"/>
  <c r="R460" i="221"/>
  <c r="R448" i="221"/>
  <c r="S431" i="221"/>
  <c r="S416" i="221"/>
  <c r="AN386" i="221"/>
  <c r="R370" i="221"/>
  <c r="R369" i="221"/>
  <c r="R358" i="221"/>
  <c r="R342" i="221"/>
  <c r="S329" i="221"/>
  <c r="S314" i="221"/>
  <c r="R298" i="221"/>
  <c r="R280" i="221"/>
  <c r="S265" i="221"/>
  <c r="AQ216" i="221"/>
  <c r="AQ199" i="221"/>
  <c r="R186" i="221"/>
  <c r="S173" i="221"/>
  <c r="S160" i="221"/>
  <c r="S132" i="221"/>
  <c r="S121" i="221"/>
  <c r="S109" i="221"/>
  <c r="AN97" i="221"/>
  <c r="S84" i="221"/>
  <c r="R73" i="221"/>
  <c r="R48" i="221"/>
  <c r="R37" i="221"/>
  <c r="R14" i="221"/>
  <c r="AI7" i="221"/>
  <c r="AI6" i="221" s="1"/>
  <c r="S508" i="220"/>
  <c r="S497" i="220"/>
  <c r="S474" i="220"/>
  <c r="S467" i="220"/>
  <c r="S456" i="220"/>
  <c r="S449" i="220"/>
  <c r="S438" i="220"/>
  <c r="S431" i="220"/>
  <c r="AR420" i="220"/>
  <c r="R420" i="220"/>
  <c r="S413" i="220"/>
  <c r="AP403" i="220"/>
  <c r="S395" i="220"/>
  <c r="AN386" i="220"/>
  <c r="R378" i="220"/>
  <c r="R359" i="220"/>
  <c r="R340" i="220"/>
  <c r="R332" i="220"/>
  <c r="R322" i="220"/>
  <c r="R315" i="220"/>
  <c r="R305" i="220"/>
  <c r="S297" i="220"/>
  <c r="S287" i="220"/>
  <c r="S280" i="220"/>
  <c r="S270" i="220"/>
  <c r="R264" i="220"/>
  <c r="S393" i="224"/>
  <c r="R350" i="223"/>
  <c r="R294" i="223"/>
  <c r="R204" i="223"/>
  <c r="S89" i="223"/>
  <c r="R55" i="223"/>
  <c r="R17" i="223"/>
  <c r="AQ437" i="222"/>
  <c r="R372" i="222"/>
  <c r="R342" i="222"/>
  <c r="S307" i="222"/>
  <c r="R254" i="222"/>
  <c r="S225" i="222"/>
  <c r="AO199" i="222"/>
  <c r="R150" i="222"/>
  <c r="S127" i="222"/>
  <c r="S107" i="222"/>
  <c r="S83" i="222"/>
  <c r="S64" i="222"/>
  <c r="AR46" i="222"/>
  <c r="R31" i="222"/>
  <c r="R17" i="222"/>
  <c r="N7" i="222"/>
  <c r="N6" i="222" s="1"/>
  <c r="R510" i="221"/>
  <c r="S492" i="221"/>
  <c r="S474" i="221"/>
  <c r="S459" i="221"/>
  <c r="R447" i="221"/>
  <c r="R431" i="221"/>
  <c r="R416" i="221"/>
  <c r="AR369" i="221"/>
  <c r="S357" i="221"/>
  <c r="S341" i="221"/>
  <c r="R329" i="221"/>
  <c r="R314" i="221"/>
  <c r="S296" i="221"/>
  <c r="S279" i="221"/>
  <c r="R265" i="221"/>
  <c r="AP199" i="221"/>
  <c r="R185" i="221"/>
  <c r="R173" i="221"/>
  <c r="R160" i="221"/>
  <c r="AQ131" i="221"/>
  <c r="S120" i="221"/>
  <c r="R109" i="221"/>
  <c r="S83" i="221"/>
  <c r="S72" i="221"/>
  <c r="S47" i="221"/>
  <c r="S36" i="221"/>
  <c r="S13" i="221"/>
  <c r="AH7" i="221"/>
  <c r="AH6" i="221" s="1"/>
  <c r="R508" i="220"/>
  <c r="R497" i="220"/>
  <c r="R474" i="220"/>
  <c r="R467" i="220"/>
  <c r="R456" i="220"/>
  <c r="R449" i="220"/>
  <c r="R438" i="220"/>
  <c r="R431" i="220"/>
  <c r="AQ420" i="220"/>
  <c r="R413" i="220"/>
  <c r="AO403" i="220"/>
  <c r="R395" i="220"/>
  <c r="R377" i="220"/>
  <c r="R358" i="220"/>
  <c r="S350" i="220"/>
  <c r="S339" i="220"/>
  <c r="S331" i="220"/>
  <c r="S321" i="220"/>
  <c r="S314" i="220"/>
  <c r="S304" i="220"/>
  <c r="R297" i="220"/>
  <c r="R287" i="220"/>
  <c r="R280" i="220"/>
  <c r="R270" i="220"/>
  <c r="S263" i="220"/>
  <c r="S253" i="220"/>
  <c r="S389" i="224"/>
  <c r="R348" i="223"/>
  <c r="R388" i="223"/>
  <c r="S344" i="223"/>
  <c r="R291" i="223"/>
  <c r="R155" i="223"/>
  <c r="S83" i="223"/>
  <c r="S479" i="222"/>
  <c r="AO437" i="222"/>
  <c r="R341" i="222"/>
  <c r="R305" i="222"/>
  <c r="S252" i="222"/>
  <c r="R223" i="222"/>
  <c r="S175" i="222"/>
  <c r="R126" i="222"/>
  <c r="R105" i="222"/>
  <c r="S81" i="222"/>
  <c r="AR63" i="222"/>
  <c r="AP46" i="222"/>
  <c r="AQ29" i="222"/>
  <c r="R14" i="222"/>
  <c r="R508" i="221"/>
  <c r="R491" i="221"/>
  <c r="S473" i="221"/>
  <c r="S457" i="221"/>
  <c r="S445" i="221"/>
  <c r="S428" i="221"/>
  <c r="R415" i="221"/>
  <c r="S401" i="221"/>
  <c r="AN369" i="221"/>
  <c r="R355" i="221"/>
  <c r="R352" i="221"/>
  <c r="S338" i="221"/>
  <c r="S327" i="221"/>
  <c r="S312" i="221"/>
  <c r="S295" i="221"/>
  <c r="S278" i="221"/>
  <c r="S262" i="221"/>
  <c r="R246" i="221"/>
  <c r="AR182" i="221"/>
  <c r="S169" i="221"/>
  <c r="S158" i="221"/>
  <c r="R146" i="221"/>
  <c r="AO131" i="221"/>
  <c r="S119" i="221"/>
  <c r="R107" i="221"/>
  <c r="S82" i="221"/>
  <c r="S71" i="221"/>
  <c r="S60" i="221"/>
  <c r="AP46" i="221"/>
  <c r="R35" i="221"/>
  <c r="R26" i="221"/>
  <c r="AR12" i="221"/>
  <c r="R12" i="221"/>
  <c r="AF7" i="221"/>
  <c r="AF6" i="221" s="1"/>
  <c r="R506" i="220"/>
  <c r="S495" i="220"/>
  <c r="R485" i="220"/>
  <c r="R473" i="220"/>
  <c r="R466" i="220"/>
  <c r="R455" i="220"/>
  <c r="R448" i="220"/>
  <c r="AQ437" i="220"/>
  <c r="R430" i="220"/>
  <c r="AO420" i="220"/>
  <c r="R412" i="220"/>
  <c r="S393" i="220"/>
  <c r="R376" i="220"/>
  <c r="R357" i="220"/>
  <c r="S349" i="220"/>
  <c r="S338" i="220"/>
  <c r="S330" i="220"/>
  <c r="S320" i="220"/>
  <c r="S313" i="220"/>
  <c r="S303" i="220"/>
  <c r="R296" i="220"/>
  <c r="R286" i="220"/>
  <c r="R279" i="220"/>
  <c r="R269" i="220"/>
  <c r="S262" i="220"/>
  <c r="S252" i="220"/>
  <c r="S465" i="223"/>
  <c r="AP386" i="223"/>
  <c r="S154" i="223"/>
  <c r="S148" i="223"/>
  <c r="S81" i="223"/>
  <c r="S478" i="222"/>
  <c r="R401" i="222"/>
  <c r="R340" i="222"/>
  <c r="S302" i="222"/>
  <c r="S282" i="222"/>
  <c r="S222" i="222"/>
  <c r="R174" i="222"/>
  <c r="S125" i="222"/>
  <c r="S104" i="222"/>
  <c r="AO80" i="222"/>
  <c r="AN63" i="222"/>
  <c r="AN46" i="222"/>
  <c r="AO29" i="222"/>
  <c r="S13" i="222"/>
  <c r="S507" i="221"/>
  <c r="S490" i="221"/>
  <c r="R473" i="221"/>
  <c r="R457" i="221"/>
  <c r="R443" i="221"/>
  <c r="S426" i="221"/>
  <c r="R414" i="221"/>
  <c r="R399" i="221"/>
  <c r="S353" i="221"/>
  <c r="R338" i="221"/>
  <c r="S325" i="221"/>
  <c r="R312" i="221"/>
  <c r="R295" i="221"/>
  <c r="R278" i="221"/>
  <c r="R261" i="221"/>
  <c r="S245" i="221"/>
  <c r="S231" i="221"/>
  <c r="AQ182" i="221"/>
  <c r="R169" i="221"/>
  <c r="R158" i="221"/>
  <c r="S145" i="221"/>
  <c r="AN131" i="221"/>
  <c r="S118" i="221"/>
  <c r="S106" i="221"/>
  <c r="R82" i="221"/>
  <c r="R71" i="221"/>
  <c r="R59" i="221"/>
  <c r="AO46" i="221"/>
  <c r="S25" i="221"/>
  <c r="AQ12" i="221"/>
  <c r="AD7" i="221"/>
  <c r="AD6" i="221" s="1"/>
  <c r="S519" i="220"/>
  <c r="AR505" i="220"/>
  <c r="R495" i="220"/>
  <c r="S484" i="220"/>
  <c r="S472" i="220"/>
  <c r="S465" i="220"/>
  <c r="AR454" i="220"/>
  <c r="R454" i="220"/>
  <c r="S447" i="220"/>
  <c r="AP437" i="220"/>
  <c r="S429" i="220"/>
  <c r="AN420" i="220"/>
  <c r="S411" i="220"/>
  <c r="R393" i="220"/>
  <c r="R375" i="220"/>
  <c r="S367" i="220"/>
  <c r="S356" i="220"/>
  <c r="R349" i="220"/>
  <c r="R338" i="220"/>
  <c r="R330" i="220"/>
  <c r="R320" i="220"/>
  <c r="R313" i="220"/>
  <c r="R303" i="220"/>
  <c r="S295" i="220"/>
  <c r="S285" i="220"/>
  <c r="S278" i="220"/>
  <c r="S268" i="220"/>
  <c r="R262" i="220"/>
  <c r="R252" i="220"/>
  <c r="R248" i="224"/>
  <c r="R355" i="224"/>
  <c r="S285" i="224"/>
  <c r="S71" i="224"/>
  <c r="R274" i="223"/>
  <c r="S229" i="223"/>
  <c r="S183" i="223"/>
  <c r="S34" i="223"/>
  <c r="AR420" i="222"/>
  <c r="R353" i="222"/>
  <c r="R330" i="222"/>
  <c r="AP267" i="222"/>
  <c r="R239" i="222"/>
  <c r="S184" i="222"/>
  <c r="S138" i="222"/>
  <c r="R131" i="222"/>
  <c r="AQ114" i="222"/>
  <c r="R75" i="222"/>
  <c r="S57" i="222"/>
  <c r="R42" i="222"/>
  <c r="R27" i="222"/>
  <c r="S520" i="221"/>
  <c r="S484" i="221"/>
  <c r="AO437" i="221"/>
  <c r="S421" i="221"/>
  <c r="R406" i="221"/>
  <c r="S392" i="221"/>
  <c r="R380" i="221"/>
  <c r="R366" i="221"/>
  <c r="R319" i="221"/>
  <c r="R303" i="221"/>
  <c r="R287" i="221"/>
  <c r="S269" i="221"/>
  <c r="S253" i="221"/>
  <c r="R241" i="221"/>
  <c r="R224" i="221"/>
  <c r="R209" i="221"/>
  <c r="R193" i="221"/>
  <c r="S180" i="221"/>
  <c r="AO165" i="221"/>
  <c r="R150" i="221"/>
  <c r="S140" i="221"/>
  <c r="R127" i="221"/>
  <c r="AO114" i="221"/>
  <c r="S102" i="221"/>
  <c r="R90" i="221"/>
  <c r="S65" i="221"/>
  <c r="S54" i="221"/>
  <c r="S43" i="221"/>
  <c r="AQ29" i="221"/>
  <c r="R29" i="221"/>
  <c r="S21" i="221"/>
  <c r="N7" i="221"/>
  <c r="N6" i="221" s="1"/>
  <c r="R515" i="220"/>
  <c r="R489" i="220"/>
  <c r="R480" i="220"/>
  <c r="S461" i="220"/>
  <c r="S443" i="220"/>
  <c r="R425" i="220"/>
  <c r="R418" i="220"/>
  <c r="R407" i="220"/>
  <c r="R400" i="220"/>
  <c r="R389" i="220"/>
  <c r="S382" i="220"/>
  <c r="S371" i="220"/>
  <c r="R364" i="220"/>
  <c r="R353" i="220"/>
  <c r="S352" i="220"/>
  <c r="S345" i="220"/>
  <c r="AP335" i="220"/>
  <c r="S326" i="220"/>
  <c r="AN318" i="220"/>
  <c r="S309" i="220"/>
  <c r="AN301" i="220"/>
  <c r="R292" i="220"/>
  <c r="R275" i="220"/>
  <c r="S258" i="220"/>
  <c r="R68" i="224"/>
  <c r="R227" i="223"/>
  <c r="AR182" i="223"/>
  <c r="S110" i="223"/>
  <c r="R68" i="223"/>
  <c r="AR352" i="222"/>
  <c r="S326" i="222"/>
  <c r="S295" i="222"/>
  <c r="AN267" i="222"/>
  <c r="R237" i="222"/>
  <c r="S214" i="222"/>
  <c r="R184" i="222"/>
  <c r="R182" i="222"/>
  <c r="R136" i="222"/>
  <c r="AP114" i="222"/>
  <c r="S74" i="222"/>
  <c r="R57" i="222"/>
  <c r="S24" i="222"/>
  <c r="AH7" i="222"/>
  <c r="AH6" i="222" s="1"/>
  <c r="R520" i="221"/>
  <c r="S502" i="221"/>
  <c r="R484" i="221"/>
  <c r="S469" i="221"/>
  <c r="AN437" i="221"/>
  <c r="AR420" i="221"/>
  <c r="S404" i="221"/>
  <c r="R392" i="221"/>
  <c r="R379" i="221"/>
  <c r="S365" i="221"/>
  <c r="AQ318" i="221"/>
  <c r="S302" i="221"/>
  <c r="S286" i="221"/>
  <c r="R269" i="221"/>
  <c r="R253" i="221"/>
  <c r="S238" i="221"/>
  <c r="R222" i="221"/>
  <c r="S208" i="221"/>
  <c r="R180" i="221"/>
  <c r="S149" i="221"/>
  <c r="R140" i="221"/>
  <c r="S126" i="221"/>
  <c r="AN114" i="221"/>
  <c r="S101" i="221"/>
  <c r="S89" i="221"/>
  <c r="R65" i="221"/>
  <c r="R54" i="221"/>
  <c r="R42" i="221"/>
  <c r="AP29" i="221"/>
  <c r="S20" i="221"/>
  <c r="K7" i="221"/>
  <c r="S514" i="220"/>
  <c r="S503" i="220"/>
  <c r="AR488" i="220"/>
  <c r="R488" i="220"/>
  <c r="S479" i="220"/>
  <c r="R461" i="220"/>
  <c r="S442" i="220"/>
  <c r="S435" i="220"/>
  <c r="S424" i="220"/>
  <c r="S417" i="220"/>
  <c r="S406" i="220"/>
  <c r="S399" i="220"/>
  <c r="S388" i="220"/>
  <c r="R382" i="220"/>
  <c r="R371" i="220"/>
  <c r="S363" i="220"/>
  <c r="AR352" i="220"/>
  <c r="R345" i="220"/>
  <c r="AO335" i="220"/>
  <c r="R326" i="220"/>
  <c r="R309" i="220"/>
  <c r="S291" i="220"/>
  <c r="S274" i="220"/>
  <c r="R258" i="220"/>
  <c r="S364" i="223"/>
  <c r="AN182" i="223"/>
  <c r="R110" i="223"/>
  <c r="S67" i="223"/>
  <c r="S460" i="222"/>
  <c r="AP352" i="222"/>
  <c r="S324" i="222"/>
  <c r="R295" i="222"/>
  <c r="S235" i="222"/>
  <c r="R213" i="222"/>
  <c r="S183" i="222"/>
  <c r="S135" i="222"/>
  <c r="R74" i="222"/>
  <c r="R364" i="223"/>
  <c r="R194" i="223"/>
  <c r="R141" i="223"/>
  <c r="S42" i="223"/>
  <c r="R409" i="222"/>
  <c r="S330" i="222"/>
  <c r="R288" i="222"/>
  <c r="S210" i="222"/>
  <c r="R89" i="222"/>
  <c r="S37" i="222"/>
  <c r="R500" i="221"/>
  <c r="AR471" i="221"/>
  <c r="R413" i="221"/>
  <c r="S394" i="221"/>
  <c r="S374" i="221"/>
  <c r="R353" i="221"/>
  <c r="AO335" i="221"/>
  <c r="R291" i="221"/>
  <c r="AP267" i="221"/>
  <c r="R231" i="221"/>
  <c r="R211" i="221"/>
  <c r="R191" i="221"/>
  <c r="R170" i="221"/>
  <c r="S152" i="221"/>
  <c r="S136" i="221"/>
  <c r="R117" i="221"/>
  <c r="R100" i="221"/>
  <c r="S87" i="221"/>
  <c r="R72" i="221"/>
  <c r="R56" i="221"/>
  <c r="R39" i="221"/>
  <c r="R25" i="221"/>
  <c r="AQ505" i="220"/>
  <c r="S490" i="220"/>
  <c r="R476" i="220"/>
  <c r="R465" i="220"/>
  <c r="S439" i="220"/>
  <c r="R437" i="220"/>
  <c r="S427" i="220"/>
  <c r="S415" i="220"/>
  <c r="S389" i="220"/>
  <c r="S380" i="220"/>
  <c r="S354" i="220"/>
  <c r="S342" i="220"/>
  <c r="R329" i="220"/>
  <c r="S305" i="220"/>
  <c r="S293" i="220"/>
  <c r="S269" i="220"/>
  <c r="R260" i="220"/>
  <c r="R240" i="220"/>
  <c r="R223" i="220"/>
  <c r="S205" i="220"/>
  <c r="R188" i="220"/>
  <c r="S180" i="220"/>
  <c r="S170" i="220"/>
  <c r="R163" i="220"/>
  <c r="R153" i="220"/>
  <c r="S145" i="220"/>
  <c r="S135" i="220"/>
  <c r="R128" i="220"/>
  <c r="R118" i="220"/>
  <c r="S110" i="220"/>
  <c r="S100" i="220"/>
  <c r="R93" i="220"/>
  <c r="R83" i="220"/>
  <c r="S75" i="220"/>
  <c r="S65" i="220"/>
  <c r="R58" i="220"/>
  <c r="S48" i="220"/>
  <c r="S41" i="220"/>
  <c r="S31" i="220"/>
  <c r="R25" i="220"/>
  <c r="R15" i="220"/>
  <c r="N7" i="220"/>
  <c r="N6" i="220" s="1"/>
  <c r="S519" i="219"/>
  <c r="S509" i="219"/>
  <c r="S502" i="219"/>
  <c r="S492" i="219"/>
  <c r="R485" i="219"/>
  <c r="R246" i="224"/>
  <c r="S363" i="223"/>
  <c r="S191" i="223"/>
  <c r="R139" i="223"/>
  <c r="R42" i="223"/>
  <c r="R209" i="222"/>
  <c r="R87" i="222"/>
  <c r="S61" i="222"/>
  <c r="R36" i="222"/>
  <c r="S499" i="221"/>
  <c r="AP471" i="221"/>
  <c r="S435" i="221"/>
  <c r="S411" i="221"/>
  <c r="S391" i="221"/>
  <c r="R374" i="221"/>
  <c r="S369" i="221"/>
  <c r="AR352" i="221"/>
  <c r="S290" i="221"/>
  <c r="AO267" i="221"/>
  <c r="R229" i="221"/>
  <c r="S210" i="221"/>
  <c r="S190" i="221"/>
  <c r="S168" i="221"/>
  <c r="R152" i="221"/>
  <c r="S135" i="221"/>
  <c r="S116" i="221"/>
  <c r="S99" i="221"/>
  <c r="S86" i="221"/>
  <c r="S70" i="221"/>
  <c r="S55" i="221"/>
  <c r="S38" i="221"/>
  <c r="AP505" i="220"/>
  <c r="AQ488" i="220"/>
  <c r="S475" i="220"/>
  <c r="S464" i="220"/>
  <c r="R439" i="220"/>
  <c r="R427" i="220"/>
  <c r="R415" i="220"/>
  <c r="R388" i="220"/>
  <c r="R380" i="220"/>
  <c r="R354" i="220"/>
  <c r="R342" i="220"/>
  <c r="S328" i="220"/>
  <c r="R304" i="220"/>
  <c r="R293" i="220"/>
  <c r="R268" i="220"/>
  <c r="S259" i="220"/>
  <c r="S239" i="220"/>
  <c r="S222" i="220"/>
  <c r="R205" i="220"/>
  <c r="S197" i="220"/>
  <c r="S187" i="220"/>
  <c r="R180" i="220"/>
  <c r="R170" i="220"/>
  <c r="S162" i="220"/>
  <c r="S152" i="220"/>
  <c r="R145" i="220"/>
  <c r="R135" i="220"/>
  <c r="S127" i="220"/>
  <c r="S117" i="220"/>
  <c r="R110" i="220"/>
  <c r="R100" i="220"/>
  <c r="S92" i="220"/>
  <c r="S82" i="220"/>
  <c r="R75" i="220"/>
  <c r="R65" i="220"/>
  <c r="S57" i="220"/>
  <c r="R48" i="220"/>
  <c r="R41" i="220"/>
  <c r="R31" i="220"/>
  <c r="S24" i="220"/>
  <c r="S14" i="220"/>
  <c r="M7" i="220"/>
  <c r="M6" i="220" s="1"/>
  <c r="R519" i="219"/>
  <c r="R509" i="219"/>
  <c r="R502" i="219"/>
  <c r="R492" i="219"/>
  <c r="S484" i="219"/>
  <c r="S474" i="219"/>
  <c r="S467" i="219"/>
  <c r="S457" i="219"/>
  <c r="S450" i="219"/>
  <c r="S440" i="219"/>
  <c r="S433" i="219"/>
  <c r="S423" i="219"/>
  <c r="S416" i="219"/>
  <c r="S406" i="219"/>
  <c r="AP233" i="224"/>
  <c r="S362" i="223"/>
  <c r="R239" i="223"/>
  <c r="R189" i="223"/>
  <c r="S138" i="223"/>
  <c r="R85" i="223"/>
  <c r="R38" i="223"/>
  <c r="S206" i="222"/>
  <c r="R179" i="222"/>
  <c r="S86" i="222"/>
  <c r="R61" i="222"/>
  <c r="S35" i="222"/>
  <c r="S495" i="221"/>
  <c r="AO471" i="221"/>
  <c r="S433" i="221"/>
  <c r="S408" i="221"/>
  <c r="S389" i="221"/>
  <c r="S371" i="221"/>
  <c r="AP352" i="221"/>
  <c r="S315" i="221"/>
  <c r="R290" i="221"/>
  <c r="S248" i="221"/>
  <c r="S227" i="221"/>
  <c r="R210" i="221"/>
  <c r="R190" i="221"/>
  <c r="S167" i="221"/>
  <c r="S165" i="221"/>
  <c r="R149" i="221"/>
  <c r="S148" i="221"/>
  <c r="R134" i="221"/>
  <c r="R116" i="221"/>
  <c r="R99" i="221"/>
  <c r="R86" i="221"/>
  <c r="S69" i="221"/>
  <c r="R55" i="221"/>
  <c r="R38" i="221"/>
  <c r="S23" i="221"/>
  <c r="AO505" i="220"/>
  <c r="AP488" i="220"/>
  <c r="R475" i="220"/>
  <c r="R464" i="220"/>
  <c r="S452" i="220"/>
  <c r="AR437" i="220"/>
  <c r="S426" i="220"/>
  <c r="S414" i="220"/>
  <c r="S387" i="220"/>
  <c r="S379" i="220"/>
  <c r="S353" i="220"/>
  <c r="R341" i="220"/>
  <c r="R328" i="220"/>
  <c r="S302" i="220"/>
  <c r="S292" i="220"/>
  <c r="S282" i="220"/>
  <c r="AR267" i="220"/>
  <c r="S267" i="220"/>
  <c r="R259" i="220"/>
  <c r="R239" i="220"/>
  <c r="S231" i="220"/>
  <c r="R222" i="220"/>
  <c r="S214" i="220"/>
  <c r="S204" i="220"/>
  <c r="R197" i="220"/>
  <c r="R187" i="220"/>
  <c r="S179" i="220"/>
  <c r="S169" i="220"/>
  <c r="R162" i="220"/>
  <c r="R152" i="220"/>
  <c r="S144" i="220"/>
  <c r="S134" i="220"/>
  <c r="R127" i="220"/>
  <c r="R117" i="220"/>
  <c r="S109" i="220"/>
  <c r="S99" i="220"/>
  <c r="R92" i="220"/>
  <c r="R82" i="220"/>
  <c r="S74" i="220"/>
  <c r="S64" i="220"/>
  <c r="R57" i="220"/>
  <c r="S47" i="220"/>
  <c r="S40" i="220"/>
  <c r="S30" i="220"/>
  <c r="R24" i="220"/>
  <c r="R14" i="220"/>
  <c r="AM7" i="220"/>
  <c r="AM6" i="220" s="1"/>
  <c r="L7" i="220"/>
  <c r="L6" i="220" s="1"/>
  <c r="S518" i="219"/>
  <c r="S508" i="219"/>
  <c r="S501" i="219"/>
  <c r="S491" i="219"/>
  <c r="R484" i="219"/>
  <c r="R474" i="219"/>
  <c r="R467" i="219"/>
  <c r="R457" i="219"/>
  <c r="R450" i="219"/>
  <c r="R440" i="219"/>
  <c r="R433" i="219"/>
  <c r="R423" i="219"/>
  <c r="R416" i="219"/>
  <c r="R406" i="219"/>
  <c r="S398" i="219"/>
  <c r="S388" i="219"/>
  <c r="S381" i="219"/>
  <c r="S371" i="219"/>
  <c r="S364" i="219"/>
  <c r="S354" i="219"/>
  <c r="R348" i="219"/>
  <c r="R338" i="219"/>
  <c r="R331" i="219"/>
  <c r="R321" i="219"/>
  <c r="R314" i="219"/>
  <c r="R304" i="219"/>
  <c r="R297" i="219"/>
  <c r="R287" i="219"/>
  <c r="R280" i="219"/>
  <c r="R270" i="219"/>
  <c r="R263" i="219"/>
  <c r="S73" i="224"/>
  <c r="S291" i="223"/>
  <c r="S136" i="223"/>
  <c r="R81" i="223"/>
  <c r="S37" i="223"/>
  <c r="S245" i="222"/>
  <c r="R206" i="222"/>
  <c r="S173" i="222"/>
  <c r="S146" i="222"/>
  <c r="S82" i="222"/>
  <c r="S34" i="222"/>
  <c r="S519" i="221"/>
  <c r="R495" i="221"/>
  <c r="R432" i="221"/>
  <c r="R408" i="221"/>
  <c r="R389" i="221"/>
  <c r="R371" i="221"/>
  <c r="R315" i="221"/>
  <c r="S288" i="221"/>
  <c r="R245" i="221"/>
  <c r="R227" i="221"/>
  <c r="R72" i="224"/>
  <c r="S503" i="223"/>
  <c r="R132" i="223"/>
  <c r="AQ80" i="223"/>
  <c r="R35" i="223"/>
  <c r="AH7" i="223"/>
  <c r="AH6" i="223" s="1"/>
  <c r="R500" i="222"/>
  <c r="S359" i="222"/>
  <c r="S241" i="222"/>
  <c r="S203" i="222"/>
  <c r="R173" i="222"/>
  <c r="S142" i="222"/>
  <c r="S56" i="222"/>
  <c r="S30" i="222"/>
  <c r="S518" i="221"/>
  <c r="S494" i="221"/>
  <c r="S430" i="221"/>
  <c r="S406" i="221"/>
  <c r="S388" i="221"/>
  <c r="S370" i="221"/>
  <c r="R313" i="221"/>
  <c r="R288" i="221"/>
  <c r="S244" i="221"/>
  <c r="S226" i="221"/>
  <c r="S206" i="221"/>
  <c r="S187" i="221"/>
  <c r="R166" i="221"/>
  <c r="AQ148" i="221"/>
  <c r="R133" i="221"/>
  <c r="AQ114" i="221"/>
  <c r="AQ97" i="221"/>
  <c r="R83" i="221"/>
  <c r="S68" i="221"/>
  <c r="S52" i="221"/>
  <c r="S35" i="221"/>
  <c r="S22" i="221"/>
  <c r="Q8" i="221"/>
  <c r="AN488" i="220"/>
  <c r="R472" i="220"/>
  <c r="R463" i="220"/>
  <c r="S451" i="220"/>
  <c r="AN437" i="220"/>
  <c r="R424" i="220"/>
  <c r="S412" i="220"/>
  <c r="S401" i="220"/>
  <c r="AR386" i="220"/>
  <c r="R386" i="220"/>
  <c r="S378" i="220"/>
  <c r="S366" i="220"/>
  <c r="AP352" i="220"/>
  <c r="R339" i="220"/>
  <c r="R327" i="220"/>
  <c r="S316" i="220"/>
  <c r="AR301" i="220"/>
  <c r="S290" i="220"/>
  <c r="S281" i="220"/>
  <c r="AP267" i="220"/>
  <c r="R257" i="220"/>
  <c r="R248" i="220"/>
  <c r="R238" i="220"/>
  <c r="S230" i="220"/>
  <c r="R221" i="220"/>
  <c r="S213" i="220"/>
  <c r="S203" i="220"/>
  <c r="R196" i="220"/>
  <c r="R186" i="220"/>
  <c r="S178" i="220"/>
  <c r="S168" i="220"/>
  <c r="R161" i="220"/>
  <c r="R151" i="220"/>
  <c r="S143" i="220"/>
  <c r="S133" i="220"/>
  <c r="R126" i="220"/>
  <c r="R116" i="220"/>
  <c r="S108" i="220"/>
  <c r="S98" i="220"/>
  <c r="R91" i="220"/>
  <c r="R81" i="220"/>
  <c r="S73" i="220"/>
  <c r="AR63" i="220"/>
  <c r="S56" i="220"/>
  <c r="AR46" i="220"/>
  <c r="R46" i="220"/>
  <c r="S39" i="220"/>
  <c r="AR29" i="220"/>
  <c r="S29" i="220"/>
  <c r="R23" i="220"/>
  <c r="R13" i="220"/>
  <c r="AK7" i="220"/>
  <c r="J7" i="220"/>
  <c r="S517" i="219"/>
  <c r="S507" i="219"/>
  <c r="S500" i="219"/>
  <c r="S490" i="219"/>
  <c r="R483" i="219"/>
  <c r="R473" i="219"/>
  <c r="R466" i="219"/>
  <c r="R456" i="219"/>
  <c r="R449" i="219"/>
  <c r="R439" i="219"/>
  <c r="R432" i="219"/>
  <c r="R422" i="219"/>
  <c r="R415" i="219"/>
  <c r="R405" i="219"/>
  <c r="S397" i="219"/>
  <c r="S387" i="219"/>
  <c r="S380" i="219"/>
  <c r="S370" i="219"/>
  <c r="S363" i="219"/>
  <c r="S353" i="219"/>
  <c r="R347" i="219"/>
  <c r="R337" i="219"/>
  <c r="R330" i="219"/>
  <c r="R320" i="219"/>
  <c r="R313" i="219"/>
  <c r="R303" i="219"/>
  <c r="R296" i="219"/>
  <c r="R286" i="219"/>
  <c r="R279" i="219"/>
  <c r="R269" i="219"/>
  <c r="R262" i="219"/>
  <c r="R252" i="219"/>
  <c r="R245" i="219"/>
  <c r="R235" i="219"/>
  <c r="R228" i="219"/>
  <c r="R218" i="219"/>
  <c r="R211" i="219"/>
  <c r="R201" i="219"/>
  <c r="R194" i="219"/>
  <c r="R184" i="219"/>
  <c r="R177" i="219"/>
  <c r="R167" i="219"/>
  <c r="R160" i="219"/>
  <c r="R150" i="219"/>
  <c r="R143" i="219"/>
  <c r="R133" i="219"/>
  <c r="R126" i="219"/>
  <c r="S116" i="219"/>
  <c r="S109" i="219"/>
  <c r="S100" i="219"/>
  <c r="S94" i="219"/>
  <c r="S85" i="219"/>
  <c r="S54" i="219"/>
  <c r="AO46" i="219"/>
  <c r="S38" i="219"/>
  <c r="AP29" i="219"/>
  <c r="R22" i="219"/>
  <c r="AQ12" i="219"/>
  <c r="AG7" i="219"/>
  <c r="AG6" i="219" s="1"/>
  <c r="S516" i="218"/>
  <c r="R503" i="223"/>
  <c r="AP80" i="223"/>
  <c r="Y7" i="223"/>
  <c r="Y6" i="223" s="1"/>
  <c r="S494" i="222"/>
  <c r="S443" i="222"/>
  <c r="S400" i="222"/>
  <c r="R359" i="222"/>
  <c r="R315" i="222"/>
  <c r="S278" i="222"/>
  <c r="S239" i="222"/>
  <c r="S200" i="222"/>
  <c r="R171" i="222"/>
  <c r="R142" i="222"/>
  <c r="S110" i="222"/>
  <c r="R56" i="222"/>
  <c r="AN29" i="222"/>
  <c r="R518" i="221"/>
  <c r="R492" i="221"/>
  <c r="S450" i="221"/>
  <c r="R426" i="221"/>
  <c r="R404" i="221"/>
  <c r="R403" i="221"/>
  <c r="S387" i="221"/>
  <c r="AQ369" i="221"/>
  <c r="S310" i="221"/>
  <c r="R286" i="221"/>
  <c r="R244" i="221"/>
  <c r="R226" i="221"/>
  <c r="S203" i="221"/>
  <c r="S186" i="221"/>
  <c r="AR165" i="221"/>
  <c r="AP148" i="221"/>
  <c r="AP131" i="221"/>
  <c r="AP114" i="221"/>
  <c r="AP97" i="221"/>
  <c r="AR80" i="221"/>
  <c r="S67" i="221"/>
  <c r="R52" i="221"/>
  <c r="R34" i="221"/>
  <c r="R22" i="221"/>
  <c r="AR471" i="220"/>
  <c r="R471" i="220"/>
  <c r="S462" i="220"/>
  <c r="R451" i="220"/>
  <c r="S423" i="220"/>
  <c r="S410" i="220"/>
  <c r="R401" i="220"/>
  <c r="AQ386" i="220"/>
  <c r="S376" i="220"/>
  <c r="R366" i="220"/>
  <c r="AO352" i="220"/>
  <c r="S337" i="220"/>
  <c r="S325" i="220"/>
  <c r="R316" i="220"/>
  <c r="AQ301" i="220"/>
  <c r="R290" i="220"/>
  <c r="R281" i="220"/>
  <c r="AO267" i="220"/>
  <c r="S256" i="220"/>
  <c r="S247" i="220"/>
  <c r="S237" i="220"/>
  <c r="R230" i="220"/>
  <c r="S220" i="220"/>
  <c r="R213" i="220"/>
  <c r="R203" i="220"/>
  <c r="S195" i="220"/>
  <c r="S185" i="220"/>
  <c r="R178" i="220"/>
  <c r="R168" i="220"/>
  <c r="S160" i="220"/>
  <c r="S150" i="220"/>
  <c r="R143" i="220"/>
  <c r="R133" i="220"/>
  <c r="S125" i="220"/>
  <c r="S115" i="220"/>
  <c r="R108" i="220"/>
  <c r="R98" i="220"/>
  <c r="S90" i="220"/>
  <c r="AR80" i="220"/>
  <c r="R73" i="220"/>
  <c r="AQ63" i="220"/>
  <c r="R56" i="220"/>
  <c r="AQ46" i="220"/>
  <c r="R39" i="220"/>
  <c r="AQ29" i="220"/>
  <c r="S22" i="220"/>
  <c r="AR12" i="220"/>
  <c r="AI7" i="220"/>
  <c r="AI6" i="220" s="1"/>
  <c r="I7" i="220"/>
  <c r="R517" i="219"/>
  <c r="R507" i="219"/>
  <c r="R500" i="219"/>
  <c r="R490" i="219"/>
  <c r="S482" i="219"/>
  <c r="R294" i="224"/>
  <c r="R494" i="222"/>
  <c r="AP437" i="222"/>
  <c r="R399" i="222"/>
  <c r="S358" i="222"/>
  <c r="S312" i="222"/>
  <c r="R278" i="222"/>
  <c r="AP233" i="222"/>
  <c r="R168" i="222"/>
  <c r="R140" i="222"/>
  <c r="R110" i="222"/>
  <c r="S55" i="222"/>
  <c r="AG7" i="222"/>
  <c r="AG6" i="222" s="1"/>
  <c r="R517" i="221"/>
  <c r="R490" i="221"/>
  <c r="R450" i="221"/>
  <c r="S425" i="221"/>
  <c r="AR403" i="221"/>
  <c r="AQ386" i="221"/>
  <c r="S332" i="221"/>
  <c r="S307" i="221"/>
  <c r="R285" i="221"/>
  <c r="S263" i="221"/>
  <c r="S243" i="221"/>
  <c r="S221" i="221"/>
  <c r="R203" i="221"/>
  <c r="R184" i="221"/>
  <c r="AQ165" i="221"/>
  <c r="AN148" i="221"/>
  <c r="AO97" i="221"/>
  <c r="AQ80" i="221"/>
  <c r="R66" i="221"/>
  <c r="S51" i="221"/>
  <c r="S32" i="221"/>
  <c r="R20" i="221"/>
  <c r="AL7" i="221"/>
  <c r="AL6" i="221" s="1"/>
  <c r="R519" i="220"/>
  <c r="AQ471" i="220"/>
  <c r="S460" i="220"/>
  <c r="S450" i="220"/>
  <c r="R423" i="220"/>
  <c r="R410" i="220"/>
  <c r="S400" i="220"/>
  <c r="AP386" i="220"/>
  <c r="S374" i="220"/>
  <c r="S365" i="220"/>
  <c r="R337" i="220"/>
  <c r="R325" i="220"/>
  <c r="S315" i="220"/>
  <c r="AP301" i="220"/>
  <c r="S289" i="220"/>
  <c r="S279" i="220"/>
  <c r="AN267" i="220"/>
  <c r="R256" i="220"/>
  <c r="R247" i="220"/>
  <c r="R237" i="220"/>
  <c r="S229" i="220"/>
  <c r="R220" i="220"/>
  <c r="S212" i="220"/>
  <c r="S202" i="220"/>
  <c r="R195" i="220"/>
  <c r="R185" i="220"/>
  <c r="S177" i="220"/>
  <c r="S167" i="220"/>
  <c r="R160" i="220"/>
  <c r="R150" i="220"/>
  <c r="S142" i="220"/>
  <c r="S132" i="220"/>
  <c r="R125" i="220"/>
  <c r="R115" i="220"/>
  <c r="S107" i="220"/>
  <c r="AR97" i="220"/>
  <c r="R90" i="220"/>
  <c r="AQ80" i="220"/>
  <c r="S72" i="220"/>
  <c r="AP63" i="220"/>
  <c r="S55" i="220"/>
  <c r="AP46" i="220"/>
  <c r="S38" i="220"/>
  <c r="AP29" i="220"/>
  <c r="R22" i="220"/>
  <c r="AQ12" i="220"/>
  <c r="AH7" i="220"/>
  <c r="AH6" i="220" s="1"/>
  <c r="S516" i="219"/>
  <c r="S506" i="219"/>
  <c r="S499" i="219"/>
  <c r="S489" i="219"/>
  <c r="R482" i="219"/>
  <c r="R472" i="219"/>
  <c r="R465" i="219"/>
  <c r="R455" i="219"/>
  <c r="R448" i="219"/>
  <c r="R438" i="219"/>
  <c r="R431" i="219"/>
  <c r="R286" i="224"/>
  <c r="R231" i="223"/>
  <c r="AP165" i="223"/>
  <c r="J7" i="223"/>
  <c r="S493" i="222"/>
  <c r="S397" i="222"/>
  <c r="S357" i="222"/>
  <c r="R306" i="222"/>
  <c r="R276" i="222"/>
  <c r="AN165" i="222"/>
  <c r="R135" i="222"/>
  <c r="R106" i="222"/>
  <c r="R54" i="222"/>
  <c r="AF7" i="222"/>
  <c r="AF6" i="222" s="1"/>
  <c r="S514" i="221"/>
  <c r="R489" i="221"/>
  <c r="R469" i="221"/>
  <c r="S449" i="221"/>
  <c r="R425" i="221"/>
  <c r="AQ403" i="221"/>
  <c r="AO386" i="221"/>
  <c r="S350" i="221"/>
  <c r="R332" i="221"/>
  <c r="R307" i="221"/>
  <c r="S260" i="221"/>
  <c r="S242" i="221"/>
  <c r="R221" i="221"/>
  <c r="S201" i="221"/>
  <c r="AP182" i="221"/>
  <c r="AP80" i="221"/>
  <c r="S64" i="221"/>
  <c r="S50" i="221"/>
  <c r="R32" i="221"/>
  <c r="S19" i="221"/>
  <c r="AK7" i="221"/>
  <c r="S518" i="220"/>
  <c r="R502" i="220"/>
  <c r="AP471" i="220"/>
  <c r="S459" i="220"/>
  <c r="R450" i="220"/>
  <c r="S422" i="220"/>
  <c r="S409" i="220"/>
  <c r="R399" i="220"/>
  <c r="AO386" i="220"/>
  <c r="R374" i="220"/>
  <c r="R365" i="220"/>
  <c r="S336" i="220"/>
  <c r="S324" i="220"/>
  <c r="R314" i="220"/>
  <c r="AO301" i="220"/>
  <c r="R289" i="220"/>
  <c r="R278" i="220"/>
  <c r="S255" i="220"/>
  <c r="S246" i="220"/>
  <c r="S236" i="220"/>
  <c r="R229" i="220"/>
  <c r="S219" i="220"/>
  <c r="R212" i="220"/>
  <c r="R202" i="220"/>
  <c r="S194" i="220"/>
  <c r="S184" i="220"/>
  <c r="R177" i="220"/>
  <c r="R167" i="220"/>
  <c r="S159" i="220"/>
  <c r="S149" i="220"/>
  <c r="R142" i="220"/>
  <c r="R132" i="220"/>
  <c r="S124" i="220"/>
  <c r="AR114" i="220"/>
  <c r="R107" i="220"/>
  <c r="AQ97" i="220"/>
  <c r="S89" i="220"/>
  <c r="AP80" i="220"/>
  <c r="R72" i="220"/>
  <c r="AO63" i="220"/>
  <c r="R55" i="220"/>
  <c r="AO46" i="220"/>
  <c r="R38" i="220"/>
  <c r="AO29" i="220"/>
  <c r="S21" i="220"/>
  <c r="AP12" i="220"/>
  <c r="AG7" i="220"/>
  <c r="AG6" i="220" s="1"/>
  <c r="R516" i="219"/>
  <c r="R506" i="219"/>
  <c r="R499" i="219"/>
  <c r="R489" i="219"/>
  <c r="S481" i="219"/>
  <c r="AR471" i="219"/>
  <c r="R471" i="219"/>
  <c r="S464" i="219"/>
  <c r="AR454" i="219"/>
  <c r="R454" i="219"/>
  <c r="S447" i="219"/>
  <c r="AR437" i="219"/>
  <c r="R437" i="219"/>
  <c r="S430" i="219"/>
  <c r="AR420" i="219"/>
  <c r="R420" i="219"/>
  <c r="S413" i="219"/>
  <c r="AR403" i="219"/>
  <c r="R396" i="219"/>
  <c r="AQ386" i="219"/>
  <c r="R379" i="219"/>
  <c r="AQ369" i="219"/>
  <c r="R362" i="219"/>
  <c r="AQ352" i="219"/>
  <c r="R352" i="219"/>
  <c r="S345" i="219"/>
  <c r="AR335" i="219"/>
  <c r="R335" i="219"/>
  <c r="S328" i="219"/>
  <c r="AR318" i="219"/>
  <c r="R318" i="219"/>
  <c r="S311" i="219"/>
  <c r="AR301" i="219"/>
  <c r="R301" i="219"/>
  <c r="S294" i="219"/>
  <c r="AR284" i="219"/>
  <c r="S284" i="219"/>
  <c r="S277" i="219"/>
  <c r="AR267" i="219"/>
  <c r="R267" i="219"/>
  <c r="S260" i="219"/>
  <c r="AR250" i="219"/>
  <c r="S250" i="219"/>
  <c r="S243" i="219"/>
  <c r="AR233" i="219"/>
  <c r="R233" i="219"/>
  <c r="S226" i="219"/>
  <c r="AR216" i="219"/>
  <c r="R216" i="219"/>
  <c r="S209" i="219"/>
  <c r="AR199" i="219"/>
  <c r="R199" i="219"/>
  <c r="S192" i="219"/>
  <c r="AR182" i="219"/>
  <c r="R182" i="219"/>
  <c r="S175" i="219"/>
  <c r="AR165" i="219"/>
  <c r="R165" i="219"/>
  <c r="S158" i="219"/>
  <c r="AR148" i="219"/>
  <c r="R148" i="219"/>
  <c r="S141" i="219"/>
  <c r="AR131" i="219"/>
  <c r="R131" i="219"/>
  <c r="S124" i="219"/>
  <c r="R115" i="219"/>
  <c r="S108" i="219"/>
  <c r="R99" i="219"/>
  <c r="R93" i="219"/>
  <c r="R84" i="219"/>
  <c r="S78" i="219"/>
  <c r="S69" i="219"/>
  <c r="R53" i="219"/>
  <c r="R37" i="219"/>
  <c r="S20" i="219"/>
  <c r="AN12" i="219"/>
  <c r="AD7" i="219"/>
  <c r="AD6" i="219" s="1"/>
  <c r="R515" i="218"/>
  <c r="AQ267" i="224"/>
  <c r="S323" i="223"/>
  <c r="R213" i="223"/>
  <c r="R154" i="223"/>
  <c r="S422" i="222"/>
  <c r="R224" i="222"/>
  <c r="S193" i="222"/>
  <c r="S162" i="222"/>
  <c r="AP97" i="222"/>
  <c r="R69" i="222"/>
  <c r="R22" i="222"/>
  <c r="R7" i="222"/>
  <c r="R506" i="221"/>
  <c r="S483" i="221"/>
  <c r="R464" i="221"/>
  <c r="R440" i="221"/>
  <c r="S384" i="221"/>
  <c r="R365" i="221"/>
  <c r="R346" i="221"/>
  <c r="R324" i="221"/>
  <c r="AQ301" i="221"/>
  <c r="R279" i="221"/>
  <c r="R255" i="221"/>
  <c r="S234" i="221"/>
  <c r="R217" i="221"/>
  <c r="S162" i="221"/>
  <c r="R145" i="221"/>
  <c r="R126" i="221"/>
  <c r="R110" i="221"/>
  <c r="S94" i="221"/>
  <c r="AN29" i="221"/>
  <c r="S15" i="221"/>
  <c r="R7" i="221"/>
  <c r="R514" i="220"/>
  <c r="S498" i="220"/>
  <c r="R482" i="220"/>
  <c r="R457" i="220"/>
  <c r="S445" i="220"/>
  <c r="R434" i="220"/>
  <c r="S405" i="220"/>
  <c r="S396" i="220"/>
  <c r="S370" i="220"/>
  <c r="S361" i="220"/>
  <c r="R348" i="220"/>
  <c r="R321" i="220"/>
  <c r="S310" i="220"/>
  <c r="S299" i="220"/>
  <c r="AR284" i="220"/>
  <c r="R284" i="220"/>
  <c r="S275" i="220"/>
  <c r="S251" i="220"/>
  <c r="R244" i="220"/>
  <c r="R234" i="220"/>
  <c r="S226" i="220"/>
  <c r="R217" i="220"/>
  <c r="S209" i="220"/>
  <c r="AR199" i="220"/>
  <c r="R192" i="220"/>
  <c r="AQ182" i="220"/>
  <c r="S174" i="220"/>
  <c r="AP165" i="220"/>
  <c r="R157" i="220"/>
  <c r="AO148" i="220"/>
  <c r="S139" i="220"/>
  <c r="AN131" i="220"/>
  <c r="R122" i="220"/>
  <c r="S104" i="220"/>
  <c r="R87" i="220"/>
  <c r="S69" i="220"/>
  <c r="S52" i="220"/>
  <c r="S35" i="220"/>
  <c r="R19" i="220"/>
  <c r="AA7" i="220"/>
  <c r="AA6" i="220" s="1"/>
  <c r="S513" i="219"/>
  <c r="AN505" i="219"/>
  <c r="S496" i="219"/>
  <c r="AN488" i="219"/>
  <c r="R479" i="219"/>
  <c r="R462" i="219"/>
  <c r="R445" i="219"/>
  <c r="R428" i="219"/>
  <c r="R411" i="219"/>
  <c r="S393" i="219"/>
  <c r="S376" i="219"/>
  <c r="S359" i="219"/>
  <c r="R343" i="219"/>
  <c r="R326" i="219"/>
  <c r="R309" i="219"/>
  <c r="R292" i="219"/>
  <c r="R275" i="219"/>
  <c r="R258" i="219"/>
  <c r="R241" i="219"/>
  <c r="R224" i="219"/>
  <c r="R207" i="219"/>
  <c r="R190" i="219"/>
  <c r="R173" i="219"/>
  <c r="R156" i="219"/>
  <c r="R139" i="219"/>
  <c r="R122" i="219"/>
  <c r="AN114" i="219"/>
  <c r="S106" i="219"/>
  <c r="AQ97" i="219"/>
  <c r="R82" i="219"/>
  <c r="R76" i="219"/>
  <c r="R67" i="219"/>
  <c r="S60" i="219"/>
  <c r="R51" i="219"/>
  <c r="S44" i="219"/>
  <c r="S34" i="219"/>
  <c r="R18" i="219"/>
  <c r="X7" i="219"/>
  <c r="X6" i="219" s="1"/>
  <c r="S512" i="218"/>
  <c r="AP318" i="223"/>
  <c r="R211" i="223"/>
  <c r="S151" i="223"/>
  <c r="R478" i="222"/>
  <c r="R421" i="222"/>
  <c r="R348" i="222"/>
  <c r="R221" i="222"/>
  <c r="R189" i="222"/>
  <c r="S161" i="222"/>
  <c r="R127" i="222"/>
  <c r="AN97" i="222"/>
  <c r="S68" i="222"/>
  <c r="S21" i="222"/>
  <c r="AO505" i="221"/>
  <c r="R483" i="221"/>
  <c r="R463" i="221"/>
  <c r="S439" i="221"/>
  <c r="R384" i="221"/>
  <c r="S363" i="221"/>
  <c r="R344" i="221"/>
  <c r="S322" i="221"/>
  <c r="AP301" i="221"/>
  <c r="S276" i="221"/>
  <c r="S252" i="221"/>
  <c r="AQ233" i="221"/>
  <c r="S179" i="221"/>
  <c r="R162" i="221"/>
  <c r="S144" i="221"/>
  <c r="S125" i="221"/>
  <c r="S108" i="221"/>
  <c r="R93" i="221"/>
  <c r="R13" i="221"/>
  <c r="R513" i="220"/>
  <c r="R498" i="220"/>
  <c r="S481" i="220"/>
  <c r="S455" i="220"/>
  <c r="S444" i="220"/>
  <c r="S433" i="220"/>
  <c r="R405" i="220"/>
  <c r="R396" i="220"/>
  <c r="R370" i="220"/>
  <c r="S369" i="220"/>
  <c r="R361" i="220"/>
  <c r="S347" i="220"/>
  <c r="S319" i="220"/>
  <c r="R310" i="220"/>
  <c r="R299" i="220"/>
  <c r="AQ284" i="220"/>
  <c r="R274" i="220"/>
  <c r="S265" i="220"/>
  <c r="R251" i="220"/>
  <c r="S243" i="220"/>
  <c r="AR233" i="220"/>
  <c r="R226" i="220"/>
  <c r="AR216" i="220"/>
  <c r="R209" i="220"/>
  <c r="AQ199" i="220"/>
  <c r="S191" i="220"/>
  <c r="AP182" i="220"/>
  <c r="R174" i="220"/>
  <c r="AO165" i="220"/>
  <c r="S156" i="220"/>
  <c r="AN148" i="220"/>
  <c r="R139" i="220"/>
  <c r="S121" i="220"/>
  <c r="R104" i="220"/>
  <c r="S86" i="220"/>
  <c r="R69" i="220"/>
  <c r="S61" i="220"/>
  <c r="R52" i="220"/>
  <c r="R35" i="220"/>
  <c r="S18" i="220"/>
  <c r="Z7" i="220"/>
  <c r="Z6" i="220" s="1"/>
  <c r="R513" i="219"/>
  <c r="R496" i="219"/>
  <c r="S478" i="219"/>
  <c r="S461" i="219"/>
  <c r="S444" i="219"/>
  <c r="S427" i="219"/>
  <c r="S410" i="219"/>
  <c r="R393" i="219"/>
  <c r="R376" i="219"/>
  <c r="R359" i="219"/>
  <c r="S342" i="219"/>
  <c r="S325" i="219"/>
  <c r="S308" i="219"/>
  <c r="S291" i="219"/>
  <c r="S274" i="219"/>
  <c r="S257" i="219"/>
  <c r="S240" i="219"/>
  <c r="S223" i="219"/>
  <c r="S206" i="219"/>
  <c r="S189" i="219"/>
  <c r="S172" i="219"/>
  <c r="S155" i="219"/>
  <c r="S138" i="219"/>
  <c r="S121" i="219"/>
  <c r="R106" i="219"/>
  <c r="AP97" i="219"/>
  <c r="S90" i="219"/>
  <c r="S81" i="219"/>
  <c r="S75" i="219"/>
  <c r="S66" i="219"/>
  <c r="R60" i="219"/>
  <c r="S50" i="219"/>
  <c r="R44" i="219"/>
  <c r="R34" i="219"/>
  <c r="S27" i="219"/>
  <c r="S17" i="219"/>
  <c r="W7" i="219"/>
  <c r="R512" i="218"/>
  <c r="R262" i="223"/>
  <c r="S195" i="223"/>
  <c r="R115" i="223"/>
  <c r="S382" i="222"/>
  <c r="S275" i="222"/>
  <c r="R220" i="222"/>
  <c r="R119" i="222"/>
  <c r="S508" i="221"/>
  <c r="S440" i="221"/>
  <c r="AO403" i="221"/>
  <c r="R375" i="221"/>
  <c r="R341" i="221"/>
  <c r="R273" i="221"/>
  <c r="S241" i="221"/>
  <c r="S211" i="221"/>
  <c r="S178" i="221"/>
  <c r="R120" i="221"/>
  <c r="S92" i="221"/>
  <c r="AQ63" i="221"/>
  <c r="S16" i="221"/>
  <c r="I7" i="221"/>
  <c r="R484" i="220"/>
  <c r="S463" i="220"/>
  <c r="S441" i="220"/>
  <c r="R421" i="220"/>
  <c r="R367" i="220"/>
  <c r="R346" i="220"/>
  <c r="R323" i="220"/>
  <c r="S306" i="220"/>
  <c r="AN284" i="220"/>
  <c r="AO233" i="220"/>
  <c r="R218" i="220"/>
  <c r="R206" i="220"/>
  <c r="R190" i="220"/>
  <c r="S173" i="220"/>
  <c r="R158" i="220"/>
  <c r="S141" i="220"/>
  <c r="R129" i="220"/>
  <c r="AN97" i="220"/>
  <c r="S83" i="220"/>
  <c r="R68" i="220"/>
  <c r="S53" i="220"/>
  <c r="R40" i="220"/>
  <c r="S26" i="220"/>
  <c r="K7" i="220"/>
  <c r="S511" i="219"/>
  <c r="R497" i="219"/>
  <c r="R481" i="219"/>
  <c r="AQ454" i="219"/>
  <c r="R443" i="219"/>
  <c r="S431" i="219"/>
  <c r="R407" i="219"/>
  <c r="S396" i="219"/>
  <c r="R374" i="219"/>
  <c r="S365" i="219"/>
  <c r="AP352" i="219"/>
  <c r="R342" i="219"/>
  <c r="R333" i="219"/>
  <c r="S319" i="219"/>
  <c r="R310" i="219"/>
  <c r="S287" i="219"/>
  <c r="R277" i="219"/>
  <c r="S254" i="219"/>
  <c r="R246" i="219"/>
  <c r="AQ233" i="219"/>
  <c r="S224" i="219"/>
  <c r="R203" i="219"/>
  <c r="S194" i="219"/>
  <c r="AP182" i="219"/>
  <c r="R172" i="219"/>
  <c r="S163" i="219"/>
  <c r="S151" i="219"/>
  <c r="S142" i="219"/>
  <c r="AO131" i="219"/>
  <c r="S112" i="219"/>
  <c r="S101" i="219"/>
  <c r="S92" i="219"/>
  <c r="R81" i="219"/>
  <c r="R74" i="219"/>
  <c r="AP63" i="219"/>
  <c r="R55" i="219"/>
  <c r="S33" i="219"/>
  <c r="R26" i="219"/>
  <c r="R14" i="219"/>
  <c r="AI7" i="219"/>
  <c r="AI6" i="219" s="1"/>
  <c r="R514" i="218"/>
  <c r="S495" i="218"/>
  <c r="S478" i="218"/>
  <c r="S461" i="218"/>
  <c r="S444" i="218"/>
  <c r="S427" i="218"/>
  <c r="S410" i="218"/>
  <c r="S393" i="218"/>
  <c r="S376" i="218"/>
  <c r="S359" i="218"/>
  <c r="S342" i="218"/>
  <c r="S325" i="218"/>
  <c r="R258" i="223"/>
  <c r="AQ114" i="223"/>
  <c r="R382" i="222"/>
  <c r="R271" i="222"/>
  <c r="AP216" i="222"/>
  <c r="S117" i="222"/>
  <c r="S44" i="222"/>
  <c r="S506" i="221"/>
  <c r="R439" i="221"/>
  <c r="AN403" i="221"/>
  <c r="S337" i="221"/>
  <c r="S335" i="221"/>
  <c r="S270" i="221"/>
  <c r="R236" i="221"/>
  <c r="R208" i="221"/>
  <c r="S177" i="221"/>
  <c r="S115" i="221"/>
  <c r="R92" i="221"/>
  <c r="AP63" i="221"/>
  <c r="S44" i="221"/>
  <c r="R16" i="221"/>
  <c r="S483" i="220"/>
  <c r="R459" i="220"/>
  <c r="R441" i="220"/>
  <c r="AP420" i="220"/>
  <c r="S384" i="220"/>
  <c r="S364" i="220"/>
  <c r="S344" i="220"/>
  <c r="S322" i="220"/>
  <c r="R306" i="220"/>
  <c r="AN233" i="220"/>
  <c r="S217" i="220"/>
  <c r="R204" i="220"/>
  <c r="S189" i="220"/>
  <c r="R173" i="220"/>
  <c r="S157" i="220"/>
  <c r="R141" i="220"/>
  <c r="S128" i="220"/>
  <c r="S81" i="220"/>
  <c r="S67" i="220"/>
  <c r="R53" i="220"/>
  <c r="S37" i="220"/>
  <c r="R26" i="220"/>
  <c r="R511" i="219"/>
  <c r="S495" i="219"/>
  <c r="S480" i="219"/>
  <c r="S469" i="219"/>
  <c r="AP454" i="219"/>
  <c r="S442" i="219"/>
  <c r="R430" i="219"/>
  <c r="S405" i="219"/>
  <c r="S395" i="219"/>
  <c r="S373" i="219"/>
  <c r="R365" i="219"/>
  <c r="AO352" i="219"/>
  <c r="S341" i="219"/>
  <c r="S332" i="219"/>
  <c r="R319" i="219"/>
  <c r="S309" i="219"/>
  <c r="S299" i="219"/>
  <c r="S286" i="219"/>
  <c r="S276" i="219"/>
  <c r="R254" i="219"/>
  <c r="S245" i="219"/>
  <c r="AP233" i="219"/>
  <c r="R223" i="219"/>
  <c r="S214" i="219"/>
  <c r="S202" i="219"/>
  <c r="S193" i="219"/>
  <c r="AO182" i="219"/>
  <c r="S171" i="219"/>
  <c r="R163" i="219"/>
  <c r="R151" i="219"/>
  <c r="R142" i="219"/>
  <c r="AN131" i="219"/>
  <c r="S120" i="219"/>
  <c r="R112" i="219"/>
  <c r="R101" i="219"/>
  <c r="R92" i="219"/>
  <c r="AR80" i="219"/>
  <c r="S80" i="219"/>
  <c r="S73" i="219"/>
  <c r="AO63" i="219"/>
  <c r="R54" i="219"/>
  <c r="R33" i="219"/>
  <c r="S25" i="219"/>
  <c r="S13" i="219"/>
  <c r="AH7" i="219"/>
  <c r="AH6" i="219" s="1"/>
  <c r="S513" i="218"/>
  <c r="R495" i="218"/>
  <c r="R478" i="218"/>
  <c r="R461" i="218"/>
  <c r="R444" i="218"/>
  <c r="R427" i="218"/>
  <c r="R410" i="218"/>
  <c r="R393" i="218"/>
  <c r="R376" i="218"/>
  <c r="R359" i="218"/>
  <c r="R342" i="218"/>
  <c r="R325" i="218"/>
  <c r="R308" i="218"/>
  <c r="R291" i="218"/>
  <c r="R274" i="218"/>
  <c r="R257" i="218"/>
  <c r="S240" i="218"/>
  <c r="S223" i="218"/>
  <c r="S206" i="218"/>
  <c r="S189" i="218"/>
  <c r="S172" i="218"/>
  <c r="R155" i="218"/>
  <c r="R138" i="218"/>
  <c r="S120" i="218"/>
  <c r="R103" i="218"/>
  <c r="S95" i="218"/>
  <c r="S85" i="218"/>
  <c r="R78" i="218"/>
  <c r="R68" i="218"/>
  <c r="S60" i="218"/>
  <c r="S50" i="218"/>
  <c r="S43" i="218"/>
  <c r="S49" i="224"/>
  <c r="S257" i="223"/>
  <c r="S492" i="222"/>
  <c r="S424" i="222"/>
  <c r="S379" i="222"/>
  <c r="R268" i="222"/>
  <c r="R116" i="222"/>
  <c r="R44" i="222"/>
  <c r="S467" i="221"/>
  <c r="AR437" i="221"/>
  <c r="R337" i="221"/>
  <c r="R270" i="221"/>
  <c r="S235" i="221"/>
  <c r="R201" i="221"/>
  <c r="R177" i="221"/>
  <c r="S142" i="221"/>
  <c r="S91" i="221"/>
  <c r="AO63" i="221"/>
  <c r="S41" i="221"/>
  <c r="AP12" i="221"/>
  <c r="R481" i="220"/>
  <c r="S458" i="220"/>
  <c r="S440" i="220"/>
  <c r="R384" i="220"/>
  <c r="R363" i="220"/>
  <c r="R344" i="220"/>
  <c r="R319" i="220"/>
  <c r="R318" i="220"/>
  <c r="R302" i="220"/>
  <c r="R265" i="220"/>
  <c r="S248" i="220"/>
  <c r="AQ216" i="220"/>
  <c r="S201" i="220"/>
  <c r="R189" i="220"/>
  <c r="S172" i="220"/>
  <c r="R156" i="220"/>
  <c r="S140" i="220"/>
  <c r="S126" i="220"/>
  <c r="S112" i="220"/>
  <c r="AO80" i="220"/>
  <c r="R67" i="220"/>
  <c r="S51" i="220"/>
  <c r="R37" i="220"/>
  <c r="S25" i="220"/>
  <c r="S510" i="219"/>
  <c r="R495" i="219"/>
  <c r="R480" i="219"/>
  <c r="R469" i="219"/>
  <c r="AO454" i="219"/>
  <c r="R442" i="219"/>
  <c r="S429" i="219"/>
  <c r="S404" i="219"/>
  <c r="R395" i="219"/>
  <c r="R373" i="219"/>
  <c r="R364" i="219"/>
  <c r="AN352" i="219"/>
  <c r="R341" i="219"/>
  <c r="R332" i="219"/>
  <c r="AQ318" i="219"/>
  <c r="R308" i="219"/>
  <c r="R299" i="219"/>
  <c r="S285" i="219"/>
  <c r="R276" i="219"/>
  <c r="S253" i="219"/>
  <c r="S244" i="219"/>
  <c r="AO233" i="219"/>
  <c r="S222" i="219"/>
  <c r="R214" i="219"/>
  <c r="R202" i="219"/>
  <c r="R193" i="219"/>
  <c r="AN182" i="219"/>
  <c r="R171" i="219"/>
  <c r="S162" i="219"/>
  <c r="S150" i="219"/>
  <c r="R141" i="219"/>
  <c r="R120" i="219"/>
  <c r="S111" i="219"/>
  <c r="R100" i="219"/>
  <c r="S91" i="219"/>
  <c r="AQ80" i="219"/>
  <c r="R80" i="219"/>
  <c r="R73" i="219"/>
  <c r="AN63" i="219"/>
  <c r="S53" i="219"/>
  <c r="S32" i="219"/>
  <c r="R25" i="219"/>
  <c r="R13" i="219"/>
  <c r="AF7" i="219"/>
  <c r="AF6" i="219" s="1"/>
  <c r="R513" i="218"/>
  <c r="S494" i="218"/>
  <c r="S477" i="218"/>
  <c r="S460" i="218"/>
  <c r="S443" i="218"/>
  <c r="S426" i="218"/>
  <c r="S409" i="218"/>
  <c r="S392" i="218"/>
  <c r="S375" i="218"/>
  <c r="S358" i="218"/>
  <c r="S341" i="218"/>
  <c r="S324" i="218"/>
  <c r="S307" i="218"/>
  <c r="S290" i="218"/>
  <c r="S273" i="218"/>
  <c r="S256" i="218"/>
  <c r="R240" i="218"/>
  <c r="R223" i="218"/>
  <c r="R47" i="224"/>
  <c r="R379" i="222"/>
  <c r="S115" i="222"/>
  <c r="S78" i="222"/>
  <c r="R41" i="222"/>
  <c r="S466" i="221"/>
  <c r="AQ437" i="221"/>
  <c r="S336" i="221"/>
  <c r="S305" i="221"/>
  <c r="AR267" i="221"/>
  <c r="R235" i="221"/>
  <c r="AR199" i="221"/>
  <c r="R176" i="221"/>
  <c r="R142" i="221"/>
  <c r="R89" i="221"/>
  <c r="AN63" i="221"/>
  <c r="R41" i="221"/>
  <c r="AN12" i="221"/>
  <c r="S480" i="220"/>
  <c r="R458" i="220"/>
  <c r="R440" i="220"/>
  <c r="S383" i="220"/>
  <c r="S362" i="220"/>
  <c r="R343" i="220"/>
  <c r="AR318" i="220"/>
  <c r="R315" i="223"/>
  <c r="AR369" i="222"/>
  <c r="R302" i="222"/>
  <c r="R161" i="222"/>
  <c r="S76" i="222"/>
  <c r="S39" i="222"/>
  <c r="AD7" i="222"/>
  <c r="AD6" i="222" s="1"/>
  <c r="R465" i="221"/>
  <c r="R336" i="221"/>
  <c r="R305" i="221"/>
  <c r="AP233" i="221"/>
  <c r="AO199" i="221"/>
  <c r="S174" i="221"/>
  <c r="S141" i="221"/>
  <c r="S88" i="221"/>
  <c r="S40" i="221"/>
  <c r="S501" i="220"/>
  <c r="S478" i="220"/>
  <c r="S457" i="220"/>
  <c r="AO437" i="220"/>
  <c r="R383" i="220"/>
  <c r="R362" i="220"/>
  <c r="S340" i="220"/>
  <c r="AQ318" i="220"/>
  <c r="R263" i="220"/>
  <c r="S245" i="220"/>
  <c r="AO216" i="220"/>
  <c r="S200" i="220"/>
  <c r="S186" i="220"/>
  <c r="S171" i="220"/>
  <c r="R155" i="220"/>
  <c r="S138" i="220"/>
  <c r="S123" i="220"/>
  <c r="S111" i="220"/>
  <c r="R66" i="220"/>
  <c r="S50" i="220"/>
  <c r="R36" i="220"/>
  <c r="R21" i="220"/>
  <c r="R508" i="219"/>
  <c r="S505" i="219"/>
  <c r="R494" i="219"/>
  <c r="R478" i="219"/>
  <c r="R468" i="219"/>
  <c r="R441" i="219"/>
  <c r="S428" i="219"/>
  <c r="R418" i="219"/>
  <c r="AQ403" i="219"/>
  <c r="R394" i="219"/>
  <c r="S384" i="219"/>
  <c r="R372" i="219"/>
  <c r="S362" i="219"/>
  <c r="R340" i="219"/>
  <c r="S330" i="219"/>
  <c r="AO318" i="219"/>
  <c r="R307" i="219"/>
  <c r="R298" i="219"/>
  <c r="AQ284" i="219"/>
  <c r="R274" i="219"/>
  <c r="R265" i="219"/>
  <c r="S252" i="219"/>
  <c r="R243" i="219"/>
  <c r="S221" i="219"/>
  <c r="R213" i="219"/>
  <c r="S200" i="219"/>
  <c r="S191" i="219"/>
  <c r="R170" i="219"/>
  <c r="S161" i="219"/>
  <c r="R149" i="219"/>
  <c r="R140" i="219"/>
  <c r="R119" i="219"/>
  <c r="S110" i="219"/>
  <c r="R90" i="219"/>
  <c r="AO80" i="219"/>
  <c r="R72" i="219"/>
  <c r="S52" i="219"/>
  <c r="S43" i="219"/>
  <c r="S31" i="219"/>
  <c r="R24" i="219"/>
  <c r="AP12" i="219"/>
  <c r="AB7" i="219"/>
  <c r="AB6" i="219" s="1"/>
  <c r="R511" i="218"/>
  <c r="S503" i="218"/>
  <c r="S493" i="218"/>
  <c r="S486" i="218"/>
  <c r="S476" i="218"/>
  <c r="S469" i="218"/>
  <c r="S459" i="218"/>
  <c r="S452" i="218"/>
  <c r="S442" i="218"/>
  <c r="S435" i="218"/>
  <c r="S425" i="218"/>
  <c r="S418" i="218"/>
  <c r="S408" i="218"/>
  <c r="S401" i="218"/>
  <c r="S391" i="218"/>
  <c r="S384" i="218"/>
  <c r="S374" i="218"/>
  <c r="S367" i="218"/>
  <c r="S357" i="218"/>
  <c r="S350" i="218"/>
  <c r="S340" i="218"/>
  <c r="S333" i="218"/>
  <c r="S323" i="218"/>
  <c r="S316" i="218"/>
  <c r="S306" i="218"/>
  <c r="S299" i="218"/>
  <c r="S289" i="218"/>
  <c r="S282" i="218"/>
  <c r="S272" i="218"/>
  <c r="S265" i="218"/>
  <c r="S255" i="218"/>
  <c r="R239" i="218"/>
  <c r="R222" i="218"/>
  <c r="R205" i="218"/>
  <c r="R188" i="218"/>
  <c r="R171" i="218"/>
  <c r="S163" i="218"/>
  <c r="S153" i="218"/>
  <c r="S146" i="218"/>
  <c r="S136" i="218"/>
  <c r="R129" i="218"/>
  <c r="R119" i="218"/>
  <c r="S111" i="218"/>
  <c r="S101" i="218"/>
  <c r="R94" i="218"/>
  <c r="R84" i="218"/>
  <c r="S76" i="218"/>
  <c r="S66" i="218"/>
  <c r="R59" i="218"/>
  <c r="R49" i="218"/>
  <c r="S42" i="218"/>
  <c r="S33" i="218"/>
  <c r="R19" i="218"/>
  <c r="AB7" i="218"/>
  <c r="AB6" i="218" s="1"/>
  <c r="R513" i="217"/>
  <c r="S495" i="217"/>
  <c r="R478" i="217"/>
  <c r="S460" i="217"/>
  <c r="R443" i="217"/>
  <c r="S435" i="217"/>
  <c r="S425" i="217"/>
  <c r="R418" i="217"/>
  <c r="R408" i="217"/>
  <c r="S400" i="217"/>
  <c r="S390" i="217"/>
  <c r="R383" i="217"/>
  <c r="R373" i="217"/>
  <c r="S365" i="217"/>
  <c r="R465" i="223"/>
  <c r="AP301" i="222"/>
  <c r="S159" i="222"/>
  <c r="R73" i="222"/>
  <c r="R39" i="222"/>
  <c r="Z7" i="222"/>
  <c r="Z6" i="222" s="1"/>
  <c r="S464" i="221"/>
  <c r="S367" i="221"/>
  <c r="AP335" i="221"/>
  <c r="S303" i="221"/>
  <c r="AN233" i="221"/>
  <c r="R174" i="221"/>
  <c r="R141" i="221"/>
  <c r="R88" i="221"/>
  <c r="S37" i="221"/>
  <c r="S29" i="221"/>
  <c r="R501" i="220"/>
  <c r="R478" i="220"/>
  <c r="AQ454" i="220"/>
  <c r="S398" i="220"/>
  <c r="S381" i="220"/>
  <c r="R360" i="220"/>
  <c r="R336" i="220"/>
  <c r="AP318" i="220"/>
  <c r="R282" i="220"/>
  <c r="S261" i="220"/>
  <c r="R245" i="220"/>
  <c r="AN216" i="220"/>
  <c r="R200" i="220"/>
  <c r="R184" i="220"/>
  <c r="R171" i="220"/>
  <c r="S154" i="220"/>
  <c r="R138" i="220"/>
  <c r="R123" i="220"/>
  <c r="R111" i="220"/>
  <c r="S95" i="220"/>
  <c r="R64" i="220"/>
  <c r="R50" i="220"/>
  <c r="S34" i="220"/>
  <c r="S20" i="220"/>
  <c r="AR505" i="219"/>
  <c r="S493" i="219"/>
  <c r="S477" i="219"/>
  <c r="S466" i="219"/>
  <c r="S439" i="219"/>
  <c r="R427" i="219"/>
  <c r="S417" i="219"/>
  <c r="AP403" i="219"/>
  <c r="S392" i="219"/>
  <c r="R384" i="219"/>
  <c r="R371" i="219"/>
  <c r="S361" i="219"/>
  <c r="S339" i="219"/>
  <c r="S329" i="219"/>
  <c r="AN318" i="219"/>
  <c r="S306" i="219"/>
  <c r="S297" i="219"/>
  <c r="AP284" i="219"/>
  <c r="S273" i="219"/>
  <c r="S264" i="219"/>
  <c r="S251" i="219"/>
  <c r="S242" i="219"/>
  <c r="R221" i="219"/>
  <c r="S212" i="219"/>
  <c r="R200" i="219"/>
  <c r="R191" i="219"/>
  <c r="S169" i="219"/>
  <c r="R161" i="219"/>
  <c r="AQ148" i="219"/>
  <c r="S139" i="219"/>
  <c r="S118" i="219"/>
  <c r="R110" i="219"/>
  <c r="S98" i="219"/>
  <c r="R97" i="219"/>
  <c r="S89" i="219"/>
  <c r="AN80" i="219"/>
  <c r="S71" i="219"/>
  <c r="R52" i="219"/>
  <c r="R43" i="219"/>
  <c r="R31" i="219"/>
  <c r="S23" i="219"/>
  <c r="AO12" i="219"/>
  <c r="AA7" i="219"/>
  <c r="AA6" i="219" s="1"/>
  <c r="S510" i="218"/>
  <c r="R503" i="218"/>
  <c r="R493" i="218"/>
  <c r="R486" i="218"/>
  <c r="R476" i="218"/>
  <c r="R469" i="218"/>
  <c r="R459" i="218"/>
  <c r="R452" i="218"/>
  <c r="R442" i="218"/>
  <c r="R435" i="218"/>
  <c r="R425" i="218"/>
  <c r="R418" i="218"/>
  <c r="R408" i="218"/>
  <c r="R401" i="218"/>
  <c r="R391" i="218"/>
  <c r="R384" i="218"/>
  <c r="R374" i="218"/>
  <c r="R367" i="218"/>
  <c r="R357" i="218"/>
  <c r="R350" i="218"/>
  <c r="R340" i="218"/>
  <c r="R333" i="218"/>
  <c r="R323" i="218"/>
  <c r="S464" i="223"/>
  <c r="S108" i="223"/>
  <c r="AN301" i="222"/>
  <c r="R152" i="222"/>
  <c r="S69" i="222"/>
  <c r="Y7" i="222"/>
  <c r="Y6" i="222" s="1"/>
  <c r="R501" i="221"/>
  <c r="R459" i="221"/>
  <c r="S398" i="221"/>
  <c r="R363" i="221"/>
  <c r="R302" i="221"/>
  <c r="R167" i="221"/>
  <c r="R139" i="221"/>
  <c r="S112" i="221"/>
  <c r="S85" i="221"/>
  <c r="S31" i="221"/>
  <c r="S500" i="220"/>
  <c r="S477" i="220"/>
  <c r="AP454" i="220"/>
  <c r="S418" i="220"/>
  <c r="R398" i="220"/>
  <c r="R381" i="220"/>
  <c r="S359" i="220"/>
  <c r="AR335" i="220"/>
  <c r="AO318" i="220"/>
  <c r="S277" i="220"/>
  <c r="R261" i="220"/>
  <c r="S244" i="220"/>
  <c r="R231" i="220"/>
  <c r="AP199" i="220"/>
  <c r="S183" i="220"/>
  <c r="R169" i="220"/>
  <c r="R154" i="220"/>
  <c r="S137" i="220"/>
  <c r="S122" i="220"/>
  <c r="R109" i="220"/>
  <c r="R95" i="220"/>
  <c r="AN63" i="220"/>
  <c r="S49" i="220"/>
  <c r="R34" i="220"/>
  <c r="R20" i="220"/>
  <c r="Q8" i="220"/>
  <c r="AQ505" i="219"/>
  <c r="R493" i="219"/>
  <c r="R477" i="219"/>
  <c r="S465" i="219"/>
  <c r="S438" i="219"/>
  <c r="S426" i="219"/>
  <c r="R417" i="219"/>
  <c r="AO403" i="219"/>
  <c r="R392" i="219"/>
  <c r="S383" i="219"/>
  <c r="R370" i="219"/>
  <c r="R369" i="219"/>
  <c r="R361" i="219"/>
  <c r="R339" i="219"/>
  <c r="R329" i="219"/>
  <c r="R306" i="219"/>
  <c r="S296" i="219"/>
  <c r="AO284" i="219"/>
  <c r="R273" i="219"/>
  <c r="R264" i="219"/>
  <c r="R251" i="219"/>
  <c r="R242" i="219"/>
  <c r="S220" i="219"/>
  <c r="R212" i="219"/>
  <c r="AQ199" i="219"/>
  <c r="S190" i="219"/>
  <c r="R169" i="219"/>
  <c r="S160" i="219"/>
  <c r="AP148" i="219"/>
  <c r="R138" i="219"/>
  <c r="S129" i="219"/>
  <c r="R118" i="219"/>
  <c r="R109" i="219"/>
  <c r="R98" i="219"/>
  <c r="R89" i="219"/>
  <c r="R71" i="219"/>
  <c r="S51" i="219"/>
  <c r="S42" i="219"/>
  <c r="S30" i="219"/>
  <c r="R23" i="219"/>
  <c r="Z7" i="219"/>
  <c r="Z6" i="219" s="1"/>
  <c r="R510" i="218"/>
  <c r="S502" i="218"/>
  <c r="S492" i="218"/>
  <c r="S485" i="218"/>
  <c r="S475" i="218"/>
  <c r="S468" i="218"/>
  <c r="S458" i="218"/>
  <c r="S451" i="218"/>
  <c r="S441" i="218"/>
  <c r="S434" i="218"/>
  <c r="S424" i="218"/>
  <c r="S417" i="218"/>
  <c r="S407" i="218"/>
  <c r="S400" i="218"/>
  <c r="S390" i="218"/>
  <c r="S383" i="218"/>
  <c r="S373" i="218"/>
  <c r="S366" i="218"/>
  <c r="S356" i="218"/>
  <c r="S349" i="218"/>
  <c r="S339" i="218"/>
  <c r="S332" i="218"/>
  <c r="S322" i="218"/>
  <c r="S315" i="218"/>
  <c r="S305" i="218"/>
  <c r="S298" i="218"/>
  <c r="S288" i="218"/>
  <c r="S281" i="218"/>
  <c r="S271" i="218"/>
  <c r="S264" i="218"/>
  <c r="S254" i="218"/>
  <c r="R248" i="218"/>
  <c r="R238" i="218"/>
  <c r="R231" i="218"/>
  <c r="R221" i="218"/>
  <c r="R214" i="218"/>
  <c r="R204" i="218"/>
  <c r="R197" i="218"/>
  <c r="R187" i="218"/>
  <c r="R180" i="218"/>
  <c r="R170" i="218"/>
  <c r="S162" i="218"/>
  <c r="S152" i="218"/>
  <c r="S145" i="218"/>
  <c r="S135" i="218"/>
  <c r="R128" i="218"/>
  <c r="R118" i="218"/>
  <c r="S110" i="218"/>
  <c r="S100" i="218"/>
  <c r="R93" i="218"/>
  <c r="R83" i="218"/>
  <c r="S75" i="218"/>
  <c r="S65" i="218"/>
  <c r="R58" i="218"/>
  <c r="R48" i="218"/>
  <c r="S41" i="218"/>
  <c r="S32" i="218"/>
  <c r="R107" i="223"/>
  <c r="R477" i="222"/>
  <c r="S418" i="222"/>
  <c r="S265" i="222"/>
  <c r="S151" i="222"/>
  <c r="R66" i="222"/>
  <c r="W7" i="222"/>
  <c r="S500" i="221"/>
  <c r="S456" i="221"/>
  <c r="R454" i="221"/>
  <c r="R398" i="221"/>
  <c r="S362" i="221"/>
  <c r="S138" i="221"/>
  <c r="S111" i="221"/>
  <c r="AO80" i="221"/>
  <c r="R31" i="221"/>
  <c r="R499" i="220"/>
  <c r="S476" i="220"/>
  <c r="AO454" i="220"/>
  <c r="R417" i="220"/>
  <c r="S397" i="220"/>
  <c r="R379" i="220"/>
  <c r="S357" i="220"/>
  <c r="AQ335" i="220"/>
  <c r="S298" i="220"/>
  <c r="R277" i="220"/>
  <c r="S260" i="220"/>
  <c r="R243" i="220"/>
  <c r="S228" i="220"/>
  <c r="AO199" i="220"/>
  <c r="R183" i="220"/>
  <c r="S166" i="220"/>
  <c r="S153" i="220"/>
  <c r="R137" i="220"/>
  <c r="R121" i="220"/>
  <c r="S106" i="220"/>
  <c r="S94" i="220"/>
  <c r="R49" i="220"/>
  <c r="S33" i="220"/>
  <c r="S19" i="220"/>
  <c r="AP505" i="219"/>
  <c r="R491" i="219"/>
  <c r="S476" i="219"/>
  <c r="R464" i="219"/>
  <c r="AQ437" i="219"/>
  <c r="R426" i="219"/>
  <c r="S415" i="219"/>
  <c r="AN403" i="219"/>
  <c r="S391" i="219"/>
  <c r="R383" i="219"/>
  <c r="AR369" i="219"/>
  <c r="S360" i="219"/>
  <c r="S338" i="219"/>
  <c r="R328" i="219"/>
  <c r="S305" i="219"/>
  <c r="S295" i="219"/>
  <c r="AN284" i="219"/>
  <c r="S272" i="219"/>
  <c r="S263" i="219"/>
  <c r="AQ250" i="219"/>
  <c r="S241" i="219"/>
  <c r="R220" i="219"/>
  <c r="S211" i="219"/>
  <c r="AP199" i="219"/>
  <c r="R189" i="219"/>
  <c r="S180" i="219"/>
  <c r="S168" i="219"/>
  <c r="S159" i="219"/>
  <c r="AO148" i="219"/>
  <c r="S137" i="219"/>
  <c r="R129" i="219"/>
  <c r="S117" i="219"/>
  <c r="AR97" i="219"/>
  <c r="S88" i="219"/>
  <c r="S70" i="219"/>
  <c r="R50" i="219"/>
  <c r="R42" i="219"/>
  <c r="R30" i="219"/>
  <c r="R29" i="219"/>
  <c r="S22" i="219"/>
  <c r="Y7" i="219"/>
  <c r="Y6" i="219" s="1"/>
  <c r="S509" i="218"/>
  <c r="R502" i="218"/>
  <c r="R492" i="218"/>
  <c r="R485" i="218"/>
  <c r="R475" i="218"/>
  <c r="R468" i="218"/>
  <c r="R458" i="218"/>
  <c r="R451" i="218"/>
  <c r="R441" i="218"/>
  <c r="R434" i="218"/>
  <c r="R424" i="218"/>
  <c r="R417" i="218"/>
  <c r="R407" i="218"/>
  <c r="R400" i="218"/>
  <c r="R390" i="218"/>
  <c r="R383" i="218"/>
  <c r="R373" i="218"/>
  <c r="R366" i="218"/>
  <c r="R356" i="218"/>
  <c r="R349" i="218"/>
  <c r="R339" i="218"/>
  <c r="R332" i="218"/>
  <c r="R322" i="218"/>
  <c r="R315" i="218"/>
  <c r="R305" i="218"/>
  <c r="R298" i="218"/>
  <c r="R288" i="218"/>
  <c r="R281" i="218"/>
  <c r="R271" i="218"/>
  <c r="R264" i="218"/>
  <c r="R254" i="218"/>
  <c r="S247" i="218"/>
  <c r="S237" i="218"/>
  <c r="S230" i="218"/>
  <c r="S220" i="218"/>
  <c r="S213" i="218"/>
  <c r="S203" i="218"/>
  <c r="S196" i="218"/>
  <c r="S186" i="218"/>
  <c r="S179" i="218"/>
  <c r="S169" i="218"/>
  <c r="R162" i="218"/>
  <c r="R152" i="218"/>
  <c r="R145" i="218"/>
  <c r="R135" i="218"/>
  <c r="S127" i="218"/>
  <c r="S117" i="218"/>
  <c r="R110" i="218"/>
  <c r="R100" i="218"/>
  <c r="S92" i="218"/>
  <c r="S82" i="218"/>
  <c r="R75" i="218"/>
  <c r="R65" i="218"/>
  <c r="S57" i="218"/>
  <c r="S47" i="218"/>
  <c r="R41" i="218"/>
  <c r="R32" i="218"/>
  <c r="S26" i="218"/>
  <c r="S17" i="218"/>
  <c r="Y7" i="218"/>
  <c r="Y6" i="218" s="1"/>
  <c r="S511" i="217"/>
  <c r="R494" i="217"/>
  <c r="S486" i="217"/>
  <c r="S476" i="217"/>
  <c r="R469" i="217"/>
  <c r="R459" i="217"/>
  <c r="S451" i="217"/>
  <c r="S441" i="217"/>
  <c r="R434" i="217"/>
  <c r="R424" i="217"/>
  <c r="S416" i="217"/>
  <c r="S406" i="217"/>
  <c r="R399" i="217"/>
  <c r="R389" i="217"/>
  <c r="S381" i="217"/>
  <c r="S371" i="217"/>
  <c r="R364" i="217"/>
  <c r="S21" i="223"/>
  <c r="R291" i="222"/>
  <c r="S188" i="222"/>
  <c r="R98" i="222"/>
  <c r="R20" i="222"/>
  <c r="S482" i="221"/>
  <c r="R331" i="221"/>
  <c r="S291" i="221"/>
  <c r="S251" i="221"/>
  <c r="R218" i="221"/>
  <c r="S193" i="221"/>
  <c r="S159" i="221"/>
  <c r="S103" i="221"/>
  <c r="S53" i="221"/>
  <c r="R516" i="220"/>
  <c r="S491" i="220"/>
  <c r="S432" i="220"/>
  <c r="R408" i="220"/>
  <c r="R391" i="220"/>
  <c r="AR369" i="220"/>
  <c r="S333" i="220"/>
  <c r="S312" i="220"/>
  <c r="R294" i="220"/>
  <c r="S272" i="220"/>
  <c r="R267" i="220"/>
  <c r="R253" i="220"/>
  <c r="S240" i="220"/>
  <c r="R225" i="220"/>
  <c r="R211" i="220"/>
  <c r="AP148" i="220"/>
  <c r="AQ131" i="220"/>
  <c r="S118" i="220"/>
  <c r="R103" i="220"/>
  <c r="S88" i="220"/>
  <c r="S76" i="220"/>
  <c r="S60" i="220"/>
  <c r="AN29" i="220"/>
  <c r="R16" i="220"/>
  <c r="AD7" i="220"/>
  <c r="AD6" i="220" s="1"/>
  <c r="R520" i="219"/>
  <c r="S472" i="219"/>
  <c r="S460" i="219"/>
  <c r="S449" i="219"/>
  <c r="S422" i="219"/>
  <c r="R412" i="219"/>
  <c r="S401" i="219"/>
  <c r="R389" i="219"/>
  <c r="S379" i="219"/>
  <c r="R357" i="219"/>
  <c r="S348" i="219"/>
  <c r="AP335" i="219"/>
  <c r="S324" i="219"/>
  <c r="S315" i="219"/>
  <c r="R302" i="219"/>
  <c r="S292" i="219"/>
  <c r="S282" i="219"/>
  <c r="S269" i="219"/>
  <c r="S259" i="219"/>
  <c r="R238" i="219"/>
  <c r="S229" i="219"/>
  <c r="R217" i="219"/>
  <c r="R208" i="219"/>
  <c r="S186" i="219"/>
  <c r="R178" i="219"/>
  <c r="AQ165" i="219"/>
  <c r="S156" i="219"/>
  <c r="R135" i="219"/>
  <c r="S126" i="219"/>
  <c r="AQ114" i="219"/>
  <c r="S105" i="219"/>
  <c r="S86" i="219"/>
  <c r="S67" i="219"/>
  <c r="R59" i="219"/>
  <c r="S47" i="219"/>
  <c r="S39" i="219"/>
  <c r="R19" i="219"/>
  <c r="M7" i="219"/>
  <c r="M6" i="219" s="1"/>
  <c r="R519" i="218"/>
  <c r="R507" i="218"/>
  <c r="S499" i="218"/>
  <c r="S489" i="218"/>
  <c r="S482" i="218"/>
  <c r="S472" i="218"/>
  <c r="S465" i="218"/>
  <c r="S455" i="218"/>
  <c r="S448" i="218"/>
  <c r="S438" i="218"/>
  <c r="S431" i="218"/>
  <c r="S421" i="218"/>
  <c r="S414" i="218"/>
  <c r="S404" i="218"/>
  <c r="S397" i="218"/>
  <c r="S387" i="218"/>
  <c r="S380" i="218"/>
  <c r="S370" i="218"/>
  <c r="S363" i="218"/>
  <c r="S353" i="218"/>
  <c r="S346" i="218"/>
  <c r="S336" i="218"/>
  <c r="S329" i="218"/>
  <c r="S319" i="218"/>
  <c r="S312" i="218"/>
  <c r="S302" i="218"/>
  <c r="S295" i="218"/>
  <c r="S285" i="218"/>
  <c r="S278" i="218"/>
  <c r="S268" i="218"/>
  <c r="S261" i="218"/>
  <c r="S251" i="218"/>
  <c r="R245" i="218"/>
  <c r="R235" i="218"/>
  <c r="R228" i="218"/>
  <c r="R218" i="218"/>
  <c r="R211" i="218"/>
  <c r="R201" i="218"/>
  <c r="R194" i="218"/>
  <c r="R184" i="218"/>
  <c r="R177" i="218"/>
  <c r="R167" i="218"/>
  <c r="S159" i="218"/>
  <c r="S149" i="218"/>
  <c r="S142" i="218"/>
  <c r="S132" i="218"/>
  <c r="R125" i="218"/>
  <c r="R115" i="218"/>
  <c r="S107" i="218"/>
  <c r="AR97" i="218"/>
  <c r="R90" i="218"/>
  <c r="AQ80" i="218"/>
  <c r="S72" i="218"/>
  <c r="AP63" i="218"/>
  <c r="R55" i="218"/>
  <c r="AO46" i="218"/>
  <c r="R30" i="218"/>
  <c r="R24" i="218"/>
  <c r="S15" i="218"/>
  <c r="O7" i="218"/>
  <c r="O6" i="218" s="1"/>
  <c r="R519" i="217"/>
  <c r="R509" i="217"/>
  <c r="S501" i="217"/>
  <c r="S491" i="217"/>
  <c r="R484" i="217"/>
  <c r="R474" i="217"/>
  <c r="S466" i="217"/>
  <c r="S456" i="217"/>
  <c r="R449" i="217"/>
  <c r="R439" i="217"/>
  <c r="S431" i="217"/>
  <c r="S421" i="217"/>
  <c r="R414" i="217"/>
  <c r="R404" i="217"/>
  <c r="S396" i="217"/>
  <c r="AR386" i="217"/>
  <c r="R379" i="217"/>
  <c r="AQ369" i="217"/>
  <c r="S281" i="223"/>
  <c r="S395" i="222"/>
  <c r="S290" i="222"/>
  <c r="AQ182" i="222"/>
  <c r="R134" i="222"/>
  <c r="S19" i="222"/>
  <c r="R482" i="221"/>
  <c r="R328" i="221"/>
  <c r="R251" i="221"/>
  <c r="S217" i="221"/>
  <c r="S191" i="221"/>
  <c r="S157" i="221"/>
  <c r="S129" i="221"/>
  <c r="R103" i="221"/>
  <c r="S78" i="221"/>
  <c r="R49" i="221"/>
  <c r="AG7" i="221"/>
  <c r="AG6" i="221" s="1"/>
  <c r="S515" i="220"/>
  <c r="R491" i="220"/>
  <c r="R452" i="220"/>
  <c r="R432" i="220"/>
  <c r="S407" i="220"/>
  <c r="S390" i="220"/>
  <c r="AQ369" i="220"/>
  <c r="R333" i="220"/>
  <c r="R312" i="220"/>
  <c r="R291" i="220"/>
  <c r="R272" i="220"/>
  <c r="AR250" i="220"/>
  <c r="S238" i="220"/>
  <c r="S210" i="220"/>
  <c r="S196" i="220"/>
  <c r="AP131" i="220"/>
  <c r="S116" i="220"/>
  <c r="S102" i="220"/>
  <c r="R88" i="220"/>
  <c r="R76" i="220"/>
  <c r="R60" i="220"/>
  <c r="S15" i="220"/>
  <c r="AB7" i="220"/>
  <c r="AB6" i="220" s="1"/>
  <c r="R518" i="219"/>
  <c r="AQ471" i="219"/>
  <c r="R460" i="219"/>
  <c r="S448" i="219"/>
  <c r="S421" i="219"/>
  <c r="S411" i="219"/>
  <c r="R401" i="219"/>
  <c r="R388" i="219"/>
  <c r="S378" i="219"/>
  <c r="S356" i="219"/>
  <c r="S347" i="219"/>
  <c r="AO335" i="219"/>
  <c r="R324" i="219"/>
  <c r="R315" i="219"/>
  <c r="AQ301" i="219"/>
  <c r="R291" i="219"/>
  <c r="R282" i="219"/>
  <c r="S268" i="219"/>
  <c r="R259" i="219"/>
  <c r="S237" i="219"/>
  <c r="R229" i="219"/>
  <c r="AQ216" i="219"/>
  <c r="S207" i="219"/>
  <c r="R186" i="219"/>
  <c r="S177" i="219"/>
  <c r="AP165" i="219"/>
  <c r="R155" i="219"/>
  <c r="S146" i="219"/>
  <c r="S134" i="219"/>
  <c r="S125" i="219"/>
  <c r="AP114" i="219"/>
  <c r="R105" i="219"/>
  <c r="R86" i="219"/>
  <c r="R78" i="219"/>
  <c r="R66" i="219"/>
  <c r="S58" i="219"/>
  <c r="R47" i="219"/>
  <c r="R46" i="219"/>
  <c r="R39" i="219"/>
  <c r="S18" i="219"/>
  <c r="Q8" i="219"/>
  <c r="L7" i="219"/>
  <c r="L6" i="219" s="1"/>
  <c r="S518" i="218"/>
  <c r="S506" i="218"/>
  <c r="R499" i="218"/>
  <c r="R489" i="218"/>
  <c r="R482" i="218"/>
  <c r="R472" i="218"/>
  <c r="R465" i="218"/>
  <c r="R455" i="218"/>
  <c r="R448" i="218"/>
  <c r="R438" i="218"/>
  <c r="R431" i="218"/>
  <c r="R421" i="218"/>
  <c r="R414" i="218"/>
  <c r="R404" i="218"/>
  <c r="R397" i="218"/>
  <c r="R387" i="218"/>
  <c r="R380" i="218"/>
  <c r="R370" i="218"/>
  <c r="R363" i="218"/>
  <c r="R353" i="218"/>
  <c r="R346" i="218"/>
  <c r="R336" i="218"/>
  <c r="R329" i="218"/>
  <c r="R319" i="218"/>
  <c r="R312" i="218"/>
  <c r="R302" i="218"/>
  <c r="R295" i="218"/>
  <c r="R285" i="218"/>
  <c r="R278" i="218"/>
  <c r="R268" i="218"/>
  <c r="R261" i="218"/>
  <c r="R251" i="218"/>
  <c r="S244" i="218"/>
  <c r="S234" i="218"/>
  <c r="S227" i="218"/>
  <c r="S217" i="218"/>
  <c r="S210" i="218"/>
  <c r="S200" i="218"/>
  <c r="S193" i="218"/>
  <c r="S183" i="218"/>
  <c r="S176" i="218"/>
  <c r="S166" i="218"/>
  <c r="R159" i="218"/>
  <c r="R149" i="218"/>
  <c r="R142" i="218"/>
  <c r="R132" i="218"/>
  <c r="S124" i="218"/>
  <c r="AR114" i="218"/>
  <c r="R107" i="218"/>
  <c r="AQ97" i="218"/>
  <c r="S89" i="218"/>
  <c r="AP80" i="218"/>
  <c r="R72" i="218"/>
  <c r="AO63" i="218"/>
  <c r="S54" i="218"/>
  <c r="AN46" i="218"/>
  <c r="S38" i="218"/>
  <c r="AR29" i="218"/>
  <c r="R29" i="218"/>
  <c r="R15" i="218"/>
  <c r="Q8" i="218"/>
  <c r="N7" i="218"/>
  <c r="N6" i="218" s="1"/>
  <c r="S518" i="217"/>
  <c r="S508" i="217"/>
  <c r="R501" i="217"/>
  <c r="R491" i="217"/>
  <c r="S483" i="217"/>
  <c r="S473" i="217"/>
  <c r="R466" i="217"/>
  <c r="R456" i="217"/>
  <c r="S448" i="217"/>
  <c r="S438" i="217"/>
  <c r="R431" i="217"/>
  <c r="R421" i="217"/>
  <c r="S413" i="217"/>
  <c r="AR403" i="217"/>
  <c r="R396" i="217"/>
  <c r="AQ386" i="217"/>
  <c r="S378" i="217"/>
  <c r="AP369" i="217"/>
  <c r="R149" i="223"/>
  <c r="AP505" i="222"/>
  <c r="R449" i="221"/>
  <c r="R361" i="221"/>
  <c r="AP318" i="221"/>
  <c r="S161" i="221"/>
  <c r="R76" i="221"/>
  <c r="AR29" i="221"/>
  <c r="AB7" i="221"/>
  <c r="S509" i="220"/>
  <c r="S408" i="220"/>
  <c r="R311" i="220"/>
  <c r="AP250" i="220"/>
  <c r="S208" i="220"/>
  <c r="AN182" i="220"/>
  <c r="S161" i="220"/>
  <c r="AO131" i="220"/>
  <c r="R106" i="220"/>
  <c r="S85" i="220"/>
  <c r="S43" i="220"/>
  <c r="S16" i="220"/>
  <c r="W7" i="220"/>
  <c r="R510" i="219"/>
  <c r="S462" i="219"/>
  <c r="S445" i="219"/>
  <c r="R424" i="219"/>
  <c r="S407" i="219"/>
  <c r="AO386" i="219"/>
  <c r="AN369" i="219"/>
  <c r="AN335" i="219"/>
  <c r="S280" i="219"/>
  <c r="S261" i="219"/>
  <c r="R247" i="219"/>
  <c r="S230" i="219"/>
  <c r="S213" i="219"/>
  <c r="S196" i="219"/>
  <c r="S179" i="219"/>
  <c r="R162" i="219"/>
  <c r="S144" i="219"/>
  <c r="R199" i="223"/>
  <c r="AO505" i="222"/>
  <c r="R53" i="222"/>
  <c r="S448" i="221"/>
  <c r="R359" i="221"/>
  <c r="R260" i="221"/>
  <c r="S213" i="221"/>
  <c r="S156" i="221"/>
  <c r="S75" i="221"/>
  <c r="AO29" i="221"/>
  <c r="AA7" i="221"/>
  <c r="AA6" i="221" s="1"/>
  <c r="R509" i="220"/>
  <c r="R406" i="220"/>
  <c r="R350" i="220"/>
  <c r="S308" i="220"/>
  <c r="AO250" i="220"/>
  <c r="R208" i="220"/>
  <c r="R159" i="220"/>
  <c r="S105" i="220"/>
  <c r="R85" i="220"/>
  <c r="R43" i="220"/>
  <c r="S13" i="220"/>
  <c r="R7" i="220"/>
  <c r="AO505" i="219"/>
  <c r="S486" i="219"/>
  <c r="R461" i="219"/>
  <c r="R444" i="219"/>
  <c r="R421" i="219"/>
  <c r="R404" i="219"/>
  <c r="AN386" i="219"/>
  <c r="S279" i="219"/>
  <c r="R261" i="219"/>
  <c r="S246" i="219"/>
  <c r="R230" i="219"/>
  <c r="S210" i="219"/>
  <c r="R196" i="219"/>
  <c r="R179" i="219"/>
  <c r="R159" i="219"/>
  <c r="R144" i="219"/>
  <c r="R127" i="219"/>
  <c r="S107" i="219"/>
  <c r="S93" i="219"/>
  <c r="R75" i="219"/>
  <c r="R61" i="219"/>
  <c r="R509" i="218"/>
  <c r="S497" i="218"/>
  <c r="R484" i="218"/>
  <c r="AQ454" i="218"/>
  <c r="S440" i="218"/>
  <c r="S429" i="218"/>
  <c r="R416" i="218"/>
  <c r="S65" i="223"/>
  <c r="AN505" i="222"/>
  <c r="S103" i="222"/>
  <c r="S52" i="222"/>
  <c r="R64" i="223"/>
  <c r="S291" i="222"/>
  <c r="R99" i="222"/>
  <c r="AO352" i="222"/>
  <c r="R290" i="222"/>
  <c r="S98" i="222"/>
  <c r="S480" i="221"/>
  <c r="R396" i="221"/>
  <c r="S255" i="221"/>
  <c r="AR148" i="221"/>
  <c r="R106" i="221"/>
  <c r="R69" i="221"/>
  <c r="O7" i="221"/>
  <c r="O6" i="221" s="1"/>
  <c r="S469" i="220"/>
  <c r="R435" i="220"/>
  <c r="AR403" i="220"/>
  <c r="R373" i="220"/>
  <c r="S346" i="220"/>
  <c r="R307" i="220"/>
  <c r="R276" i="220"/>
  <c r="R227" i="220"/>
  <c r="S206" i="220"/>
  <c r="S151" i="220"/>
  <c r="R102" i="220"/>
  <c r="AN80" i="220"/>
  <c r="R61" i="220"/>
  <c r="S36" i="220"/>
  <c r="S483" i="219"/>
  <c r="S458" i="219"/>
  <c r="AP437" i="219"/>
  <c r="AO420" i="219"/>
  <c r="S314" i="219"/>
  <c r="R294" i="219"/>
  <c r="S275" i="219"/>
  <c r="R257" i="219"/>
  <c r="S239" i="219"/>
  <c r="R227" i="219"/>
  <c r="S208" i="219"/>
  <c r="R192" i="219"/>
  <c r="R176" i="219"/>
  <c r="R157" i="219"/>
  <c r="R137" i="219"/>
  <c r="S123" i="219"/>
  <c r="S104" i="219"/>
  <c r="S87" i="219"/>
  <c r="S72" i="219"/>
  <c r="R58" i="219"/>
  <c r="S41" i="219"/>
  <c r="R27" i="219"/>
  <c r="S507" i="218"/>
  <c r="R496" i="218"/>
  <c r="S481" i="218"/>
  <c r="AN454" i="218"/>
  <c r="R439" i="218"/>
  <c r="R428" i="218"/>
  <c r="S413" i="218"/>
  <c r="R289" i="222"/>
  <c r="S227" i="222"/>
  <c r="R480" i="221"/>
  <c r="R395" i="221"/>
  <c r="AR250" i="221"/>
  <c r="S105" i="221"/>
  <c r="J7" i="221"/>
  <c r="J6" i="221" s="1"/>
  <c r="R469" i="220"/>
  <c r="S434" i="220"/>
  <c r="AQ403" i="220"/>
  <c r="S372" i="220"/>
  <c r="S273" i="220"/>
  <c r="S225" i="220"/>
  <c r="R201" i="220"/>
  <c r="R179" i="220"/>
  <c r="R149" i="220"/>
  <c r="S129" i="220"/>
  <c r="S101" i="220"/>
  <c r="S59" i="220"/>
  <c r="R33" i="220"/>
  <c r="S479" i="219"/>
  <c r="R458" i="219"/>
  <c r="AO437" i="219"/>
  <c r="AN420" i="219"/>
  <c r="S367" i="219"/>
  <c r="S350" i="219"/>
  <c r="S333" i="219"/>
  <c r="S313" i="219"/>
  <c r="S293" i="219"/>
  <c r="R272" i="219"/>
  <c r="S256" i="219"/>
  <c r="R239" i="219"/>
  <c r="R226" i="219"/>
  <c r="R206" i="219"/>
  <c r="S188" i="219"/>
  <c r="R175" i="219"/>
  <c r="S154" i="219"/>
  <c r="S136" i="219"/>
  <c r="R123" i="219"/>
  <c r="R104" i="219"/>
  <c r="R87" i="219"/>
  <c r="R70" i="219"/>
  <c r="S57" i="219"/>
  <c r="R41" i="219"/>
  <c r="S26" i="219"/>
  <c r="R506" i="218"/>
  <c r="R494" i="218"/>
  <c r="R481" i="218"/>
  <c r="S467" i="218"/>
  <c r="AR437" i="218"/>
  <c r="R437" i="218"/>
  <c r="R426" i="218"/>
  <c r="R413" i="218"/>
  <c r="S399" i="218"/>
  <c r="AR369" i="218"/>
  <c r="R369" i="218"/>
  <c r="R358" i="218"/>
  <c r="R345" i="218"/>
  <c r="S331" i="218"/>
  <c r="R304" i="218"/>
  <c r="S293" i="218"/>
  <c r="AQ267" i="218"/>
  <c r="S257" i="218"/>
  <c r="S246" i="218"/>
  <c r="AO233" i="218"/>
  <c r="S221" i="218"/>
  <c r="S211" i="218"/>
  <c r="AN199" i="218"/>
  <c r="S187" i="218"/>
  <c r="S177" i="218"/>
  <c r="AN165" i="218"/>
  <c r="S151" i="218"/>
  <c r="R141" i="218"/>
  <c r="R116" i="218"/>
  <c r="R105" i="218"/>
  <c r="S93" i="218"/>
  <c r="AN80" i="218"/>
  <c r="S67" i="218"/>
  <c r="S55" i="218"/>
  <c r="S44" i="218"/>
  <c r="R31" i="218"/>
  <c r="S22" i="218"/>
  <c r="AP12" i="218"/>
  <c r="AF7" i="218"/>
  <c r="AF6" i="218" s="1"/>
  <c r="S510" i="217"/>
  <c r="R502" i="217"/>
  <c r="R489" i="217"/>
  <c r="R480" i="217"/>
  <c r="R458" i="217"/>
  <c r="AN148" i="222"/>
  <c r="R478" i="221"/>
  <c r="AO250" i="221"/>
  <c r="R105" i="221"/>
  <c r="S12" i="221"/>
  <c r="S468" i="220"/>
  <c r="R433" i="220"/>
  <c r="AN403" i="220"/>
  <c r="R372" i="220"/>
  <c r="R273" i="220"/>
  <c r="S224" i="220"/>
  <c r="AN199" i="220"/>
  <c r="S176" i="220"/>
  <c r="AR148" i="220"/>
  <c r="R124" i="220"/>
  <c r="R101" i="220"/>
  <c r="R59" i="220"/>
  <c r="S32" i="220"/>
  <c r="S503" i="219"/>
  <c r="R476" i="219"/>
  <c r="S456" i="219"/>
  <c r="AN437" i="219"/>
  <c r="S400" i="219"/>
  <c r="R367" i="219"/>
  <c r="R350" i="219"/>
  <c r="S331" i="219"/>
  <c r="S312" i="219"/>
  <c r="R293" i="219"/>
  <c r="S271" i="219"/>
  <c r="R256" i="219"/>
  <c r="S238" i="219"/>
  <c r="S225" i="219"/>
  <c r="S205" i="219"/>
  <c r="R188" i="219"/>
  <c r="S174" i="219"/>
  <c r="R154" i="219"/>
  <c r="R474" i="221"/>
  <c r="S423" i="221"/>
  <c r="R349" i="221"/>
  <c r="S197" i="221"/>
  <c r="S104" i="221"/>
  <c r="S26" i="221"/>
  <c r="S496" i="220"/>
  <c r="R468" i="220"/>
  <c r="S430" i="220"/>
  <c r="AP369" i="220"/>
  <c r="S271" i="220"/>
  <c r="R246" i="220"/>
  <c r="R224" i="220"/>
  <c r="R176" i="220"/>
  <c r="AQ148" i="220"/>
  <c r="S120" i="220"/>
  <c r="R99" i="220"/>
  <c r="S58" i="220"/>
  <c r="R32" i="220"/>
  <c r="R503" i="219"/>
  <c r="S475" i="219"/>
  <c r="S455" i="219"/>
  <c r="R400" i="219"/>
  <c r="S382" i="219"/>
  <c r="S366" i="219"/>
  <c r="S349" i="219"/>
  <c r="S327" i="219"/>
  <c r="R312" i="219"/>
  <c r="S290" i="219"/>
  <c r="R271" i="219"/>
  <c r="S255" i="219"/>
  <c r="R237" i="219"/>
  <c r="R225" i="219"/>
  <c r="R205" i="219"/>
  <c r="S187" i="219"/>
  <c r="R174" i="219"/>
  <c r="S153" i="219"/>
  <c r="S280" i="223"/>
  <c r="S422" i="221"/>
  <c r="R348" i="221"/>
  <c r="S196" i="221"/>
  <c r="S98" i="221"/>
  <c r="R23" i="221"/>
  <c r="S494" i="220"/>
  <c r="S466" i="220"/>
  <c r="R429" i="220"/>
  <c r="AO369" i="220"/>
  <c r="R271" i="220"/>
  <c r="S242" i="220"/>
  <c r="S223" i="220"/>
  <c r="S175" i="220"/>
  <c r="R120" i="220"/>
  <c r="AP97" i="220"/>
  <c r="R30" i="220"/>
  <c r="R501" i="219"/>
  <c r="R475" i="219"/>
  <c r="AN454" i="219"/>
  <c r="S399" i="219"/>
  <c r="R382" i="219"/>
  <c r="R366" i="219"/>
  <c r="R349" i="219"/>
  <c r="R327" i="219"/>
  <c r="R311" i="219"/>
  <c r="R290" i="219"/>
  <c r="S270" i="219"/>
  <c r="R255" i="219"/>
  <c r="S236" i="219"/>
  <c r="R222" i="219"/>
  <c r="S204" i="219"/>
  <c r="R187" i="219"/>
  <c r="S173" i="219"/>
  <c r="R153" i="219"/>
  <c r="R134" i="219"/>
  <c r="S119" i="219"/>
  <c r="S102" i="219"/>
  <c r="S84" i="219"/>
  <c r="R68" i="219"/>
  <c r="R56" i="219"/>
  <c r="R38" i="219"/>
  <c r="R21" i="219"/>
  <c r="AM7" i="219"/>
  <c r="AM6" i="219" s="1"/>
  <c r="AP505" i="218"/>
  <c r="S490" i="218"/>
  <c r="S479" i="218"/>
  <c r="R466" i="218"/>
  <c r="AO437" i="218"/>
  <c r="S422" i="218"/>
  <c r="S411" i="218"/>
  <c r="R398" i="218"/>
  <c r="AO369" i="218"/>
  <c r="S354" i="218"/>
  <c r="S343" i="218"/>
  <c r="R330" i="218"/>
  <c r="AR301" i="218"/>
  <c r="R301" i="218"/>
  <c r="R292" i="218"/>
  <c r="R280" i="218"/>
  <c r="AN267" i="218"/>
  <c r="S253" i="218"/>
  <c r="R244" i="218"/>
  <c r="R219" i="218"/>
  <c r="R209" i="218"/>
  <c r="R185" i="218"/>
  <c r="R175" i="218"/>
  <c r="R150" i="218"/>
  <c r="S139" i="218"/>
  <c r="S128" i="218"/>
  <c r="AP114" i="218"/>
  <c r="S103" i="218"/>
  <c r="R91" i="218"/>
  <c r="S64" i="218"/>
  <c r="R53" i="218"/>
  <c r="AQ29" i="218"/>
  <c r="R21" i="218"/>
  <c r="AA7" i="218"/>
  <c r="AA6" i="218" s="1"/>
  <c r="R508" i="217"/>
  <c r="S499" i="217"/>
  <c r="AP488" i="217"/>
  <c r="S478" i="217"/>
  <c r="AN471" i="222"/>
  <c r="S114" i="222"/>
  <c r="S455" i="221"/>
  <c r="R381" i="221"/>
  <c r="S57" i="221"/>
  <c r="S421" i="220"/>
  <c r="R397" i="220"/>
  <c r="S327" i="220"/>
  <c r="S294" i="220"/>
  <c r="R236" i="220"/>
  <c r="AP216" i="220"/>
  <c r="S193" i="220"/>
  <c r="AR165" i="220"/>
  <c r="S146" i="220"/>
  <c r="AP114" i="220"/>
  <c r="R77" i="220"/>
  <c r="R47" i="220"/>
  <c r="S494" i="219"/>
  <c r="AN471" i="219"/>
  <c r="R435" i="219"/>
  <c r="R414" i="219"/>
  <c r="S394" i="219"/>
  <c r="S377" i="219"/>
  <c r="R358" i="219"/>
  <c r="S344" i="219"/>
  <c r="R323" i="219"/>
  <c r="S304" i="219"/>
  <c r="R288" i="219"/>
  <c r="AO267" i="219"/>
  <c r="AN250" i="219"/>
  <c r="R234" i="219"/>
  <c r="S217" i="219"/>
  <c r="AO199" i="219"/>
  <c r="S183" i="219"/>
  <c r="S166" i="219"/>
  <c r="S414" i="222"/>
  <c r="S197" i="222"/>
  <c r="R125" i="222"/>
  <c r="AN420" i="221"/>
  <c r="S380" i="221"/>
  <c r="R322" i="221"/>
  <c r="S95" i="221"/>
  <c r="R492" i="220"/>
  <c r="R447" i="220"/>
  <c r="R404" i="220"/>
  <c r="R144" i="220"/>
  <c r="R105" i="220"/>
  <c r="R78" i="220"/>
  <c r="AQ488" i="219"/>
  <c r="R459" i="219"/>
  <c r="R434" i="219"/>
  <c r="R408" i="219"/>
  <c r="R381" i="219"/>
  <c r="R355" i="219"/>
  <c r="S303" i="219"/>
  <c r="R281" i="219"/>
  <c r="R219" i="219"/>
  <c r="R197" i="219"/>
  <c r="AN165" i="219"/>
  <c r="R136" i="219"/>
  <c r="S115" i="219"/>
  <c r="R77" i="219"/>
  <c r="R57" i="219"/>
  <c r="S36" i="219"/>
  <c r="R16" i="219"/>
  <c r="O7" i="219"/>
  <c r="O6" i="219" s="1"/>
  <c r="S517" i="218"/>
  <c r="S498" i="218"/>
  <c r="S480" i="218"/>
  <c r="S464" i="218"/>
  <c r="R450" i="218"/>
  <c r="R433" i="218"/>
  <c r="S416" i="218"/>
  <c r="AP369" i="218"/>
  <c r="AQ352" i="218"/>
  <c r="S337" i="218"/>
  <c r="R324" i="218"/>
  <c r="S311" i="218"/>
  <c r="R299" i="218"/>
  <c r="AN284" i="218"/>
  <c r="R270" i="218"/>
  <c r="S258" i="218"/>
  <c r="R246" i="218"/>
  <c r="R217" i="218"/>
  <c r="R207" i="218"/>
  <c r="S195" i="218"/>
  <c r="AN182" i="218"/>
  <c r="S168" i="218"/>
  <c r="R157" i="218"/>
  <c r="S144" i="218"/>
  <c r="AN131" i="218"/>
  <c r="R117" i="218"/>
  <c r="S104" i="218"/>
  <c r="S90" i="218"/>
  <c r="S78" i="218"/>
  <c r="AN63" i="218"/>
  <c r="S49" i="218"/>
  <c r="R37" i="218"/>
  <c r="R27" i="218"/>
  <c r="R14" i="218"/>
  <c r="AK7" i="218"/>
  <c r="R512" i="217"/>
  <c r="S500" i="217"/>
  <c r="AO488" i="217"/>
  <c r="R476" i="217"/>
  <c r="R467" i="217"/>
  <c r="AP454" i="217"/>
  <c r="S444" i="217"/>
  <c r="S434" i="217"/>
  <c r="R422" i="217"/>
  <c r="S411" i="217"/>
  <c r="S389" i="217"/>
  <c r="S379" i="217"/>
  <c r="R358" i="217"/>
  <c r="S350" i="217"/>
  <c r="S340" i="217"/>
  <c r="R333" i="217"/>
  <c r="R323" i="217"/>
  <c r="S315" i="217"/>
  <c r="S305" i="217"/>
  <c r="S298" i="217"/>
  <c r="S288" i="217"/>
  <c r="S281" i="217"/>
  <c r="S271" i="217"/>
  <c r="S264" i="217"/>
  <c r="S254" i="217"/>
  <c r="S247" i="217"/>
  <c r="S237" i="217"/>
  <c r="R230" i="217"/>
  <c r="R220" i="217"/>
  <c r="R213" i="217"/>
  <c r="R203" i="217"/>
  <c r="S195" i="217"/>
  <c r="S185" i="217"/>
  <c r="S178" i="217"/>
  <c r="S168" i="217"/>
  <c r="R161" i="217"/>
  <c r="R151" i="217"/>
  <c r="S143" i="217"/>
  <c r="S133" i="217"/>
  <c r="R126" i="217"/>
  <c r="R116" i="217"/>
  <c r="S108" i="217"/>
  <c r="S98" i="217"/>
  <c r="S91" i="217"/>
  <c r="S81" i="217"/>
  <c r="R74" i="217"/>
  <c r="R64" i="217"/>
  <c r="R57" i="217"/>
  <c r="R47" i="217"/>
  <c r="S39" i="217"/>
  <c r="AR29" i="217"/>
  <c r="R23" i="217"/>
  <c r="S13" i="217"/>
  <c r="AH7" i="217"/>
  <c r="AH6" i="217" s="1"/>
  <c r="S515" i="216"/>
  <c r="AR505" i="216"/>
  <c r="S505" i="216"/>
  <c r="R265" i="222"/>
  <c r="S195" i="222"/>
  <c r="R123" i="222"/>
  <c r="S375" i="221"/>
  <c r="R321" i="221"/>
  <c r="S133" i="221"/>
  <c r="AN80" i="221"/>
  <c r="AO488" i="220"/>
  <c r="S446" i="220"/>
  <c r="R356" i="220"/>
  <c r="R242" i="220"/>
  <c r="R140" i="220"/>
  <c r="S103" i="220"/>
  <c r="S77" i="220"/>
  <c r="S44" i="220"/>
  <c r="AP488" i="219"/>
  <c r="S432" i="219"/>
  <c r="R380" i="219"/>
  <c r="R354" i="219"/>
  <c r="S302" i="219"/>
  <c r="S278" i="219"/>
  <c r="S218" i="219"/>
  <c r="S195" i="219"/>
  <c r="S135" i="219"/>
  <c r="AR114" i="219"/>
  <c r="S76" i="219"/>
  <c r="S56" i="219"/>
  <c r="R36" i="219"/>
  <c r="S15" i="219"/>
  <c r="N7" i="219"/>
  <c r="N6" i="219" s="1"/>
  <c r="R517" i="218"/>
  <c r="R498" i="218"/>
  <c r="R480" i="218"/>
  <c r="R464" i="218"/>
  <c r="S449" i="218"/>
  <c r="S432" i="218"/>
  <c r="S415" i="218"/>
  <c r="R399" i="218"/>
  <c r="AN369" i="218"/>
  <c r="AP352" i="218"/>
  <c r="R337" i="218"/>
  <c r="S321" i="218"/>
  <c r="R311" i="218"/>
  <c r="S297" i="218"/>
  <c r="S269" i="218"/>
  <c r="R267" i="218"/>
  <c r="R258" i="218"/>
  <c r="S245" i="218"/>
  <c r="AR216" i="218"/>
  <c r="S216" i="218"/>
  <c r="R206" i="218"/>
  <c r="R195" i="218"/>
  <c r="R168" i="218"/>
  <c r="S156" i="218"/>
  <c r="R144" i="218"/>
  <c r="S116" i="218"/>
  <c r="R104" i="218"/>
  <c r="R89" i="218"/>
  <c r="S77" i="218"/>
  <c r="S48" i="218"/>
  <c r="R46" i="218"/>
  <c r="S36" i="218"/>
  <c r="R26" i="218"/>
  <c r="S13" i="218"/>
  <c r="AI7" i="218"/>
  <c r="AI6" i="218" s="1"/>
  <c r="R511" i="217"/>
  <c r="R500" i="217"/>
  <c r="AN488" i="217"/>
  <c r="S475" i="217"/>
  <c r="S465" i="217"/>
  <c r="AO454" i="217"/>
  <c r="R444" i="217"/>
  <c r="S433" i="217"/>
  <c r="AR420" i="217"/>
  <c r="R411" i="217"/>
  <c r="S401" i="217"/>
  <c r="S388" i="217"/>
  <c r="R378" i="217"/>
  <c r="S357" i="217"/>
  <c r="R350" i="217"/>
  <c r="R340" i="217"/>
  <c r="S332" i="217"/>
  <c r="S322" i="217"/>
  <c r="R262" i="222"/>
  <c r="AP182" i="222"/>
  <c r="AQ46" i="222"/>
  <c r="S319" i="221"/>
  <c r="R446" i="220"/>
  <c r="S355" i="220"/>
  <c r="S241" i="220"/>
  <c r="R214" i="220"/>
  <c r="S136" i="220"/>
  <c r="AO97" i="220"/>
  <c r="R74" i="220"/>
  <c r="R44" i="220"/>
  <c r="AO488" i="219"/>
  <c r="R429" i="219"/>
  <c r="R378" i="219"/>
  <c r="R353" i="219"/>
  <c r="AP301" i="219"/>
  <c r="R278" i="219"/>
  <c r="S248" i="219"/>
  <c r="AP216" i="219"/>
  <c r="R195" i="219"/>
  <c r="S133" i="219"/>
  <c r="AO114" i="219"/>
  <c r="S95" i="219"/>
  <c r="S55" i="219"/>
  <c r="S35" i="219"/>
  <c r="R15" i="219"/>
  <c r="K7" i="219"/>
  <c r="K6" i="219" s="1"/>
  <c r="R516" i="218"/>
  <c r="R497" i="218"/>
  <c r="R479" i="218"/>
  <c r="S463" i="218"/>
  <c r="R449" i="218"/>
  <c r="R432" i="218"/>
  <c r="R415" i="218"/>
  <c r="S398" i="218"/>
  <c r="AO352" i="218"/>
  <c r="AR335" i="218"/>
  <c r="R335" i="218"/>
  <c r="R321" i="218"/>
  <c r="S310" i="218"/>
  <c r="R297" i="218"/>
  <c r="R269" i="218"/>
  <c r="R256" i="218"/>
  <c r="S243" i="218"/>
  <c r="AQ216" i="218"/>
  <c r="S205" i="218"/>
  <c r="S194" i="218"/>
  <c r="S167" i="218"/>
  <c r="R156" i="218"/>
  <c r="S143" i="218"/>
  <c r="S115" i="218"/>
  <c r="S102" i="218"/>
  <c r="S88" i="218"/>
  <c r="R77" i="218"/>
  <c r="R47" i="218"/>
  <c r="R36" i="218"/>
  <c r="S25" i="218"/>
  <c r="R13" i="218"/>
  <c r="S12" i="218"/>
  <c r="AH7" i="218"/>
  <c r="AH6" i="218" s="1"/>
  <c r="R510" i="217"/>
  <c r="R499" i="217"/>
  <c r="R475" i="217"/>
  <c r="R465" i="217"/>
  <c r="AN454" i="217"/>
  <c r="S443" i="217"/>
  <c r="R433" i="217"/>
  <c r="AQ420" i="217"/>
  <c r="S410" i="217"/>
  <c r="R401" i="217"/>
  <c r="R388" i="217"/>
  <c r="S377" i="217"/>
  <c r="R357" i="217"/>
  <c r="S349" i="217"/>
  <c r="S339" i="217"/>
  <c r="R332" i="217"/>
  <c r="R322" i="217"/>
  <c r="S314" i="217"/>
  <c r="S304" i="217"/>
  <c r="S297" i="217"/>
  <c r="S287" i="217"/>
  <c r="S280" i="217"/>
  <c r="S270" i="217"/>
  <c r="S263" i="217"/>
  <c r="S253" i="217"/>
  <c r="S246" i="217"/>
  <c r="S236" i="217"/>
  <c r="R229" i="217"/>
  <c r="R219" i="217"/>
  <c r="R212" i="217"/>
  <c r="R202" i="217"/>
  <c r="S194" i="217"/>
  <c r="S184" i="217"/>
  <c r="S177" i="217"/>
  <c r="S167" i="217"/>
  <c r="R160" i="217"/>
  <c r="R150" i="217"/>
  <c r="S142" i="217"/>
  <c r="S132" i="217"/>
  <c r="R125" i="217"/>
  <c r="R115" i="217"/>
  <c r="S107" i="217"/>
  <c r="AR97" i="217"/>
  <c r="S97" i="217"/>
  <c r="S90" i="217"/>
  <c r="AR80" i="217"/>
  <c r="R73" i="217"/>
  <c r="AQ63" i="217"/>
  <c r="R56" i="217"/>
  <c r="AQ46" i="217"/>
  <c r="S38" i="217"/>
  <c r="AP29" i="217"/>
  <c r="R22" i="217"/>
  <c r="AR12" i="217"/>
  <c r="AF7" i="217"/>
  <c r="AF6" i="217" s="1"/>
  <c r="S514" i="216"/>
  <c r="AP505" i="216"/>
  <c r="R498" i="216"/>
  <c r="AQ488" i="216"/>
  <c r="R481" i="216"/>
  <c r="AQ471" i="216"/>
  <c r="R464" i="216"/>
  <c r="AQ454" i="216"/>
  <c r="S446" i="216"/>
  <c r="AP437" i="216"/>
  <c r="S429" i="216"/>
  <c r="AP420" i="216"/>
  <c r="R412" i="216"/>
  <c r="AO403" i="216"/>
  <c r="S395" i="216"/>
  <c r="AP386" i="216"/>
  <c r="S378" i="216"/>
  <c r="AP369" i="216"/>
  <c r="S361" i="216"/>
  <c r="AP352" i="216"/>
  <c r="S344" i="216"/>
  <c r="AP335" i="216"/>
  <c r="R327" i="216"/>
  <c r="AO318" i="216"/>
  <c r="S309" i="216"/>
  <c r="AN301" i="216"/>
  <c r="R292" i="216"/>
  <c r="S274" i="216"/>
  <c r="R257" i="216"/>
  <c r="S239" i="216"/>
  <c r="R222" i="216"/>
  <c r="S214" i="216"/>
  <c r="S204" i="216"/>
  <c r="R197" i="216"/>
  <c r="R187" i="216"/>
  <c r="S179" i="216"/>
  <c r="S169" i="216"/>
  <c r="R162" i="216"/>
  <c r="R152" i="216"/>
  <c r="S144" i="216"/>
  <c r="AQ471" i="222"/>
  <c r="S253" i="222"/>
  <c r="AO182" i="222"/>
  <c r="R259" i="221"/>
  <c r="R444" i="220"/>
  <c r="R355" i="220"/>
  <c r="R241" i="220"/>
  <c r="S211" i="220"/>
  <c r="R175" i="220"/>
  <c r="R136" i="220"/>
  <c r="S71" i="220"/>
  <c r="S42" i="220"/>
  <c r="S425" i="219"/>
  <c r="R377" i="219"/>
  <c r="R331" i="222"/>
  <c r="R256" i="221"/>
  <c r="R194" i="221"/>
  <c r="R442" i="220"/>
  <c r="AQ352" i="220"/>
  <c r="S311" i="220"/>
  <c r="S276" i="220"/>
  <c r="S235" i="220"/>
  <c r="R210" i="220"/>
  <c r="R172" i="220"/>
  <c r="R134" i="220"/>
  <c r="R71" i="220"/>
  <c r="R42" i="220"/>
  <c r="R425" i="219"/>
  <c r="S375" i="219"/>
  <c r="R325" i="219"/>
  <c r="AN301" i="219"/>
  <c r="AQ267" i="219"/>
  <c r="S247" i="219"/>
  <c r="AN216" i="219"/>
  <c r="R185" i="219"/>
  <c r="R132" i="219"/>
  <c r="R69" i="219"/>
  <c r="S49" i="219"/>
  <c r="R32" i="219"/>
  <c r="AR12" i="219"/>
  <c r="I7" i="219"/>
  <c r="S514" i="218"/>
  <c r="S491" i="218"/>
  <c r="S474" i="218"/>
  <c r="S462" i="218"/>
  <c r="R447" i="218"/>
  <c r="R430" i="218"/>
  <c r="R412" i="218"/>
  <c r="R396" i="218"/>
  <c r="S382" i="218"/>
  <c r="AP335" i="218"/>
  <c r="R320" i="218"/>
  <c r="S309" i="218"/>
  <c r="R296" i="218"/>
  <c r="AP267" i="218"/>
  <c r="R253" i="218"/>
  <c r="S242" i="218"/>
  <c r="S231" i="218"/>
  <c r="AO216" i="218"/>
  <c r="R203" i="218"/>
  <c r="S192" i="218"/>
  <c r="AR165" i="218"/>
  <c r="S154" i="218"/>
  <c r="S141" i="218"/>
  <c r="AO114" i="218"/>
  <c r="R101" i="218"/>
  <c r="S87" i="218"/>
  <c r="S74" i="218"/>
  <c r="AQ46" i="218"/>
  <c r="R35" i="218"/>
  <c r="S24" i="218"/>
  <c r="AQ12" i="218"/>
  <c r="AE7" i="218"/>
  <c r="AE6" i="218" s="1"/>
  <c r="S507" i="217"/>
  <c r="R498" i="217"/>
  <c r="R473" i="217"/>
  <c r="R464" i="217"/>
  <c r="R442" i="217"/>
  <c r="R432" i="217"/>
  <c r="AO420" i="217"/>
  <c r="S409" i="217"/>
  <c r="S399" i="217"/>
  <c r="R387" i="217"/>
  <c r="S376" i="217"/>
  <c r="R367" i="217"/>
  <c r="R356" i="217"/>
  <c r="S348" i="217"/>
  <c r="S338" i="217"/>
  <c r="R331" i="217"/>
  <c r="R321" i="217"/>
  <c r="R395" i="222"/>
  <c r="S418" i="221"/>
  <c r="R188" i="221"/>
  <c r="R308" i="220"/>
  <c r="AQ267" i="220"/>
  <c r="R235" i="220"/>
  <c r="S207" i="220"/>
  <c r="R166" i="220"/>
  <c r="AR131" i="220"/>
  <c r="S70" i="220"/>
  <c r="S520" i="219"/>
  <c r="S452" i="219"/>
  <c r="S424" i="219"/>
  <c r="R399" i="219"/>
  <c r="R375" i="219"/>
  <c r="S323" i="219"/>
  <c r="AP267" i="219"/>
  <c r="R244" i="219"/>
  <c r="S184" i="219"/>
  <c r="R158" i="219"/>
  <c r="AQ131" i="219"/>
  <c r="R94" i="219"/>
  <c r="S68" i="219"/>
  <c r="R49" i="219"/>
  <c r="AR29" i="219"/>
  <c r="S511" i="218"/>
  <c r="R491" i="218"/>
  <c r="R474" i="218"/>
  <c r="R462" i="218"/>
  <c r="S446" i="218"/>
  <c r="R429" i="218"/>
  <c r="R411" i="218"/>
  <c r="S395" i="218"/>
  <c r="R382" i="218"/>
  <c r="AO335" i="218"/>
  <c r="AR318" i="218"/>
  <c r="S318" i="218"/>
  <c r="R309" i="218"/>
  <c r="S294" i="218"/>
  <c r="AO267" i="218"/>
  <c r="S252" i="218"/>
  <c r="R242" i="218"/>
  <c r="R230" i="218"/>
  <c r="AN216" i="218"/>
  <c r="S202" i="218"/>
  <c r="R192" i="218"/>
  <c r="AQ165" i="218"/>
  <c r="R154" i="218"/>
  <c r="S140" i="218"/>
  <c r="S129" i="218"/>
  <c r="AN114" i="218"/>
  <c r="S99" i="218"/>
  <c r="R87" i="218"/>
  <c r="R74" i="218"/>
  <c r="S61" i="218"/>
  <c r="AP46" i="218"/>
  <c r="S34" i="218"/>
  <c r="S23" i="218"/>
  <c r="AO12" i="218"/>
  <c r="AD7" i="218"/>
  <c r="AD6" i="218" s="1"/>
  <c r="R507" i="217"/>
  <c r="S497" i="217"/>
  <c r="S472" i="217"/>
  <c r="S463" i="217"/>
  <c r="R441" i="217"/>
  <c r="S430" i="217"/>
  <c r="AN420" i="217"/>
  <c r="R409" i="217"/>
  <c r="S398" i="217"/>
  <c r="AP386" i="217"/>
  <c r="R376" i="217"/>
  <c r="S366" i="217"/>
  <c r="S355" i="217"/>
  <c r="R348" i="217"/>
  <c r="R338" i="217"/>
  <c r="S330" i="217"/>
  <c r="S320" i="217"/>
  <c r="R313" i="217"/>
  <c r="R303" i="217"/>
  <c r="R296" i="217"/>
  <c r="R286" i="217"/>
  <c r="R279" i="217"/>
  <c r="R269" i="217"/>
  <c r="R262" i="217"/>
  <c r="R252" i="217"/>
  <c r="R245" i="217"/>
  <c r="R235" i="217"/>
  <c r="S227" i="217"/>
  <c r="S217" i="217"/>
  <c r="S210" i="217"/>
  <c r="S200" i="217"/>
  <c r="R193" i="217"/>
  <c r="R183" i="217"/>
  <c r="R176" i="217"/>
  <c r="R166" i="217"/>
  <c r="S158" i="217"/>
  <c r="AR148" i="217"/>
  <c r="R141" i="217"/>
  <c r="AQ131" i="217"/>
  <c r="S123" i="217"/>
  <c r="AP114" i="217"/>
  <c r="R106" i="217"/>
  <c r="AO97" i="217"/>
  <c r="R89" i="217"/>
  <c r="AO80" i="217"/>
  <c r="S71" i="217"/>
  <c r="AN63" i="217"/>
  <c r="S54" i="217"/>
  <c r="AN46" i="217"/>
  <c r="R37" i="217"/>
  <c r="S20" i="217"/>
  <c r="AO12" i="217"/>
  <c r="AB7" i="217"/>
  <c r="AB6" i="217" s="1"/>
  <c r="R513" i="216"/>
  <c r="S496" i="216"/>
  <c r="AN488" i="216"/>
  <c r="S479" i="216"/>
  <c r="AN471" i="216"/>
  <c r="S462" i="216"/>
  <c r="S115" i="223"/>
  <c r="R390" i="222"/>
  <c r="R418" i="221"/>
  <c r="S361" i="221"/>
  <c r="AO182" i="221"/>
  <c r="S128" i="221"/>
  <c r="S77" i="221"/>
  <c r="S486" i="220"/>
  <c r="S394" i="220"/>
  <c r="S386" i="220"/>
  <c r="S307" i="220"/>
  <c r="S234" i="220"/>
  <c r="R207" i="220"/>
  <c r="AQ165" i="220"/>
  <c r="R70" i="220"/>
  <c r="S515" i="219"/>
  <c r="R452" i="219"/>
  <c r="AQ420" i="219"/>
  <c r="R398" i="219"/>
  <c r="S374" i="219"/>
  <c r="S322" i="219"/>
  <c r="AN267" i="219"/>
  <c r="R240" i="219"/>
  <c r="R183" i="219"/>
  <c r="S157" i="219"/>
  <c r="AP131" i="219"/>
  <c r="R91" i="219"/>
  <c r="S65" i="219"/>
  <c r="S48" i="219"/>
  <c r="AQ29" i="219"/>
  <c r="S508" i="218"/>
  <c r="R490" i="218"/>
  <c r="S473" i="218"/>
  <c r="R460" i="218"/>
  <c r="R446" i="218"/>
  <c r="S428" i="218"/>
  <c r="R409" i="218"/>
  <c r="R395" i="218"/>
  <c r="S381" i="218"/>
  <c r="S365" i="218"/>
  <c r="AN335" i="218"/>
  <c r="AQ318" i="218"/>
  <c r="S308" i="218"/>
  <c r="R294" i="218"/>
  <c r="R282" i="218"/>
  <c r="R252" i="218"/>
  <c r="S241" i="218"/>
  <c r="S229" i="218"/>
  <c r="R202" i="218"/>
  <c r="S191" i="218"/>
  <c r="S180" i="218"/>
  <c r="AP165" i="218"/>
  <c r="R153" i="218"/>
  <c r="R140" i="218"/>
  <c r="R127" i="218"/>
  <c r="R99" i="218"/>
  <c r="S86" i="218"/>
  <c r="S73" i="218"/>
  <c r="R61" i="218"/>
  <c r="R34" i="218"/>
  <c r="R23" i="218"/>
  <c r="AN12" i="218"/>
  <c r="Z7" i="218"/>
  <c r="Z6" i="218" s="1"/>
  <c r="S520" i="217"/>
  <c r="S506" i="217"/>
  <c r="R497" i="217"/>
  <c r="R486" i="217"/>
  <c r="R472" i="217"/>
  <c r="R463" i="217"/>
  <c r="S440" i="217"/>
  <c r="R430" i="217"/>
  <c r="S408" i="217"/>
  <c r="R398" i="217"/>
  <c r="AO386" i="217"/>
  <c r="S375" i="217"/>
  <c r="R366" i="217"/>
  <c r="R355" i="217"/>
  <c r="S347" i="217"/>
  <c r="S337" i="217"/>
  <c r="R330" i="217"/>
  <c r="R320" i="217"/>
  <c r="S312" i="217"/>
  <c r="S302" i="217"/>
  <c r="S295" i="217"/>
  <c r="S285" i="217"/>
  <c r="S278" i="217"/>
  <c r="S268" i="217"/>
  <c r="S261" i="217"/>
  <c r="S251" i="217"/>
  <c r="S244" i="217"/>
  <c r="S234" i="217"/>
  <c r="R227" i="217"/>
  <c r="R217" i="217"/>
  <c r="R210" i="217"/>
  <c r="R200" i="217"/>
  <c r="S192" i="217"/>
  <c r="AR182" i="217"/>
  <c r="S182" i="217"/>
  <c r="S175" i="217"/>
  <c r="AR165" i="217"/>
  <c r="R158" i="217"/>
  <c r="AQ148" i="217"/>
  <c r="S140" i="217"/>
  <c r="AP131" i="217"/>
  <c r="R123" i="217"/>
  <c r="AO114" i="217"/>
  <c r="S105" i="217"/>
  <c r="AN97" i="217"/>
  <c r="S88" i="217"/>
  <c r="AN80" i="217"/>
  <c r="R71" i="217"/>
  <c r="R54" i="217"/>
  <c r="S36" i="217"/>
  <c r="R20" i="217"/>
  <c r="AN12" i="217"/>
  <c r="AA7" i="217"/>
  <c r="AA6" i="217" s="1"/>
  <c r="S512" i="216"/>
  <c r="R496" i="216"/>
  <c r="R479" i="216"/>
  <c r="R462" i="216"/>
  <c r="S444" i="216"/>
  <c r="S427" i="216"/>
  <c r="R410" i="216"/>
  <c r="S393" i="216"/>
  <c r="S376" i="216"/>
  <c r="S359" i="216"/>
  <c r="S342" i="216"/>
  <c r="R325" i="216"/>
  <c r="S307" i="216"/>
  <c r="R290" i="216"/>
  <c r="S282" i="216"/>
  <c r="S272" i="216"/>
  <c r="R265" i="216"/>
  <c r="R255" i="216"/>
  <c r="S247" i="216"/>
  <c r="S237" i="216"/>
  <c r="R230" i="216"/>
  <c r="R220" i="216"/>
  <c r="S212" i="216"/>
  <c r="S202" i="216"/>
  <c r="R195" i="216"/>
  <c r="R185" i="216"/>
  <c r="S177" i="216"/>
  <c r="S167" i="216"/>
  <c r="R160" i="216"/>
  <c r="R150" i="216"/>
  <c r="S142" i="216"/>
  <c r="R455" i="221"/>
  <c r="S415" i="221"/>
  <c r="R356" i="221"/>
  <c r="R124" i="221"/>
  <c r="R75" i="221"/>
  <c r="S473" i="220"/>
  <c r="S392" i="220"/>
  <c r="AQ233" i="220"/>
  <c r="AN165" i="220"/>
  <c r="R94" i="220"/>
  <c r="S68" i="220"/>
  <c r="R515" i="219"/>
  <c r="R486" i="219"/>
  <c r="S451" i="219"/>
  <c r="AP420" i="219"/>
  <c r="R397" i="219"/>
  <c r="S372" i="219"/>
  <c r="R322" i="219"/>
  <c r="R236" i="219"/>
  <c r="AQ182" i="219"/>
  <c r="S152" i="219"/>
  <c r="R88" i="219"/>
  <c r="R65" i="219"/>
  <c r="R63" i="219"/>
  <c r="R48" i="219"/>
  <c r="AO29" i="219"/>
  <c r="R508" i="218"/>
  <c r="AR488" i="218"/>
  <c r="R488" i="218"/>
  <c r="R473" i="218"/>
  <c r="S457" i="218"/>
  <c r="S445" i="218"/>
  <c r="S423" i="218"/>
  <c r="S406" i="218"/>
  <c r="S394" i="218"/>
  <c r="R381" i="218"/>
  <c r="R365" i="218"/>
  <c r="AP318" i="218"/>
  <c r="R307" i="218"/>
  <c r="R293" i="218"/>
  <c r="S280" i="218"/>
  <c r="AR250" i="218"/>
  <c r="S250" i="218"/>
  <c r="R241" i="218"/>
  <c r="R229" i="218"/>
  <c r="S201" i="218"/>
  <c r="R191" i="218"/>
  <c r="R179" i="218"/>
  <c r="AO165" i="218"/>
  <c r="R151" i="218"/>
  <c r="R139" i="218"/>
  <c r="S126" i="218"/>
  <c r="S98" i="218"/>
  <c r="R86" i="218"/>
  <c r="R73" i="218"/>
  <c r="R60" i="218"/>
  <c r="R33" i="218"/>
  <c r="R22" i="218"/>
  <c r="X7" i="218"/>
  <c r="X6" i="218" s="1"/>
  <c r="R520" i="217"/>
  <c r="R506" i="217"/>
  <c r="S496" i="217"/>
  <c r="S485" i="217"/>
  <c r="AR471" i="217"/>
  <c r="S462" i="217"/>
  <c r="S452" i="217"/>
  <c r="R440" i="217"/>
  <c r="S429" i="217"/>
  <c r="S407" i="217"/>
  <c r="S397" i="217"/>
  <c r="AN386" i="217"/>
  <c r="R375" i="217"/>
  <c r="R365" i="217"/>
  <c r="S354" i="217"/>
  <c r="R347" i="217"/>
  <c r="R337" i="217"/>
  <c r="S329" i="217"/>
  <c r="S319" i="217"/>
  <c r="R312" i="217"/>
  <c r="R302" i="217"/>
  <c r="R295" i="217"/>
  <c r="R285" i="217"/>
  <c r="R278" i="217"/>
  <c r="R268" i="217"/>
  <c r="R261" i="217"/>
  <c r="R251" i="217"/>
  <c r="R244" i="217"/>
  <c r="R234" i="217"/>
  <c r="S226" i="217"/>
  <c r="AR216" i="217"/>
  <c r="S216" i="217"/>
  <c r="S209" i="217"/>
  <c r="AR199" i="217"/>
  <c r="R192" i="217"/>
  <c r="AQ182" i="217"/>
  <c r="R175" i="217"/>
  <c r="AQ165" i="217"/>
  <c r="S157" i="217"/>
  <c r="AP148" i="217"/>
  <c r="R140" i="217"/>
  <c r="AO131" i="217"/>
  <c r="S122" i="217"/>
  <c r="AN114" i="217"/>
  <c r="R105" i="217"/>
  <c r="R88" i="217"/>
  <c r="S70" i="217"/>
  <c r="S53" i="217"/>
  <c r="R36" i="217"/>
  <c r="S19" i="217"/>
  <c r="Z7" i="217"/>
  <c r="Z6" i="217" s="1"/>
  <c r="R512" i="216"/>
  <c r="S495" i="216"/>
  <c r="S478" i="216"/>
  <c r="S461" i="216"/>
  <c r="R444" i="216"/>
  <c r="R427" i="216"/>
  <c r="S409" i="216"/>
  <c r="R393" i="216"/>
  <c r="R376" i="216"/>
  <c r="R359" i="216"/>
  <c r="R342" i="216"/>
  <c r="S324" i="216"/>
  <c r="R307" i="216"/>
  <c r="S299" i="216"/>
  <c r="S289" i="216"/>
  <c r="R282" i="216"/>
  <c r="R272" i="216"/>
  <c r="S264" i="216"/>
  <c r="S254" i="216"/>
  <c r="R247" i="216"/>
  <c r="R237" i="216"/>
  <c r="S229" i="216"/>
  <c r="S219" i="216"/>
  <c r="R212" i="216"/>
  <c r="R202" i="216"/>
  <c r="S194" i="216"/>
  <c r="S184" i="216"/>
  <c r="R177" i="216"/>
  <c r="R167" i="216"/>
  <c r="S159" i="216"/>
  <c r="S149" i="216"/>
  <c r="R142" i="216"/>
  <c r="R26" i="223"/>
  <c r="R24" i="222"/>
  <c r="S347" i="221"/>
  <c r="R512" i="220"/>
  <c r="S296" i="220"/>
  <c r="R255" i="220"/>
  <c r="R193" i="220"/>
  <c r="S163" i="220"/>
  <c r="AQ114" i="220"/>
  <c r="R86" i="220"/>
  <c r="S23" i="220"/>
  <c r="Y7" i="220"/>
  <c r="Y6" i="220" s="1"/>
  <c r="S443" i="219"/>
  <c r="S418" i="219"/>
  <c r="R387" i="219"/>
  <c r="R344" i="219"/>
  <c r="R289" i="219"/>
  <c r="S262" i="219"/>
  <c r="S203" i="219"/>
  <c r="R180" i="219"/>
  <c r="R128" i="219"/>
  <c r="S103" i="219"/>
  <c r="AN471" i="218"/>
  <c r="AP454" i="218"/>
  <c r="AQ437" i="218"/>
  <c r="AP420" i="218"/>
  <c r="AQ403" i="218"/>
  <c r="S388" i="218"/>
  <c r="S377" i="218"/>
  <c r="S361" i="218"/>
  <c r="R347" i="218"/>
  <c r="R331" i="218"/>
  <c r="AQ301" i="218"/>
  <c r="S287" i="218"/>
  <c r="S276" i="218"/>
  <c r="S263" i="218"/>
  <c r="R236" i="218"/>
  <c r="S225" i="218"/>
  <c r="R213" i="218"/>
  <c r="AO199" i="218"/>
  <c r="R186" i="218"/>
  <c r="S174" i="218"/>
  <c r="R163" i="218"/>
  <c r="AO148" i="218"/>
  <c r="S134" i="218"/>
  <c r="R123" i="218"/>
  <c r="R111" i="218"/>
  <c r="S81" i="218"/>
  <c r="S69" i="218"/>
  <c r="R56" i="218"/>
  <c r="R43" i="218"/>
  <c r="AO29" i="218"/>
  <c r="S19" i="218"/>
  <c r="L7" i="218"/>
  <c r="L6" i="218" s="1"/>
  <c r="S516" i="217"/>
  <c r="AN505" i="217"/>
  <c r="R493" i="217"/>
  <c r="R482" i="217"/>
  <c r="S459" i="217"/>
  <c r="S449" i="217"/>
  <c r="AP437" i="217"/>
  <c r="R427" i="217"/>
  <c r="R417" i="217"/>
  <c r="S404" i="217"/>
  <c r="R394" i="217"/>
  <c r="S384" i="217"/>
  <c r="R372" i="217"/>
  <c r="R362" i="217"/>
  <c r="AQ352" i="217"/>
  <c r="S344" i="217"/>
  <c r="AP335" i="217"/>
  <c r="R327" i="217"/>
  <c r="AO318" i="217"/>
  <c r="S309" i="217"/>
  <c r="AN301" i="217"/>
  <c r="S292" i="217"/>
  <c r="AN284" i="217"/>
  <c r="S275" i="217"/>
  <c r="AN267" i="217"/>
  <c r="S258" i="217"/>
  <c r="AN250" i="217"/>
  <c r="S241" i="217"/>
  <c r="AN233" i="217"/>
  <c r="R224" i="217"/>
  <c r="R207" i="217"/>
  <c r="S189" i="217"/>
  <c r="S172" i="217"/>
  <c r="R155" i="217"/>
  <c r="S137" i="217"/>
  <c r="R120" i="217"/>
  <c r="S112" i="217"/>
  <c r="S102" i="217"/>
  <c r="S95" i="217"/>
  <c r="S85" i="217"/>
  <c r="R78" i="217"/>
  <c r="R68" i="217"/>
  <c r="R61" i="217"/>
  <c r="R51" i="217"/>
  <c r="S43" i="217"/>
  <c r="S33" i="217"/>
  <c r="R17" i="217"/>
  <c r="S519" i="216"/>
  <c r="S509" i="216"/>
  <c r="R503" i="216"/>
  <c r="R493" i="216"/>
  <c r="R486" i="216"/>
  <c r="R476" i="216"/>
  <c r="R469" i="216"/>
  <c r="R459" i="216"/>
  <c r="S451" i="216"/>
  <c r="S441" i="216"/>
  <c r="S434" i="216"/>
  <c r="S424" i="216"/>
  <c r="R417" i="216"/>
  <c r="R407" i="216"/>
  <c r="S400" i="216"/>
  <c r="S390" i="216"/>
  <c r="S383" i="216"/>
  <c r="S373" i="216"/>
  <c r="S366" i="216"/>
  <c r="S356" i="216"/>
  <c r="S349" i="216"/>
  <c r="S339" i="216"/>
  <c r="R332" i="216"/>
  <c r="R322" i="216"/>
  <c r="S314" i="216"/>
  <c r="S304" i="216"/>
  <c r="R297" i="216"/>
  <c r="R287" i="216"/>
  <c r="S279" i="216"/>
  <c r="S269" i="216"/>
  <c r="R262" i="216"/>
  <c r="R252" i="216"/>
  <c r="S244" i="216"/>
  <c r="S234" i="216"/>
  <c r="R227" i="216"/>
  <c r="R217" i="216"/>
  <c r="S209" i="216"/>
  <c r="AR199" i="216"/>
  <c r="R192" i="216"/>
  <c r="AQ182" i="216"/>
  <c r="S174" i="216"/>
  <c r="AP165" i="216"/>
  <c r="R157" i="216"/>
  <c r="AO148" i="216"/>
  <c r="S139" i="216"/>
  <c r="R19" i="222"/>
  <c r="S512" i="221"/>
  <c r="S397" i="221"/>
  <c r="R347" i="221"/>
  <c r="S220" i="221"/>
  <c r="S61" i="221"/>
  <c r="R511" i="220"/>
  <c r="R295" i="220"/>
  <c r="S254" i="220"/>
  <c r="R228" i="220"/>
  <c r="S192" i="220"/>
  <c r="S158" i="220"/>
  <c r="AO114" i="220"/>
  <c r="S84" i="220"/>
  <c r="S54" i="220"/>
  <c r="R18" i="220"/>
  <c r="X7" i="220"/>
  <c r="S441" i="219"/>
  <c r="S414" i="219"/>
  <c r="AR386" i="219"/>
  <c r="S343" i="219"/>
  <c r="S288" i="219"/>
  <c r="R260" i="219"/>
  <c r="S201" i="219"/>
  <c r="S178" i="219"/>
  <c r="S127" i="219"/>
  <c r="R103" i="219"/>
  <c r="S82" i="219"/>
  <c r="AO454" i="218"/>
  <c r="AP437" i="218"/>
  <c r="AO420" i="218"/>
  <c r="AP403" i="218"/>
  <c r="R388" i="218"/>
  <c r="R377" i="218"/>
  <c r="R361" i="218"/>
  <c r="S345" i="218"/>
  <c r="S330" i="218"/>
  <c r="AP301" i="218"/>
  <c r="R287" i="218"/>
  <c r="R276" i="218"/>
  <c r="R263" i="218"/>
  <c r="S235" i="218"/>
  <c r="R225" i="218"/>
  <c r="S212" i="218"/>
  <c r="S185" i="218"/>
  <c r="R174" i="218"/>
  <c r="S161" i="218"/>
  <c r="AN148" i="218"/>
  <c r="R134" i="218"/>
  <c r="S122" i="218"/>
  <c r="S109" i="218"/>
  <c r="R81" i="218"/>
  <c r="R69" i="218"/>
  <c r="R54" i="218"/>
  <c r="R42" i="218"/>
  <c r="AN29" i="218"/>
  <c r="S18" i="218"/>
  <c r="K7" i="218"/>
  <c r="K6" i="218" s="1"/>
  <c r="R516" i="217"/>
  <c r="S492" i="217"/>
  <c r="S481" i="217"/>
  <c r="S458" i="217"/>
  <c r="R448" i="217"/>
  <c r="AO437" i="217"/>
  <c r="S426" i="217"/>
  <c r="R416" i="217"/>
  <c r="AQ403" i="217"/>
  <c r="S393" i="217"/>
  <c r="R384" i="217"/>
  <c r="R371" i="217"/>
  <c r="S361" i="217"/>
  <c r="AP352" i="217"/>
  <c r="R344" i="217"/>
  <c r="AO335" i="217"/>
  <c r="S326" i="217"/>
  <c r="AN318" i="217"/>
  <c r="R309" i="217"/>
  <c r="R292" i="217"/>
  <c r="R275" i="217"/>
  <c r="R258" i="217"/>
  <c r="R241" i="217"/>
  <c r="S223" i="217"/>
  <c r="S206" i="217"/>
  <c r="R189" i="217"/>
  <c r="R172" i="217"/>
  <c r="S154" i="217"/>
  <c r="R137" i="217"/>
  <c r="S129" i="217"/>
  <c r="S119" i="217"/>
  <c r="R112" i="217"/>
  <c r="R102" i="217"/>
  <c r="R95" i="217"/>
  <c r="R85" i="217"/>
  <c r="S77" i="217"/>
  <c r="S67" i="217"/>
  <c r="S60" i="217"/>
  <c r="S50" i="217"/>
  <c r="R43" i="217"/>
  <c r="R33" i="217"/>
  <c r="S26" i="217"/>
  <c r="S16" i="217"/>
  <c r="O7" i="217"/>
  <c r="O6" i="217" s="1"/>
  <c r="R519" i="216"/>
  <c r="R509" i="216"/>
  <c r="S502" i="216"/>
  <c r="S492" i="216"/>
  <c r="S485" i="216"/>
  <c r="S475" i="216"/>
  <c r="S468" i="216"/>
  <c r="S458" i="216"/>
  <c r="S65" i="222"/>
  <c r="S74" i="221"/>
  <c r="R17" i="221"/>
  <c r="R518" i="220"/>
  <c r="R298" i="220"/>
  <c r="R146" i="220"/>
  <c r="S87" i="220"/>
  <c r="S463" i="219"/>
  <c r="R346" i="219"/>
  <c r="R316" i="219"/>
  <c r="S231" i="219"/>
  <c r="AP80" i="219"/>
  <c r="AQ46" i="219"/>
  <c r="R20" i="219"/>
  <c r="J7" i="219"/>
  <c r="J6" i="219" s="1"/>
  <c r="AR471" i="218"/>
  <c r="R389" i="218"/>
  <c r="AQ369" i="218"/>
  <c r="R326" i="218"/>
  <c r="S279" i="218"/>
  <c r="S259" i="218"/>
  <c r="AR233" i="218"/>
  <c r="R178" i="218"/>
  <c r="S155" i="218"/>
  <c r="R148" i="218"/>
  <c r="AP131" i="218"/>
  <c r="R92" i="218"/>
  <c r="R66" i="218"/>
  <c r="S27" i="218"/>
  <c r="S484" i="217"/>
  <c r="R468" i="217"/>
  <c r="R450" i="217"/>
  <c r="S428" i="217"/>
  <c r="S412" i="217"/>
  <c r="S392" i="217"/>
  <c r="S372" i="217"/>
  <c r="S358" i="217"/>
  <c r="R342" i="217"/>
  <c r="S325" i="217"/>
  <c r="R311" i="217"/>
  <c r="AQ284" i="217"/>
  <c r="R273" i="217"/>
  <c r="S260" i="217"/>
  <c r="AR233" i="217"/>
  <c r="R222" i="217"/>
  <c r="R211" i="217"/>
  <c r="R184" i="217"/>
  <c r="S171" i="217"/>
  <c r="S161" i="217"/>
  <c r="S134" i="217"/>
  <c r="S121" i="217"/>
  <c r="S109" i="217"/>
  <c r="R82" i="217"/>
  <c r="R69" i="217"/>
  <c r="S58" i="217"/>
  <c r="S31" i="217"/>
  <c r="S22" i="217"/>
  <c r="K7" i="217"/>
  <c r="K6" i="217" s="1"/>
  <c r="R515" i="216"/>
  <c r="R490" i="216"/>
  <c r="R64" i="222"/>
  <c r="S280" i="221"/>
  <c r="R213" i="221"/>
  <c r="S516" i="220"/>
  <c r="S348" i="220"/>
  <c r="S288" i="220"/>
  <c r="R194" i="220"/>
  <c r="R84" i="220"/>
  <c r="AL7" i="220"/>
  <c r="AL6" i="220" s="1"/>
  <c r="R463" i="219"/>
  <c r="R413" i="219"/>
  <c r="AP369" i="219"/>
  <c r="R345" i="219"/>
  <c r="S310" i="219"/>
  <c r="R231" i="219"/>
  <c r="R146" i="219"/>
  <c r="AP46" i="219"/>
  <c r="S19" i="219"/>
  <c r="AQ471" i="218"/>
  <c r="S450" i="218"/>
  <c r="AR386" i="218"/>
  <c r="R386" i="218"/>
  <c r="S348" i="218"/>
  <c r="S320" i="218"/>
  <c r="R279" i="218"/>
  <c r="R259" i="218"/>
  <c r="AQ233" i="218"/>
  <c r="S197" i="218"/>
  <c r="R176" i="218"/>
  <c r="S150" i="218"/>
  <c r="AO131" i="218"/>
  <c r="S112" i="218"/>
  <c r="S91" i="218"/>
  <c r="R64" i="218"/>
  <c r="R25" i="218"/>
  <c r="S503" i="217"/>
  <c r="R483" i="217"/>
  <c r="S467" i="217"/>
  <c r="S447" i="217"/>
  <c r="R428" i="217"/>
  <c r="R412" i="217"/>
  <c r="R392" i="217"/>
  <c r="S370" i="217"/>
  <c r="S356" i="217"/>
  <c r="S341" i="217"/>
  <c r="R325" i="217"/>
  <c r="S310" i="217"/>
  <c r="S299" i="217"/>
  <c r="AP284" i="217"/>
  <c r="S272" i="217"/>
  <c r="R260" i="217"/>
  <c r="AQ233" i="217"/>
  <c r="S221" i="217"/>
  <c r="R209" i="217"/>
  <c r="S183" i="217"/>
  <c r="R171" i="217"/>
  <c r="S160" i="217"/>
  <c r="R134" i="217"/>
  <c r="R121" i="217"/>
  <c r="R109" i="217"/>
  <c r="R81" i="217"/>
  <c r="S68" i="217"/>
  <c r="R58" i="217"/>
  <c r="R31" i="217"/>
  <c r="S21" i="217"/>
  <c r="J7" i="217"/>
  <c r="J6" i="217" s="1"/>
  <c r="R514" i="216"/>
  <c r="S503" i="216"/>
  <c r="S489" i="216"/>
  <c r="R488" i="216"/>
  <c r="R480" i="216"/>
  <c r="S469" i="216"/>
  <c r="S455" i="216"/>
  <c r="R447" i="216"/>
  <c r="S425" i="216"/>
  <c r="S416" i="216"/>
  <c r="S404" i="216"/>
  <c r="R397" i="216"/>
  <c r="AN386" i="216"/>
  <c r="S375" i="216"/>
  <c r="S367" i="216"/>
  <c r="R355" i="216"/>
  <c r="R347" i="216"/>
  <c r="AQ335" i="216"/>
  <c r="R326" i="216"/>
  <c r="S316" i="216"/>
  <c r="R304" i="216"/>
  <c r="R295" i="216"/>
  <c r="AO284" i="216"/>
  <c r="S273" i="216"/>
  <c r="S263" i="216"/>
  <c r="R251" i="216"/>
  <c r="R242" i="216"/>
  <c r="S220" i="216"/>
  <c r="R210" i="216"/>
  <c r="AN199" i="216"/>
  <c r="R188" i="216"/>
  <c r="R178" i="216"/>
  <c r="AQ165" i="216"/>
  <c r="R155" i="216"/>
  <c r="S145" i="216"/>
  <c r="S133" i="216"/>
  <c r="R126" i="216"/>
  <c r="R116" i="216"/>
  <c r="S108" i="216"/>
  <c r="S98" i="216"/>
  <c r="R91" i="216"/>
  <c r="R81" i="216"/>
  <c r="R74" i="216"/>
  <c r="R64" i="216"/>
  <c r="R57" i="216"/>
  <c r="R47" i="216"/>
  <c r="R40" i="216"/>
  <c r="R30" i="216"/>
  <c r="R23" i="216"/>
  <c r="R13" i="216"/>
  <c r="AH7" i="216"/>
  <c r="AH6" i="216" s="1"/>
  <c r="R515" i="215"/>
  <c r="AQ505" i="215"/>
  <c r="S497" i="215"/>
  <c r="AP488" i="215"/>
  <c r="S480" i="215"/>
  <c r="AP471" i="215"/>
  <c r="S463" i="215"/>
  <c r="AP454" i="215"/>
  <c r="S446" i="215"/>
  <c r="AP437" i="215"/>
  <c r="S429" i="215"/>
  <c r="AP420" i="215"/>
  <c r="S412" i="215"/>
  <c r="AP403" i="215"/>
  <c r="R276" i="221"/>
  <c r="S512" i="220"/>
  <c r="R347" i="220"/>
  <c r="R288" i="220"/>
  <c r="R191" i="220"/>
  <c r="AF7" i="220"/>
  <c r="AF6" i="220" s="1"/>
  <c r="S459" i="219"/>
  <c r="S412" i="219"/>
  <c r="AO369" i="219"/>
  <c r="S340" i="219"/>
  <c r="S307" i="219"/>
  <c r="S228" i="219"/>
  <c r="S145" i="219"/>
  <c r="AN46" i="219"/>
  <c r="R17" i="219"/>
  <c r="AP471" i="218"/>
  <c r="S447" i="218"/>
  <c r="AQ386" i="218"/>
  <c r="R348" i="218"/>
  <c r="AO318" i="218"/>
  <c r="S277" i="218"/>
  <c r="R255" i="218"/>
  <c r="R250" i="218"/>
  <c r="AP233" i="218"/>
  <c r="R196" i="218"/>
  <c r="S175" i="218"/>
  <c r="AR148" i="218"/>
  <c r="R112" i="218"/>
  <c r="R88" i="218"/>
  <c r="AR63" i="218"/>
  <c r="S21" i="218"/>
  <c r="S519" i="217"/>
  <c r="R503" i="217"/>
  <c r="S482" i="217"/>
  <c r="S464" i="217"/>
  <c r="R447" i="217"/>
  <c r="S427" i="217"/>
  <c r="R410" i="217"/>
  <c r="S391" i="217"/>
  <c r="R370" i="217"/>
  <c r="R354" i="217"/>
  <c r="R341" i="217"/>
  <c r="S324" i="217"/>
  <c r="R310" i="217"/>
  <c r="R299" i="217"/>
  <c r="AO284" i="217"/>
  <c r="R272" i="217"/>
  <c r="S259" i="217"/>
  <c r="S248" i="217"/>
  <c r="AP233" i="217"/>
  <c r="R221" i="217"/>
  <c r="S208" i="217"/>
  <c r="S197" i="217"/>
  <c r="AP182" i="217"/>
  <c r="S170" i="217"/>
  <c r="S159" i="217"/>
  <c r="R133" i="217"/>
  <c r="S120" i="217"/>
  <c r="R108" i="217"/>
  <c r="S94" i="217"/>
  <c r="AQ80" i="217"/>
  <c r="R67" i="217"/>
  <c r="S57" i="217"/>
  <c r="S30" i="217"/>
  <c r="R21" i="217"/>
  <c r="I7" i="217"/>
  <c r="S513" i="216"/>
  <c r="R502" i="216"/>
  <c r="R489" i="216"/>
  <c r="R478" i="216"/>
  <c r="R468" i="216"/>
  <c r="R455" i="216"/>
  <c r="R446" i="216"/>
  <c r="R425" i="216"/>
  <c r="R416" i="216"/>
  <c r="R404" i="216"/>
  <c r="S403" i="216"/>
  <c r="S396" i="216"/>
  <c r="R375" i="216"/>
  <c r="R367" i="216"/>
  <c r="S354" i="216"/>
  <c r="S346" i="216"/>
  <c r="AO335" i="216"/>
  <c r="S325" i="216"/>
  <c r="R316" i="216"/>
  <c r="S303" i="216"/>
  <c r="S294" i="216"/>
  <c r="AN284" i="216"/>
  <c r="R273" i="216"/>
  <c r="R263" i="216"/>
  <c r="AR250" i="216"/>
  <c r="S241" i="216"/>
  <c r="R219" i="216"/>
  <c r="R209" i="216"/>
  <c r="S187" i="216"/>
  <c r="S176" i="216"/>
  <c r="AO165" i="216"/>
  <c r="S154" i="216"/>
  <c r="R145" i="216"/>
  <c r="R133" i="216"/>
  <c r="S125" i="216"/>
  <c r="S115" i="216"/>
  <c r="R108" i="216"/>
  <c r="R98" i="216"/>
  <c r="S90" i="216"/>
  <c r="AR80" i="216"/>
  <c r="R80" i="216"/>
  <c r="S73" i="216"/>
  <c r="AR63" i="216"/>
  <c r="S63" i="216"/>
  <c r="S56" i="216"/>
  <c r="AR46" i="216"/>
  <c r="R46" i="216"/>
  <c r="S39" i="216"/>
  <c r="AR29" i="216"/>
  <c r="S22" i="216"/>
  <c r="AR12" i="216"/>
  <c r="S12" i="216"/>
  <c r="AG7" i="216"/>
  <c r="AG6" i="216" s="1"/>
  <c r="S514" i="215"/>
  <c r="AP505" i="215"/>
  <c r="R497" i="215"/>
  <c r="AO488" i="215"/>
  <c r="R480" i="215"/>
  <c r="AO471" i="215"/>
  <c r="R463" i="215"/>
  <c r="AO454" i="215"/>
  <c r="R446" i="215"/>
  <c r="AO437" i="215"/>
  <c r="R429" i="215"/>
  <c r="AO420" i="215"/>
  <c r="R412" i="215"/>
  <c r="AO403" i="215"/>
  <c r="S394" i="215"/>
  <c r="S413" i="221"/>
  <c r="R274" i="221"/>
  <c r="S506" i="220"/>
  <c r="S286" i="220"/>
  <c r="S190" i="220"/>
  <c r="AE7" i="220"/>
  <c r="AE6" i="220" s="1"/>
  <c r="S498" i="219"/>
  <c r="R410" i="219"/>
  <c r="S337" i="219"/>
  <c r="R305" i="219"/>
  <c r="S265" i="219"/>
  <c r="S227" i="219"/>
  <c r="R145" i="219"/>
  <c r="R111" i="219"/>
  <c r="S123" i="221"/>
  <c r="S448" i="220"/>
  <c r="R285" i="220"/>
  <c r="AP233" i="220"/>
  <c r="S188" i="220"/>
  <c r="S27" i="220"/>
  <c r="R498" i="219"/>
  <c r="S409" i="219"/>
  <c r="S336" i="219"/>
  <c r="AO301" i="219"/>
  <c r="S258" i="219"/>
  <c r="S219" i="219"/>
  <c r="S176" i="219"/>
  <c r="S143" i="219"/>
  <c r="R108" i="219"/>
  <c r="S14" i="219"/>
  <c r="R501" i="218"/>
  <c r="R443" i="218"/>
  <c r="S412" i="218"/>
  <c r="AO386" i="218"/>
  <c r="S344" i="218"/>
  <c r="S296" i="218"/>
  <c r="S275" i="218"/>
  <c r="AP250" i="218"/>
  <c r="S214" i="218"/>
  <c r="S190" i="218"/>
  <c r="R173" i="218"/>
  <c r="AP148" i="218"/>
  <c r="S108" i="218"/>
  <c r="S84" i="218"/>
  <c r="S40" i="218"/>
  <c r="R20" i="218"/>
  <c r="AL7" i="218"/>
  <c r="AL6" i="218" s="1"/>
  <c r="S517" i="217"/>
  <c r="S498" i="217"/>
  <c r="S480" i="217"/>
  <c r="S461" i="217"/>
  <c r="R446" i="217"/>
  <c r="R425" i="217"/>
  <c r="R406" i="217"/>
  <c r="R390" i="217"/>
  <c r="AO369" i="217"/>
  <c r="R353" i="217"/>
  <c r="S336" i="217"/>
  <c r="S323" i="217"/>
  <c r="R308" i="217"/>
  <c r="R297" i="217"/>
  <c r="R270" i="217"/>
  <c r="S257" i="217"/>
  <c r="R247" i="217"/>
  <c r="S219" i="217"/>
  <c r="S207" i="217"/>
  <c r="S196" i="217"/>
  <c r="AN182" i="217"/>
  <c r="S169" i="217"/>
  <c r="R157" i="217"/>
  <c r="R146" i="217"/>
  <c r="AR131" i="217"/>
  <c r="S118" i="217"/>
  <c r="S106" i="217"/>
  <c r="S93" i="217"/>
  <c r="R66" i="217"/>
  <c r="S55" i="217"/>
  <c r="R44" i="217"/>
  <c r="AQ29" i="217"/>
  <c r="S18" i="217"/>
  <c r="R511" i="216"/>
  <c r="R501" i="216"/>
  <c r="AP488" i="216"/>
  <c r="R477" i="216"/>
  <c r="R467" i="216"/>
  <c r="AP454" i="216"/>
  <c r="R445" i="216"/>
  <c r="S423" i="216"/>
  <c r="R415" i="216"/>
  <c r="AQ403" i="216"/>
  <c r="R395" i="216"/>
  <c r="R374" i="216"/>
  <c r="S365" i="216"/>
  <c r="S353" i="216"/>
  <c r="S345" i="216"/>
  <c r="S323" i="216"/>
  <c r="R315" i="216"/>
  <c r="S302" i="216"/>
  <c r="S293" i="216"/>
  <c r="R271" i="216"/>
  <c r="S261" i="216"/>
  <c r="AP250" i="216"/>
  <c r="S240" i="216"/>
  <c r="R231" i="216"/>
  <c r="R218" i="216"/>
  <c r="R208" i="216"/>
  <c r="R186" i="216"/>
  <c r="S175" i="216"/>
  <c r="S153" i="216"/>
  <c r="S143" i="216"/>
  <c r="R132" i="216"/>
  <c r="S124" i="216"/>
  <c r="AR114" i="216"/>
  <c r="R107" i="216"/>
  <c r="AQ97" i="216"/>
  <c r="S89" i="216"/>
  <c r="AP80" i="216"/>
  <c r="S72" i="216"/>
  <c r="AP63" i="216"/>
  <c r="S55" i="216"/>
  <c r="AP46" i="216"/>
  <c r="S38" i="216"/>
  <c r="AP29" i="216"/>
  <c r="S21" i="216"/>
  <c r="AP12" i="216"/>
  <c r="AE7" i="216"/>
  <c r="AE6" i="216" s="1"/>
  <c r="S513" i="215"/>
  <c r="AN505" i="215"/>
  <c r="R496" i="215"/>
  <c r="R479" i="215"/>
  <c r="R462" i="215"/>
  <c r="R445" i="215"/>
  <c r="R428" i="215"/>
  <c r="R411" i="215"/>
  <c r="S393" i="215"/>
  <c r="R376" i="215"/>
  <c r="S358" i="215"/>
  <c r="R341" i="215"/>
  <c r="S333" i="215"/>
  <c r="S323" i="215"/>
  <c r="R316" i="215"/>
  <c r="R306" i="215"/>
  <c r="S298" i="215"/>
  <c r="S288" i="215"/>
  <c r="R281" i="215"/>
  <c r="R271" i="215"/>
  <c r="S263" i="215"/>
  <c r="S253" i="215"/>
  <c r="R246" i="215"/>
  <c r="R236" i="215"/>
  <c r="S228" i="215"/>
  <c r="S218" i="215"/>
  <c r="R211" i="215"/>
  <c r="R201" i="215"/>
  <c r="R194" i="215"/>
  <c r="R184" i="215"/>
  <c r="R177" i="215"/>
  <c r="R167" i="215"/>
  <c r="S159" i="215"/>
  <c r="S149" i="215"/>
  <c r="S142" i="215"/>
  <c r="S132" i="215"/>
  <c r="S125" i="215"/>
  <c r="S115" i="215"/>
  <c r="R109" i="215"/>
  <c r="S99" i="215"/>
  <c r="R93" i="215"/>
  <c r="S83" i="215"/>
  <c r="R77" i="215"/>
  <c r="R67" i="215"/>
  <c r="R60" i="215"/>
  <c r="R50" i="215"/>
  <c r="S42" i="215"/>
  <c r="R26" i="215"/>
  <c r="S16" i="215"/>
  <c r="R123" i="221"/>
  <c r="S58" i="221"/>
  <c r="S391" i="220"/>
  <c r="AP284" i="220"/>
  <c r="AR182" i="220"/>
  <c r="S119" i="220"/>
  <c r="R27" i="220"/>
  <c r="O7" i="220"/>
  <c r="O6" i="220" s="1"/>
  <c r="S497" i="219"/>
  <c r="R409" i="219"/>
  <c r="R336" i="219"/>
  <c r="R253" i="219"/>
  <c r="AO216" i="219"/>
  <c r="S170" i="219"/>
  <c r="S140" i="219"/>
  <c r="R107" i="219"/>
  <c r="S77" i="219"/>
  <c r="S500" i="218"/>
  <c r="R440" i="218"/>
  <c r="R406" i="218"/>
  <c r="AN386" i="218"/>
  <c r="S364" i="218"/>
  <c r="R344" i="218"/>
  <c r="S292" i="218"/>
  <c r="R275" i="218"/>
  <c r="AO250" i="218"/>
  <c r="R212" i="218"/>
  <c r="R190" i="218"/>
  <c r="R172" i="218"/>
  <c r="R108" i="218"/>
  <c r="S83" i="218"/>
  <c r="R40" i="218"/>
  <c r="AG7" i="218"/>
  <c r="AG6" i="218" s="1"/>
  <c r="R517" i="217"/>
  <c r="R496" i="217"/>
  <c r="S479" i="217"/>
  <c r="R461" i="217"/>
  <c r="S445" i="217"/>
  <c r="S424" i="217"/>
  <c r="S405" i="217"/>
  <c r="S387" i="217"/>
  <c r="AN369" i="217"/>
  <c r="AR352" i="217"/>
  <c r="R336" i="217"/>
  <c r="S321" i="217"/>
  <c r="S307" i="217"/>
  <c r="S296" i="217"/>
  <c r="S269" i="217"/>
  <c r="S267" i="217"/>
  <c r="R257" i="217"/>
  <c r="R246" i="217"/>
  <c r="S218" i="217"/>
  <c r="R206" i="217"/>
  <c r="R196" i="217"/>
  <c r="R169" i="217"/>
  <c r="S156" i="217"/>
  <c r="S145" i="217"/>
  <c r="AN131" i="217"/>
  <c r="R118" i="217"/>
  <c r="S104" i="217"/>
  <c r="R93" i="217"/>
  <c r="S65" i="217"/>
  <c r="R55" i="217"/>
  <c r="S42" i="217"/>
  <c r="AO29" i="217"/>
  <c r="R18" i="217"/>
  <c r="AM7" i="217"/>
  <c r="AM6" i="217" s="1"/>
  <c r="S510" i="216"/>
  <c r="S500" i="216"/>
  <c r="AO488" i="216"/>
  <c r="S331" i="221"/>
  <c r="S122" i="221"/>
  <c r="R58" i="221"/>
  <c r="R390" i="220"/>
  <c r="AO284" i="220"/>
  <c r="AO182" i="220"/>
  <c r="R119" i="220"/>
  <c r="S78" i="220"/>
  <c r="S17" i="220"/>
  <c r="AR488" i="219"/>
  <c r="S408" i="219"/>
  <c r="AQ335" i="219"/>
  <c r="AP250" i="219"/>
  <c r="R168" i="219"/>
  <c r="S132" i="219"/>
  <c r="S74" i="219"/>
  <c r="R500" i="218"/>
  <c r="S439" i="218"/>
  <c r="S405" i="218"/>
  <c r="R403" i="218"/>
  <c r="R364" i="218"/>
  <c r="R343" i="218"/>
  <c r="S291" i="218"/>
  <c r="S274" i="218"/>
  <c r="AN250" i="218"/>
  <c r="R210" i="218"/>
  <c r="R189" i="218"/>
  <c r="S171" i="218"/>
  <c r="R126" i="218"/>
  <c r="S106" i="218"/>
  <c r="R82" i="218"/>
  <c r="S39" i="218"/>
  <c r="R18" i="218"/>
  <c r="W7" i="218"/>
  <c r="S515" i="217"/>
  <c r="R495" i="217"/>
  <c r="R479" i="217"/>
  <c r="R460" i="217"/>
  <c r="R445" i="217"/>
  <c r="S423" i="217"/>
  <c r="R405" i="217"/>
  <c r="AO352" i="217"/>
  <c r="AR335" i="217"/>
  <c r="R319" i="217"/>
  <c r="R307" i="217"/>
  <c r="S294" i="217"/>
  <c r="AR267" i="217"/>
  <c r="S256" i="217"/>
  <c r="S245" i="217"/>
  <c r="R218" i="217"/>
  <c r="S205" i="217"/>
  <c r="R195" i="217"/>
  <c r="R168" i="217"/>
  <c r="R156" i="217"/>
  <c r="R145" i="217"/>
  <c r="S117" i="217"/>
  <c r="R104" i="217"/>
  <c r="S92" i="217"/>
  <c r="R65" i="217"/>
  <c r="R63" i="217"/>
  <c r="R53" i="217"/>
  <c r="R42" i="217"/>
  <c r="AN29" i="217"/>
  <c r="S17" i="217"/>
  <c r="AL7" i="217"/>
  <c r="AL6" i="217" s="1"/>
  <c r="R510" i="216"/>
  <c r="R500" i="216"/>
  <c r="R475" i="216"/>
  <c r="R466" i="216"/>
  <c r="AN454" i="216"/>
  <c r="R443" i="216"/>
  <c r="R435" i="216"/>
  <c r="S422" i="216"/>
  <c r="R414" i="216"/>
  <c r="AN403" i="216"/>
  <c r="R394" i="216"/>
  <c r="S372" i="216"/>
  <c r="S364" i="216"/>
  <c r="AR352" i="216"/>
  <c r="R344" i="216"/>
  <c r="S322" i="216"/>
  <c r="S313" i="216"/>
  <c r="AR301" i="216"/>
  <c r="S292" i="216"/>
  <c r="R270" i="216"/>
  <c r="S260" i="216"/>
  <c r="AN250" i="216"/>
  <c r="R239" i="216"/>
  <c r="R229" i="216"/>
  <c r="AR216" i="216"/>
  <c r="R207" i="216"/>
  <c r="S197" i="216"/>
  <c r="R184" i="216"/>
  <c r="R174" i="216"/>
  <c r="S152" i="216"/>
  <c r="S141" i="216"/>
  <c r="AQ131" i="216"/>
  <c r="S123" i="216"/>
  <c r="AP114" i="216"/>
  <c r="R106" i="216"/>
  <c r="AO97" i="216"/>
  <c r="S88" i="216"/>
  <c r="AN80" i="216"/>
  <c r="S71" i="216"/>
  <c r="AN63" i="216"/>
  <c r="S54" i="216"/>
  <c r="AN46" i="216"/>
  <c r="S37" i="216"/>
  <c r="AN29" i="216"/>
  <c r="S20" i="216"/>
  <c r="AN12" i="216"/>
  <c r="AB7" i="216"/>
  <c r="AB6" i="216" s="1"/>
  <c r="S512" i="215"/>
  <c r="R495" i="215"/>
  <c r="R478" i="215"/>
  <c r="R461" i="215"/>
  <c r="R444" i="215"/>
  <c r="R427" i="215"/>
  <c r="R410" i="215"/>
  <c r="AR454" i="221"/>
  <c r="R325" i="221"/>
  <c r="R122" i="221"/>
  <c r="S48" i="221"/>
  <c r="R387" i="220"/>
  <c r="S332" i="220"/>
  <c r="AN114" i="220"/>
  <c r="S66" i="220"/>
  <c r="R17" i="220"/>
  <c r="R451" i="219"/>
  <c r="R363" i="219"/>
  <c r="AO250" i="219"/>
  <c r="S167" i="219"/>
  <c r="R102" i="219"/>
  <c r="S64" i="219"/>
  <c r="S496" i="218"/>
  <c r="AN437" i="218"/>
  <c r="R405" i="218"/>
  <c r="S362" i="218"/>
  <c r="R341" i="218"/>
  <c r="R290" i="218"/>
  <c r="R273" i="218"/>
  <c r="S209" i="218"/>
  <c r="S188" i="218"/>
  <c r="S170" i="218"/>
  <c r="S125" i="218"/>
  <c r="R106" i="218"/>
  <c r="AR80" i="218"/>
  <c r="R39" i="218"/>
  <c r="R17" i="218"/>
  <c r="R7" i="218"/>
  <c r="R515" i="217"/>
  <c r="S494" i="217"/>
  <c r="S477" i="217"/>
  <c r="S457" i="217"/>
  <c r="S442" i="217"/>
  <c r="R423" i="217"/>
  <c r="AP403" i="217"/>
  <c r="AN352" i="217"/>
  <c r="AQ335" i="217"/>
  <c r="AR318" i="217"/>
  <c r="S306" i="217"/>
  <c r="R294" i="217"/>
  <c r="AQ267" i="217"/>
  <c r="R256" i="217"/>
  <c r="S243" i="217"/>
  <c r="AQ216" i="217"/>
  <c r="R205" i="217"/>
  <c r="R194" i="217"/>
  <c r="R167" i="217"/>
  <c r="S155" i="217"/>
  <c r="S144" i="217"/>
  <c r="R117" i="217"/>
  <c r="S103" i="217"/>
  <c r="R92" i="217"/>
  <c r="S64" i="217"/>
  <c r="S52" i="217"/>
  <c r="S41" i="217"/>
  <c r="R16" i="217"/>
  <c r="AK7" i="217"/>
  <c r="S508" i="216"/>
  <c r="S499" i="216"/>
  <c r="S474" i="216"/>
  <c r="S465" i="216"/>
  <c r="S442" i="216"/>
  <c r="R434" i="216"/>
  <c r="R422" i="216"/>
  <c r="S413" i="216"/>
  <c r="S392" i="216"/>
  <c r="S384" i="216"/>
  <c r="R372" i="216"/>
  <c r="R364" i="216"/>
  <c r="AQ352" i="216"/>
  <c r="S343" i="216"/>
  <c r="S321" i="216"/>
  <c r="R313" i="216"/>
  <c r="AQ301" i="216"/>
  <c r="S291" i="216"/>
  <c r="S281" i="216"/>
  <c r="R269" i="216"/>
  <c r="R260" i="216"/>
  <c r="S238" i="216"/>
  <c r="S228" i="216"/>
  <c r="AQ216" i="216"/>
  <c r="S206" i="216"/>
  <c r="S196" i="216"/>
  <c r="S183" i="216"/>
  <c r="S173" i="216"/>
  <c r="S151" i="216"/>
  <c r="R141" i="216"/>
  <c r="AP131" i="216"/>
  <c r="R123" i="216"/>
  <c r="AO114" i="216"/>
  <c r="S105" i="216"/>
  <c r="AN97" i="216"/>
  <c r="R88" i="216"/>
  <c r="R71" i="216"/>
  <c r="R54" i="216"/>
  <c r="R37" i="216"/>
  <c r="R20" i="216"/>
  <c r="AA7" i="216"/>
  <c r="R512" i="215"/>
  <c r="S494" i="215"/>
  <c r="S477" i="215"/>
  <c r="S460" i="215"/>
  <c r="S443" i="215"/>
  <c r="S426" i="215"/>
  <c r="S409" i="215"/>
  <c r="R392" i="215"/>
  <c r="S384" i="215"/>
  <c r="S374" i="215"/>
  <c r="R367" i="215"/>
  <c r="R357" i="215"/>
  <c r="S349" i="215"/>
  <c r="S339" i="215"/>
  <c r="R332" i="215"/>
  <c r="R322" i="215"/>
  <c r="S314" i="215"/>
  <c r="S304" i="215"/>
  <c r="R297" i="215"/>
  <c r="R287" i="215"/>
  <c r="S279" i="215"/>
  <c r="S269" i="215"/>
  <c r="R262" i="215"/>
  <c r="R252" i="215"/>
  <c r="S244" i="215"/>
  <c r="S234" i="215"/>
  <c r="R227" i="215"/>
  <c r="R217" i="215"/>
  <c r="S209" i="215"/>
  <c r="AR199" i="215"/>
  <c r="R199" i="215"/>
  <c r="S192" i="215"/>
  <c r="AR182" i="215"/>
  <c r="S182" i="215"/>
  <c r="S175" i="215"/>
  <c r="AR165" i="215"/>
  <c r="R158" i="215"/>
  <c r="AQ148" i="215"/>
  <c r="R141" i="215"/>
  <c r="AQ131" i="215"/>
  <c r="R124" i="215"/>
  <c r="AQ114" i="215"/>
  <c r="R114" i="215"/>
  <c r="S107" i="215"/>
  <c r="R98" i="215"/>
  <c r="S91" i="215"/>
  <c r="R82" i="215"/>
  <c r="S75" i="215"/>
  <c r="S65" i="215"/>
  <c r="S58" i="215"/>
  <c r="S48" i="215"/>
  <c r="R41" i="215"/>
  <c r="S31" i="215"/>
  <c r="S24" i="215"/>
  <c r="R15" i="215"/>
  <c r="S382" i="221"/>
  <c r="S373" i="220"/>
  <c r="S218" i="220"/>
  <c r="R112" i="220"/>
  <c r="R54" i="220"/>
  <c r="S473" i="219"/>
  <c r="S390" i="219"/>
  <c r="S355" i="219"/>
  <c r="S321" i="219"/>
  <c r="R285" i="219"/>
  <c r="R248" i="219"/>
  <c r="R204" i="219"/>
  <c r="R125" i="219"/>
  <c r="AN29" i="219"/>
  <c r="S519" i="218"/>
  <c r="R457" i="218"/>
  <c r="S433" i="218"/>
  <c r="R379" i="218"/>
  <c r="R355" i="218"/>
  <c r="R313" i="218"/>
  <c r="AQ284" i="218"/>
  <c r="S248" i="218"/>
  <c r="R226" i="218"/>
  <c r="R200" i="218"/>
  <c r="AP182" i="218"/>
  <c r="S138" i="218"/>
  <c r="R121" i="218"/>
  <c r="AO97" i="218"/>
  <c r="S53" i="218"/>
  <c r="AR12" i="218"/>
  <c r="S509" i="217"/>
  <c r="S489" i="217"/>
  <c r="AO471" i="217"/>
  <c r="AQ454" i="217"/>
  <c r="AN437" i="217"/>
  <c r="R382" i="217"/>
  <c r="S363" i="217"/>
  <c r="R349" i="217"/>
  <c r="AR301" i="217"/>
  <c r="S290" i="217"/>
  <c r="S279" i="217"/>
  <c r="S252" i="217"/>
  <c r="S250" i="217"/>
  <c r="R240" i="217"/>
  <c r="S228" i="217"/>
  <c r="S201" i="217"/>
  <c r="R190" i="217"/>
  <c r="R179" i="217"/>
  <c r="R152" i="217"/>
  <c r="S139" i="217"/>
  <c r="R128" i="217"/>
  <c r="R100" i="217"/>
  <c r="R87" i="217"/>
  <c r="S75" i="217"/>
  <c r="R49" i="217"/>
  <c r="R38" i="217"/>
  <c r="S27" i="217"/>
  <c r="R14" i="217"/>
  <c r="Y7" i="217"/>
  <c r="Y6" i="217" s="1"/>
  <c r="S520" i="216"/>
  <c r="R506" i="216"/>
  <c r="R495" i="216"/>
  <c r="R485" i="216"/>
  <c r="R472" i="216"/>
  <c r="R461" i="216"/>
  <c r="R452" i="216"/>
  <c r="S439" i="216"/>
  <c r="S431" i="216"/>
  <c r="AO420" i="216"/>
  <c r="S410" i="216"/>
  <c r="S389" i="216"/>
  <c r="S381" i="216"/>
  <c r="AR369" i="216"/>
  <c r="R361" i="216"/>
  <c r="R340" i="216"/>
  <c r="R331" i="216"/>
  <c r="R319" i="216"/>
  <c r="S310" i="216"/>
  <c r="R288" i="216"/>
  <c r="S278" i="216"/>
  <c r="AP267" i="216"/>
  <c r="S257" i="216"/>
  <c r="R248" i="216"/>
  <c r="R235" i="216"/>
  <c r="S225" i="216"/>
  <c r="S203" i="216"/>
  <c r="R193" i="216"/>
  <c r="AN182" i="216"/>
  <c r="R171" i="216"/>
  <c r="R161" i="216"/>
  <c r="AQ148" i="216"/>
  <c r="R138" i="216"/>
  <c r="S120" i="216"/>
  <c r="R103" i="216"/>
  <c r="S95" i="216"/>
  <c r="S85" i="216"/>
  <c r="S78" i="216"/>
  <c r="S68" i="216"/>
  <c r="S61" i="216"/>
  <c r="S51" i="216"/>
  <c r="S44" i="216"/>
  <c r="S34" i="216"/>
  <c r="S27" i="216"/>
  <c r="S17" i="216"/>
  <c r="R7" i="216"/>
  <c r="S519" i="215"/>
  <c r="S509" i="215"/>
  <c r="R502" i="215"/>
  <c r="R492" i="215"/>
  <c r="R485" i="215"/>
  <c r="R475" i="215"/>
  <c r="R468" i="215"/>
  <c r="R458" i="215"/>
  <c r="R451" i="215"/>
  <c r="R441" i="215"/>
  <c r="R434" i="215"/>
  <c r="R424" i="215"/>
  <c r="R417" i="215"/>
  <c r="R407" i="215"/>
  <c r="S399" i="215"/>
  <c r="S389" i="215"/>
  <c r="R382" i="215"/>
  <c r="R372" i="215"/>
  <c r="S364" i="215"/>
  <c r="S354" i="215"/>
  <c r="R347" i="215"/>
  <c r="R337" i="215"/>
  <c r="S329" i="215"/>
  <c r="S319" i="215"/>
  <c r="R312" i="215"/>
  <c r="R302" i="215"/>
  <c r="S294" i="215"/>
  <c r="AR284" i="215"/>
  <c r="R277" i="215"/>
  <c r="AQ267" i="215"/>
  <c r="S259" i="215"/>
  <c r="AP250" i="215"/>
  <c r="R242" i="215"/>
  <c r="AO233" i="215"/>
  <c r="S224" i="215"/>
  <c r="AN216" i="215"/>
  <c r="R207" i="215"/>
  <c r="R190" i="215"/>
  <c r="R173" i="215"/>
  <c r="S18" i="221"/>
  <c r="AN250" i="220"/>
  <c r="S320" i="219"/>
  <c r="R209" i="219"/>
  <c r="AN148" i="219"/>
  <c r="S99" i="219"/>
  <c r="S501" i="218"/>
  <c r="S466" i="218"/>
  <c r="R454" i="218"/>
  <c r="AN420" i="218"/>
  <c r="AN352" i="218"/>
  <c r="S286" i="218"/>
  <c r="S284" i="218"/>
  <c r="R262" i="218"/>
  <c r="AQ199" i="218"/>
  <c r="R169" i="218"/>
  <c r="R137" i="218"/>
  <c r="R76" i="218"/>
  <c r="R50" i="218"/>
  <c r="R16" i="218"/>
  <c r="S502" i="217"/>
  <c r="AQ437" i="217"/>
  <c r="R413" i="217"/>
  <c r="S382" i="217"/>
  <c r="S359" i="217"/>
  <c r="S333" i="217"/>
  <c r="S308" i="217"/>
  <c r="R289" i="217"/>
  <c r="R284" i="217"/>
  <c r="S273" i="217"/>
  <c r="AP250" i="217"/>
  <c r="S179" i="217"/>
  <c r="R162" i="217"/>
  <c r="S141" i="217"/>
  <c r="R124" i="217"/>
  <c r="S99" i="217"/>
  <c r="S82" i="217"/>
  <c r="AO63" i="217"/>
  <c r="AN505" i="216"/>
  <c r="AO471" i="216"/>
  <c r="AR454" i="216"/>
  <c r="R440" i="216"/>
  <c r="R430" i="216"/>
  <c r="S415" i="216"/>
  <c r="AR386" i="216"/>
  <c r="S374" i="216"/>
  <c r="S360" i="216"/>
  <c r="S348" i="216"/>
  <c r="AR318" i="216"/>
  <c r="S305" i="216"/>
  <c r="S290" i="216"/>
  <c r="S277" i="216"/>
  <c r="R264" i="216"/>
  <c r="AO233" i="216"/>
  <c r="S218" i="216"/>
  <c r="R204" i="216"/>
  <c r="S190" i="216"/>
  <c r="R175" i="216"/>
  <c r="S162" i="216"/>
  <c r="AO131" i="216"/>
  <c r="S119" i="216"/>
  <c r="S109" i="216"/>
  <c r="R83" i="216"/>
  <c r="S70" i="216"/>
  <c r="R60" i="216"/>
  <c r="AQ46" i="216"/>
  <c r="R34" i="216"/>
  <c r="S24" i="216"/>
  <c r="N7" i="216"/>
  <c r="N6" i="216" s="1"/>
  <c r="S517" i="215"/>
  <c r="S492" i="215"/>
  <c r="S483" i="215"/>
  <c r="AN471" i="215"/>
  <c r="S459" i="215"/>
  <c r="S450" i="215"/>
  <c r="AR437" i="215"/>
  <c r="S427" i="215"/>
  <c r="R418" i="215"/>
  <c r="S404" i="215"/>
  <c r="S395" i="215"/>
  <c r="R374" i="215"/>
  <c r="S365" i="215"/>
  <c r="S353" i="215"/>
  <c r="R345" i="215"/>
  <c r="AN335" i="215"/>
  <c r="S324" i="215"/>
  <c r="R315" i="215"/>
  <c r="R303" i="215"/>
  <c r="S293" i="215"/>
  <c r="R273" i="215"/>
  <c r="R264" i="215"/>
  <c r="S251" i="215"/>
  <c r="S242" i="215"/>
  <c r="S221" i="215"/>
  <c r="S212" i="215"/>
  <c r="S200" i="215"/>
  <c r="S191" i="215"/>
  <c r="R171" i="215"/>
  <c r="S162" i="215"/>
  <c r="S151" i="215"/>
  <c r="S143" i="215"/>
  <c r="R132" i="215"/>
  <c r="R131" i="215"/>
  <c r="S123" i="215"/>
  <c r="AN114" i="215"/>
  <c r="S104" i="215"/>
  <c r="R87" i="215"/>
  <c r="S68" i="215"/>
  <c r="S60" i="215"/>
  <c r="R49" i="215"/>
  <c r="R40" i="215"/>
  <c r="AR29" i="215"/>
  <c r="AO12" i="215"/>
  <c r="AB7" i="215"/>
  <c r="AB6" i="215" s="1"/>
  <c r="S512" i="214"/>
  <c r="R495" i="214"/>
  <c r="S435" i="219"/>
  <c r="AP318" i="219"/>
  <c r="AN199" i="219"/>
  <c r="AO97" i="219"/>
  <c r="S24" i="219"/>
  <c r="AQ488" i="218"/>
  <c r="R463" i="218"/>
  <c r="R286" i="218"/>
  <c r="S260" i="218"/>
  <c r="S228" i="218"/>
  <c r="AP199" i="218"/>
  <c r="R166" i="218"/>
  <c r="R136" i="218"/>
  <c r="S71" i="218"/>
  <c r="AR46" i="218"/>
  <c r="S493" i="217"/>
  <c r="R407" i="217"/>
  <c r="R381" i="217"/>
  <c r="R359" i="217"/>
  <c r="S331" i="217"/>
  <c r="R306" i="217"/>
  <c r="R288" i="217"/>
  <c r="R271" i="217"/>
  <c r="AO250" i="217"/>
  <c r="R197" i="217"/>
  <c r="R178" i="217"/>
  <c r="R159" i="217"/>
  <c r="R139" i="217"/>
  <c r="R122" i="217"/>
  <c r="R99" i="217"/>
  <c r="AP80" i="217"/>
  <c r="AO454" i="216"/>
  <c r="R439" i="216"/>
  <c r="R429" i="216"/>
  <c r="S414" i="216"/>
  <c r="S401" i="216"/>
  <c r="AQ386" i="216"/>
  <c r="R373" i="216"/>
  <c r="R360" i="216"/>
  <c r="R348" i="216"/>
  <c r="AQ318" i="216"/>
  <c r="R305" i="216"/>
  <c r="R289" i="216"/>
  <c r="R277" i="216"/>
  <c r="S262" i="216"/>
  <c r="S248" i="216"/>
  <c r="AN233" i="216"/>
  <c r="S217" i="216"/>
  <c r="R203" i="216"/>
  <c r="R190" i="216"/>
  <c r="R173" i="216"/>
  <c r="S161" i="216"/>
  <c r="AN131" i="216"/>
  <c r="R119" i="216"/>
  <c r="R109" i="216"/>
  <c r="S82" i="216"/>
  <c r="R70" i="216"/>
  <c r="S59" i="216"/>
  <c r="AO46" i="216"/>
  <c r="S33" i="216"/>
  <c r="R24" i="216"/>
  <c r="M7" i="216"/>
  <c r="M6" i="216" s="1"/>
  <c r="R517" i="215"/>
  <c r="S491" i="215"/>
  <c r="R483" i="215"/>
  <c r="R459" i="215"/>
  <c r="R450" i="215"/>
  <c r="AQ437" i="215"/>
  <c r="R426" i="215"/>
  <c r="S417" i="215"/>
  <c r="R404" i="215"/>
  <c r="R395" i="215"/>
  <c r="S373" i="215"/>
  <c r="R365" i="215"/>
  <c r="R353" i="215"/>
  <c r="S344" i="215"/>
  <c r="R324" i="215"/>
  <c r="R314" i="215"/>
  <c r="S302" i="215"/>
  <c r="R293" i="215"/>
  <c r="S272" i="215"/>
  <c r="R263" i="215"/>
  <c r="R251" i="215"/>
  <c r="S241" i="215"/>
  <c r="R221" i="215"/>
  <c r="R212" i="215"/>
  <c r="R200" i="215"/>
  <c r="R191" i="215"/>
  <c r="S170" i="215"/>
  <c r="R162" i="215"/>
  <c r="R151" i="215"/>
  <c r="R143" i="215"/>
  <c r="AR131" i="215"/>
  <c r="R123" i="215"/>
  <c r="R104" i="215"/>
  <c r="S86" i="215"/>
  <c r="R68" i="215"/>
  <c r="S59" i="215"/>
  <c r="S485" i="219"/>
  <c r="S434" i="219"/>
  <c r="AN97" i="219"/>
  <c r="S21" i="219"/>
  <c r="AP488" i="218"/>
  <c r="S456" i="218"/>
  <c r="S379" i="218"/>
  <c r="AR284" i="218"/>
  <c r="R260" i="218"/>
  <c r="R227" i="218"/>
  <c r="S133" i="218"/>
  <c r="R109" i="218"/>
  <c r="R71" i="218"/>
  <c r="S14" i="218"/>
  <c r="R492" i="217"/>
  <c r="S469" i="217"/>
  <c r="AO403" i="217"/>
  <c r="S380" i="217"/>
  <c r="S353" i="217"/>
  <c r="R329" i="217"/>
  <c r="R305" i="217"/>
  <c r="R287" i="217"/>
  <c r="AP267" i="217"/>
  <c r="S214" i="217"/>
  <c r="S193" i="217"/>
  <c r="R177" i="217"/>
  <c r="R154" i="217"/>
  <c r="S138" i="217"/>
  <c r="R119" i="217"/>
  <c r="R98" i="217"/>
  <c r="R27" i="217"/>
  <c r="S438" i="216"/>
  <c r="S428" i="216"/>
  <c r="R413" i="216"/>
  <c r="R401" i="216"/>
  <c r="AO386" i="216"/>
  <c r="S371" i="216"/>
  <c r="S358" i="216"/>
  <c r="S347" i="216"/>
  <c r="S333" i="216"/>
  <c r="AP318" i="216"/>
  <c r="R303" i="216"/>
  <c r="S288" i="216"/>
  <c r="S276" i="216"/>
  <c r="R261" i="216"/>
  <c r="S246" i="216"/>
  <c r="AP216" i="216"/>
  <c r="S201" i="216"/>
  <c r="S189" i="216"/>
  <c r="S172" i="216"/>
  <c r="S160" i="216"/>
  <c r="S146" i="216"/>
  <c r="S118" i="216"/>
  <c r="S107" i="216"/>
  <c r="R95" i="216"/>
  <c r="R82" i="216"/>
  <c r="S69" i="216"/>
  <c r="R59" i="216"/>
  <c r="R33" i="216"/>
  <c r="S23" i="216"/>
  <c r="L7" i="216"/>
  <c r="L6" i="216" s="1"/>
  <c r="S516" i="215"/>
  <c r="R491" i="215"/>
  <c r="S482" i="215"/>
  <c r="S458" i="215"/>
  <c r="S449" i="215"/>
  <c r="AN437" i="215"/>
  <c r="S425" i="215"/>
  <c r="S416" i="215"/>
  <c r="AR403" i="215"/>
  <c r="R394" i="215"/>
  <c r="R373" i="215"/>
  <c r="R364" i="215"/>
  <c r="AR352" i="215"/>
  <c r="R344" i="215"/>
  <c r="R323" i="215"/>
  <c r="S313" i="215"/>
  <c r="AR301" i="215"/>
  <c r="S292" i="215"/>
  <c r="R272" i="215"/>
  <c r="S262" i="215"/>
  <c r="AR250" i="215"/>
  <c r="R241" i="215"/>
  <c r="S220" i="215"/>
  <c r="S211" i="215"/>
  <c r="AQ199" i="215"/>
  <c r="S190" i="215"/>
  <c r="R170" i="215"/>
  <c r="S161" i="215"/>
  <c r="S150" i="215"/>
  <c r="R142" i="215"/>
  <c r="AP131" i="215"/>
  <c r="S122" i="215"/>
  <c r="S95" i="215"/>
  <c r="R86" i="215"/>
  <c r="S78" i="215"/>
  <c r="S67" i="215"/>
  <c r="R59" i="215"/>
  <c r="S47" i="215"/>
  <c r="R39" i="215"/>
  <c r="AP29" i="215"/>
  <c r="R21" i="215"/>
  <c r="Z7" i="215"/>
  <c r="Z6" i="215" s="1"/>
  <c r="S511" i="214"/>
  <c r="R494" i="214"/>
  <c r="S486" i="214"/>
  <c r="S476" i="214"/>
  <c r="R469" i="214"/>
  <c r="R459" i="214"/>
  <c r="S451" i="214"/>
  <c r="S441" i="214"/>
  <c r="R434" i="214"/>
  <c r="R424" i="214"/>
  <c r="S416" i="214"/>
  <c r="S406" i="214"/>
  <c r="S399" i="214"/>
  <c r="S389" i="214"/>
  <c r="R382" i="214"/>
  <c r="R372" i="214"/>
  <c r="S364" i="214"/>
  <c r="S354" i="214"/>
  <c r="S347" i="214"/>
  <c r="S337" i="214"/>
  <c r="R330" i="214"/>
  <c r="R320" i="214"/>
  <c r="S312" i="214"/>
  <c r="S302" i="214"/>
  <c r="S295" i="214"/>
  <c r="S285" i="214"/>
  <c r="R278" i="214"/>
  <c r="R268" i="214"/>
  <c r="S260" i="214"/>
  <c r="AR250" i="214"/>
  <c r="R243" i="214"/>
  <c r="AQ233" i="214"/>
  <c r="R226" i="214"/>
  <c r="AQ216" i="214"/>
  <c r="R209" i="214"/>
  <c r="AQ199" i="214"/>
  <c r="R192" i="214"/>
  <c r="AQ182" i="214"/>
  <c r="R175" i="214"/>
  <c r="AQ165" i="214"/>
  <c r="R158" i="214"/>
  <c r="AQ148" i="214"/>
  <c r="R141" i="214"/>
  <c r="AQ131" i="214"/>
  <c r="R124" i="214"/>
  <c r="AQ114" i="214"/>
  <c r="R107" i="214"/>
  <c r="AQ97" i="214"/>
  <c r="R90" i="214"/>
  <c r="AQ80" i="214"/>
  <c r="R73" i="214"/>
  <c r="AQ63" i="214"/>
  <c r="R56" i="214"/>
  <c r="AQ46" i="214"/>
  <c r="R39" i="214"/>
  <c r="AQ29" i="214"/>
  <c r="S22" i="214"/>
  <c r="AR12" i="214"/>
  <c r="R12" i="214"/>
  <c r="AG7" i="214"/>
  <c r="AG6" i="214" s="1"/>
  <c r="S515" i="213"/>
  <c r="AR505" i="213"/>
  <c r="R498" i="213"/>
  <c r="AQ488" i="213"/>
  <c r="S153" i="221"/>
  <c r="AP471" i="219"/>
  <c r="S61" i="219"/>
  <c r="S16" i="219"/>
  <c r="AO488" i="218"/>
  <c r="R456" i="218"/>
  <c r="S378" i="218"/>
  <c r="AP284" i="218"/>
  <c r="AQ250" i="218"/>
  <c r="S226" i="218"/>
  <c r="R133" i="218"/>
  <c r="S105" i="218"/>
  <c r="S70" i="218"/>
  <c r="S490" i="217"/>
  <c r="R153" i="221"/>
  <c r="S493" i="220"/>
  <c r="S428" i="220"/>
  <c r="AO471" i="219"/>
  <c r="R360" i="219"/>
  <c r="S352" i="219"/>
  <c r="AN488" i="218"/>
  <c r="AR454" i="218"/>
  <c r="R378" i="218"/>
  <c r="R316" i="218"/>
  <c r="AO284" i="218"/>
  <c r="S224" i="218"/>
  <c r="AR131" i="218"/>
  <c r="R102" i="218"/>
  <c r="R70" i="218"/>
  <c r="R490" i="217"/>
  <c r="R462" i="217"/>
  <c r="R377" i="217"/>
  <c r="R328" i="217"/>
  <c r="S303" i="217"/>
  <c r="AR284" i="217"/>
  <c r="R231" i="217"/>
  <c r="S213" i="217"/>
  <c r="R191" i="217"/>
  <c r="S174" i="217"/>
  <c r="R153" i="217"/>
  <c r="S136" i="217"/>
  <c r="S115" i="217"/>
  <c r="AP97" i="217"/>
  <c r="S44" i="217"/>
  <c r="S25" i="217"/>
  <c r="Q8" i="217"/>
  <c r="S484" i="216"/>
  <c r="AR437" i="216"/>
  <c r="S426" i="216"/>
  <c r="S411" i="216"/>
  <c r="S399" i="216"/>
  <c r="S370" i="216"/>
  <c r="S369" i="216"/>
  <c r="S357" i="216"/>
  <c r="R345" i="216"/>
  <c r="S332" i="216"/>
  <c r="AP301" i="216"/>
  <c r="S286" i="216"/>
  <c r="S275" i="216"/>
  <c r="R259" i="216"/>
  <c r="S245" i="216"/>
  <c r="AN216" i="216"/>
  <c r="S200" i="216"/>
  <c r="S188" i="216"/>
  <c r="S171" i="216"/>
  <c r="S158" i="216"/>
  <c r="R144" i="216"/>
  <c r="S117" i="216"/>
  <c r="R105" i="216"/>
  <c r="R94" i="216"/>
  <c r="AQ80" i="216"/>
  <c r="R68" i="216"/>
  <c r="R58" i="216"/>
  <c r="R32" i="216"/>
  <c r="R21" i="216"/>
  <c r="J7" i="216"/>
  <c r="S515" i="215"/>
  <c r="S503" i="215"/>
  <c r="R490" i="215"/>
  <c r="S481" i="215"/>
  <c r="R457" i="215"/>
  <c r="S448" i="215"/>
  <c r="S424" i="215"/>
  <c r="S415" i="215"/>
  <c r="AN403" i="215"/>
  <c r="S392" i="215"/>
  <c r="S383" i="215"/>
  <c r="S371" i="215"/>
  <c r="R363" i="215"/>
  <c r="AP352" i="215"/>
  <c r="R343" i="215"/>
  <c r="S321" i="215"/>
  <c r="S312" i="215"/>
  <c r="AP301" i="215"/>
  <c r="S291" i="215"/>
  <c r="S282" i="215"/>
  <c r="S270" i="215"/>
  <c r="R261" i="215"/>
  <c r="AO250" i="215"/>
  <c r="R240" i="215"/>
  <c r="R231" i="215"/>
  <c r="S219" i="215"/>
  <c r="R210" i="215"/>
  <c r="AO199" i="215"/>
  <c r="R189" i="215"/>
  <c r="S180" i="215"/>
  <c r="R169" i="215"/>
  <c r="S160" i="215"/>
  <c r="R149" i="215"/>
  <c r="S148" i="215"/>
  <c r="S140" i="215"/>
  <c r="AN131" i="215"/>
  <c r="S121" i="215"/>
  <c r="R103" i="215"/>
  <c r="S94" i="215"/>
  <c r="R85" i="215"/>
  <c r="S77" i="215"/>
  <c r="R66" i="215"/>
  <c r="S57" i="215"/>
  <c r="AO454" i="221"/>
  <c r="S425" i="220"/>
  <c r="S93" i="220"/>
  <c r="S358" i="219"/>
  <c r="S59" i="219"/>
  <c r="R375" i="218"/>
  <c r="S314" i="218"/>
  <c r="R224" i="218"/>
  <c r="AQ131" i="218"/>
  <c r="R98" i="218"/>
  <c r="S68" i="218"/>
  <c r="AR488" i="217"/>
  <c r="R457" i="217"/>
  <c r="R435" i="217"/>
  <c r="S374" i="217"/>
  <c r="S327" i="217"/>
  <c r="AQ301" i="217"/>
  <c r="S230" i="217"/>
  <c r="S212" i="217"/>
  <c r="S190" i="217"/>
  <c r="R174" i="217"/>
  <c r="S152" i="217"/>
  <c r="R136" i="217"/>
  <c r="AR114" i="217"/>
  <c r="S61" i="217"/>
  <c r="R41" i="217"/>
  <c r="R25" i="217"/>
  <c r="R484" i="216"/>
  <c r="AQ437" i="216"/>
  <c r="R426" i="216"/>
  <c r="R411" i="216"/>
  <c r="R399" i="216"/>
  <c r="R370" i="216"/>
  <c r="R357" i="216"/>
  <c r="R343" i="216"/>
  <c r="S331" i="216"/>
  <c r="AO301" i="216"/>
  <c r="R286" i="216"/>
  <c r="R275" i="216"/>
  <c r="S258" i="216"/>
  <c r="R245" i="216"/>
  <c r="R200" i="216"/>
  <c r="S186" i="216"/>
  <c r="S170" i="216"/>
  <c r="R158" i="216"/>
  <c r="R143" i="216"/>
  <c r="R117" i="216"/>
  <c r="S104" i="216"/>
  <c r="S93" i="216"/>
  <c r="AO80" i="216"/>
  <c r="S67" i="216"/>
  <c r="S57" i="216"/>
  <c r="S31" i="216"/>
  <c r="S19" i="216"/>
  <c r="I7" i="216"/>
  <c r="R514" i="215"/>
  <c r="R503" i="215"/>
  <c r="S489" i="215"/>
  <c r="R488" i="215"/>
  <c r="R481" i="215"/>
  <c r="S456" i="215"/>
  <c r="R448" i="215"/>
  <c r="S423" i="215"/>
  <c r="R415" i="215"/>
  <c r="S391" i="215"/>
  <c r="R383" i="215"/>
  <c r="R371" i="215"/>
  <c r="S362" i="215"/>
  <c r="AO352" i="215"/>
  <c r="S342" i="215"/>
  <c r="R333" i="215"/>
  <c r="R321" i="215"/>
  <c r="S311" i="215"/>
  <c r="AO301" i="215"/>
  <c r="R291" i="215"/>
  <c r="R282" i="215"/>
  <c r="R270" i="215"/>
  <c r="S260" i="215"/>
  <c r="AN250" i="215"/>
  <c r="S239" i="215"/>
  <c r="S230" i="215"/>
  <c r="R219" i="215"/>
  <c r="R209" i="215"/>
  <c r="AN199" i="215"/>
  <c r="S188" i="215"/>
  <c r="R180" i="215"/>
  <c r="S168" i="215"/>
  <c r="R160" i="215"/>
  <c r="AR148" i="215"/>
  <c r="R140" i="215"/>
  <c r="R121" i="215"/>
  <c r="S102" i="215"/>
  <c r="R94" i="215"/>
  <c r="S84" i="215"/>
  <c r="S76" i="215"/>
  <c r="R65" i="215"/>
  <c r="R57" i="215"/>
  <c r="AQ46" i="215"/>
  <c r="S37" i="215"/>
  <c r="S19" i="215"/>
  <c r="W7" i="215"/>
  <c r="R520" i="214"/>
  <c r="R510" i="214"/>
  <c r="S502" i="214"/>
  <c r="S492" i="214"/>
  <c r="R485" i="214"/>
  <c r="R219" i="221"/>
  <c r="R422" i="220"/>
  <c r="S91" i="220"/>
  <c r="S357" i="219"/>
  <c r="S316" i="219"/>
  <c r="S197" i="219"/>
  <c r="AR403" i="218"/>
  <c r="S372" i="218"/>
  <c r="S347" i="218"/>
  <c r="R314" i="218"/>
  <c r="S222" i="218"/>
  <c r="R161" i="218"/>
  <c r="AP97" i="218"/>
  <c r="R67" i="218"/>
  <c r="R44" i="218"/>
  <c r="AQ488" i="217"/>
  <c r="S455" i="217"/>
  <c r="S432" i="217"/>
  <c r="R374" i="217"/>
  <c r="R326" i="217"/>
  <c r="AP301" i="217"/>
  <c r="R248" i="217"/>
  <c r="S229" i="217"/>
  <c r="S211" i="217"/>
  <c r="S188" i="217"/>
  <c r="S173" i="217"/>
  <c r="S151" i="217"/>
  <c r="S135" i="217"/>
  <c r="AQ114" i="217"/>
  <c r="S78" i="217"/>
  <c r="R60" i="217"/>
  <c r="S40" i="217"/>
  <c r="S24" i="217"/>
  <c r="AI7" i="217"/>
  <c r="AI6" i="217" s="1"/>
  <c r="R520" i="216"/>
  <c r="S501" i="216"/>
  <c r="S483" i="216"/>
  <c r="S467" i="216"/>
  <c r="S452" i="216"/>
  <c r="AO437" i="216"/>
  <c r="R424" i="216"/>
  <c r="R409" i="216"/>
  <c r="S398" i="216"/>
  <c r="AQ369" i="216"/>
  <c r="R356" i="216"/>
  <c r="S341" i="216"/>
  <c r="S330" i="216"/>
  <c r="S285" i="216"/>
  <c r="R274" i="216"/>
  <c r="R258" i="216"/>
  <c r="R244" i="216"/>
  <c r="S231" i="216"/>
  <c r="AQ199" i="216"/>
  <c r="S185" i="216"/>
  <c r="R170" i="216"/>
  <c r="S157" i="216"/>
  <c r="S140" i="216"/>
  <c r="S129" i="216"/>
  <c r="S116" i="216"/>
  <c r="R104" i="216"/>
  <c r="R93" i="216"/>
  <c r="R67" i="216"/>
  <c r="R56" i="216"/>
  <c r="R44" i="216"/>
  <c r="R31" i="216"/>
  <c r="R19" i="216"/>
  <c r="Q8" i="216"/>
  <c r="R513" i="215"/>
  <c r="S502" i="215"/>
  <c r="R489" i="215"/>
  <c r="S479" i="215"/>
  <c r="S469" i="215"/>
  <c r="R456" i="215"/>
  <c r="S447" i="215"/>
  <c r="R423" i="215"/>
  <c r="S414" i="215"/>
  <c r="R391" i="215"/>
  <c r="S382" i="215"/>
  <c r="S370" i="215"/>
  <c r="R362" i="215"/>
  <c r="AN352" i="215"/>
  <c r="R342" i="215"/>
  <c r="S332" i="215"/>
  <c r="S320" i="215"/>
  <c r="R311" i="215"/>
  <c r="AN301" i="215"/>
  <c r="S290" i="215"/>
  <c r="S281" i="215"/>
  <c r="R269" i="215"/>
  <c r="R260" i="215"/>
  <c r="R239" i="215"/>
  <c r="R230" i="215"/>
  <c r="R218" i="215"/>
  <c r="S208" i="215"/>
  <c r="R188" i="215"/>
  <c r="S179" i="215"/>
  <c r="R168" i="215"/>
  <c r="R159" i="215"/>
  <c r="AP148" i="215"/>
  <c r="S139" i="215"/>
  <c r="S120" i="215"/>
  <c r="S112" i="215"/>
  <c r="R102" i="215"/>
  <c r="R84" i="215"/>
  <c r="R76" i="215"/>
  <c r="S64" i="215"/>
  <c r="S56" i="215"/>
  <c r="AP46" i="215"/>
  <c r="R37" i="215"/>
  <c r="R19" i="215"/>
  <c r="R7" i="215"/>
  <c r="S519" i="214"/>
  <c r="S509" i="214"/>
  <c r="R502" i="214"/>
  <c r="R492" i="214"/>
  <c r="S484" i="214"/>
  <c r="S474" i="214"/>
  <c r="R467" i="214"/>
  <c r="R457" i="214"/>
  <c r="S449" i="214"/>
  <c r="S439" i="214"/>
  <c r="R432" i="214"/>
  <c r="R422" i="214"/>
  <c r="S414" i="214"/>
  <c r="S404" i="214"/>
  <c r="S397" i="214"/>
  <c r="S387" i="214"/>
  <c r="R380" i="214"/>
  <c r="R370" i="214"/>
  <c r="S362" i="214"/>
  <c r="AR352" i="214"/>
  <c r="R352" i="214"/>
  <c r="S345" i="214"/>
  <c r="AR335" i="214"/>
  <c r="R328" i="214"/>
  <c r="AQ318" i="214"/>
  <c r="S310" i="214"/>
  <c r="AP301" i="214"/>
  <c r="S293" i="214"/>
  <c r="AP284" i="214"/>
  <c r="R276" i="214"/>
  <c r="AO267" i="214"/>
  <c r="S258" i="214"/>
  <c r="AN250" i="214"/>
  <c r="R241" i="214"/>
  <c r="R224" i="214"/>
  <c r="R207" i="214"/>
  <c r="R190" i="214"/>
  <c r="R173" i="214"/>
  <c r="R156" i="214"/>
  <c r="R139" i="214"/>
  <c r="R122" i="214"/>
  <c r="R105" i="214"/>
  <c r="R88" i="214"/>
  <c r="R71" i="214"/>
  <c r="R54" i="214"/>
  <c r="R37" i="214"/>
  <c r="S20" i="214"/>
  <c r="R89" i="220"/>
  <c r="AO12" i="220"/>
  <c r="R356" i="219"/>
  <c r="S185" i="219"/>
  <c r="R95" i="219"/>
  <c r="AR46" i="219"/>
  <c r="AO403" i="218"/>
  <c r="R372" i="218"/>
  <c r="S338" i="218"/>
  <c r="S313" i="218"/>
  <c r="R220" i="218"/>
  <c r="R193" i="218"/>
  <c r="S160" i="218"/>
  <c r="AN97" i="218"/>
  <c r="AQ63" i="218"/>
  <c r="R38" i="218"/>
  <c r="R518" i="217"/>
  <c r="R455" i="217"/>
  <c r="R429" i="217"/>
  <c r="S373" i="217"/>
  <c r="S346" i="217"/>
  <c r="R324" i="217"/>
  <c r="AO301" i="217"/>
  <c r="R243" i="217"/>
  <c r="R228" i="217"/>
  <c r="R208" i="217"/>
  <c r="R188" i="217"/>
  <c r="R173" i="217"/>
  <c r="S150" i="217"/>
  <c r="R135" i="217"/>
  <c r="R77" i="217"/>
  <c r="S59" i="217"/>
  <c r="R40" i="217"/>
  <c r="R24" i="217"/>
  <c r="AG7" i="217"/>
  <c r="AG6" i="217" s="1"/>
  <c r="S518" i="216"/>
  <c r="R499" i="216"/>
  <c r="R483" i="216"/>
  <c r="S466" i="216"/>
  <c r="R451" i="216"/>
  <c r="AN437" i="216"/>
  <c r="R423" i="216"/>
  <c r="S408" i="216"/>
  <c r="R398" i="216"/>
  <c r="AO369" i="216"/>
  <c r="S355" i="216"/>
  <c r="R352" i="216"/>
  <c r="R341" i="216"/>
  <c r="R330" i="216"/>
  <c r="R285" i="216"/>
  <c r="S271" i="216"/>
  <c r="S256" i="216"/>
  <c r="S243" i="216"/>
  <c r="S230" i="216"/>
  <c r="AP199" i="216"/>
  <c r="R183" i="216"/>
  <c r="R169" i="216"/>
  <c r="S156" i="216"/>
  <c r="R140" i="216"/>
  <c r="R129" i="216"/>
  <c r="R115" i="216"/>
  <c r="S103" i="216"/>
  <c r="S92" i="216"/>
  <c r="S66" i="216"/>
  <c r="R55" i="216"/>
  <c r="S43" i="216"/>
  <c r="S30" i="216"/>
  <c r="S18" i="216"/>
  <c r="S511" i="215"/>
  <c r="S501" i="215"/>
  <c r="AR488" i="215"/>
  <c r="S478" i="215"/>
  <c r="R469" i="215"/>
  <c r="S455" i="215"/>
  <c r="R454" i="215"/>
  <c r="R447" i="215"/>
  <c r="S422" i="215"/>
  <c r="R414" i="215"/>
  <c r="S390" i="215"/>
  <c r="S381" i="215"/>
  <c r="R370" i="215"/>
  <c r="S361" i="215"/>
  <c r="S341" i="215"/>
  <c r="S331" i="215"/>
  <c r="R320" i="215"/>
  <c r="S310" i="215"/>
  <c r="R290" i="215"/>
  <c r="S280" i="215"/>
  <c r="S268" i="215"/>
  <c r="R259" i="215"/>
  <c r="S238" i="215"/>
  <c r="S229" i="215"/>
  <c r="S217" i="215"/>
  <c r="R208" i="215"/>
  <c r="S187" i="215"/>
  <c r="R179" i="215"/>
  <c r="S167" i="215"/>
  <c r="S158" i="215"/>
  <c r="AO148" i="215"/>
  <c r="R139" i="215"/>
  <c r="R120" i="215"/>
  <c r="R112" i="215"/>
  <c r="S101" i="215"/>
  <c r="R83" i="215"/>
  <c r="R75" i="215"/>
  <c r="R64" i="215"/>
  <c r="R56" i="215"/>
  <c r="AO46" i="215"/>
  <c r="S36" i="215"/>
  <c r="S18" i="215"/>
  <c r="R519" i="214"/>
  <c r="R509" i="214"/>
  <c r="S501" i="214"/>
  <c r="S491" i="214"/>
  <c r="R484" i="214"/>
  <c r="R474" i="214"/>
  <c r="S466" i="214"/>
  <c r="S456" i="214"/>
  <c r="R449" i="214"/>
  <c r="R439" i="214"/>
  <c r="S431" i="214"/>
  <c r="S421" i="214"/>
  <c r="R414" i="214"/>
  <c r="R404" i="214"/>
  <c r="R397" i="214"/>
  <c r="R387" i="214"/>
  <c r="S379" i="214"/>
  <c r="AR369" i="214"/>
  <c r="R362" i="214"/>
  <c r="AQ352" i="214"/>
  <c r="R345" i="214"/>
  <c r="AQ335" i="214"/>
  <c r="S327" i="214"/>
  <c r="AP318" i="214"/>
  <c r="R310" i="214"/>
  <c r="AO301" i="214"/>
  <c r="R293" i="214"/>
  <c r="AO284" i="214"/>
  <c r="S275" i="214"/>
  <c r="AN267" i="214"/>
  <c r="R258" i="214"/>
  <c r="S240" i="214"/>
  <c r="S223" i="214"/>
  <c r="S206" i="214"/>
  <c r="S189" i="214"/>
  <c r="S172" i="214"/>
  <c r="S155" i="214"/>
  <c r="S138" i="214"/>
  <c r="S121" i="214"/>
  <c r="S104" i="214"/>
  <c r="S87" i="214"/>
  <c r="S70" i="214"/>
  <c r="S53" i="214"/>
  <c r="S36" i="214"/>
  <c r="R20" i="214"/>
  <c r="AA7" i="214"/>
  <c r="R513" i="213"/>
  <c r="S495" i="213"/>
  <c r="R511" i="221"/>
  <c r="R416" i="220"/>
  <c r="S512" i="219"/>
  <c r="R390" i="219"/>
  <c r="R295" i="219"/>
  <c r="R166" i="219"/>
  <c r="R121" i="219"/>
  <c r="S40" i="219"/>
  <c r="AR505" i="218"/>
  <c r="R477" i="218"/>
  <c r="R303" i="218"/>
  <c r="S270" i="218"/>
  <c r="R237" i="218"/>
  <c r="AO182" i="218"/>
  <c r="AQ148" i="218"/>
  <c r="R122" i="218"/>
  <c r="R95" i="218"/>
  <c r="S59" i="218"/>
  <c r="AP29" i="218"/>
  <c r="AR505" i="217"/>
  <c r="R481" i="217"/>
  <c r="S394" i="217"/>
  <c r="R343" i="217"/>
  <c r="R281" i="217"/>
  <c r="S262" i="217"/>
  <c r="R239" i="217"/>
  <c r="R223" i="217"/>
  <c r="R201" i="217"/>
  <c r="R185" i="217"/>
  <c r="AN165" i="217"/>
  <c r="R111" i="217"/>
  <c r="S89" i="217"/>
  <c r="S73" i="217"/>
  <c r="R50" i="217"/>
  <c r="S34" i="217"/>
  <c r="R7" i="217"/>
  <c r="R516" i="216"/>
  <c r="R494" i="216"/>
  <c r="S477" i="216"/>
  <c r="S460" i="216"/>
  <c r="S448" i="216"/>
  <c r="AN420" i="216"/>
  <c r="S405" i="216"/>
  <c r="S391" i="216"/>
  <c r="R381" i="216"/>
  <c r="S337" i="216"/>
  <c r="S327" i="216"/>
  <c r="S311" i="216"/>
  <c r="R298" i="216"/>
  <c r="AQ267" i="216"/>
  <c r="R253" i="216"/>
  <c r="R238" i="216"/>
  <c r="R225" i="216"/>
  <c r="S211" i="216"/>
  <c r="AR165" i="216"/>
  <c r="R151" i="216"/>
  <c r="S136" i="216"/>
  <c r="S126" i="216"/>
  <c r="S100" i="216"/>
  <c r="S87" i="216"/>
  <c r="R77" i="216"/>
  <c r="AQ63" i="216"/>
  <c r="R51" i="216"/>
  <c r="R41" i="216"/>
  <c r="S15" i="216"/>
  <c r="AF7" i="216"/>
  <c r="AF6" i="216" s="1"/>
  <c r="S508" i="215"/>
  <c r="R499" i="215"/>
  <c r="S474" i="215"/>
  <c r="R466" i="215"/>
  <c r="R442" i="215"/>
  <c r="R433" i="215"/>
  <c r="AQ420" i="215"/>
  <c r="R409" i="215"/>
  <c r="R400" i="215"/>
  <c r="S387" i="215"/>
  <c r="R379" i="215"/>
  <c r="AN369" i="215"/>
  <c r="R359" i="215"/>
  <c r="R350" i="215"/>
  <c r="R338" i="215"/>
  <c r="S328" i="215"/>
  <c r="AO318" i="215"/>
  <c r="R308" i="215"/>
  <c r="R299" i="215"/>
  <c r="S286" i="215"/>
  <c r="S277" i="215"/>
  <c r="AN267" i="215"/>
  <c r="S256" i="215"/>
  <c r="S247" i="215"/>
  <c r="S235" i="215"/>
  <c r="R226" i="215"/>
  <c r="R205" i="215"/>
  <c r="S196" i="215"/>
  <c r="R185" i="215"/>
  <c r="R176" i="215"/>
  <c r="AO165" i="215"/>
  <c r="S155" i="215"/>
  <c r="S136" i="215"/>
  <c r="S128" i="215"/>
  <c r="S117" i="215"/>
  <c r="S109" i="215"/>
  <c r="S98" i="215"/>
  <c r="S90" i="215"/>
  <c r="AQ80" i="215"/>
  <c r="S72" i="215"/>
  <c r="AN63" i="215"/>
  <c r="S53" i="215"/>
  <c r="R34" i="215"/>
  <c r="S26" i="215"/>
  <c r="S15" i="215"/>
  <c r="AL7" i="215"/>
  <c r="AL6" i="215" s="1"/>
  <c r="K7" i="215"/>
  <c r="K6" i="215" s="1"/>
  <c r="S516" i="214"/>
  <c r="S506" i="214"/>
  <c r="R499" i="214"/>
  <c r="R489" i="214"/>
  <c r="S481" i="214"/>
  <c r="AR471" i="214"/>
  <c r="R464" i="214"/>
  <c r="AQ454" i="214"/>
  <c r="S446" i="214"/>
  <c r="AP437" i="214"/>
  <c r="R429" i="214"/>
  <c r="AO420" i="214"/>
  <c r="S411" i="214"/>
  <c r="AN403" i="214"/>
  <c r="S394" i="214"/>
  <c r="AN386" i="214"/>
  <c r="R377" i="214"/>
  <c r="S359" i="214"/>
  <c r="S342" i="214"/>
  <c r="R325" i="214"/>
  <c r="S307" i="214"/>
  <c r="S290" i="214"/>
  <c r="R273" i="214"/>
  <c r="S265" i="214"/>
  <c r="S255" i="214"/>
  <c r="R248" i="214"/>
  <c r="R238" i="214"/>
  <c r="R231" i="214"/>
  <c r="R221" i="214"/>
  <c r="R214" i="214"/>
  <c r="R204" i="214"/>
  <c r="R197" i="214"/>
  <c r="R187" i="214"/>
  <c r="R180" i="214"/>
  <c r="R170" i="214"/>
  <c r="R163" i="214"/>
  <c r="R153" i="214"/>
  <c r="R146" i="214"/>
  <c r="R136" i="214"/>
  <c r="R129" i="214"/>
  <c r="R119" i="214"/>
  <c r="R112" i="214"/>
  <c r="R102" i="214"/>
  <c r="R95" i="214"/>
  <c r="R85" i="214"/>
  <c r="R78" i="214"/>
  <c r="R68" i="214"/>
  <c r="R61" i="214"/>
  <c r="R51" i="214"/>
  <c r="R44" i="214"/>
  <c r="R34" i="214"/>
  <c r="S27" i="214"/>
  <c r="S17" i="214"/>
  <c r="S341" i="222"/>
  <c r="S18" i="222"/>
  <c r="R414" i="220"/>
  <c r="R512" i="219"/>
  <c r="S389" i="219"/>
  <c r="S289" i="219"/>
  <c r="AO165" i="219"/>
  <c r="R117" i="219"/>
  <c r="R40" i="219"/>
  <c r="AQ505" i="218"/>
  <c r="AO471" i="218"/>
  <c r="S396" i="218"/>
  <c r="AO301" i="218"/>
  <c r="AR267" i="218"/>
  <c r="S236" i="218"/>
  <c r="S121" i="218"/>
  <c r="S94" i="218"/>
  <c r="S58" i="218"/>
  <c r="AM7" i="218"/>
  <c r="AM6" i="218" s="1"/>
  <c r="AQ505" i="217"/>
  <c r="R477" i="217"/>
  <c r="R452" i="217"/>
  <c r="R393" i="217"/>
  <c r="S367" i="217"/>
  <c r="S342" i="217"/>
  <c r="R298" i="217"/>
  <c r="R280" i="217"/>
  <c r="R259" i="217"/>
  <c r="S238" i="217"/>
  <c r="S222" i="217"/>
  <c r="AQ199" i="217"/>
  <c r="AO182" i="217"/>
  <c r="R129" i="217"/>
  <c r="S110" i="217"/>
  <c r="S87" i="217"/>
  <c r="S72" i="217"/>
  <c r="S49" i="217"/>
  <c r="R34" i="217"/>
  <c r="S14" i="217"/>
  <c r="S511" i="216"/>
  <c r="S493" i="216"/>
  <c r="S476" i="216"/>
  <c r="R460" i="216"/>
  <c r="R448" i="216"/>
  <c r="S435" i="216"/>
  <c r="R405" i="216"/>
  <c r="R391" i="216"/>
  <c r="S380" i="216"/>
  <c r="R337" i="216"/>
  <c r="S326" i="216"/>
  <c r="R311" i="216"/>
  <c r="S297" i="216"/>
  <c r="AO267" i="216"/>
  <c r="S252" i="216"/>
  <c r="S236" i="216"/>
  <c r="S224" i="216"/>
  <c r="R211" i="216"/>
  <c r="R196" i="216"/>
  <c r="AN165" i="216"/>
  <c r="S150" i="216"/>
  <c r="R136" i="216"/>
  <c r="R125" i="216"/>
  <c r="R100" i="216"/>
  <c r="R87" i="216"/>
  <c r="S76" i="216"/>
  <c r="AO63" i="216"/>
  <c r="S50" i="216"/>
  <c r="S40" i="216"/>
  <c r="R15" i="216"/>
  <c r="AD7" i="216"/>
  <c r="AD6" i="216" s="1"/>
  <c r="R508" i="215"/>
  <c r="S498" i="215"/>
  <c r="R474" i="215"/>
  <c r="S465" i="215"/>
  <c r="S441" i="215"/>
  <c r="S432" i="215"/>
  <c r="AN420" i="215"/>
  <c r="S408" i="215"/>
  <c r="R399" i="215"/>
  <c r="R387" i="215"/>
  <c r="S378" i="215"/>
  <c r="R358" i="215"/>
  <c r="R349" i="215"/>
  <c r="S337" i="215"/>
  <c r="R328" i="215"/>
  <c r="AN318" i="215"/>
  <c r="S307" i="215"/>
  <c r="R298" i="215"/>
  <c r="R286" i="215"/>
  <c r="S276" i="215"/>
  <c r="R256" i="215"/>
  <c r="R247" i="215"/>
  <c r="R235" i="215"/>
  <c r="S225" i="215"/>
  <c r="S204" i="215"/>
  <c r="R196" i="215"/>
  <c r="S184" i="215"/>
  <c r="R175" i="215"/>
  <c r="AN165" i="215"/>
  <c r="R155" i="215"/>
  <c r="R136" i="215"/>
  <c r="R128" i="215"/>
  <c r="R117" i="215"/>
  <c r="S108" i="215"/>
  <c r="AR97" i="215"/>
  <c r="R90" i="215"/>
  <c r="AP80" i="215"/>
  <c r="R72" i="215"/>
  <c r="R53" i="215"/>
  <c r="S44" i="215"/>
  <c r="S33" i="215"/>
  <c r="S25" i="215"/>
  <c r="S14" i="215"/>
  <c r="AK7" i="215"/>
  <c r="J7" i="215"/>
  <c r="J6" i="215" s="1"/>
  <c r="R516" i="214"/>
  <c r="R506" i="214"/>
  <c r="S498" i="214"/>
  <c r="AR488" i="214"/>
  <c r="R481" i="214"/>
  <c r="AQ471" i="214"/>
  <c r="S463" i="214"/>
  <c r="AP454" i="214"/>
  <c r="R446" i="214"/>
  <c r="AO437" i="214"/>
  <c r="S428" i="214"/>
  <c r="AN420" i="214"/>
  <c r="R411" i="214"/>
  <c r="R394" i="214"/>
  <c r="S376" i="214"/>
  <c r="R359" i="214"/>
  <c r="R342" i="214"/>
  <c r="S324" i="214"/>
  <c r="R307" i="214"/>
  <c r="R290" i="214"/>
  <c r="S282" i="214"/>
  <c r="S272" i="214"/>
  <c r="AO471" i="220"/>
  <c r="S404" i="220"/>
  <c r="S281" i="219"/>
  <c r="R83" i="219"/>
  <c r="R423" i="218"/>
  <c r="AQ335" i="218"/>
  <c r="R208" i="218"/>
  <c r="S123" i="218"/>
  <c r="R438" i="217"/>
  <c r="R363" i="217"/>
  <c r="AQ318" i="217"/>
  <c r="S291" i="217"/>
  <c r="R238" i="217"/>
  <c r="AO148" i="217"/>
  <c r="S125" i="217"/>
  <c r="R91" i="217"/>
  <c r="AR63" i="217"/>
  <c r="R39" i="217"/>
  <c r="S498" i="216"/>
  <c r="R473" i="216"/>
  <c r="R433" i="216"/>
  <c r="S406" i="216"/>
  <c r="S340" i="216"/>
  <c r="S320" i="216"/>
  <c r="S280" i="216"/>
  <c r="S251" i="216"/>
  <c r="S210" i="216"/>
  <c r="AP182" i="216"/>
  <c r="S163" i="216"/>
  <c r="S135" i="216"/>
  <c r="R118" i="216"/>
  <c r="AR97" i="216"/>
  <c r="S60" i="216"/>
  <c r="R39" i="216"/>
  <c r="R18" i="216"/>
  <c r="AI7" i="216"/>
  <c r="AI6" i="216" s="1"/>
  <c r="S518" i="215"/>
  <c r="S499" i="215"/>
  <c r="R477" i="215"/>
  <c r="S464" i="215"/>
  <c r="R443" i="215"/>
  <c r="S430" i="215"/>
  <c r="S407" i="215"/>
  <c r="R390" i="215"/>
  <c r="R377" i="215"/>
  <c r="S359" i="215"/>
  <c r="S340" i="215"/>
  <c r="S326" i="215"/>
  <c r="R307" i="215"/>
  <c r="R289" i="215"/>
  <c r="S274" i="215"/>
  <c r="S255" i="215"/>
  <c r="R238" i="215"/>
  <c r="S223" i="215"/>
  <c r="R206" i="215"/>
  <c r="R192" i="215"/>
  <c r="S174" i="215"/>
  <c r="S156" i="215"/>
  <c r="S141" i="215"/>
  <c r="S126" i="215"/>
  <c r="S111" i="215"/>
  <c r="AN80" i="215"/>
  <c r="AP63" i="215"/>
  <c r="R48" i="215"/>
  <c r="S34" i="215"/>
  <c r="R23" i="215"/>
  <c r="L7" i="215"/>
  <c r="L6" i="215" s="1"/>
  <c r="S513" i="214"/>
  <c r="R501" i="214"/>
  <c r="AN488" i="214"/>
  <c r="S475" i="214"/>
  <c r="S464" i="214"/>
  <c r="S440" i="214"/>
  <c r="S429" i="214"/>
  <c r="S418" i="214"/>
  <c r="S405" i="214"/>
  <c r="S395" i="214"/>
  <c r="S372" i="214"/>
  <c r="R363" i="214"/>
  <c r="S339" i="214"/>
  <c r="S330" i="214"/>
  <c r="AN318" i="214"/>
  <c r="S306" i="214"/>
  <c r="R298" i="214"/>
  <c r="R285" i="214"/>
  <c r="S274" i="214"/>
  <c r="R264" i="214"/>
  <c r="R252" i="214"/>
  <c r="S242" i="214"/>
  <c r="S221" i="214"/>
  <c r="R213" i="214"/>
  <c r="R201" i="214"/>
  <c r="R193" i="214"/>
  <c r="AN182" i="214"/>
  <c r="S171" i="214"/>
  <c r="S163" i="214"/>
  <c r="R151" i="214"/>
  <c r="R143" i="214"/>
  <c r="AP131" i="214"/>
  <c r="S122" i="214"/>
  <c r="R101" i="214"/>
  <c r="R93" i="214"/>
  <c r="R81" i="214"/>
  <c r="R80" i="214"/>
  <c r="S72" i="214"/>
  <c r="S51" i="214"/>
  <c r="R43" i="214"/>
  <c r="R31" i="214"/>
  <c r="S23" i="214"/>
  <c r="AO12" i="214"/>
  <c r="Z7" i="214"/>
  <c r="Z6" i="214" s="1"/>
  <c r="R511" i="213"/>
  <c r="R503" i="213"/>
  <c r="R492" i="213"/>
  <c r="S484" i="213"/>
  <c r="S474" i="213"/>
  <c r="R467" i="213"/>
  <c r="R457" i="213"/>
  <c r="S449" i="213"/>
  <c r="S439" i="213"/>
  <c r="R432" i="213"/>
  <c r="R422" i="213"/>
  <c r="R415" i="213"/>
  <c r="R405" i="213"/>
  <c r="R398" i="213"/>
  <c r="R388" i="213"/>
  <c r="S380" i="213"/>
  <c r="S370" i="213"/>
  <c r="R363" i="213"/>
  <c r="R353" i="213"/>
  <c r="S345" i="213"/>
  <c r="AR335" i="213"/>
  <c r="R335" i="213"/>
  <c r="S328" i="213"/>
  <c r="AR318" i="213"/>
  <c r="S318" i="213"/>
  <c r="S311" i="213"/>
  <c r="AR301" i="213"/>
  <c r="R294" i="213"/>
  <c r="AQ284" i="213"/>
  <c r="R277" i="213"/>
  <c r="AQ267" i="213"/>
  <c r="S259" i="213"/>
  <c r="AP250" i="213"/>
  <c r="R243" i="213"/>
  <c r="AQ233" i="213"/>
  <c r="R226" i="213"/>
  <c r="AQ216" i="213"/>
  <c r="R209" i="213"/>
  <c r="AQ199" i="213"/>
  <c r="R192" i="213"/>
  <c r="AQ182" i="213"/>
  <c r="R175" i="213"/>
  <c r="AQ165" i="213"/>
  <c r="S157" i="213"/>
  <c r="AP148" i="213"/>
  <c r="Y7" i="221"/>
  <c r="Y6" i="221" s="1"/>
  <c r="AN471" i="220"/>
  <c r="S346" i="219"/>
  <c r="R268" i="219"/>
  <c r="R210" i="219"/>
  <c r="S484" i="218"/>
  <c r="R422" i="218"/>
  <c r="R247" i="218"/>
  <c r="S207" i="218"/>
  <c r="R120" i="218"/>
  <c r="R485" i="217"/>
  <c r="AR437" i="217"/>
  <c r="S362" i="217"/>
  <c r="AP318" i="217"/>
  <c r="R291" i="217"/>
  <c r="R237" i="217"/>
  <c r="AN148" i="217"/>
  <c r="S124" i="217"/>
  <c r="R90" i="217"/>
  <c r="AP63" i="217"/>
  <c r="S37" i="217"/>
  <c r="S497" i="216"/>
  <c r="S472" i="216"/>
  <c r="S432" i="216"/>
  <c r="R406" i="216"/>
  <c r="R366" i="216"/>
  <c r="R339" i="216"/>
  <c r="R320" i="216"/>
  <c r="R280" i="216"/>
  <c r="AQ250" i="216"/>
  <c r="S208" i="216"/>
  <c r="AO182" i="216"/>
  <c r="R163" i="216"/>
  <c r="R135" i="216"/>
  <c r="AQ114" i="216"/>
  <c r="AP97" i="216"/>
  <c r="S58" i="216"/>
  <c r="R38" i="216"/>
  <c r="R17" i="216"/>
  <c r="Z7" i="216"/>
  <c r="Z6" i="216" s="1"/>
  <c r="R518" i="215"/>
  <c r="R498" i="215"/>
  <c r="S476" i="215"/>
  <c r="R464" i="215"/>
  <c r="S442" i="215"/>
  <c r="R430" i="215"/>
  <c r="S406" i="215"/>
  <c r="R389" i="215"/>
  <c r="S376" i="215"/>
  <c r="S357" i="215"/>
  <c r="R340" i="215"/>
  <c r="R326" i="215"/>
  <c r="S306" i="215"/>
  <c r="R288" i="215"/>
  <c r="R274" i="215"/>
  <c r="R255" i="215"/>
  <c r="S237" i="215"/>
  <c r="R223" i="215"/>
  <c r="S205" i="215"/>
  <c r="S189" i="215"/>
  <c r="R174" i="215"/>
  <c r="R156" i="215"/>
  <c r="S138" i="215"/>
  <c r="R126" i="215"/>
  <c r="R111" i="215"/>
  <c r="AO63" i="215"/>
  <c r="R47" i="215"/>
  <c r="R33" i="215"/>
  <c r="S22" i="215"/>
  <c r="I7" i="215"/>
  <c r="R513" i="214"/>
  <c r="S500" i="214"/>
  <c r="R475" i="214"/>
  <c r="R463" i="214"/>
  <c r="R440" i="214"/>
  <c r="R428" i="214"/>
  <c r="R418" i="214"/>
  <c r="R405" i="214"/>
  <c r="S403" i="214"/>
  <c r="R395" i="214"/>
  <c r="S384" i="214"/>
  <c r="S371" i="214"/>
  <c r="S361" i="214"/>
  <c r="R339" i="214"/>
  <c r="S329" i="214"/>
  <c r="R306" i="214"/>
  <c r="S297" i="214"/>
  <c r="AR284" i="214"/>
  <c r="R274" i="214"/>
  <c r="S263" i="214"/>
  <c r="S251" i="214"/>
  <c r="R242" i="214"/>
  <c r="S220" i="214"/>
  <c r="S212" i="214"/>
  <c r="S200" i="214"/>
  <c r="S192" i="214"/>
  <c r="R171" i="214"/>
  <c r="S162" i="214"/>
  <c r="S150" i="214"/>
  <c r="S142" i="214"/>
  <c r="AO131" i="214"/>
  <c r="R121" i="214"/>
  <c r="S100" i="214"/>
  <c r="S92" i="214"/>
  <c r="AR80" i="214"/>
  <c r="R72" i="214"/>
  <c r="S50" i="214"/>
  <c r="S42" i="214"/>
  <c r="S30" i="214"/>
  <c r="R23" i="214"/>
  <c r="AN12" i="214"/>
  <c r="Y7" i="214"/>
  <c r="Y6" i="214" s="1"/>
  <c r="S510" i="213"/>
  <c r="S502" i="213"/>
  <c r="S491" i="213"/>
  <c r="R484" i="213"/>
  <c r="R474" i="213"/>
  <c r="S466" i="213"/>
  <c r="S456" i="213"/>
  <c r="R449" i="213"/>
  <c r="R439" i="213"/>
  <c r="S431" i="213"/>
  <c r="S421" i="213"/>
  <c r="S414" i="213"/>
  <c r="S404" i="213"/>
  <c r="S397" i="213"/>
  <c r="S387" i="213"/>
  <c r="R380" i="213"/>
  <c r="R370" i="213"/>
  <c r="S362" i="213"/>
  <c r="AR352" i="213"/>
  <c r="R345" i="213"/>
  <c r="AQ335" i="213"/>
  <c r="R328" i="213"/>
  <c r="AQ318" i="213"/>
  <c r="R311" i="213"/>
  <c r="AQ301" i="213"/>
  <c r="S293" i="213"/>
  <c r="AP284" i="213"/>
  <c r="S276" i="213"/>
  <c r="AP267" i="213"/>
  <c r="R259" i="213"/>
  <c r="AO250" i="213"/>
  <c r="S242" i="213"/>
  <c r="AP233" i="213"/>
  <c r="S225" i="213"/>
  <c r="AP216" i="213"/>
  <c r="S208" i="213"/>
  <c r="AP199" i="213"/>
  <c r="S191" i="213"/>
  <c r="AP182" i="213"/>
  <c r="S174" i="213"/>
  <c r="AP165" i="213"/>
  <c r="R157" i="213"/>
  <c r="AO148" i="213"/>
  <c r="S139" i="213"/>
  <c r="AN131" i="213"/>
  <c r="R122" i="213"/>
  <c r="S104" i="213"/>
  <c r="R87" i="213"/>
  <c r="AQ46" i="221"/>
  <c r="R331" i="220"/>
  <c r="S264" i="220"/>
  <c r="R386" i="219"/>
  <c r="S483" i="218"/>
  <c r="AR420" i="218"/>
  <c r="S371" i="218"/>
  <c r="R243" i="218"/>
  <c r="R233" i="218"/>
  <c r="S204" i="218"/>
  <c r="S119" i="218"/>
  <c r="S20" i="218"/>
  <c r="S474" i="217"/>
  <c r="R361" i="217"/>
  <c r="R290" i="217"/>
  <c r="S265" i="217"/>
  <c r="R236" i="217"/>
  <c r="R214" i="217"/>
  <c r="S116" i="217"/>
  <c r="S86" i="217"/>
  <c r="S35" i="217"/>
  <c r="R497" i="216"/>
  <c r="AR471" i="216"/>
  <c r="R432" i="216"/>
  <c r="AR403" i="216"/>
  <c r="R365" i="216"/>
  <c r="S338" i="216"/>
  <c r="S319" i="216"/>
  <c r="R279" i="216"/>
  <c r="AO250" i="216"/>
  <c r="R228" i="216"/>
  <c r="S207" i="216"/>
  <c r="R159" i="216"/>
  <c r="S134" i="216"/>
  <c r="AN114" i="216"/>
  <c r="R78" i="216"/>
  <c r="S53" i="216"/>
  <c r="S36" i="216"/>
  <c r="S16" i="216"/>
  <c r="Y7" i="216"/>
  <c r="Y6" i="216" s="1"/>
  <c r="R516" i="215"/>
  <c r="S496" i="215"/>
  <c r="R476" i="215"/>
  <c r="S462" i="215"/>
  <c r="S440" i="215"/>
  <c r="S428" i="215"/>
  <c r="R406" i="215"/>
  <c r="S388" i="215"/>
  <c r="S375" i="215"/>
  <c r="S356" i="215"/>
  <c r="R339" i="215"/>
  <c r="S325" i="215"/>
  <c r="S305" i="215"/>
  <c r="S287" i="215"/>
  <c r="S273" i="215"/>
  <c r="S254" i="215"/>
  <c r="R237" i="215"/>
  <c r="S222" i="215"/>
  <c r="R204" i="215"/>
  <c r="R187" i="215"/>
  <c r="S173" i="215"/>
  <c r="S154" i="215"/>
  <c r="R138" i="215"/>
  <c r="R125" i="215"/>
  <c r="S110" i="215"/>
  <c r="AR46" i="215"/>
  <c r="S32" i="215"/>
  <c r="R22" i="215"/>
  <c r="R512" i="214"/>
  <c r="R500" i="214"/>
  <c r="S473" i="214"/>
  <c r="S462" i="214"/>
  <c r="S452" i="214"/>
  <c r="S438" i="214"/>
  <c r="S427" i="214"/>
  <c r="S417" i="214"/>
  <c r="AR403" i="214"/>
  <c r="S393" i="214"/>
  <c r="R384" i="214"/>
  <c r="R371" i="214"/>
  <c r="R361" i="214"/>
  <c r="S338" i="214"/>
  <c r="R329" i="214"/>
  <c r="S305" i="214"/>
  <c r="R297" i="214"/>
  <c r="AQ284" i="214"/>
  <c r="S273" i="214"/>
  <c r="R263" i="214"/>
  <c r="R251" i="214"/>
  <c r="S241" i="214"/>
  <c r="R220" i="214"/>
  <c r="R212" i="214"/>
  <c r="R200" i="214"/>
  <c r="R199" i="214"/>
  <c r="S191" i="214"/>
  <c r="S170" i="214"/>
  <c r="R162" i="214"/>
  <c r="R150" i="214"/>
  <c r="R142" i="214"/>
  <c r="AN131" i="214"/>
  <c r="S120" i="214"/>
  <c r="S112" i="214"/>
  <c r="R100" i="214"/>
  <c r="R92" i="214"/>
  <c r="AP80" i="214"/>
  <c r="S71" i="214"/>
  <c r="R50" i="214"/>
  <c r="R42" i="214"/>
  <c r="R30" i="214"/>
  <c r="R29" i="214"/>
  <c r="R22" i="214"/>
  <c r="X7" i="214"/>
  <c r="R510" i="213"/>
  <c r="R502" i="213"/>
  <c r="R491" i="213"/>
  <c r="S483" i="213"/>
  <c r="S473" i="213"/>
  <c r="R466" i="213"/>
  <c r="R456" i="213"/>
  <c r="S448" i="213"/>
  <c r="S438" i="213"/>
  <c r="R431" i="213"/>
  <c r="R421" i="213"/>
  <c r="R414" i="213"/>
  <c r="R404" i="213"/>
  <c r="R397" i="213"/>
  <c r="R387" i="213"/>
  <c r="S379" i="213"/>
  <c r="AR369" i="213"/>
  <c r="R362" i="213"/>
  <c r="AQ352" i="213"/>
  <c r="S344" i="213"/>
  <c r="AP335" i="213"/>
  <c r="S327" i="213"/>
  <c r="AP318" i="213"/>
  <c r="S310" i="213"/>
  <c r="AP301" i="213"/>
  <c r="R293" i="213"/>
  <c r="AO284" i="213"/>
  <c r="R276" i="213"/>
  <c r="AO267" i="213"/>
  <c r="S258" i="213"/>
  <c r="AN250" i="213"/>
  <c r="R242" i="213"/>
  <c r="AO233" i="213"/>
  <c r="R225" i="213"/>
  <c r="AO216" i="213"/>
  <c r="R208" i="213"/>
  <c r="AO199" i="213"/>
  <c r="R191" i="213"/>
  <c r="AO182" i="213"/>
  <c r="R174" i="213"/>
  <c r="AO165" i="213"/>
  <c r="S156" i="213"/>
  <c r="AN148" i="213"/>
  <c r="R139" i="213"/>
  <c r="S121" i="213"/>
  <c r="R104" i="213"/>
  <c r="AN46" i="221"/>
  <c r="S329" i="220"/>
  <c r="S257" i="220"/>
  <c r="S114" i="219"/>
  <c r="R483" i="218"/>
  <c r="AQ420" i="218"/>
  <c r="R371" i="218"/>
  <c r="S239" i="218"/>
  <c r="AR199" i="218"/>
  <c r="S118" i="218"/>
  <c r="R57" i="218"/>
  <c r="S16" i="218"/>
  <c r="AQ471" i="217"/>
  <c r="R400" i="217"/>
  <c r="S360" i="217"/>
  <c r="S289" i="217"/>
  <c r="R265" i="217"/>
  <c r="S235" i="217"/>
  <c r="S204" i="217"/>
  <c r="S180" i="217"/>
  <c r="R382" i="221"/>
  <c r="R324" i="220"/>
  <c r="R254" i="220"/>
  <c r="S128" i="219"/>
  <c r="R289" i="218"/>
  <c r="S238" i="218"/>
  <c r="R160" i="218"/>
  <c r="AQ114" i="218"/>
  <c r="S56" i="218"/>
  <c r="AP471" i="217"/>
  <c r="R397" i="217"/>
  <c r="R360" i="217"/>
  <c r="S286" i="217"/>
  <c r="R264" i="217"/>
  <c r="AO233" i="217"/>
  <c r="R204" i="217"/>
  <c r="R180" i="217"/>
  <c r="S84" i="217"/>
  <c r="S32" i="217"/>
  <c r="R492" i="216"/>
  <c r="R450" i="216"/>
  <c r="S430" i="216"/>
  <c r="R363" i="216"/>
  <c r="S336" i="216"/>
  <c r="S298" i="216"/>
  <c r="R276" i="216"/>
  <c r="S226" i="216"/>
  <c r="S205" i="216"/>
  <c r="S155" i="216"/>
  <c r="S132" i="216"/>
  <c r="R76" i="216"/>
  <c r="S52" i="216"/>
  <c r="S35" i="216"/>
  <c r="S14" i="216"/>
  <c r="R12" i="216"/>
  <c r="W7" i="216"/>
  <c r="S510" i="215"/>
  <c r="R494" i="215"/>
  <c r="S473" i="215"/>
  <c r="R460" i="215"/>
  <c r="S439" i="215"/>
  <c r="R422" i="215"/>
  <c r="R405" i="215"/>
  <c r="AR386" i="215"/>
  <c r="S372" i="215"/>
  <c r="S355" i="215"/>
  <c r="S336" i="215"/>
  <c r="S322" i="215"/>
  <c r="R304" i="215"/>
  <c r="R285" i="215"/>
  <c r="R268" i="215"/>
  <c r="R253" i="215"/>
  <c r="R234" i="215"/>
  <c r="R220" i="215"/>
  <c r="R203" i="215"/>
  <c r="R186" i="215"/>
  <c r="R172" i="215"/>
  <c r="S153" i="215"/>
  <c r="R137" i="215"/>
  <c r="R122" i="215"/>
  <c r="R108" i="215"/>
  <c r="S93" i="215"/>
  <c r="R31" i="215"/>
  <c r="S20" i="215"/>
  <c r="Q8" i="215"/>
  <c r="S510" i="214"/>
  <c r="R498" i="214"/>
  <c r="S472" i="214"/>
  <c r="S461" i="214"/>
  <c r="R451" i="214"/>
  <c r="AR437" i="214"/>
  <c r="S426" i="214"/>
  <c r="R416" i="214"/>
  <c r="AP403" i="214"/>
  <c r="S392" i="214"/>
  <c r="R383" i="214"/>
  <c r="AQ369" i="214"/>
  <c r="R360" i="214"/>
  <c r="R350" i="214"/>
  <c r="R337" i="214"/>
  <c r="R327" i="214"/>
  <c r="S304" i="214"/>
  <c r="R296" i="214"/>
  <c r="S271" i="214"/>
  <c r="R262" i="214"/>
  <c r="AP250" i="214"/>
  <c r="S239" i="214"/>
  <c r="S231" i="214"/>
  <c r="R219" i="214"/>
  <c r="R211" i="214"/>
  <c r="AP199" i="214"/>
  <c r="S190" i="214"/>
  <c r="R169" i="214"/>
  <c r="R161" i="214"/>
  <c r="R149" i="214"/>
  <c r="R148" i="214"/>
  <c r="S140" i="214"/>
  <c r="S119" i="214"/>
  <c r="R111" i="214"/>
  <c r="R99" i="214"/>
  <c r="R91" i="214"/>
  <c r="AN80" i="214"/>
  <c r="S69" i="214"/>
  <c r="S61" i="214"/>
  <c r="R49" i="214"/>
  <c r="R41" i="214"/>
  <c r="AP29" i="214"/>
  <c r="R21" i="214"/>
  <c r="R7" i="214"/>
  <c r="R520" i="213"/>
  <c r="R509" i="213"/>
  <c r="R501" i="213"/>
  <c r="R490" i="213"/>
  <c r="S482" i="213"/>
  <c r="S472" i="213"/>
  <c r="R465" i="213"/>
  <c r="R455" i="213"/>
  <c r="S447" i="213"/>
  <c r="AR437" i="213"/>
  <c r="R430" i="213"/>
  <c r="AQ420" i="213"/>
  <c r="R413" i="213"/>
  <c r="AQ403" i="213"/>
  <c r="R396" i="213"/>
  <c r="AQ386" i="213"/>
  <c r="S378" i="213"/>
  <c r="AP369" i="213"/>
  <c r="R361" i="213"/>
  <c r="AO352" i="213"/>
  <c r="S343" i="213"/>
  <c r="AN335" i="213"/>
  <c r="S326" i="213"/>
  <c r="AN318" i="213"/>
  <c r="S309" i="213"/>
  <c r="AN301" i="213"/>
  <c r="R292" i="213"/>
  <c r="R275" i="213"/>
  <c r="S257" i="213"/>
  <c r="R241" i="213"/>
  <c r="R224" i="213"/>
  <c r="R207" i="213"/>
  <c r="R190" i="213"/>
  <c r="R173" i="213"/>
  <c r="S155" i="213"/>
  <c r="R138" i="213"/>
  <c r="S120" i="213"/>
  <c r="R103" i="213"/>
  <c r="S95" i="213"/>
  <c r="S85" i="213"/>
  <c r="R78" i="213"/>
  <c r="R68" i="213"/>
  <c r="S61" i="213"/>
  <c r="R52" i="213"/>
  <c r="S44" i="213"/>
  <c r="S34" i="213"/>
  <c r="R18" i="213"/>
  <c r="W7" i="213"/>
  <c r="S520" i="212"/>
  <c r="S510" i="212"/>
  <c r="R503" i="212"/>
  <c r="R493" i="212"/>
  <c r="S485" i="212"/>
  <c r="S475" i="212"/>
  <c r="S468" i="212"/>
  <c r="S458" i="212"/>
  <c r="S451" i="212"/>
  <c r="S441" i="212"/>
  <c r="S434" i="212"/>
  <c r="S424" i="212"/>
  <c r="R417" i="212"/>
  <c r="R407" i="212"/>
  <c r="S399" i="212"/>
  <c r="S389" i="212"/>
  <c r="R382" i="212"/>
  <c r="R372" i="212"/>
  <c r="S364" i="212"/>
  <c r="S354" i="212"/>
  <c r="S347" i="212"/>
  <c r="S337" i="212"/>
  <c r="R330" i="212"/>
  <c r="R320" i="212"/>
  <c r="S312" i="212"/>
  <c r="S302" i="212"/>
  <c r="R295" i="212"/>
  <c r="R285" i="212"/>
  <c r="S277" i="212"/>
  <c r="AR267" i="212"/>
  <c r="R260" i="212"/>
  <c r="AQ250" i="212"/>
  <c r="S242" i="212"/>
  <c r="AP233" i="212"/>
  <c r="R225" i="212"/>
  <c r="AO216" i="212"/>
  <c r="S207" i="212"/>
  <c r="AN199" i="212"/>
  <c r="R190" i="212"/>
  <c r="S172" i="212"/>
  <c r="R155" i="212"/>
  <c r="R138" i="212"/>
  <c r="R121" i="212"/>
  <c r="R104" i="212"/>
  <c r="S87" i="212"/>
  <c r="R296" i="221"/>
  <c r="S323" i="220"/>
  <c r="AQ250" i="220"/>
  <c r="S468" i="219"/>
  <c r="R391" i="219"/>
  <c r="R124" i="219"/>
  <c r="R64" i="219"/>
  <c r="S328" i="218"/>
  <c r="R234" i="218"/>
  <c r="S158" i="218"/>
  <c r="S52" i="218"/>
  <c r="AN471" i="217"/>
  <c r="S395" i="217"/>
  <c r="R263" i="217"/>
  <c r="S203" i="217"/>
  <c r="S176" i="217"/>
  <c r="R84" i="217"/>
  <c r="R32" i="217"/>
  <c r="R518" i="216"/>
  <c r="S491" i="216"/>
  <c r="S449" i="216"/>
  <c r="R428" i="216"/>
  <c r="R384" i="216"/>
  <c r="S362" i="216"/>
  <c r="R336" i="216"/>
  <c r="S296" i="216"/>
  <c r="S270" i="216"/>
  <c r="R226" i="216"/>
  <c r="R205" i="216"/>
  <c r="R154" i="216"/>
  <c r="AR131" i="216"/>
  <c r="S75" i="216"/>
  <c r="R52" i="216"/>
  <c r="R35" i="216"/>
  <c r="R14" i="216"/>
  <c r="R510" i="215"/>
  <c r="S493" i="215"/>
  <c r="R473" i="215"/>
  <c r="R471" i="215"/>
  <c r="S457" i="215"/>
  <c r="R439" i="215"/>
  <c r="S421" i="215"/>
  <c r="AQ403" i="215"/>
  <c r="AQ386" i="215"/>
  <c r="AR369" i="215"/>
  <c r="R355" i="215"/>
  <c r="R336" i="215"/>
  <c r="R319" i="215"/>
  <c r="S303" i="215"/>
  <c r="AQ284" i="215"/>
  <c r="AR267" i="215"/>
  <c r="S252" i="215"/>
  <c r="AR233" i="215"/>
  <c r="AR216" i="215"/>
  <c r="S202" i="215"/>
  <c r="S185" i="215"/>
  <c r="S171" i="215"/>
  <c r="R153" i="215"/>
  <c r="S135" i="215"/>
  <c r="S119" i="215"/>
  <c r="R107" i="215"/>
  <c r="S92" i="215"/>
  <c r="S30" i="215"/>
  <c r="R20" i="215"/>
  <c r="S508" i="214"/>
  <c r="S497" i="214"/>
  <c r="R486" i="214"/>
  <c r="R472" i="214"/>
  <c r="R461" i="214"/>
  <c r="S450" i="214"/>
  <c r="AQ437" i="214"/>
  <c r="R426" i="214"/>
  <c r="S415" i="214"/>
  <c r="AO403" i="214"/>
  <c r="R392" i="214"/>
  <c r="S382" i="214"/>
  <c r="AP369" i="214"/>
  <c r="S358" i="214"/>
  <c r="S349" i="214"/>
  <c r="S336" i="214"/>
  <c r="S326" i="214"/>
  <c r="S316" i="214"/>
  <c r="R304" i="214"/>
  <c r="R295" i="214"/>
  <c r="R271" i="214"/>
  <c r="S261" i="214"/>
  <c r="AO250" i="214"/>
  <c r="R239" i="214"/>
  <c r="S230" i="214"/>
  <c r="S218" i="214"/>
  <c r="S210" i="214"/>
  <c r="AO199" i="214"/>
  <c r="R189" i="214"/>
  <c r="S168" i="214"/>
  <c r="S160" i="214"/>
  <c r="AR148" i="214"/>
  <c r="R140" i="214"/>
  <c r="S118" i="214"/>
  <c r="S110" i="214"/>
  <c r="S98" i="214"/>
  <c r="S90" i="214"/>
  <c r="R69" i="214"/>
  <c r="S60" i="214"/>
  <c r="S48" i="214"/>
  <c r="S40" i="214"/>
  <c r="AO29" i="214"/>
  <c r="S19" i="214"/>
  <c r="S519" i="213"/>
  <c r="S508" i="213"/>
  <c r="S500" i="213"/>
  <c r="S489" i="213"/>
  <c r="R482" i="213"/>
  <c r="R472" i="213"/>
  <c r="S464" i="213"/>
  <c r="AR454" i="213"/>
  <c r="R447" i="213"/>
  <c r="AQ437" i="213"/>
  <c r="S429" i="213"/>
  <c r="AP420" i="213"/>
  <c r="S412" i="213"/>
  <c r="AP403" i="213"/>
  <c r="S395" i="213"/>
  <c r="AP386" i="213"/>
  <c r="R378" i="213"/>
  <c r="AO369" i="213"/>
  <c r="S360" i="213"/>
  <c r="AN352" i="213"/>
  <c r="R343" i="213"/>
  <c r="R326" i="213"/>
  <c r="R309" i="213"/>
  <c r="S291" i="213"/>
  <c r="S274" i="213"/>
  <c r="R257" i="213"/>
  <c r="S240" i="213"/>
  <c r="S223" i="213"/>
  <c r="S206" i="213"/>
  <c r="S189" i="213"/>
  <c r="S172" i="213"/>
  <c r="R155" i="213"/>
  <c r="S137" i="213"/>
  <c r="R120" i="213"/>
  <c r="S112" i="213"/>
  <c r="S102" i="213"/>
  <c r="R95" i="213"/>
  <c r="R85" i="213"/>
  <c r="S77" i="213"/>
  <c r="R446" i="221"/>
  <c r="AN454" i="220"/>
  <c r="AP386" i="219"/>
  <c r="S326" i="219"/>
  <c r="S122" i="219"/>
  <c r="AR63" i="219"/>
  <c r="R328" i="218"/>
  <c r="AN233" i="218"/>
  <c r="R158" i="218"/>
  <c r="R52" i="218"/>
  <c r="R426" i="217"/>
  <c r="R395" i="217"/>
  <c r="S316" i="217"/>
  <c r="S255" i="217"/>
  <c r="S202" i="217"/>
  <c r="R170" i="217"/>
  <c r="S146" i="217"/>
  <c r="S83" i="217"/>
  <c r="R59" i="217"/>
  <c r="R30" i="217"/>
  <c r="S517" i="216"/>
  <c r="R491" i="216"/>
  <c r="R449" i="216"/>
  <c r="S421" i="216"/>
  <c r="R383" i="216"/>
  <c r="R362" i="216"/>
  <c r="AR335" i="216"/>
  <c r="R296" i="216"/>
  <c r="S268" i="216"/>
  <c r="R224" i="216"/>
  <c r="R201" i="216"/>
  <c r="S180" i="216"/>
  <c r="R153" i="216"/>
  <c r="S94" i="216"/>
  <c r="R75" i="216"/>
  <c r="R50" i="216"/>
  <c r="S32" i="216"/>
  <c r="S13" i="216"/>
  <c r="O7" i="216"/>
  <c r="O6" i="216" s="1"/>
  <c r="R509" i="215"/>
  <c r="R493" i="215"/>
  <c r="S472" i="215"/>
  <c r="R455" i="215"/>
  <c r="S438" i="215"/>
  <c r="R421" i="215"/>
  <c r="AP386" i="215"/>
  <c r="AQ369" i="215"/>
  <c r="R354" i="215"/>
  <c r="AR335" i="215"/>
  <c r="AR318" i="215"/>
  <c r="AQ301" i="215"/>
  <c r="AP284" i="215"/>
  <c r="AP267" i="215"/>
  <c r="AQ250" i="215"/>
  <c r="AQ233" i="215"/>
  <c r="AQ216" i="215"/>
  <c r="R202" i="215"/>
  <c r="S183" i="215"/>
  <c r="S169" i="215"/>
  <c r="S152" i="215"/>
  <c r="R135" i="215"/>
  <c r="R119" i="215"/>
  <c r="S106" i="215"/>
  <c r="R92" i="215"/>
  <c r="R78" i="215"/>
  <c r="R30" i="215"/>
  <c r="R18" i="215"/>
  <c r="AM7" i="215"/>
  <c r="AM6" i="215" s="1"/>
  <c r="R508" i="214"/>
  <c r="R497" i="214"/>
  <c r="S485" i="214"/>
  <c r="AP471" i="214"/>
  <c r="S460" i="214"/>
  <c r="R450" i="214"/>
  <c r="AN437" i="214"/>
  <c r="S425" i="214"/>
  <c r="R415" i="214"/>
  <c r="S391" i="214"/>
  <c r="S381" i="214"/>
  <c r="AO369" i="214"/>
  <c r="R358" i="214"/>
  <c r="R349" i="214"/>
  <c r="R336" i="214"/>
  <c r="R326" i="214"/>
  <c r="R316" i="214"/>
  <c r="S303" i="214"/>
  <c r="S294" i="214"/>
  <c r="S270" i="214"/>
  <c r="R261" i="214"/>
  <c r="S238" i="214"/>
  <c r="R230" i="214"/>
  <c r="R218" i="214"/>
  <c r="R210" i="214"/>
  <c r="AN199" i="214"/>
  <c r="S188" i="214"/>
  <c r="S180" i="214"/>
  <c r="R168" i="214"/>
  <c r="R160" i="214"/>
  <c r="AP148" i="214"/>
  <c r="S139" i="214"/>
  <c r="R118" i="214"/>
  <c r="R110" i="214"/>
  <c r="R98" i="214"/>
  <c r="S97" i="214"/>
  <c r="S89" i="214"/>
  <c r="S68" i="214"/>
  <c r="R60" i="214"/>
  <c r="R48" i="214"/>
  <c r="R40" i="214"/>
  <c r="AN29" i="214"/>
  <c r="R19" i="214"/>
  <c r="O7" i="214"/>
  <c r="O6" i="214" s="1"/>
  <c r="R519" i="213"/>
  <c r="R508" i="213"/>
  <c r="R500" i="213"/>
  <c r="R489" i="213"/>
  <c r="S488" i="213"/>
  <c r="S481" i="213"/>
  <c r="AR471" i="213"/>
  <c r="R464" i="213"/>
  <c r="AQ454" i="213"/>
  <c r="S446" i="213"/>
  <c r="AP437" i="213"/>
  <c r="R429" i="213"/>
  <c r="AO420" i="213"/>
  <c r="R412" i="213"/>
  <c r="AO403" i="213"/>
  <c r="R395" i="213"/>
  <c r="AO386" i="213"/>
  <c r="S377" i="213"/>
  <c r="AN369" i="213"/>
  <c r="R360" i="213"/>
  <c r="S342" i="213"/>
  <c r="S325" i="213"/>
  <c r="S308" i="213"/>
  <c r="R291" i="213"/>
  <c r="R274" i="213"/>
  <c r="S256" i="213"/>
  <c r="R240" i="213"/>
  <c r="R223" i="213"/>
  <c r="R206" i="213"/>
  <c r="R189" i="213"/>
  <c r="R172" i="213"/>
  <c r="S154" i="213"/>
  <c r="R137" i="213"/>
  <c r="S129" i="213"/>
  <c r="S119" i="213"/>
  <c r="R112" i="213"/>
  <c r="R102" i="213"/>
  <c r="S94" i="213"/>
  <c r="S84" i="213"/>
  <c r="R116" i="219"/>
  <c r="AQ63" i="219"/>
  <c r="S520" i="218"/>
  <c r="S327" i="218"/>
  <c r="S157" i="218"/>
  <c r="S51" i="218"/>
  <c r="S514" i="217"/>
  <c r="S422" i="217"/>
  <c r="R391" i="217"/>
  <c r="R316" i="217"/>
  <c r="R255" i="217"/>
  <c r="AP199" i="217"/>
  <c r="S166" i="217"/>
  <c r="R144" i="217"/>
  <c r="S111" i="217"/>
  <c r="R83" i="217"/>
  <c r="S56" i="217"/>
  <c r="R517" i="216"/>
  <c r="S490" i="216"/>
  <c r="S447" i="216"/>
  <c r="R421" i="216"/>
  <c r="S382" i="216"/>
  <c r="R358" i="216"/>
  <c r="AN335" i="216"/>
  <c r="S295" i="216"/>
  <c r="R268" i="216"/>
  <c r="R246" i="216"/>
  <c r="S223" i="216"/>
  <c r="AO199" i="216"/>
  <c r="R180" i="216"/>
  <c r="R149" i="216"/>
  <c r="S112" i="216"/>
  <c r="R92" i="216"/>
  <c r="S74" i="216"/>
  <c r="S49" i="216"/>
  <c r="AQ29" i="216"/>
  <c r="AQ12" i="216"/>
  <c r="K7" i="216"/>
  <c r="K6" i="216" s="1"/>
  <c r="S507" i="215"/>
  <c r="S490" i="215"/>
  <c r="R472" i="215"/>
  <c r="AR454" i="215"/>
  <c r="R438" i="215"/>
  <c r="AR420" i="215"/>
  <c r="AO386" i="215"/>
  <c r="AP369" i="215"/>
  <c r="AQ352" i="215"/>
  <c r="AQ335" i="215"/>
  <c r="AQ318" i="215"/>
  <c r="AO284" i="215"/>
  <c r="AO267" i="215"/>
  <c r="AP233" i="215"/>
  <c r="AP216" i="215"/>
  <c r="S201" i="215"/>
  <c r="R183" i="215"/>
  <c r="S166" i="215"/>
  <c r="R152" i="215"/>
  <c r="S134" i="215"/>
  <c r="S118" i="215"/>
  <c r="R106" i="215"/>
  <c r="R91" i="215"/>
  <c r="S74" i="215"/>
  <c r="S61" i="215"/>
  <c r="AQ29" i="215"/>
  <c r="S17" i="215"/>
  <c r="AI7" i="215"/>
  <c r="AI6" i="215" s="1"/>
  <c r="S507" i="214"/>
  <c r="S496" i="214"/>
  <c r="S483" i="214"/>
  <c r="AO471" i="214"/>
  <c r="R460" i="214"/>
  <c r="S448" i="214"/>
  <c r="R425" i="214"/>
  <c r="S413" i="214"/>
  <c r="R391" i="214"/>
  <c r="R381" i="214"/>
  <c r="AN369" i="214"/>
  <c r="S357" i="214"/>
  <c r="S348" i="214"/>
  <c r="AP335" i="214"/>
  <c r="S325" i="214"/>
  <c r="S315" i="214"/>
  <c r="R303" i="214"/>
  <c r="S301" i="214"/>
  <c r="R294" i="214"/>
  <c r="R270" i="214"/>
  <c r="R260" i="214"/>
  <c r="S237" i="214"/>
  <c r="S229" i="214"/>
  <c r="S217" i="214"/>
  <c r="S209" i="214"/>
  <c r="R188" i="214"/>
  <c r="S179" i="214"/>
  <c r="S167" i="214"/>
  <c r="S159" i="214"/>
  <c r="AO148" i="214"/>
  <c r="R138" i="214"/>
  <c r="S117" i="214"/>
  <c r="S109" i="214"/>
  <c r="AR97" i="214"/>
  <c r="R89" i="214"/>
  <c r="S67" i="214"/>
  <c r="S59" i="214"/>
  <c r="S47" i="214"/>
  <c r="S39" i="214"/>
  <c r="S18" i="214"/>
  <c r="N7" i="214"/>
  <c r="N6" i="214" s="1"/>
  <c r="S518" i="213"/>
  <c r="S507" i="213"/>
  <c r="S499" i="213"/>
  <c r="AR488" i="213"/>
  <c r="R481" i="213"/>
  <c r="AQ471" i="213"/>
  <c r="S463" i="213"/>
  <c r="AP454" i="213"/>
  <c r="R446" i="213"/>
  <c r="AO437" i="213"/>
  <c r="S428" i="213"/>
  <c r="AN420" i="213"/>
  <c r="S411" i="213"/>
  <c r="AN403" i="213"/>
  <c r="S394" i="213"/>
  <c r="AN386" i="213"/>
  <c r="R377" i="213"/>
  <c r="S359" i="213"/>
  <c r="R342" i="213"/>
  <c r="R325" i="213"/>
  <c r="R308" i="213"/>
  <c r="S290" i="213"/>
  <c r="S273" i="213"/>
  <c r="R256" i="213"/>
  <c r="S239" i="213"/>
  <c r="S222" i="213"/>
  <c r="S205" i="213"/>
  <c r="S188" i="213"/>
  <c r="S171" i="213"/>
  <c r="R154" i="213"/>
  <c r="S146" i="213"/>
  <c r="S136" i="213"/>
  <c r="R129" i="213"/>
  <c r="R119" i="213"/>
  <c r="S111" i="213"/>
  <c r="S101" i="213"/>
  <c r="R94" i="213"/>
  <c r="R84" i="213"/>
  <c r="S76" i="213"/>
  <c r="R67" i="213"/>
  <c r="R60" i="213"/>
  <c r="S50" i="213"/>
  <c r="R43" i="213"/>
  <c r="R33" i="213"/>
  <c r="S26" i="213"/>
  <c r="S16" i="213"/>
  <c r="O7" i="213"/>
  <c r="O6" i="213" s="1"/>
  <c r="R519" i="212"/>
  <c r="R509" i="212"/>
  <c r="S501" i="212"/>
  <c r="S491" i="212"/>
  <c r="R484" i="212"/>
  <c r="R474" i="212"/>
  <c r="R467" i="212"/>
  <c r="R457" i="212"/>
  <c r="R450" i="212"/>
  <c r="R440" i="212"/>
  <c r="R433" i="212"/>
  <c r="R423" i="212"/>
  <c r="S415" i="212"/>
  <c r="S405" i="212"/>
  <c r="R398" i="212"/>
  <c r="R388" i="212"/>
  <c r="S380" i="212"/>
  <c r="S370" i="212"/>
  <c r="R363" i="212"/>
  <c r="R353" i="212"/>
  <c r="R346" i="212"/>
  <c r="R336" i="212"/>
  <c r="S328" i="212"/>
  <c r="AR318" i="212"/>
  <c r="R311" i="212"/>
  <c r="AQ301" i="212"/>
  <c r="S293" i="212"/>
  <c r="AP284" i="212"/>
  <c r="R276" i="212"/>
  <c r="AO267" i="212"/>
  <c r="S258" i="212"/>
  <c r="AN250" i="212"/>
  <c r="R241" i="212"/>
  <c r="S223" i="212"/>
  <c r="R206" i="212"/>
  <c r="S188" i="212"/>
  <c r="R171" i="212"/>
  <c r="S163" i="212"/>
  <c r="S153" i="212"/>
  <c r="S146" i="212"/>
  <c r="S136" i="212"/>
  <c r="S129" i="212"/>
  <c r="S119" i="212"/>
  <c r="S112" i="212"/>
  <c r="S102" i="212"/>
  <c r="R86" i="212"/>
  <c r="S14" i="222"/>
  <c r="R514" i="219"/>
  <c r="R446" i="219"/>
  <c r="AN233" i="219"/>
  <c r="AN505" i="218"/>
  <c r="R354" i="218"/>
  <c r="S219" i="218"/>
  <c r="AQ182" i="218"/>
  <c r="R146" i="218"/>
  <c r="AO505" i="217"/>
  <c r="S383" i="217"/>
  <c r="S343" i="217"/>
  <c r="R304" i="217"/>
  <c r="R277" i="217"/>
  <c r="R225" i="217"/>
  <c r="R101" i="217"/>
  <c r="S76" i="217"/>
  <c r="S47" i="217"/>
  <c r="R26" i="217"/>
  <c r="S506" i="216"/>
  <c r="R463" i="216"/>
  <c r="S440" i="216"/>
  <c r="S394" i="216"/>
  <c r="R378" i="216"/>
  <c r="R333" i="216"/>
  <c r="R310" i="216"/>
  <c r="AR284" i="216"/>
  <c r="R236" i="216"/>
  <c r="AO216" i="216"/>
  <c r="S195" i="216"/>
  <c r="S168" i="216"/>
  <c r="S127" i="216"/>
  <c r="R110" i="216"/>
  <c r="R86" i="216"/>
  <c r="S65" i="216"/>
  <c r="AO505" i="215"/>
  <c r="S400" i="215"/>
  <c r="S350" i="215"/>
  <c r="S297" i="215"/>
  <c r="S265" i="215"/>
  <c r="R248" i="215"/>
  <c r="AR114" i="215"/>
  <c r="S100" i="215"/>
  <c r="R88" i="215"/>
  <c r="R71" i="215"/>
  <c r="S54" i="215"/>
  <c r="S41" i="215"/>
  <c r="R13" i="215"/>
  <c r="R12" i="215"/>
  <c r="AD7" i="215"/>
  <c r="AD6" i="215" s="1"/>
  <c r="S518" i="214"/>
  <c r="AO505" i="214"/>
  <c r="R493" i="214"/>
  <c r="R480" i="214"/>
  <c r="R456" i="214"/>
  <c r="R445" i="214"/>
  <c r="R435" i="214"/>
  <c r="R421" i="214"/>
  <c r="R410" i="214"/>
  <c r="R401" i="214"/>
  <c r="R388" i="214"/>
  <c r="S377" i="214"/>
  <c r="S367" i="214"/>
  <c r="R355" i="214"/>
  <c r="S344" i="214"/>
  <c r="R322" i="214"/>
  <c r="R313" i="214"/>
  <c r="S289" i="214"/>
  <c r="R280" i="214"/>
  <c r="AQ267" i="214"/>
  <c r="S256" i="214"/>
  <c r="R247" i="214"/>
  <c r="R235" i="214"/>
  <c r="R227" i="214"/>
  <c r="AN216" i="214"/>
  <c r="S205" i="214"/>
  <c r="S197" i="214"/>
  <c r="R185" i="214"/>
  <c r="R177" i="214"/>
  <c r="AP165" i="214"/>
  <c r="S156" i="214"/>
  <c r="R135" i="214"/>
  <c r="R127" i="214"/>
  <c r="R115" i="214"/>
  <c r="R114" i="214"/>
  <c r="S106" i="214"/>
  <c r="S85" i="214"/>
  <c r="R77" i="214"/>
  <c r="R65" i="214"/>
  <c r="R57" i="214"/>
  <c r="AN46" i="214"/>
  <c r="S35" i="214"/>
  <c r="S15" i="214"/>
  <c r="AL7" i="214"/>
  <c r="AL6" i="214" s="1"/>
  <c r="I7" i="214"/>
  <c r="R516" i="213"/>
  <c r="AP505" i="213"/>
  <c r="S496" i="213"/>
  <c r="S478" i="213"/>
  <c r="R461" i="213"/>
  <c r="S443" i="213"/>
  <c r="R426" i="213"/>
  <c r="R409" i="213"/>
  <c r="R392" i="213"/>
  <c r="S384" i="213"/>
  <c r="S374" i="213"/>
  <c r="R367" i="213"/>
  <c r="R357" i="213"/>
  <c r="S349" i="213"/>
  <c r="S339" i="213"/>
  <c r="S332" i="213"/>
  <c r="S322" i="213"/>
  <c r="S315" i="213"/>
  <c r="S305" i="213"/>
  <c r="R298" i="213"/>
  <c r="R288" i="213"/>
  <c r="R281" i="213"/>
  <c r="R271" i="213"/>
  <c r="S263" i="213"/>
  <c r="S253" i="213"/>
  <c r="R247" i="213"/>
  <c r="R237" i="213"/>
  <c r="R230" i="213"/>
  <c r="R220" i="213"/>
  <c r="R213" i="213"/>
  <c r="R203" i="213"/>
  <c r="R196" i="213"/>
  <c r="R186" i="213"/>
  <c r="R179" i="213"/>
  <c r="R169" i="213"/>
  <c r="S161" i="213"/>
  <c r="S151" i="213"/>
  <c r="R144" i="213"/>
  <c r="R134" i="213"/>
  <c r="S126" i="213"/>
  <c r="S116" i="213"/>
  <c r="R109" i="213"/>
  <c r="R99" i="213"/>
  <c r="S91" i="213"/>
  <c r="S81" i="213"/>
  <c r="R74" i="213"/>
  <c r="R65" i="213"/>
  <c r="R58" i="213"/>
  <c r="R48" i="213"/>
  <c r="S40" i="213"/>
  <c r="S30" i="213"/>
  <c r="R24" i="213"/>
  <c r="R14" i="213"/>
  <c r="AK7" i="213"/>
  <c r="J7" i="213"/>
  <c r="J6" i="213" s="1"/>
  <c r="S516" i="212"/>
  <c r="S506" i="212"/>
  <c r="R499" i="212"/>
  <c r="R489" i="212"/>
  <c r="S481" i="212"/>
  <c r="AR471" i="212"/>
  <c r="R471" i="212"/>
  <c r="S464" i="212"/>
  <c r="AR454" i="212"/>
  <c r="R454" i="212"/>
  <c r="S447" i="212"/>
  <c r="AR437" i="212"/>
  <c r="R437" i="212"/>
  <c r="S430" i="212"/>
  <c r="AR420" i="212"/>
  <c r="R413" i="212"/>
  <c r="AQ403" i="212"/>
  <c r="S395" i="212"/>
  <c r="AP386" i="212"/>
  <c r="R378" i="212"/>
  <c r="AO369" i="212"/>
  <c r="S360" i="212"/>
  <c r="AN352" i="212"/>
  <c r="S343" i="212"/>
  <c r="AN335" i="212"/>
  <c r="R326" i="212"/>
  <c r="S308" i="212"/>
  <c r="R291" i="212"/>
  <c r="S273" i="212"/>
  <c r="R256" i="212"/>
  <c r="S248" i="212"/>
  <c r="S238" i="212"/>
  <c r="R231" i="212"/>
  <c r="R221" i="212"/>
  <c r="S213" i="212"/>
  <c r="S203" i="212"/>
  <c r="R196" i="212"/>
  <c r="R186" i="212"/>
  <c r="S178" i="212"/>
  <c r="S168" i="212"/>
  <c r="R161" i="212"/>
  <c r="S151" i="212"/>
  <c r="R144" i="212"/>
  <c r="R95" i="222"/>
  <c r="AO12" i="222"/>
  <c r="S155" i="220"/>
  <c r="AL7" i="219"/>
  <c r="AL6" i="219" s="1"/>
  <c r="AR352" i="218"/>
  <c r="S218" i="218"/>
  <c r="R143" i="218"/>
  <c r="R85" i="218"/>
  <c r="S37" i="218"/>
  <c r="S418" i="217"/>
  <c r="R380" i="217"/>
  <c r="R339" i="217"/>
  <c r="S276" i="217"/>
  <c r="S224" i="217"/>
  <c r="S100" i="217"/>
  <c r="R76" i="217"/>
  <c r="AR46" i="217"/>
  <c r="S23" i="217"/>
  <c r="N7" i="217"/>
  <c r="N6" i="217" s="1"/>
  <c r="AQ505" i="216"/>
  <c r="S486" i="216"/>
  <c r="S459" i="216"/>
  <c r="R438" i="216"/>
  <c r="R392" i="216"/>
  <c r="S377" i="216"/>
  <c r="S329" i="216"/>
  <c r="R309" i="216"/>
  <c r="AQ284" i="216"/>
  <c r="S235" i="216"/>
  <c r="R194" i="216"/>
  <c r="R168" i="216"/>
  <c r="R127" i="216"/>
  <c r="S106" i="216"/>
  <c r="R85" i="216"/>
  <c r="R65" i="216"/>
  <c r="S435" i="215"/>
  <c r="S418" i="215"/>
  <c r="S398" i="215"/>
  <c r="R384" i="215"/>
  <c r="S367" i="215"/>
  <c r="S348" i="215"/>
  <c r="S316" i="215"/>
  <c r="S296" i="215"/>
  <c r="R280" i="215"/>
  <c r="R265" i="215"/>
  <c r="S246" i="215"/>
  <c r="S231" i="215"/>
  <c r="S214" i="215"/>
  <c r="S197" i="215"/>
  <c r="AP114" i="215"/>
  <c r="R100" i="215"/>
  <c r="S87" i="215"/>
  <c r="S70" i="215"/>
  <c r="R54" i="215"/>
  <c r="S40" i="215"/>
  <c r="AR12" i="215"/>
  <c r="AA7" i="215"/>
  <c r="AA6" i="215" s="1"/>
  <c r="R518" i="214"/>
  <c r="AN505" i="214"/>
  <c r="R491" i="214"/>
  <c r="S479" i="214"/>
  <c r="S469" i="214"/>
  <c r="S455" i="214"/>
  <c r="S444" i="214"/>
  <c r="S434" i="214"/>
  <c r="AR420" i="214"/>
  <c r="S409" i="214"/>
  <c r="S400" i="214"/>
  <c r="AR386" i="214"/>
  <c r="R376" i="214"/>
  <c r="R367" i="214"/>
  <c r="R354" i="214"/>
  <c r="R344" i="214"/>
  <c r="S321" i="214"/>
  <c r="R312" i="214"/>
  <c r="R289" i="214"/>
  <c r="S279" i="214"/>
  <c r="AP267" i="214"/>
  <c r="R256" i="214"/>
  <c r="S246" i="214"/>
  <c r="S234" i="214"/>
  <c r="S226" i="214"/>
  <c r="R205" i="214"/>
  <c r="S196" i="214"/>
  <c r="S184" i="214"/>
  <c r="S176" i="214"/>
  <c r="AO165" i="214"/>
  <c r="R155" i="214"/>
  <c r="S134" i="214"/>
  <c r="S126" i="214"/>
  <c r="AR114" i="214"/>
  <c r="R106" i="214"/>
  <c r="S84" i="214"/>
  <c r="S76" i="214"/>
  <c r="S64" i="214"/>
  <c r="S56" i="214"/>
  <c r="R35" i="214"/>
  <c r="R27" i="214"/>
  <c r="R15" i="214"/>
  <c r="AK7" i="214"/>
  <c r="R515" i="213"/>
  <c r="AO505" i="213"/>
  <c r="R496" i="213"/>
  <c r="R478" i="213"/>
  <c r="S460" i="213"/>
  <c r="R443" i="213"/>
  <c r="S435" i="213"/>
  <c r="S425" i="213"/>
  <c r="S418" i="213"/>
  <c r="S408" i="213"/>
  <c r="S401" i="213"/>
  <c r="S391" i="213"/>
  <c r="R384" i="213"/>
  <c r="R374" i="213"/>
  <c r="S366" i="213"/>
  <c r="S356" i="213"/>
  <c r="R349" i="213"/>
  <c r="R339" i="213"/>
  <c r="R332" i="213"/>
  <c r="R322" i="213"/>
  <c r="R315" i="213"/>
  <c r="R305" i="213"/>
  <c r="S297" i="213"/>
  <c r="S287" i="213"/>
  <c r="S280" i="213"/>
  <c r="S270" i="213"/>
  <c r="R263" i="213"/>
  <c r="R253" i="213"/>
  <c r="S246" i="213"/>
  <c r="S236" i="213"/>
  <c r="S229" i="213"/>
  <c r="S219" i="213"/>
  <c r="S212" i="213"/>
  <c r="S202" i="213"/>
  <c r="S195" i="213"/>
  <c r="S185" i="213"/>
  <c r="S178" i="213"/>
  <c r="S168" i="213"/>
  <c r="R161" i="213"/>
  <c r="R151" i="213"/>
  <c r="S143" i="213"/>
  <c r="S133" i="213"/>
  <c r="R126" i="213"/>
  <c r="R116" i="213"/>
  <c r="S108" i="213"/>
  <c r="S98" i="213"/>
  <c r="R91" i="213"/>
  <c r="R81" i="213"/>
  <c r="S73" i="213"/>
  <c r="S64" i="213"/>
  <c r="S57" i="213"/>
  <c r="S47" i="213"/>
  <c r="R40" i="213"/>
  <c r="R30" i="213"/>
  <c r="S23" i="213"/>
  <c r="S13" i="213"/>
  <c r="AI7" i="213"/>
  <c r="AI6" i="213" s="1"/>
  <c r="I7" i="213"/>
  <c r="R516" i="212"/>
  <c r="R506" i="212"/>
  <c r="S498" i="212"/>
  <c r="AR488" i="212"/>
  <c r="R481" i="212"/>
  <c r="AQ471" i="212"/>
  <c r="R464" i="212"/>
  <c r="AQ454" i="212"/>
  <c r="R447" i="212"/>
  <c r="AQ437" i="212"/>
  <c r="R430" i="212"/>
  <c r="AQ420" i="212"/>
  <c r="S412" i="212"/>
  <c r="AP403" i="212"/>
  <c r="R395" i="212"/>
  <c r="AO386" i="212"/>
  <c r="S377" i="212"/>
  <c r="AN369" i="212"/>
  <c r="R360" i="212"/>
  <c r="R343" i="212"/>
  <c r="S325" i="212"/>
  <c r="R308" i="212"/>
  <c r="S290" i="212"/>
  <c r="R273" i="212"/>
  <c r="S265" i="212"/>
  <c r="S255" i="212"/>
  <c r="R248" i="212"/>
  <c r="R238" i="212"/>
  <c r="S230" i="212"/>
  <c r="S220" i="212"/>
  <c r="R213" i="212"/>
  <c r="R203" i="212"/>
  <c r="S195" i="212"/>
  <c r="S185" i="212"/>
  <c r="R178" i="212"/>
  <c r="R168" i="212"/>
  <c r="S160" i="212"/>
  <c r="R151" i="212"/>
  <c r="S143" i="212"/>
  <c r="R152" i="219"/>
  <c r="S83" i="219"/>
  <c r="R467" i="218"/>
  <c r="S35" i="218"/>
  <c r="J7" i="218"/>
  <c r="J6" i="218" s="1"/>
  <c r="R276" i="217"/>
  <c r="S149" i="217"/>
  <c r="R70" i="217"/>
  <c r="W7" i="217"/>
  <c r="R379" i="216"/>
  <c r="R346" i="216"/>
  <c r="R312" i="216"/>
  <c r="R281" i="216"/>
  <c r="R241" i="216"/>
  <c r="S213" i="216"/>
  <c r="R172" i="216"/>
  <c r="R134" i="216"/>
  <c r="S110" i="216"/>
  <c r="R16" i="216"/>
  <c r="AN488" i="215"/>
  <c r="R467" i="215"/>
  <c r="S405" i="215"/>
  <c r="S380" i="215"/>
  <c r="R327" i="215"/>
  <c r="S295" i="215"/>
  <c r="S236" i="215"/>
  <c r="R213" i="215"/>
  <c r="AN182" i="215"/>
  <c r="S157" i="215"/>
  <c r="S105" i="215"/>
  <c r="S81" i="215"/>
  <c r="S43" i="215"/>
  <c r="R24" i="215"/>
  <c r="AE7" i="215"/>
  <c r="AE6" i="215" s="1"/>
  <c r="R515" i="214"/>
  <c r="R490" i="214"/>
  <c r="AN471" i="214"/>
  <c r="S435" i="214"/>
  <c r="S412" i="214"/>
  <c r="R396" i="214"/>
  <c r="S374" i="214"/>
  <c r="S353" i="214"/>
  <c r="R338" i="214"/>
  <c r="S319" i="214"/>
  <c r="AR301" i="214"/>
  <c r="R286" i="214"/>
  <c r="AR267" i="214"/>
  <c r="AN233" i="214"/>
  <c r="AO216" i="214"/>
  <c r="AO182" i="214"/>
  <c r="AR165" i="214"/>
  <c r="AR131" i="214"/>
  <c r="S115" i="214"/>
  <c r="AP97" i="214"/>
  <c r="R82" i="214"/>
  <c r="R64" i="214"/>
  <c r="S63" i="214"/>
  <c r="S49" i="214"/>
  <c r="R46" i="214"/>
  <c r="S32" i="214"/>
  <c r="S14" i="214"/>
  <c r="AD7" i="214"/>
  <c r="AD6" i="214" s="1"/>
  <c r="R517" i="213"/>
  <c r="R499" i="213"/>
  <c r="S485" i="213"/>
  <c r="R440" i="213"/>
  <c r="R424" i="213"/>
  <c r="R420" i="213"/>
  <c r="S409" i="213"/>
  <c r="R394" i="213"/>
  <c r="R381" i="213"/>
  <c r="R365" i="213"/>
  <c r="S350" i="213"/>
  <c r="R320" i="213"/>
  <c r="R306" i="213"/>
  <c r="S294" i="213"/>
  <c r="S281" i="213"/>
  <c r="S251" i="213"/>
  <c r="R250" i="213"/>
  <c r="R239" i="213"/>
  <c r="S228" i="213"/>
  <c r="R200" i="213"/>
  <c r="R187" i="213"/>
  <c r="S176" i="213"/>
  <c r="R163" i="213"/>
  <c r="R133" i="213"/>
  <c r="R123" i="213"/>
  <c r="R110" i="213"/>
  <c r="R82" i="213"/>
  <c r="R71" i="213"/>
  <c r="R50" i="213"/>
  <c r="S39" i="213"/>
  <c r="AN29" i="213"/>
  <c r="S19" i="213"/>
  <c r="M7" i="213"/>
  <c r="M6" i="213" s="1"/>
  <c r="R515" i="212"/>
  <c r="S493" i="212"/>
  <c r="R483" i="212"/>
  <c r="AO471" i="212"/>
  <c r="S460" i="212"/>
  <c r="S450" i="212"/>
  <c r="R438" i="212"/>
  <c r="S427" i="212"/>
  <c r="R418" i="212"/>
  <c r="R405" i="212"/>
  <c r="S394" i="212"/>
  <c r="R373" i="212"/>
  <c r="S362" i="212"/>
  <c r="R341" i="212"/>
  <c r="R332" i="212"/>
  <c r="S319" i="212"/>
  <c r="S310" i="212"/>
  <c r="R289" i="212"/>
  <c r="S280" i="212"/>
  <c r="S268" i="212"/>
  <c r="R259" i="212"/>
  <c r="R236" i="212"/>
  <c r="R227" i="212"/>
  <c r="AN216" i="212"/>
  <c r="R205" i="212"/>
  <c r="R195" i="212"/>
  <c r="R183" i="212"/>
  <c r="S174" i="212"/>
  <c r="R143" i="212"/>
  <c r="R132" i="212"/>
  <c r="S124" i="212"/>
  <c r="AQ114" i="212"/>
  <c r="R106" i="212"/>
  <c r="S88" i="212"/>
  <c r="S71" i="212"/>
  <c r="AP63" i="212"/>
  <c r="R55" i="212"/>
  <c r="AP46" i="212"/>
  <c r="S38" i="212"/>
  <c r="AR29" i="212"/>
  <c r="S29" i="212"/>
  <c r="R23" i="212"/>
  <c r="R13" i="212"/>
  <c r="AG7" i="212"/>
  <c r="AG6" i="212" s="1"/>
  <c r="R515" i="211"/>
  <c r="AQ505" i="211"/>
  <c r="R498" i="211"/>
  <c r="AQ488" i="211"/>
  <c r="S480" i="211"/>
  <c r="AP471" i="211"/>
  <c r="R463" i="211"/>
  <c r="AO454" i="211"/>
  <c r="R446" i="211"/>
  <c r="AO437" i="211"/>
  <c r="S428" i="211"/>
  <c r="AN420" i="211"/>
  <c r="S411" i="211"/>
  <c r="AN403" i="211"/>
  <c r="R394" i="211"/>
  <c r="R377" i="211"/>
  <c r="R360" i="211"/>
  <c r="R343" i="211"/>
  <c r="S325" i="211"/>
  <c r="R308" i="211"/>
  <c r="S290" i="211"/>
  <c r="R273" i="211"/>
  <c r="S265" i="211"/>
  <c r="S255" i="211"/>
  <c r="R248" i="211"/>
  <c r="R238" i="211"/>
  <c r="S230" i="211"/>
  <c r="S149" i="219"/>
  <c r="R394" i="218"/>
  <c r="S31" i="218"/>
  <c r="I7" i="218"/>
  <c r="AP420" i="217"/>
  <c r="R301" i="217"/>
  <c r="S274" i="217"/>
  <c r="S191" i="217"/>
  <c r="R149" i="217"/>
  <c r="S69" i="217"/>
  <c r="R465" i="216"/>
  <c r="R377" i="216"/>
  <c r="R338" i="216"/>
  <c r="S308" i="216"/>
  <c r="R278" i="216"/>
  <c r="R240" i="216"/>
  <c r="R213" i="216"/>
  <c r="S166" i="216"/>
  <c r="S102" i="216"/>
  <c r="AO12" i="216"/>
  <c r="S466" i="215"/>
  <c r="R380" i="215"/>
  <c r="R325" i="215"/>
  <c r="R295" i="215"/>
  <c r="AN233" i="215"/>
  <c r="S210" i="215"/>
  <c r="R157" i="215"/>
  <c r="R105" i="215"/>
  <c r="R81" i="215"/>
  <c r="R43" i="215"/>
  <c r="S23" i="215"/>
  <c r="Y7" i="215"/>
  <c r="Y6" i="215" s="1"/>
  <c r="S514" i="214"/>
  <c r="S489" i="214"/>
  <c r="S433" i="214"/>
  <c r="R412" i="214"/>
  <c r="R393" i="214"/>
  <c r="R374" i="214"/>
  <c r="R353" i="214"/>
  <c r="AO335" i="214"/>
  <c r="R319" i="214"/>
  <c r="AQ301" i="214"/>
  <c r="AN284" i="214"/>
  <c r="AN165" i="214"/>
  <c r="AP114" i="214"/>
  <c r="AO97" i="214"/>
  <c r="S81" i="214"/>
  <c r="AR63" i="214"/>
  <c r="R47" i="214"/>
  <c r="R32" i="214"/>
  <c r="R14" i="214"/>
  <c r="AB7" i="214"/>
  <c r="S516" i="213"/>
  <c r="S498" i="213"/>
  <c r="R485" i="213"/>
  <c r="S469" i="213"/>
  <c r="R438" i="213"/>
  <c r="S423" i="213"/>
  <c r="R408" i="213"/>
  <c r="S393" i="213"/>
  <c r="R379" i="213"/>
  <c r="S364" i="213"/>
  <c r="R350" i="213"/>
  <c r="S319" i="213"/>
  <c r="S304" i="213"/>
  <c r="S292" i="213"/>
  <c r="R280" i="213"/>
  <c r="R251" i="213"/>
  <c r="S238" i="213"/>
  <c r="R228" i="213"/>
  <c r="AR199" i="213"/>
  <c r="S186" i="213"/>
  <c r="R176" i="213"/>
  <c r="S162" i="213"/>
  <c r="S132" i="213"/>
  <c r="S122" i="213"/>
  <c r="S109" i="213"/>
  <c r="AR80" i="213"/>
  <c r="S70" i="213"/>
  <c r="S49" i="213"/>
  <c r="R39" i="213"/>
  <c r="R19" i="213"/>
  <c r="L7" i="213"/>
  <c r="L6" i="213" s="1"/>
  <c r="S514" i="212"/>
  <c r="S492" i="212"/>
  <c r="S482" i="212"/>
  <c r="AN471" i="212"/>
  <c r="R460" i="212"/>
  <c r="S449" i="212"/>
  <c r="AP437" i="212"/>
  <c r="R427" i="212"/>
  <c r="S417" i="212"/>
  <c r="S404" i="212"/>
  <c r="R394" i="212"/>
  <c r="S384" i="212"/>
  <c r="S372" i="212"/>
  <c r="R362" i="212"/>
  <c r="S340" i="212"/>
  <c r="S331" i="212"/>
  <c r="R319" i="212"/>
  <c r="R310" i="212"/>
  <c r="S288" i="212"/>
  <c r="R280" i="212"/>
  <c r="R268" i="212"/>
  <c r="R258" i="212"/>
  <c r="S247" i="212"/>
  <c r="S235" i="212"/>
  <c r="S226" i="212"/>
  <c r="S204" i="212"/>
  <c r="S194" i="212"/>
  <c r="AR182" i="212"/>
  <c r="R174" i="212"/>
  <c r="S152" i="212"/>
  <c r="S142" i="212"/>
  <c r="AR131" i="212"/>
  <c r="R131" i="212"/>
  <c r="R124" i="212"/>
  <c r="AP114" i="212"/>
  <c r="S105" i="212"/>
  <c r="R88" i="212"/>
  <c r="R71" i="212"/>
  <c r="AO63" i="212"/>
  <c r="S54" i="212"/>
  <c r="AO46" i="212"/>
  <c r="R38" i="212"/>
  <c r="AQ29" i="212"/>
  <c r="S22" i="212"/>
  <c r="AR12" i="212"/>
  <c r="AF7" i="212"/>
  <c r="AF6" i="212" s="1"/>
  <c r="S514" i="211"/>
  <c r="AP505" i="211"/>
  <c r="S497" i="211"/>
  <c r="AP488" i="211"/>
  <c r="R480" i="211"/>
  <c r="AO471" i="211"/>
  <c r="S462" i="211"/>
  <c r="AN454" i="211"/>
  <c r="S445" i="211"/>
  <c r="AN437" i="211"/>
  <c r="R428" i="211"/>
  <c r="R411" i="211"/>
  <c r="S393" i="211"/>
  <c r="S376" i="211"/>
  <c r="S359" i="211"/>
  <c r="S342" i="211"/>
  <c r="R325" i="211"/>
  <c r="S307" i="211"/>
  <c r="R290" i="211"/>
  <c r="S282" i="211"/>
  <c r="S272" i="211"/>
  <c r="R265" i="211"/>
  <c r="R255" i="211"/>
  <c r="S247" i="211"/>
  <c r="S237" i="211"/>
  <c r="R230" i="211"/>
  <c r="R220" i="211"/>
  <c r="R392" i="218"/>
  <c r="R338" i="218"/>
  <c r="S178" i="218"/>
  <c r="S30" i="218"/>
  <c r="R315" i="217"/>
  <c r="R274" i="217"/>
  <c r="S187" i="217"/>
  <c r="R110" i="217"/>
  <c r="S66" i="217"/>
  <c r="M7" i="217"/>
  <c r="M6" i="217" s="1"/>
  <c r="S464" i="216"/>
  <c r="R371" i="216"/>
  <c r="R308" i="216"/>
  <c r="AR267" i="216"/>
  <c r="R234" i="216"/>
  <c r="R206" i="216"/>
  <c r="R166" i="216"/>
  <c r="R102" i="216"/>
  <c r="R465" i="215"/>
  <c r="R435" i="215"/>
  <c r="S379" i="215"/>
  <c r="R348" i="215"/>
  <c r="AP318" i="215"/>
  <c r="R294" i="215"/>
  <c r="S264" i="215"/>
  <c r="S207" i="215"/>
  <c r="R154" i="215"/>
  <c r="S103" i="215"/>
  <c r="AR80" i="215"/>
  <c r="R42" i="215"/>
  <c r="S21" i="215"/>
  <c r="X7" i="215"/>
  <c r="R514" i="214"/>
  <c r="AQ488" i="214"/>
  <c r="R433" i="214"/>
  <c r="S410" i="214"/>
  <c r="S390" i="214"/>
  <c r="S373" i="214"/>
  <c r="AP352" i="214"/>
  <c r="AN335" i="214"/>
  <c r="AR318" i="214"/>
  <c r="AN301" i="214"/>
  <c r="AO114" i="214"/>
  <c r="AN97" i="214"/>
  <c r="AO80" i="214"/>
  <c r="AP63" i="214"/>
  <c r="AR46" i="214"/>
  <c r="S31" i="214"/>
  <c r="S13" i="214"/>
  <c r="W7" i="214"/>
  <c r="S514" i="213"/>
  <c r="S497" i="213"/>
  <c r="R483" i="213"/>
  <c r="R469" i="213"/>
  <c r="AN437" i="213"/>
  <c r="R423" i="213"/>
  <c r="S407" i="213"/>
  <c r="R393" i="213"/>
  <c r="S376" i="213"/>
  <c r="R364" i="213"/>
  <c r="S348" i="213"/>
  <c r="R319" i="213"/>
  <c r="R304" i="213"/>
  <c r="R290" i="213"/>
  <c r="S279" i="213"/>
  <c r="AR250" i="213"/>
  <c r="R238" i="213"/>
  <c r="S227" i="213"/>
  <c r="S214" i="213"/>
  <c r="AN199" i="213"/>
  <c r="R185" i="213"/>
  <c r="S175" i="213"/>
  <c r="R162" i="213"/>
  <c r="R132" i="213"/>
  <c r="R121" i="213"/>
  <c r="R108" i="213"/>
  <c r="AQ80" i="213"/>
  <c r="R70" i="213"/>
  <c r="R61" i="213"/>
  <c r="R49" i="213"/>
  <c r="S38" i="213"/>
  <c r="S18" i="213"/>
  <c r="K7" i="213"/>
  <c r="K6" i="213" s="1"/>
  <c r="R514" i="212"/>
  <c r="R492" i="212"/>
  <c r="R482" i="212"/>
  <c r="S459" i="212"/>
  <c r="R449" i="212"/>
  <c r="AO437" i="212"/>
  <c r="S426" i="212"/>
  <c r="S416" i="212"/>
  <c r="R404" i="212"/>
  <c r="S393" i="212"/>
  <c r="R384" i="212"/>
  <c r="S371" i="212"/>
  <c r="S361" i="212"/>
  <c r="R340" i="212"/>
  <c r="R331" i="212"/>
  <c r="AQ318" i="212"/>
  <c r="S309" i="212"/>
  <c r="R288" i="212"/>
  <c r="S279" i="212"/>
  <c r="AQ267" i="212"/>
  <c r="S257" i="212"/>
  <c r="R247" i="212"/>
  <c r="R235" i="212"/>
  <c r="R226" i="212"/>
  <c r="R204" i="212"/>
  <c r="R194" i="212"/>
  <c r="AQ182" i="212"/>
  <c r="S173" i="212"/>
  <c r="R152" i="212"/>
  <c r="R142" i="212"/>
  <c r="AQ131" i="212"/>
  <c r="S123" i="212"/>
  <c r="AO114" i="212"/>
  <c r="R105" i="212"/>
  <c r="R87" i="212"/>
  <c r="S70" i="212"/>
  <c r="AN63" i="212"/>
  <c r="R54" i="212"/>
  <c r="AN46" i="212"/>
  <c r="S37" i="212"/>
  <c r="AP29" i="212"/>
  <c r="R22" i="212"/>
  <c r="AQ12" i="212"/>
  <c r="AE7" i="212"/>
  <c r="AE6" i="212" s="1"/>
  <c r="R514" i="211"/>
  <c r="AO505" i="211"/>
  <c r="R497" i="211"/>
  <c r="AO488" i="211"/>
  <c r="S479" i="211"/>
  <c r="AN471" i="211"/>
  <c r="R462" i="211"/>
  <c r="R445" i="211"/>
  <c r="S427" i="211"/>
  <c r="S410" i="211"/>
  <c r="R393" i="211"/>
  <c r="R376" i="211"/>
  <c r="R359" i="211"/>
  <c r="R342" i="211"/>
  <c r="S324" i="211"/>
  <c r="R307" i="211"/>
  <c r="S299" i="211"/>
  <c r="S289" i="211"/>
  <c r="R282" i="211"/>
  <c r="R272" i="211"/>
  <c r="S264" i="211"/>
  <c r="S254" i="211"/>
  <c r="R247" i="211"/>
  <c r="R237" i="211"/>
  <c r="S229" i="211"/>
  <c r="S219" i="211"/>
  <c r="R212" i="211"/>
  <c r="R202" i="211"/>
  <c r="R195" i="211"/>
  <c r="S185" i="211"/>
  <c r="S178" i="211"/>
  <c r="S168" i="211"/>
  <c r="R161" i="211"/>
  <c r="R151" i="211"/>
  <c r="S134" i="211"/>
  <c r="R127" i="211"/>
  <c r="R117" i="211"/>
  <c r="S109" i="211"/>
  <c r="S99" i="211"/>
  <c r="R92" i="211"/>
  <c r="R82" i="211"/>
  <c r="R76" i="211"/>
  <c r="S59" i="211"/>
  <c r="R50" i="211"/>
  <c r="S43" i="211"/>
  <c r="S34" i="211"/>
  <c r="R19" i="211"/>
  <c r="AB7" i="211"/>
  <c r="AB6" i="211" s="1"/>
  <c r="S514" i="210"/>
  <c r="AP505" i="210"/>
  <c r="R497" i="210"/>
  <c r="AO488" i="210"/>
  <c r="S479" i="210"/>
  <c r="AN471" i="210"/>
  <c r="R462" i="210"/>
  <c r="S444" i="210"/>
  <c r="R427" i="210"/>
  <c r="S409" i="210"/>
  <c r="S392" i="210"/>
  <c r="S375" i="210"/>
  <c r="R358" i="210"/>
  <c r="S350" i="210"/>
  <c r="S340" i="210"/>
  <c r="R333" i="210"/>
  <c r="R323" i="210"/>
  <c r="S315" i="210"/>
  <c r="S305" i="210"/>
  <c r="S298" i="210"/>
  <c r="S288" i="210"/>
  <c r="R281" i="210"/>
  <c r="R271" i="210"/>
  <c r="S264" i="210"/>
  <c r="S403" i="220"/>
  <c r="R520" i="218"/>
  <c r="S389" i="218"/>
  <c r="AP216" i="218"/>
  <c r="S173" i="218"/>
  <c r="R12" i="218"/>
  <c r="R314" i="217"/>
  <c r="AO267" i="217"/>
  <c r="R187" i="217"/>
  <c r="R107" i="217"/>
  <c r="R19" i="217"/>
  <c r="L7" i="217"/>
  <c r="L6" i="217" s="1"/>
  <c r="S494" i="216"/>
  <c r="S463" i="216"/>
  <c r="S433" i="216"/>
  <c r="R400" i="216"/>
  <c r="AN369" i="216"/>
  <c r="S306" i="216"/>
  <c r="AN267" i="216"/>
  <c r="AR233" i="216"/>
  <c r="S101" i="216"/>
  <c r="S77" i="216"/>
  <c r="R43" i="216"/>
  <c r="S520" i="215"/>
  <c r="S461" i="215"/>
  <c r="S434" i="215"/>
  <c r="R378" i="215"/>
  <c r="S347" i="215"/>
  <c r="R292" i="215"/>
  <c r="S261" i="215"/>
  <c r="S206" i="215"/>
  <c r="R150" i="215"/>
  <c r="R101" i="215"/>
  <c r="AO80" i="215"/>
  <c r="S39" i="215"/>
  <c r="R17" i="215"/>
  <c r="R511" i="214"/>
  <c r="AP488" i="214"/>
  <c r="S432" i="214"/>
  <c r="R409" i="214"/>
  <c r="R390" i="214"/>
  <c r="R373" i="214"/>
  <c r="AO352" i="214"/>
  <c r="AO318" i="214"/>
  <c r="S248" i="214"/>
  <c r="AN114" i="214"/>
  <c r="AO63" i="214"/>
  <c r="AP46" i="214"/>
  <c r="AR29" i="214"/>
  <c r="R13" i="214"/>
  <c r="R514" i="213"/>
  <c r="R497" i="213"/>
  <c r="S480" i="213"/>
  <c r="S468" i="213"/>
  <c r="S422" i="213"/>
  <c r="R407" i="213"/>
  <c r="R403" i="213"/>
  <c r="S392" i="213"/>
  <c r="R376" i="213"/>
  <c r="S363" i="213"/>
  <c r="R348" i="213"/>
  <c r="AO318" i="213"/>
  <c r="S303" i="213"/>
  <c r="S289" i="213"/>
  <c r="R279" i="213"/>
  <c r="S265" i="213"/>
  <c r="AQ250" i="213"/>
  <c r="S237" i="213"/>
  <c r="R227" i="213"/>
  <c r="R214" i="213"/>
  <c r="S184" i="213"/>
  <c r="S173" i="213"/>
  <c r="S160" i="213"/>
  <c r="AR131" i="213"/>
  <c r="R518" i="218"/>
  <c r="AP386" i="218"/>
  <c r="S199" i="218"/>
  <c r="S364" i="217"/>
  <c r="S313" i="217"/>
  <c r="S231" i="217"/>
  <c r="S186" i="217"/>
  <c r="R103" i="217"/>
  <c r="S15" i="217"/>
  <c r="AR488" i="216"/>
  <c r="R458" i="216"/>
  <c r="R431" i="216"/>
  <c r="S397" i="216"/>
  <c r="R306" i="216"/>
  <c r="AQ233" i="216"/>
  <c r="R101" i="216"/>
  <c r="R73" i="216"/>
  <c r="S42" i="216"/>
  <c r="R520" i="215"/>
  <c r="AQ454" i="215"/>
  <c r="S433" i="215"/>
  <c r="R420" i="215"/>
  <c r="S377" i="215"/>
  <c r="S346" i="215"/>
  <c r="S289" i="215"/>
  <c r="S258" i="215"/>
  <c r="S203" i="215"/>
  <c r="AN148" i="215"/>
  <c r="S129" i="215"/>
  <c r="R99" i="215"/>
  <c r="R61" i="215"/>
  <c r="S38" i="215"/>
  <c r="R16" i="215"/>
  <c r="O7" i="215"/>
  <c r="O6" i="215" s="1"/>
  <c r="R507" i="214"/>
  <c r="AO488" i="214"/>
  <c r="R452" i="214"/>
  <c r="R431" i="214"/>
  <c r="S408" i="214"/>
  <c r="R389" i="214"/>
  <c r="S370" i="214"/>
  <c r="AN352" i="214"/>
  <c r="S247" i="214"/>
  <c r="R196" i="214"/>
  <c r="S146" i="214"/>
  <c r="AN63" i="214"/>
  <c r="AO46" i="214"/>
  <c r="AQ12" i="214"/>
  <c r="M7" i="214"/>
  <c r="M6" i="214" s="1"/>
  <c r="S513" i="213"/>
  <c r="R495" i="213"/>
  <c r="R480" i="213"/>
  <c r="R468" i="213"/>
  <c r="S452" i="213"/>
  <c r="AR420" i="213"/>
  <c r="S406" i="213"/>
  <c r="R391" i="213"/>
  <c r="S375" i="213"/>
  <c r="S361" i="213"/>
  <c r="S347" i="213"/>
  <c r="S333" i="213"/>
  <c r="R303" i="213"/>
  <c r="R289" i="213"/>
  <c r="S278" i="213"/>
  <c r="R265" i="213"/>
  <c r="R236" i="213"/>
  <c r="S226" i="213"/>
  <c r="S213" i="213"/>
  <c r="R184" i="213"/>
  <c r="S182" i="213"/>
  <c r="R171" i="213"/>
  <c r="R160" i="213"/>
  <c r="R146" i="213"/>
  <c r="AQ131" i="213"/>
  <c r="R118" i="213"/>
  <c r="R107" i="213"/>
  <c r="S93" i="213"/>
  <c r="AO80" i="213"/>
  <c r="R69" i="213"/>
  <c r="R47" i="213"/>
  <c r="S37" i="213"/>
  <c r="R17" i="213"/>
  <c r="R513" i="212"/>
  <c r="S503" i="212"/>
  <c r="S490" i="212"/>
  <c r="R480" i="212"/>
  <c r="R458" i="212"/>
  <c r="R448" i="212"/>
  <c r="S425" i="212"/>
  <c r="R415" i="212"/>
  <c r="AO403" i="212"/>
  <c r="S392" i="212"/>
  <c r="R383" i="212"/>
  <c r="R370" i="212"/>
  <c r="S359" i="212"/>
  <c r="R339" i="212"/>
  <c r="S329" i="212"/>
  <c r="AO318" i="212"/>
  <c r="S307" i="212"/>
  <c r="R299" i="212"/>
  <c r="R287" i="212"/>
  <c r="S278" i="212"/>
  <c r="AN267" i="212"/>
  <c r="S256" i="212"/>
  <c r="R246" i="212"/>
  <c r="R234" i="212"/>
  <c r="S224" i="212"/>
  <c r="R202" i="212"/>
  <c r="R193" i="212"/>
  <c r="AO182" i="212"/>
  <c r="R172" i="212"/>
  <c r="S162" i="212"/>
  <c r="R150" i="212"/>
  <c r="R141" i="212"/>
  <c r="AO131" i="212"/>
  <c r="S122" i="212"/>
  <c r="S103" i="212"/>
  <c r="S85" i="212"/>
  <c r="S78" i="212"/>
  <c r="R53" i="212"/>
  <c r="AN29" i="212"/>
  <c r="R21" i="212"/>
  <c r="AO12" i="212"/>
  <c r="AB7" i="212"/>
  <c r="AB6" i="212" s="1"/>
  <c r="R513" i="211"/>
  <c r="R496" i="211"/>
  <c r="S478" i="211"/>
  <c r="R461" i="211"/>
  <c r="R444" i="211"/>
  <c r="S426" i="211"/>
  <c r="S409" i="211"/>
  <c r="R392" i="211"/>
  <c r="R375" i="211"/>
  <c r="R358" i="211"/>
  <c r="R341" i="211"/>
  <c r="S333" i="211"/>
  <c r="S323" i="211"/>
  <c r="R316" i="211"/>
  <c r="R306" i="211"/>
  <c r="S298" i="211"/>
  <c r="S288" i="211"/>
  <c r="R281" i="211"/>
  <c r="R271" i="211"/>
  <c r="S263" i="211"/>
  <c r="S253" i="211"/>
  <c r="R246" i="211"/>
  <c r="R236" i="211"/>
  <c r="S228" i="211"/>
  <c r="S298" i="219"/>
  <c r="S515" i="218"/>
  <c r="R445" i="218"/>
  <c r="S311" i="217"/>
  <c r="R226" i="217"/>
  <c r="R186" i="217"/>
  <c r="S101" i="217"/>
  <c r="R15" i="217"/>
  <c r="S457" i="216"/>
  <c r="AR420" i="216"/>
  <c r="R396" i="216"/>
  <c r="R302" i="216"/>
  <c r="AP233" i="216"/>
  <c r="S128" i="216"/>
  <c r="S99" i="216"/>
  <c r="R72" i="216"/>
  <c r="R42" i="216"/>
  <c r="R519" i="215"/>
  <c r="S486" i="215"/>
  <c r="AN454" i="215"/>
  <c r="R432" i="215"/>
  <c r="S401" i="215"/>
  <c r="R375" i="215"/>
  <c r="R346" i="215"/>
  <c r="S285" i="215"/>
  <c r="R258" i="215"/>
  <c r="AP199" i="215"/>
  <c r="S178" i="215"/>
  <c r="R129" i="215"/>
  <c r="AQ97" i="215"/>
  <c r="R58" i="215"/>
  <c r="R38" i="215"/>
  <c r="R14" i="215"/>
  <c r="N7" i="215"/>
  <c r="N6" i="215" s="1"/>
  <c r="AR505" i="214"/>
  <c r="S468" i="214"/>
  <c r="R448" i="214"/>
  <c r="S430" i="214"/>
  <c r="R408" i="214"/>
  <c r="S388" i="214"/>
  <c r="R265" i="214"/>
  <c r="R246" i="214"/>
  <c r="S195" i="214"/>
  <c r="S145" i="214"/>
  <c r="AP12" i="214"/>
  <c r="L7" i="214"/>
  <c r="L6" i="214" s="1"/>
  <c r="S512" i="213"/>
  <c r="S494" i="213"/>
  <c r="S479" i="213"/>
  <c r="S467" i="213"/>
  <c r="R452" i="213"/>
  <c r="R406" i="213"/>
  <c r="S390" i="213"/>
  <c r="R375" i="213"/>
  <c r="R359" i="213"/>
  <c r="R347" i="213"/>
  <c r="R333" i="213"/>
  <c r="S302" i="213"/>
  <c r="S288" i="213"/>
  <c r="R278" i="213"/>
  <c r="S264" i="213"/>
  <c r="S235" i="213"/>
  <c r="S224" i="213"/>
  <c r="R212" i="213"/>
  <c r="S183" i="213"/>
  <c r="S170" i="213"/>
  <c r="S159" i="213"/>
  <c r="S145" i="213"/>
  <c r="AP131" i="213"/>
  <c r="S117" i="213"/>
  <c r="S106" i="213"/>
  <c r="R93" i="213"/>
  <c r="AN80" i="213"/>
  <c r="S68" i="213"/>
  <c r="S59" i="213"/>
  <c r="AR46" i="213"/>
  <c r="R37" i="213"/>
  <c r="R16" i="213"/>
  <c r="AM7" i="213"/>
  <c r="AM6" i="213" s="1"/>
  <c r="S512" i="212"/>
  <c r="S502" i="212"/>
  <c r="R490" i="212"/>
  <c r="S479" i="212"/>
  <c r="S457" i="212"/>
  <c r="S446" i="212"/>
  <c r="R425" i="212"/>
  <c r="S414" i="212"/>
  <c r="AN403" i="212"/>
  <c r="R392" i="212"/>
  <c r="S382" i="212"/>
  <c r="AR369" i="212"/>
  <c r="R359" i="212"/>
  <c r="S350" i="212"/>
  <c r="S338" i="212"/>
  <c r="R329" i="212"/>
  <c r="AN318" i="212"/>
  <c r="R307" i="212"/>
  <c r="S298" i="212"/>
  <c r="S286" i="212"/>
  <c r="R278" i="212"/>
  <c r="R255" i="212"/>
  <c r="S245" i="212"/>
  <c r="AR233" i="212"/>
  <c r="R224" i="212"/>
  <c r="S214" i="212"/>
  <c r="S201" i="212"/>
  <c r="S192" i="212"/>
  <c r="AN182" i="212"/>
  <c r="S171" i="212"/>
  <c r="R162" i="212"/>
  <c r="S149" i="212"/>
  <c r="S140" i="212"/>
  <c r="AN131" i="212"/>
  <c r="R122" i="212"/>
  <c r="R103" i="212"/>
  <c r="R85" i="212"/>
  <c r="R78" i="212"/>
  <c r="S69" i="212"/>
  <c r="S52" i="212"/>
  <c r="S36" i="212"/>
  <c r="S20" i="212"/>
  <c r="AN12" i="212"/>
  <c r="AA7" i="212"/>
  <c r="AA6" i="212" s="1"/>
  <c r="S512" i="211"/>
  <c r="S495" i="211"/>
  <c r="R478" i="211"/>
  <c r="S460" i="211"/>
  <c r="S443" i="211"/>
  <c r="R426" i="211"/>
  <c r="R409" i="211"/>
  <c r="S401" i="211"/>
  <c r="S391" i="211"/>
  <c r="S384" i="211"/>
  <c r="S374" i="211"/>
  <c r="S367" i="211"/>
  <c r="S357" i="211"/>
  <c r="S350" i="211"/>
  <c r="S340" i="211"/>
  <c r="R333" i="211"/>
  <c r="R323" i="211"/>
  <c r="S315" i="211"/>
  <c r="S305" i="211"/>
  <c r="R298" i="211"/>
  <c r="R288" i="211"/>
  <c r="S280" i="211"/>
  <c r="S270" i="211"/>
  <c r="R263" i="211"/>
  <c r="R253" i="211"/>
  <c r="S245" i="211"/>
  <c r="S235" i="211"/>
  <c r="R228" i="211"/>
  <c r="R447" i="219"/>
  <c r="AO505" i="218"/>
  <c r="R420" i="218"/>
  <c r="AO80" i="218"/>
  <c r="S417" i="217"/>
  <c r="S225" i="217"/>
  <c r="R143" i="217"/>
  <c r="AQ97" i="217"/>
  <c r="R13" i="217"/>
  <c r="R457" i="216"/>
  <c r="AQ420" i="216"/>
  <c r="R390" i="216"/>
  <c r="R329" i="216"/>
  <c r="R128" i="216"/>
  <c r="R99" i="216"/>
  <c r="R69" i="216"/>
  <c r="S41" i="216"/>
  <c r="R511" i="215"/>
  <c r="R486" i="215"/>
  <c r="S431" i="215"/>
  <c r="R401" i="215"/>
  <c r="AO369" i="215"/>
  <c r="S345" i="215"/>
  <c r="AN284" i="215"/>
  <c r="S257" i="215"/>
  <c r="R229" i="215"/>
  <c r="R178" i="215"/>
  <c r="S127" i="215"/>
  <c r="AP97" i="215"/>
  <c r="S55" i="215"/>
  <c r="R36" i="215"/>
  <c r="S13" i="215"/>
  <c r="M7" i="215"/>
  <c r="M6" i="215" s="1"/>
  <c r="AQ505" i="214"/>
  <c r="R468" i="214"/>
  <c r="S447" i="214"/>
  <c r="R430" i="214"/>
  <c r="S407" i="214"/>
  <c r="AQ386" i="214"/>
  <c r="R282" i="214"/>
  <c r="S264" i="214"/>
  <c r="S245" i="214"/>
  <c r="R229" i="214"/>
  <c r="S214" i="214"/>
  <c r="R195" i="214"/>
  <c r="R179" i="214"/>
  <c r="R145" i="214"/>
  <c r="S129" i="214"/>
  <c r="K7" i="214"/>
  <c r="R512" i="213"/>
  <c r="R494" i="213"/>
  <c r="R479" i="213"/>
  <c r="S465" i="213"/>
  <c r="S451" i="213"/>
  <c r="S405" i="213"/>
  <c r="R390" i="213"/>
  <c r="S373" i="213"/>
  <c r="S358" i="213"/>
  <c r="S346" i="213"/>
  <c r="S331" i="213"/>
  <c r="R302" i="213"/>
  <c r="R287" i="213"/>
  <c r="S277" i="213"/>
  <c r="R264" i="213"/>
  <c r="R235" i="213"/>
  <c r="S233" i="213"/>
  <c r="R222" i="213"/>
  <c r="S211" i="213"/>
  <c r="R183" i="213"/>
  <c r="R170" i="213"/>
  <c r="R159" i="213"/>
  <c r="R145" i="213"/>
  <c r="AO131" i="213"/>
  <c r="R117" i="213"/>
  <c r="R106" i="213"/>
  <c r="S92" i="213"/>
  <c r="R59" i="213"/>
  <c r="AQ46" i="213"/>
  <c r="S36" i="213"/>
  <c r="S15" i="213"/>
  <c r="AL7" i="213"/>
  <c r="AL6" i="213" s="1"/>
  <c r="R512" i="212"/>
  <c r="R502" i="212"/>
  <c r="S489" i="212"/>
  <c r="R479" i="212"/>
  <c r="S469" i="212"/>
  <c r="S456" i="212"/>
  <c r="R446" i="212"/>
  <c r="R424" i="212"/>
  <c r="R414" i="212"/>
  <c r="S391" i="212"/>
  <c r="S381" i="212"/>
  <c r="AQ369" i="212"/>
  <c r="S358" i="212"/>
  <c r="R350" i="212"/>
  <c r="R338" i="212"/>
  <c r="R328" i="212"/>
  <c r="S306" i="212"/>
  <c r="R298" i="212"/>
  <c r="R286" i="212"/>
  <c r="R277" i="212"/>
  <c r="S254" i="212"/>
  <c r="R245" i="212"/>
  <c r="AQ233" i="212"/>
  <c r="R223" i="212"/>
  <c r="R214" i="212"/>
  <c r="R201" i="212"/>
  <c r="R192" i="212"/>
  <c r="S170" i="212"/>
  <c r="S161" i="212"/>
  <c r="R149" i="212"/>
  <c r="R140" i="212"/>
  <c r="S121" i="212"/>
  <c r="R102" i="212"/>
  <c r="S95" i="212"/>
  <c r="S84" i="212"/>
  <c r="R69" i="212"/>
  <c r="R52" i="212"/>
  <c r="R36" i="212"/>
  <c r="R20" i="212"/>
  <c r="Z7" i="212"/>
  <c r="Z6" i="212" s="1"/>
  <c r="R512" i="211"/>
  <c r="R495" i="211"/>
  <c r="S477" i="211"/>
  <c r="R460" i="211"/>
  <c r="R443" i="211"/>
  <c r="S435" i="211"/>
  <c r="S425" i="211"/>
  <c r="S418" i="211"/>
  <c r="S408" i="211"/>
  <c r="R401" i="211"/>
  <c r="R391" i="211"/>
  <c r="R384" i="211"/>
  <c r="R374" i="211"/>
  <c r="R367" i="211"/>
  <c r="R357" i="211"/>
  <c r="R350" i="211"/>
  <c r="R340" i="211"/>
  <c r="S332" i="211"/>
  <c r="S322" i="211"/>
  <c r="R315" i="211"/>
  <c r="R305" i="211"/>
  <c r="S297" i="211"/>
  <c r="S287" i="211"/>
  <c r="R280" i="211"/>
  <c r="R270" i="211"/>
  <c r="S262" i="211"/>
  <c r="S252" i="211"/>
  <c r="R245" i="211"/>
  <c r="R235" i="211"/>
  <c r="S227" i="211"/>
  <c r="S217" i="211"/>
  <c r="R210" i="211"/>
  <c r="R200" i="211"/>
  <c r="R193" i="211"/>
  <c r="S183" i="211"/>
  <c r="S176" i="211"/>
  <c r="S166" i="211"/>
  <c r="R159" i="211"/>
  <c r="R149" i="211"/>
  <c r="R142" i="211"/>
  <c r="S132" i="211"/>
  <c r="R125" i="211"/>
  <c r="R115" i="211"/>
  <c r="S107" i="211"/>
  <c r="AR97" i="211"/>
  <c r="R90" i="211"/>
  <c r="AR80" i="211"/>
  <c r="R80" i="211"/>
  <c r="S74" i="211"/>
  <c r="R65" i="211"/>
  <c r="S57" i="211"/>
  <c r="S48" i="211"/>
  <c r="S41" i="211"/>
  <c r="S32" i="211"/>
  <c r="R26" i="211"/>
  <c r="R17" i="211"/>
  <c r="X7" i="211"/>
  <c r="X6" i="211" s="1"/>
  <c r="S512" i="210"/>
  <c r="R495" i="210"/>
  <c r="S477" i="210"/>
  <c r="R460" i="210"/>
  <c r="S452" i="210"/>
  <c r="S442" i="210"/>
  <c r="R435" i="210"/>
  <c r="R425" i="210"/>
  <c r="S417" i="210"/>
  <c r="S407" i="210"/>
  <c r="S400" i="210"/>
  <c r="S390" i="210"/>
  <c r="S383" i="210"/>
  <c r="S373" i="210"/>
  <c r="R366" i="210"/>
  <c r="R356" i="210"/>
  <c r="S348" i="210"/>
  <c r="S338" i="210"/>
  <c r="R331" i="210"/>
  <c r="R321" i="210"/>
  <c r="S313" i="210"/>
  <c r="S303" i="210"/>
  <c r="S296" i="210"/>
  <c r="S286" i="210"/>
  <c r="R279" i="210"/>
  <c r="R269" i="210"/>
  <c r="S262" i="210"/>
  <c r="R7" i="219"/>
  <c r="R352" i="218"/>
  <c r="S182" i="218"/>
  <c r="S137" i="218"/>
  <c r="S513" i="217"/>
  <c r="AN335" i="217"/>
  <c r="R293" i="217"/>
  <c r="R86" i="217"/>
  <c r="AO46" i="217"/>
  <c r="S480" i="216"/>
  <c r="R418" i="216"/>
  <c r="AN352" i="216"/>
  <c r="AN318" i="216"/>
  <c r="R293" i="216"/>
  <c r="R254" i="216"/>
  <c r="S222" i="216"/>
  <c r="AR182" i="216"/>
  <c r="R120" i="216"/>
  <c r="R90" i="216"/>
  <c r="X7" i="216"/>
  <c r="AR471" i="215"/>
  <c r="S451" i="215"/>
  <c r="R437" i="215"/>
  <c r="R393" i="215"/>
  <c r="R366" i="215"/>
  <c r="S308" i="215"/>
  <c r="S278" i="215"/>
  <c r="R222" i="215"/>
  <c r="R195" i="215"/>
  <c r="AP165" i="215"/>
  <c r="R145" i="215"/>
  <c r="R115" i="215"/>
  <c r="S71" i="215"/>
  <c r="S50" i="215"/>
  <c r="S503" i="214"/>
  <c r="S480" i="214"/>
  <c r="S459" i="214"/>
  <c r="S442" i="214"/>
  <c r="AQ420" i="214"/>
  <c r="R365" i="214"/>
  <c r="S346" i="214"/>
  <c r="R331" i="214"/>
  <c r="S311" i="214"/>
  <c r="R292" i="214"/>
  <c r="S277" i="214"/>
  <c r="R255" i="214"/>
  <c r="R237" i="214"/>
  <c r="S224" i="214"/>
  <c r="R206" i="214"/>
  <c r="S186" i="214"/>
  <c r="S174" i="214"/>
  <c r="S154" i="214"/>
  <c r="R137" i="214"/>
  <c r="R125" i="214"/>
  <c r="S107" i="214"/>
  <c r="S88" i="214"/>
  <c r="S74" i="214"/>
  <c r="R58" i="214"/>
  <c r="S41" i="214"/>
  <c r="R25" i="214"/>
  <c r="AQ505" i="213"/>
  <c r="AO488" i="213"/>
  <c r="R475" i="213"/>
  <c r="S459" i="213"/>
  <c r="R445" i="213"/>
  <c r="S432" i="213"/>
  <c r="R417" i="213"/>
  <c r="AQ369" i="213"/>
  <c r="S354" i="213"/>
  <c r="R340" i="213"/>
  <c r="R327" i="213"/>
  <c r="S313" i="213"/>
  <c r="S299" i="213"/>
  <c r="AN284" i="213"/>
  <c r="R270" i="213"/>
  <c r="R260" i="213"/>
  <c r="S247" i="213"/>
  <c r="R218" i="213"/>
  <c r="S216" i="213"/>
  <c r="R205" i="213"/>
  <c r="S194" i="213"/>
  <c r="R166" i="213"/>
  <c r="S152" i="213"/>
  <c r="R141" i="213"/>
  <c r="R128" i="213"/>
  <c r="AO114" i="213"/>
  <c r="R100" i="213"/>
  <c r="S88" i="213"/>
  <c r="R76" i="213"/>
  <c r="R64" i="213"/>
  <c r="R55" i="213"/>
  <c r="S32" i="213"/>
  <c r="S24" i="213"/>
  <c r="AP12" i="213"/>
  <c r="AB7" i="213"/>
  <c r="AB6" i="213" s="1"/>
  <c r="R508" i="212"/>
  <c r="S497" i="212"/>
  <c r="R476" i="212"/>
  <c r="S465" i="212"/>
  <c r="AN454" i="212"/>
  <c r="R443" i="212"/>
  <c r="S432" i="212"/>
  <c r="AP420" i="212"/>
  <c r="R410" i="212"/>
  <c r="S400" i="212"/>
  <c r="S387" i="212"/>
  <c r="R377" i="212"/>
  <c r="S367" i="212"/>
  <c r="S355" i="212"/>
  <c r="S346" i="212"/>
  <c r="AO335" i="212"/>
  <c r="R324" i="212"/>
  <c r="S315" i="212"/>
  <c r="S303" i="212"/>
  <c r="S294" i="212"/>
  <c r="S272" i="212"/>
  <c r="S263" i="212"/>
  <c r="S251" i="212"/>
  <c r="S241" i="212"/>
  <c r="R219" i="212"/>
  <c r="R210" i="212"/>
  <c r="AO199" i="212"/>
  <c r="R188" i="212"/>
  <c r="S179" i="212"/>
  <c r="S166" i="212"/>
  <c r="S157" i="212"/>
  <c r="R136" i="212"/>
  <c r="S128" i="212"/>
  <c r="R118" i="212"/>
  <c r="R110" i="212"/>
  <c r="R99" i="212"/>
  <c r="S92" i="212"/>
  <c r="S81" i="212"/>
  <c r="R75" i="212"/>
  <c r="R66" i="212"/>
  <c r="R59" i="212"/>
  <c r="S49" i="212"/>
  <c r="S42" i="212"/>
  <c r="S33" i="212"/>
  <c r="R27" i="212"/>
  <c r="R17" i="212"/>
  <c r="Q8" i="212"/>
  <c r="O7" i="212"/>
  <c r="O6" i="212" s="1"/>
  <c r="R519" i="211"/>
  <c r="R509" i="211"/>
  <c r="R502" i="211"/>
  <c r="R492" i="211"/>
  <c r="S484" i="211"/>
  <c r="S474" i="211"/>
  <c r="R467" i="211"/>
  <c r="R457" i="211"/>
  <c r="R450" i="211"/>
  <c r="R440" i="211"/>
  <c r="S432" i="211"/>
  <c r="S422" i="211"/>
  <c r="S415" i="211"/>
  <c r="S405" i="211"/>
  <c r="R398" i="211"/>
  <c r="R388" i="211"/>
  <c r="R381" i="211"/>
  <c r="R371" i="211"/>
  <c r="R364" i="211"/>
  <c r="R354" i="211"/>
  <c r="R347" i="211"/>
  <c r="R337" i="211"/>
  <c r="S329" i="211"/>
  <c r="S319" i="211"/>
  <c r="R312" i="211"/>
  <c r="R302" i="211"/>
  <c r="S294" i="211"/>
  <c r="AR284" i="211"/>
  <c r="R277" i="211"/>
  <c r="S90" i="222"/>
  <c r="S227" i="220"/>
  <c r="S37" i="219"/>
  <c r="R362" i="218"/>
  <c r="R265" i="218"/>
  <c r="S512" i="217"/>
  <c r="R451" i="217"/>
  <c r="S516" i="216"/>
  <c r="R505" i="216"/>
  <c r="R474" i="216"/>
  <c r="S450" i="216"/>
  <c r="R437" i="216"/>
  <c r="S417" i="216"/>
  <c r="R403" i="216"/>
  <c r="R291" i="216"/>
  <c r="S253" i="216"/>
  <c r="S221" i="216"/>
  <c r="R89" i="216"/>
  <c r="R61" i="216"/>
  <c r="AQ471" i="215"/>
  <c r="R449" i="215"/>
  <c r="R388" i="215"/>
  <c r="S363" i="215"/>
  <c r="R305" i="215"/>
  <c r="R278" i="215"/>
  <c r="S248" i="215"/>
  <c r="AO216" i="215"/>
  <c r="S194" i="215"/>
  <c r="S144" i="215"/>
  <c r="AO114" i="215"/>
  <c r="R95" i="215"/>
  <c r="R70" i="215"/>
  <c r="S49" i="215"/>
  <c r="R503" i="214"/>
  <c r="R479" i="214"/>
  <c r="S458" i="214"/>
  <c r="R442" i="214"/>
  <c r="AP420" i="214"/>
  <c r="S383" i="214"/>
  <c r="R364" i="214"/>
  <c r="R346" i="214"/>
  <c r="S328" i="214"/>
  <c r="R311" i="214"/>
  <c r="S291" i="214"/>
  <c r="R277" i="214"/>
  <c r="S254" i="214"/>
  <c r="S236" i="214"/>
  <c r="R223" i="214"/>
  <c r="S204" i="214"/>
  <c r="R186" i="214"/>
  <c r="R174" i="214"/>
  <c r="R154" i="214"/>
  <c r="S136" i="214"/>
  <c r="S124" i="214"/>
  <c r="S105" i="214"/>
  <c r="R87" i="214"/>
  <c r="R74" i="214"/>
  <c r="S57" i="214"/>
  <c r="S38" i="214"/>
  <c r="S24" i="214"/>
  <c r="Q8" i="214"/>
  <c r="AN505" i="213"/>
  <c r="AN488" i="213"/>
  <c r="R473" i="213"/>
  <c r="R459" i="213"/>
  <c r="S444" i="213"/>
  <c r="S430" i="213"/>
  <c r="S416" i="213"/>
  <c r="R401" i="213"/>
  <c r="R354" i="213"/>
  <c r="S338" i="213"/>
  <c r="S324" i="213"/>
  <c r="R313" i="213"/>
  <c r="R299" i="213"/>
  <c r="S269" i="213"/>
  <c r="R258" i="213"/>
  <c r="R246" i="213"/>
  <c r="S217" i="213"/>
  <c r="S204" i="213"/>
  <c r="R194" i="213"/>
  <c r="AR165" i="213"/>
  <c r="R152" i="213"/>
  <c r="S140" i="213"/>
  <c r="S127" i="213"/>
  <c r="AN114" i="213"/>
  <c r="S99" i="213"/>
  <c r="R88" i="213"/>
  <c r="S75" i="213"/>
  <c r="AR63" i="213"/>
  <c r="S54" i="213"/>
  <c r="R32" i="213"/>
  <c r="R23" i="213"/>
  <c r="AO12" i="213"/>
  <c r="AA7" i="213"/>
  <c r="AA6" i="213" s="1"/>
  <c r="R520" i="212"/>
  <c r="S507" i="212"/>
  <c r="R497" i="212"/>
  <c r="R475" i="212"/>
  <c r="R465" i="212"/>
  <c r="S442" i="212"/>
  <c r="R432" i="212"/>
  <c r="AO420" i="212"/>
  <c r="S409" i="212"/>
  <c r="R400" i="212"/>
  <c r="R387" i="212"/>
  <c r="S376" i="212"/>
  <c r="R367" i="212"/>
  <c r="R355" i="212"/>
  <c r="S345" i="212"/>
  <c r="S323" i="212"/>
  <c r="R315" i="212"/>
  <c r="R303" i="212"/>
  <c r="R294" i="212"/>
  <c r="R272" i="212"/>
  <c r="R263" i="212"/>
  <c r="R251" i="212"/>
  <c r="S240" i="212"/>
  <c r="S231" i="212"/>
  <c r="S218" i="212"/>
  <c r="S209" i="212"/>
  <c r="S187" i="212"/>
  <c r="R179" i="212"/>
  <c r="R166" i="212"/>
  <c r="R157" i="212"/>
  <c r="S135" i="212"/>
  <c r="R128" i="212"/>
  <c r="S117" i="212"/>
  <c r="S109" i="212"/>
  <c r="S98" i="212"/>
  <c r="R92" i="212"/>
  <c r="R81" i="212"/>
  <c r="S74" i="212"/>
  <c r="S58" i="212"/>
  <c r="R49" i="212"/>
  <c r="R42" i="212"/>
  <c r="R33" i="212"/>
  <c r="S26" i="212"/>
  <c r="S16" i="212"/>
  <c r="N7" i="212"/>
  <c r="S518" i="211"/>
  <c r="S508" i="211"/>
  <c r="S501" i="211"/>
  <c r="S491" i="211"/>
  <c r="R484" i="211"/>
  <c r="R474" i="211"/>
  <c r="S466" i="211"/>
  <c r="S456" i="211"/>
  <c r="S449" i="211"/>
  <c r="S439" i="211"/>
  <c r="R432" i="211"/>
  <c r="R422" i="211"/>
  <c r="R415" i="211"/>
  <c r="R405" i="211"/>
  <c r="S397" i="211"/>
  <c r="S387" i="211"/>
  <c r="S380" i="211"/>
  <c r="S370" i="211"/>
  <c r="S363" i="211"/>
  <c r="S353" i="211"/>
  <c r="S346" i="211"/>
  <c r="S336" i="211"/>
  <c r="R329" i="211"/>
  <c r="R319" i="211"/>
  <c r="S311" i="211"/>
  <c r="AR301" i="211"/>
  <c r="R294" i="211"/>
  <c r="AQ284" i="211"/>
  <c r="S276" i="211"/>
  <c r="AP267" i="211"/>
  <c r="R259" i="211"/>
  <c r="AO250" i="211"/>
  <c r="S241" i="211"/>
  <c r="AN233" i="211"/>
  <c r="R224" i="211"/>
  <c r="S221" i="220"/>
  <c r="R35" i="219"/>
  <c r="S360" i="218"/>
  <c r="R310" i="218"/>
  <c r="S262" i="218"/>
  <c r="S184" i="218"/>
  <c r="AP505" i="217"/>
  <c r="S450" i="217"/>
  <c r="S128" i="217"/>
  <c r="R508" i="216"/>
  <c r="S473" i="216"/>
  <c r="S445" i="216"/>
  <c r="S412" i="216"/>
  <c r="S287" i="216"/>
  <c r="R221" i="216"/>
  <c r="S86" i="216"/>
  <c r="R53" i="216"/>
  <c r="R27" i="216"/>
  <c r="S445" i="215"/>
  <c r="R416" i="215"/>
  <c r="AN386" i="215"/>
  <c r="R361" i="215"/>
  <c r="R276" i="215"/>
  <c r="S245" i="215"/>
  <c r="S193" i="215"/>
  <c r="R144" i="215"/>
  <c r="S69" i="215"/>
  <c r="S63" i="215"/>
  <c r="AN46" i="215"/>
  <c r="S499" i="214"/>
  <c r="S478" i="214"/>
  <c r="AE7" i="219"/>
  <c r="AE6" i="219" s="1"/>
  <c r="R327" i="218"/>
  <c r="R272" i="218"/>
  <c r="R124" i="218"/>
  <c r="S468" i="217"/>
  <c r="S277" i="217"/>
  <c r="AO165" i="217"/>
  <c r="S127" i="217"/>
  <c r="S407" i="216"/>
  <c r="R324" i="216"/>
  <c r="R223" i="216"/>
  <c r="S178" i="216"/>
  <c r="S84" i="216"/>
  <c r="S468" i="215"/>
  <c r="S413" i="215"/>
  <c r="S330" i="215"/>
  <c r="R243" i="215"/>
  <c r="R127" i="215"/>
  <c r="S114" i="215"/>
  <c r="S85" i="215"/>
  <c r="R52" i="215"/>
  <c r="R25" i="215"/>
  <c r="S457" i="214"/>
  <c r="R427" i="214"/>
  <c r="R399" i="214"/>
  <c r="S366" i="214"/>
  <c r="S340" i="214"/>
  <c r="R291" i="214"/>
  <c r="S268" i="214"/>
  <c r="S244" i="214"/>
  <c r="S222" i="214"/>
  <c r="S201" i="214"/>
  <c r="S158" i="214"/>
  <c r="S133" i="214"/>
  <c r="R94" i="214"/>
  <c r="R67" i="214"/>
  <c r="S44" i="214"/>
  <c r="S16" i="214"/>
  <c r="S493" i="213"/>
  <c r="R450" i="213"/>
  <c r="R427" i="213"/>
  <c r="R373" i="213"/>
  <c r="R330" i="213"/>
  <c r="S307" i="213"/>
  <c r="S262" i="213"/>
  <c r="S244" i="213"/>
  <c r="S218" i="213"/>
  <c r="S180" i="213"/>
  <c r="S153" i="213"/>
  <c r="S135" i="213"/>
  <c r="R75" i="213"/>
  <c r="S326" i="218"/>
  <c r="AR454" i="217"/>
  <c r="S220" i="217"/>
  <c r="R127" i="217"/>
  <c r="S507" i="216"/>
  <c r="S456" i="216"/>
  <c r="AP403" i="216"/>
  <c r="R323" i="216"/>
  <c r="R176" i="216"/>
  <c r="R84" i="216"/>
  <c r="AM7" i="216"/>
  <c r="AM6" i="216" s="1"/>
  <c r="S467" i="215"/>
  <c r="R413" i="215"/>
  <c r="R330" i="215"/>
  <c r="S240" i="215"/>
  <c r="R197" i="215"/>
  <c r="S163" i="215"/>
  <c r="S124" i="215"/>
  <c r="S82" i="215"/>
  <c r="S51" i="215"/>
  <c r="AQ12" i="215"/>
  <c r="R455" i="214"/>
  <c r="S424" i="214"/>
  <c r="S398" i="214"/>
  <c r="R366" i="214"/>
  <c r="R340" i="214"/>
  <c r="R315" i="214"/>
  <c r="S288" i="214"/>
  <c r="R244" i="214"/>
  <c r="R222" i="214"/>
  <c r="R216" i="214"/>
  <c r="AR199" i="214"/>
  <c r="S157" i="214"/>
  <c r="R133" i="214"/>
  <c r="S93" i="214"/>
  <c r="S66" i="214"/>
  <c r="S43" i="214"/>
  <c r="R16" i="214"/>
  <c r="R493" i="213"/>
  <c r="R448" i="213"/>
  <c r="S426" i="213"/>
  <c r="S400" i="213"/>
  <c r="S372" i="213"/>
  <c r="S329" i="213"/>
  <c r="R307" i="213"/>
  <c r="R262" i="213"/>
  <c r="R244" i="213"/>
  <c r="R217" i="213"/>
  <c r="R180" i="213"/>
  <c r="R153" i="213"/>
  <c r="R135" i="213"/>
  <c r="S74" i="213"/>
  <c r="S58" i="213"/>
  <c r="S43" i="213"/>
  <c r="AN12" i="213"/>
  <c r="R511" i="212"/>
  <c r="S446" i="219"/>
  <c r="AN318" i="218"/>
  <c r="R183" i="218"/>
  <c r="AP216" i="217"/>
  <c r="S126" i="217"/>
  <c r="R507" i="216"/>
  <c r="R456" i="216"/>
  <c r="R321" i="216"/>
  <c r="S83" i="216"/>
  <c r="R36" i="216"/>
  <c r="AL7" i="216"/>
  <c r="AL6" i="216" s="1"/>
  <c r="R501" i="215"/>
  <c r="S411" i="215"/>
  <c r="R329" i="215"/>
  <c r="S195" i="215"/>
  <c r="R163" i="215"/>
  <c r="R118" i="215"/>
  <c r="R51" i="215"/>
  <c r="AP12" i="215"/>
  <c r="R483" i="214"/>
  <c r="AR454" i="214"/>
  <c r="S423" i="214"/>
  <c r="R398" i="214"/>
  <c r="S365" i="214"/>
  <c r="S314" i="214"/>
  <c r="R288" i="214"/>
  <c r="S243" i="214"/>
  <c r="S219" i="214"/>
  <c r="S178" i="214"/>
  <c r="AN12" i="220"/>
  <c r="AR352" i="219"/>
  <c r="AR182" i="218"/>
  <c r="AO216" i="217"/>
  <c r="R52" i="217"/>
  <c r="AO505" i="216"/>
  <c r="S363" i="216"/>
  <c r="R124" i="216"/>
  <c r="S81" i="216"/>
  <c r="AO29" i="216"/>
  <c r="AK7" i="216"/>
  <c r="S500" i="215"/>
  <c r="S410" i="215"/>
  <c r="S366" i="215"/>
  <c r="S327" i="215"/>
  <c r="R279" i="215"/>
  <c r="R193" i="215"/>
  <c r="R161" i="215"/>
  <c r="S116" i="215"/>
  <c r="AN12" i="215"/>
  <c r="S482" i="214"/>
  <c r="AO454" i="214"/>
  <c r="R423" i="214"/>
  <c r="S396" i="214"/>
  <c r="S363" i="214"/>
  <c r="R314" i="214"/>
  <c r="S287" i="214"/>
  <c r="R240" i="214"/>
  <c r="R217" i="214"/>
  <c r="R178" i="214"/>
  <c r="S153" i="214"/>
  <c r="R132" i="214"/>
  <c r="S86" i="214"/>
  <c r="S65" i="214"/>
  <c r="S37" i="214"/>
  <c r="S490" i="213"/>
  <c r="R463" i="213"/>
  <c r="R444" i="213"/>
  <c r="S424" i="213"/>
  <c r="S399" i="213"/>
  <c r="S371" i="213"/>
  <c r="R346" i="213"/>
  <c r="R324" i="213"/>
  <c r="AO301" i="213"/>
  <c r="R261" i="213"/>
  <c r="S241" i="213"/>
  <c r="AN216" i="213"/>
  <c r="R178" i="213"/>
  <c r="R150" i="213"/>
  <c r="S90" i="213"/>
  <c r="S72" i="213"/>
  <c r="S56" i="213"/>
  <c r="R42" i="213"/>
  <c r="S509" i="212"/>
  <c r="R495" i="212"/>
  <c r="S477" i="212"/>
  <c r="S462" i="212"/>
  <c r="S444" i="212"/>
  <c r="S429" i="212"/>
  <c r="R411" i="212"/>
  <c r="R396" i="212"/>
  <c r="R376" i="212"/>
  <c r="S357" i="212"/>
  <c r="R345" i="212"/>
  <c r="S327" i="212"/>
  <c r="S313" i="212"/>
  <c r="S297" i="212"/>
  <c r="AP216" i="212"/>
  <c r="AQ199" i="212"/>
  <c r="S183" i="212"/>
  <c r="AR165" i="212"/>
  <c r="R153" i="212"/>
  <c r="R137" i="212"/>
  <c r="S120" i="212"/>
  <c r="R109" i="212"/>
  <c r="R82" i="212"/>
  <c r="S72" i="212"/>
  <c r="S60" i="212"/>
  <c r="AQ46" i="212"/>
  <c r="R34" i="212"/>
  <c r="S328" i="217"/>
  <c r="AN216" i="217"/>
  <c r="S51" i="217"/>
  <c r="R354" i="216"/>
  <c r="S122" i="216"/>
  <c r="R500" i="215"/>
  <c r="R408" i="215"/>
  <c r="S360" i="215"/>
  <c r="S275" i="215"/>
  <c r="S186" i="215"/>
  <c r="R116" i="215"/>
  <c r="S520" i="214"/>
  <c r="R482" i="214"/>
  <c r="AN454" i="214"/>
  <c r="S422" i="214"/>
  <c r="AP386" i="214"/>
  <c r="S360" i="214"/>
  <c r="S313" i="214"/>
  <c r="R287" i="214"/>
  <c r="R236" i="214"/>
  <c r="AR216" i="214"/>
  <c r="S177" i="214"/>
  <c r="S152" i="214"/>
  <c r="S111" i="214"/>
  <c r="R86" i="214"/>
  <c r="R36" i="214"/>
  <c r="AP488" i="213"/>
  <c r="S462" i="213"/>
  <c r="S442" i="213"/>
  <c r="R399" i="213"/>
  <c r="R371" i="213"/>
  <c r="R344" i="213"/>
  <c r="S323" i="213"/>
  <c r="S282" i="213"/>
  <c r="S260" i="213"/>
  <c r="S234" i="213"/>
  <c r="S197" i="213"/>
  <c r="S177" i="213"/>
  <c r="S149" i="213"/>
  <c r="R111" i="213"/>
  <c r="R90" i="213"/>
  <c r="R72" i="213"/>
  <c r="R56" i="213"/>
  <c r="S41" i="213"/>
  <c r="S27" i="213"/>
  <c r="S508" i="212"/>
  <c r="S494" i="212"/>
  <c r="R477" i="212"/>
  <c r="R462" i="212"/>
  <c r="R444" i="212"/>
  <c r="R429" i="212"/>
  <c r="S410" i="212"/>
  <c r="R393" i="212"/>
  <c r="S375" i="212"/>
  <c r="R357" i="212"/>
  <c r="S344" i="212"/>
  <c r="R327" i="212"/>
  <c r="R313" i="212"/>
  <c r="R297" i="212"/>
  <c r="S282" i="212"/>
  <c r="AP199" i="212"/>
  <c r="AP182" i="212"/>
  <c r="AQ165" i="212"/>
  <c r="S150" i="212"/>
  <c r="R135" i="212"/>
  <c r="R120" i="212"/>
  <c r="S108" i="212"/>
  <c r="AR80" i="212"/>
  <c r="S80" i="212"/>
  <c r="R72" i="212"/>
  <c r="R60" i="212"/>
  <c r="S21" i="212"/>
  <c r="R510" i="211"/>
  <c r="S499" i="211"/>
  <c r="S486" i="211"/>
  <c r="AR471" i="211"/>
  <c r="S458" i="211"/>
  <c r="S448" i="211"/>
  <c r="AR420" i="211"/>
  <c r="R410" i="211"/>
  <c r="S398" i="211"/>
  <c r="S371" i="211"/>
  <c r="S361" i="211"/>
  <c r="S349" i="211"/>
  <c r="AP335" i="211"/>
  <c r="S321" i="211"/>
  <c r="S310" i="211"/>
  <c r="R297" i="211"/>
  <c r="R268" i="211"/>
  <c r="S256" i="211"/>
  <c r="S242" i="211"/>
  <c r="R231" i="211"/>
  <c r="AQ216" i="211"/>
  <c r="S207" i="211"/>
  <c r="R170" i="211"/>
  <c r="S161" i="211"/>
  <c r="R150" i="211"/>
  <c r="S141" i="211"/>
  <c r="AQ131" i="211"/>
  <c r="S122" i="211"/>
  <c r="R103" i="211"/>
  <c r="S94" i="211"/>
  <c r="S83" i="211"/>
  <c r="S75" i="211"/>
  <c r="S65" i="211"/>
  <c r="S56" i="211"/>
  <c r="S514" i="219"/>
  <c r="R254" i="217"/>
  <c r="S163" i="217"/>
  <c r="S48" i="217"/>
  <c r="R353" i="216"/>
  <c r="S265" i="216"/>
  <c r="R214" i="216"/>
  <c r="R122" i="216"/>
  <c r="S495" i="215"/>
  <c r="R360" i="215"/>
  <c r="R275" i="215"/>
  <c r="AQ182" i="215"/>
  <c r="S517" i="214"/>
  <c r="R478" i="214"/>
  <c r="AO386" i="214"/>
  <c r="R357" i="214"/>
  <c r="S309" i="214"/>
  <c r="S286" i="214"/>
  <c r="S262" i="214"/>
  <c r="S235" i="214"/>
  <c r="S233" i="214"/>
  <c r="AP216" i="214"/>
  <c r="R176" i="214"/>
  <c r="R152" i="214"/>
  <c r="R109" i="214"/>
  <c r="R84" i="214"/>
  <c r="S34" i="214"/>
  <c r="R462" i="213"/>
  <c r="R442" i="213"/>
  <c r="S398" i="213"/>
  <c r="S341" i="213"/>
  <c r="R323" i="213"/>
  <c r="R282" i="213"/>
  <c r="S255" i="213"/>
  <c r="R234" i="213"/>
  <c r="R197" i="213"/>
  <c r="R177" i="213"/>
  <c r="R149" i="213"/>
  <c r="S110" i="213"/>
  <c r="S89" i="213"/>
  <c r="R422" i="221"/>
  <c r="S416" i="220"/>
  <c r="S446" i="217"/>
  <c r="R253" i="217"/>
  <c r="R163" i="217"/>
  <c r="R48" i="217"/>
  <c r="R389" i="216"/>
  <c r="R386" i="216"/>
  <c r="AO352" i="216"/>
  <c r="S259" i="216"/>
  <c r="R156" i="216"/>
  <c r="S121" i="216"/>
  <c r="AQ488" i="215"/>
  <c r="S452" i="215"/>
  <c r="R356" i="215"/>
  <c r="S271" i="215"/>
  <c r="R228" i="215"/>
  <c r="AP182" i="215"/>
  <c r="R517" i="214"/>
  <c r="S477" i="214"/>
  <c r="S356" i="214"/>
  <c r="S333" i="214"/>
  <c r="R309" i="214"/>
  <c r="S259" i="214"/>
  <c r="R234" i="214"/>
  <c r="S194" i="214"/>
  <c r="S175" i="214"/>
  <c r="S151" i="214"/>
  <c r="S108" i="214"/>
  <c r="S83" i="214"/>
  <c r="S33" i="214"/>
  <c r="S520" i="213"/>
  <c r="S461" i="213"/>
  <c r="S441" i="213"/>
  <c r="S396" i="213"/>
  <c r="R341" i="213"/>
  <c r="S321" i="213"/>
  <c r="S275" i="213"/>
  <c r="R255" i="213"/>
  <c r="S250" i="213"/>
  <c r="AR233" i="213"/>
  <c r="S196" i="213"/>
  <c r="S169" i="213"/>
  <c r="AR148" i="213"/>
  <c r="S107" i="213"/>
  <c r="R89" i="213"/>
  <c r="S69" i="213"/>
  <c r="R54" i="213"/>
  <c r="R38" i="213"/>
  <c r="R26" i="213"/>
  <c r="R306" i="218"/>
  <c r="R514" i="217"/>
  <c r="S439" i="217"/>
  <c r="AR250" i="217"/>
  <c r="S162" i="217"/>
  <c r="AP46" i="217"/>
  <c r="S443" i="216"/>
  <c r="S388" i="216"/>
  <c r="S315" i="216"/>
  <c r="R256" i="216"/>
  <c r="AR148" i="216"/>
  <c r="R121" i="216"/>
  <c r="R452" i="215"/>
  <c r="S227" i="215"/>
  <c r="AO182" i="215"/>
  <c r="R74" i="215"/>
  <c r="R44" i="215"/>
  <c r="S515" i="214"/>
  <c r="R477" i="214"/>
  <c r="R356" i="214"/>
  <c r="R333" i="214"/>
  <c r="S308" i="214"/>
  <c r="R259" i="214"/>
  <c r="AR233" i="214"/>
  <c r="R194" i="214"/>
  <c r="S173" i="214"/>
  <c r="S149" i="214"/>
  <c r="R108" i="214"/>
  <c r="R83" i="214"/>
  <c r="R33" i="214"/>
  <c r="R518" i="213"/>
  <c r="R460" i="213"/>
  <c r="R441" i="213"/>
  <c r="S389" i="213"/>
  <c r="S340" i="213"/>
  <c r="R321" i="213"/>
  <c r="R273" i="213"/>
  <c r="S254" i="213"/>
  <c r="AN233" i="213"/>
  <c r="R195" i="213"/>
  <c r="R168" i="213"/>
  <c r="AQ148" i="213"/>
  <c r="S128" i="213"/>
  <c r="S105" i="213"/>
  <c r="S87" i="213"/>
  <c r="S67" i="213"/>
  <c r="S53" i="213"/>
  <c r="R36" i="213"/>
  <c r="S25" i="213"/>
  <c r="AQ505" i="212"/>
  <c r="AQ488" i="212"/>
  <c r="S473" i="212"/>
  <c r="R459" i="212"/>
  <c r="R441" i="212"/>
  <c r="R426" i="212"/>
  <c r="R408" i="212"/>
  <c r="R390" i="212"/>
  <c r="R374" i="212"/>
  <c r="R354" i="212"/>
  <c r="R342" i="212"/>
  <c r="S324" i="212"/>
  <c r="R309" i="212"/>
  <c r="S295" i="212"/>
  <c r="R281" i="212"/>
  <c r="R264" i="212"/>
  <c r="S246" i="212"/>
  <c r="S229" i="212"/>
  <c r="AN165" i="212"/>
  <c r="AP148" i="212"/>
  <c r="S133" i="212"/>
  <c r="S118" i="212"/>
  <c r="R107" i="212"/>
  <c r="R95" i="212"/>
  <c r="AO80" i="212"/>
  <c r="R68" i="212"/>
  <c r="S57" i="212"/>
  <c r="S31" i="212"/>
  <c r="S18" i="212"/>
  <c r="AK7" i="212"/>
  <c r="S507" i="211"/>
  <c r="S496" i="211"/>
  <c r="R485" i="211"/>
  <c r="R456" i="211"/>
  <c r="R447" i="211"/>
  <c r="R434" i="211"/>
  <c r="AO420" i="211"/>
  <c r="R407" i="211"/>
  <c r="R396" i="211"/>
  <c r="AQ369" i="211"/>
  <c r="S358" i="211"/>
  <c r="R348" i="211"/>
  <c r="R320" i="211"/>
  <c r="R309" i="211"/>
  <c r="S295" i="211"/>
  <c r="AO267" i="211"/>
  <c r="R252" i="211"/>
  <c r="S240" i="211"/>
  <c r="S226" i="211"/>
  <c r="AN216" i="211"/>
  <c r="R206" i="211"/>
  <c r="S197" i="211"/>
  <c r="S187" i="211"/>
  <c r="S179" i="211"/>
  <c r="R168" i="211"/>
  <c r="S159" i="211"/>
  <c r="AQ148" i="211"/>
  <c r="R140" i="211"/>
  <c r="AN131" i="211"/>
  <c r="R121" i="211"/>
  <c r="S112" i="211"/>
  <c r="S101" i="211"/>
  <c r="R93" i="211"/>
  <c r="R74" i="211"/>
  <c r="AR63" i="211"/>
  <c r="R55" i="211"/>
  <c r="R51" i="220"/>
  <c r="S235" i="219"/>
  <c r="S430" i="218"/>
  <c r="R35" i="217"/>
  <c r="S482" i="216"/>
  <c r="R350" i="216"/>
  <c r="S191" i="216"/>
  <c r="R112" i="216"/>
  <c r="R25" i="216"/>
  <c r="S484" i="215"/>
  <c r="S396" i="215"/>
  <c r="S338" i="215"/>
  <c r="R309" i="215"/>
  <c r="R254" i="215"/>
  <c r="S177" i="215"/>
  <c r="R134" i="215"/>
  <c r="AN97" i="215"/>
  <c r="AR63" i="215"/>
  <c r="AN29" i="215"/>
  <c r="AG7" i="215"/>
  <c r="AG6" i="215" s="1"/>
  <c r="S443" i="214"/>
  <c r="R406" i="214"/>
  <c r="S378" i="214"/>
  <c r="S323" i="214"/>
  <c r="S280" i="214"/>
  <c r="R253" i="214"/>
  <c r="S211" i="214"/>
  <c r="R184" i="214"/>
  <c r="R182" i="214"/>
  <c r="R166" i="214"/>
  <c r="R126" i="214"/>
  <c r="S101" i="214"/>
  <c r="S54" i="214"/>
  <c r="AH7" i="214"/>
  <c r="AH6" i="214" s="1"/>
  <c r="S506" i="213"/>
  <c r="R477" i="213"/>
  <c r="AO454" i="213"/>
  <c r="S413" i="213"/>
  <c r="R358" i="213"/>
  <c r="R336" i="213"/>
  <c r="S295" i="213"/>
  <c r="S268" i="213"/>
  <c r="S231" i="213"/>
  <c r="S207" i="213"/>
  <c r="R188" i="213"/>
  <c r="S144" i="213"/>
  <c r="R124" i="213"/>
  <c r="R98" i="213"/>
  <c r="S82" i="213"/>
  <c r="AQ63" i="213"/>
  <c r="S48" i="213"/>
  <c r="S31" i="213"/>
  <c r="R21" i="213"/>
  <c r="AH7" i="213"/>
  <c r="AH6" i="213" s="1"/>
  <c r="AO454" i="212"/>
  <c r="AN437" i="212"/>
  <c r="R421" i="212"/>
  <c r="AN386" i="212"/>
  <c r="AO352" i="212"/>
  <c r="AR335" i="212"/>
  <c r="R321" i="212"/>
  <c r="R304" i="212"/>
  <c r="R290" i="212"/>
  <c r="S274" i="212"/>
  <c r="S260" i="212"/>
  <c r="R242" i="212"/>
  <c r="S225" i="212"/>
  <c r="S210" i="212"/>
  <c r="S193" i="212"/>
  <c r="R177" i="212"/>
  <c r="R163" i="212"/>
  <c r="R115" i="212"/>
  <c r="S100" i="212"/>
  <c r="S91" i="212"/>
  <c r="R65" i="212"/>
  <c r="S53" i="212"/>
  <c r="R43" i="212"/>
  <c r="R15" i="212"/>
  <c r="X7" i="212"/>
  <c r="X6" i="212" s="1"/>
  <c r="R520" i="211"/>
  <c r="AN505" i="211"/>
  <c r="S492" i="211"/>
  <c r="S481" i="211"/>
  <c r="S468" i="211"/>
  <c r="AP454" i="211"/>
  <c r="S441" i="211"/>
  <c r="S430" i="211"/>
  <c r="AR403" i="211"/>
  <c r="S390" i="211"/>
  <c r="AN46" i="220"/>
  <c r="S234" i="219"/>
  <c r="S293" i="217"/>
  <c r="S242" i="217"/>
  <c r="R142" i="217"/>
  <c r="R482" i="216"/>
  <c r="R349" i="216"/>
  <c r="R243" i="216"/>
  <c r="R191" i="216"/>
  <c r="S111" i="216"/>
  <c r="R22" i="216"/>
  <c r="R484" i="215"/>
  <c r="R396" i="215"/>
  <c r="AP335" i="215"/>
  <c r="S176" i="215"/>
  <c r="S133" i="215"/>
  <c r="AQ63" i="215"/>
  <c r="AF7" i="215"/>
  <c r="AF6" i="215" s="1"/>
  <c r="R496" i="214"/>
  <c r="R443" i="214"/>
  <c r="AQ403" i="214"/>
  <c r="R378" i="214"/>
  <c r="S350" i="214"/>
  <c r="R323" i="214"/>
  <c r="R279" i="214"/>
  <c r="S252" i="214"/>
  <c r="S208" i="214"/>
  <c r="S183" i="214"/>
  <c r="S144" i="214"/>
  <c r="S125" i="214"/>
  <c r="S99" i="214"/>
  <c r="S78" i="214"/>
  <c r="R53" i="214"/>
  <c r="S26" i="214"/>
  <c r="AF7" i="214"/>
  <c r="AF6" i="214" s="1"/>
  <c r="R506" i="213"/>
  <c r="S476" i="213"/>
  <c r="AN454" i="213"/>
  <c r="R435" i="213"/>
  <c r="R411" i="213"/>
  <c r="S357" i="213"/>
  <c r="AO335" i="213"/>
  <c r="S316" i="213"/>
  <c r="R295" i="213"/>
  <c r="R268" i="213"/>
  <c r="R231" i="213"/>
  <c r="R204" i="213"/>
  <c r="S187" i="213"/>
  <c r="R143" i="213"/>
  <c r="S123" i="213"/>
  <c r="AR97" i="213"/>
  <c r="AP80" i="213"/>
  <c r="AP63" i="213"/>
  <c r="AP46" i="213"/>
  <c r="R31" i="213"/>
  <c r="R29" i="213"/>
  <c r="S20" i="213"/>
  <c r="AG7" i="213"/>
  <c r="AG6" i="213" s="1"/>
  <c r="S519" i="212"/>
  <c r="AN420" i="212"/>
  <c r="AQ335" i="212"/>
  <c r="S320" i="212"/>
  <c r="R302" i="212"/>
  <c r="S289" i="212"/>
  <c r="R274" i="212"/>
  <c r="S259" i="212"/>
  <c r="R240" i="212"/>
  <c r="S222" i="212"/>
  <c r="R209" i="212"/>
  <c r="S191" i="212"/>
  <c r="S176" i="212"/>
  <c r="R160" i="212"/>
  <c r="AR114" i="212"/>
  <c r="R100" i="212"/>
  <c r="R91" i="212"/>
  <c r="S64" i="212"/>
  <c r="S41" i="212"/>
  <c r="S14" i="212"/>
  <c r="W7" i="212"/>
  <c r="S519" i="211"/>
  <c r="R491" i="211"/>
  <c r="R481" i="211"/>
  <c r="R468" i="211"/>
  <c r="R441" i="211"/>
  <c r="R430" i="211"/>
  <c r="R418" i="211"/>
  <c r="AQ403" i="211"/>
  <c r="R390" i="211"/>
  <c r="S208" i="218"/>
  <c r="X7" i="217"/>
  <c r="X6" i="217" s="1"/>
  <c r="AP471" i="216"/>
  <c r="S418" i="216"/>
  <c r="R48" i="216"/>
  <c r="R431" i="215"/>
  <c r="S309" i="215"/>
  <c r="R245" i="215"/>
  <c r="AO131" i="215"/>
  <c r="AO29" i="215"/>
  <c r="R473" i="214"/>
  <c r="R228" i="214"/>
  <c r="R191" i="214"/>
  <c r="R159" i="214"/>
  <c r="R128" i="214"/>
  <c r="S95" i="214"/>
  <c r="S58" i="214"/>
  <c r="R17" i="214"/>
  <c r="S477" i="213"/>
  <c r="S445" i="213"/>
  <c r="S415" i="213"/>
  <c r="S381" i="213"/>
  <c r="R337" i="213"/>
  <c r="S306" i="213"/>
  <c r="R272" i="213"/>
  <c r="R245" i="213"/>
  <c r="S209" i="213"/>
  <c r="R142" i="213"/>
  <c r="R83" i="213"/>
  <c r="R57" i="213"/>
  <c r="AQ29" i="213"/>
  <c r="AN505" i="212"/>
  <c r="R469" i="212"/>
  <c r="S448" i="212"/>
  <c r="R428" i="212"/>
  <c r="R364" i="212"/>
  <c r="R344" i="212"/>
  <c r="S321" i="212"/>
  <c r="S262" i="212"/>
  <c r="R243" i="212"/>
  <c r="R220" i="212"/>
  <c r="S202" i="212"/>
  <c r="S145" i="212"/>
  <c r="S126" i="212"/>
  <c r="R108" i="212"/>
  <c r="R94" i="212"/>
  <c r="R77" i="212"/>
  <c r="AO29" i="212"/>
  <c r="S13" i="212"/>
  <c r="K7" i="212"/>
  <c r="K6" i="212" s="1"/>
  <c r="S513" i="211"/>
  <c r="R500" i="211"/>
  <c r="R483" i="211"/>
  <c r="S467" i="211"/>
  <c r="AQ420" i="211"/>
  <c r="R406" i="211"/>
  <c r="R389" i="211"/>
  <c r="R379" i="211"/>
  <c r="R366" i="211"/>
  <c r="R336" i="211"/>
  <c r="R324" i="211"/>
  <c r="R310" i="211"/>
  <c r="R295" i="211"/>
  <c r="S281" i="211"/>
  <c r="AP250" i="211"/>
  <c r="R234" i="211"/>
  <c r="S221" i="211"/>
  <c r="R211" i="211"/>
  <c r="AP199" i="211"/>
  <c r="R190" i="211"/>
  <c r="S169" i="211"/>
  <c r="S158" i="211"/>
  <c r="AN148" i="211"/>
  <c r="S137" i="211"/>
  <c r="S128" i="211"/>
  <c r="R116" i="211"/>
  <c r="S106" i="211"/>
  <c r="R85" i="211"/>
  <c r="S76" i="211"/>
  <c r="R64" i="211"/>
  <c r="R54" i="211"/>
  <c r="S36" i="211"/>
  <c r="S19" i="211"/>
  <c r="Z7" i="211"/>
  <c r="Z6" i="211" s="1"/>
  <c r="R512" i="210"/>
  <c r="R493" i="210"/>
  <c r="R485" i="210"/>
  <c r="R474" i="210"/>
  <c r="R466" i="210"/>
  <c r="R455" i="210"/>
  <c r="R447" i="210"/>
  <c r="AO437" i="210"/>
  <c r="R428" i="210"/>
  <c r="S408" i="210"/>
  <c r="R401" i="210"/>
  <c r="S389" i="210"/>
  <c r="R382" i="210"/>
  <c r="R371" i="210"/>
  <c r="R363" i="210"/>
  <c r="AQ352" i="210"/>
  <c r="S343" i="210"/>
  <c r="R324" i="210"/>
  <c r="R315" i="210"/>
  <c r="R304" i="210"/>
  <c r="S295" i="210"/>
  <c r="AR284" i="210"/>
  <c r="R276" i="210"/>
  <c r="S257" i="210"/>
  <c r="S240" i="210"/>
  <c r="R223" i="210"/>
  <c r="R206" i="210"/>
  <c r="R189" i="210"/>
  <c r="R172" i="210"/>
  <c r="S154" i="210"/>
  <c r="R137" i="210"/>
  <c r="S129" i="210"/>
  <c r="S119" i="210"/>
  <c r="S112" i="210"/>
  <c r="S102" i="210"/>
  <c r="S95" i="210"/>
  <c r="S85" i="210"/>
  <c r="S78" i="210"/>
  <c r="S68" i="210"/>
  <c r="R61" i="210"/>
  <c r="R51" i="210"/>
  <c r="S43" i="210"/>
  <c r="S33" i="210"/>
  <c r="R27" i="210"/>
  <c r="R17" i="210"/>
  <c r="Z7" i="210"/>
  <c r="Z6" i="210" s="1"/>
  <c r="R513" i="209"/>
  <c r="R496" i="209"/>
  <c r="S478" i="209"/>
  <c r="S461" i="209"/>
  <c r="S444" i="209"/>
  <c r="R428" i="209"/>
  <c r="R411" i="209"/>
  <c r="R394" i="209"/>
  <c r="R377" i="209"/>
  <c r="R360" i="209"/>
  <c r="R343" i="209"/>
  <c r="R326" i="209"/>
  <c r="S308" i="209"/>
  <c r="S291" i="209"/>
  <c r="R274" i="209"/>
  <c r="S256" i="209"/>
  <c r="R85" i="219"/>
  <c r="R408" i="216"/>
  <c r="R299" i="216"/>
  <c r="S47" i="216"/>
  <c r="R425" i="215"/>
  <c r="R244" i="215"/>
  <c r="S380" i="214"/>
  <c r="S227" i="214"/>
  <c r="S187" i="214"/>
  <c r="R157" i="214"/>
  <c r="S127" i="214"/>
  <c r="S94" i="214"/>
  <c r="S55" i="214"/>
  <c r="R476" i="213"/>
  <c r="S440" i="213"/>
  <c r="S410" i="213"/>
  <c r="R372" i="213"/>
  <c r="S336" i="213"/>
  <c r="S271" i="213"/>
  <c r="S243" i="213"/>
  <c r="S203" i="213"/>
  <c r="S199" i="213"/>
  <c r="S179" i="213"/>
  <c r="S141" i="213"/>
  <c r="S55" i="213"/>
  <c r="AP29" i="213"/>
  <c r="R468" i="212"/>
  <c r="S445" i="212"/>
  <c r="S423" i="212"/>
  <c r="S383" i="212"/>
  <c r="S363" i="212"/>
  <c r="S342" i="212"/>
  <c r="AP318" i="212"/>
  <c r="R282" i="212"/>
  <c r="R262" i="212"/>
  <c r="S239" i="212"/>
  <c r="S219" i="212"/>
  <c r="S200" i="212"/>
  <c r="R145" i="212"/>
  <c r="R126" i="212"/>
  <c r="S107" i="212"/>
  <c r="S93" i="212"/>
  <c r="S76" i="212"/>
  <c r="S61" i="212"/>
  <c r="AP12" i="212"/>
  <c r="J7" i="212"/>
  <c r="J6" i="212" s="1"/>
  <c r="S511" i="211"/>
  <c r="R499" i="211"/>
  <c r="S482" i="211"/>
  <c r="R466" i="211"/>
  <c r="S452" i="211"/>
  <c r="AP420" i="211"/>
  <c r="S404" i="211"/>
  <c r="S388" i="211"/>
  <c r="S378" i="211"/>
  <c r="S365" i="211"/>
  <c r="AR335" i="211"/>
  <c r="R322" i="211"/>
  <c r="S309" i="211"/>
  <c r="S293" i="211"/>
  <c r="S279" i="211"/>
  <c r="AN250" i="211"/>
  <c r="AR233" i="211"/>
  <c r="R221" i="211"/>
  <c r="S210" i="211"/>
  <c r="AO199" i="211"/>
  <c r="S189" i="211"/>
  <c r="R169" i="211"/>
  <c r="R158" i="211"/>
  <c r="R137" i="211"/>
  <c r="R128" i="211"/>
  <c r="S115" i="211"/>
  <c r="R106" i="211"/>
  <c r="S84" i="211"/>
  <c r="R75" i="211"/>
  <c r="AQ63" i="211"/>
  <c r="S53" i="211"/>
  <c r="R36" i="211"/>
  <c r="S18" i="211"/>
  <c r="Y7" i="211"/>
  <c r="Y6" i="211" s="1"/>
  <c r="S511" i="210"/>
  <c r="S503" i="210"/>
  <c r="S492" i="210"/>
  <c r="S484" i="210"/>
  <c r="S473" i="210"/>
  <c r="S465" i="210"/>
  <c r="AR454" i="210"/>
  <c r="S446" i="210"/>
  <c r="AN437" i="210"/>
  <c r="S427" i="210"/>
  <c r="R408" i="210"/>
  <c r="R400" i="210"/>
  <c r="R389" i="210"/>
  <c r="S381" i="210"/>
  <c r="S370" i="210"/>
  <c r="S362" i="210"/>
  <c r="AP352" i="210"/>
  <c r="R343" i="210"/>
  <c r="S323" i="210"/>
  <c r="S314" i="210"/>
  <c r="R303" i="210"/>
  <c r="R295" i="210"/>
  <c r="AQ284" i="210"/>
  <c r="S275" i="210"/>
  <c r="R257" i="210"/>
  <c r="R240" i="210"/>
  <c r="S222" i="210"/>
  <c r="S205" i="210"/>
  <c r="S188" i="210"/>
  <c r="S171" i="210"/>
  <c r="R154" i="210"/>
  <c r="S146" i="210"/>
  <c r="S136" i="210"/>
  <c r="R129" i="210"/>
  <c r="R119" i="210"/>
  <c r="R112" i="210"/>
  <c r="R102" i="210"/>
  <c r="R95" i="210"/>
  <c r="R85" i="210"/>
  <c r="R78" i="210"/>
  <c r="R68" i="210"/>
  <c r="S60" i="210"/>
  <c r="S50" i="210"/>
  <c r="R43" i="210"/>
  <c r="R33" i="210"/>
  <c r="S26" i="210"/>
  <c r="S16" i="210"/>
  <c r="Y7" i="210"/>
  <c r="Y6" i="210" s="1"/>
  <c r="S512" i="209"/>
  <c r="S495" i="209"/>
  <c r="R478" i="209"/>
  <c r="R461" i="209"/>
  <c r="R444" i="209"/>
  <c r="S427" i="209"/>
  <c r="S410" i="209"/>
  <c r="S393" i="209"/>
  <c r="S376" i="209"/>
  <c r="S359" i="209"/>
  <c r="S342" i="209"/>
  <c r="S325" i="209"/>
  <c r="R308" i="209"/>
  <c r="R291" i="209"/>
  <c r="S273" i="209"/>
  <c r="R256" i="209"/>
  <c r="R242" i="217"/>
  <c r="R294" i="216"/>
  <c r="S227" i="216"/>
  <c r="R111" i="216"/>
  <c r="S243" i="215"/>
  <c r="R379" i="214"/>
  <c r="S299" i="214"/>
  <c r="S225" i="214"/>
  <c r="S185" i="214"/>
  <c r="AN148" i="214"/>
  <c r="S123" i="214"/>
  <c r="S91" i="214"/>
  <c r="R55" i="214"/>
  <c r="S475" i="213"/>
  <c r="R410" i="213"/>
  <c r="R269" i="213"/>
  <c r="R202" i="213"/>
  <c r="S167" i="213"/>
  <c r="R140" i="213"/>
  <c r="R53" i="213"/>
  <c r="AO29" i="213"/>
  <c r="S486" i="212"/>
  <c r="S467" i="212"/>
  <c r="R445" i="212"/>
  <c r="S422" i="212"/>
  <c r="R381" i="212"/>
  <c r="R361" i="212"/>
  <c r="S341" i="212"/>
  <c r="S281" i="212"/>
  <c r="S261" i="212"/>
  <c r="R239" i="212"/>
  <c r="R218" i="212"/>
  <c r="R200" i="212"/>
  <c r="S159" i="212"/>
  <c r="S144" i="212"/>
  <c r="S125" i="212"/>
  <c r="S106" i="212"/>
  <c r="R93" i="212"/>
  <c r="R76" i="212"/>
  <c r="R61" i="212"/>
  <c r="I7" i="212"/>
  <c r="R511" i="211"/>
  <c r="S498" i="211"/>
  <c r="R482" i="211"/>
  <c r="S465" i="211"/>
  <c r="R452" i="211"/>
  <c r="R404" i="211"/>
  <c r="R387" i="211"/>
  <c r="R378" i="211"/>
  <c r="R365" i="211"/>
  <c r="AQ335" i="211"/>
  <c r="R321" i="211"/>
  <c r="S308" i="211"/>
  <c r="R293" i="211"/>
  <c r="R279" i="211"/>
  <c r="AQ233" i="211"/>
  <c r="S220" i="211"/>
  <c r="S209" i="211"/>
  <c r="AN199" i="211"/>
  <c r="R189" i="211"/>
  <c r="S180" i="211"/>
  <c r="S167" i="211"/>
  <c r="S157" i="211"/>
  <c r="S136" i="211"/>
  <c r="S127" i="211"/>
  <c r="AR114" i="211"/>
  <c r="S105" i="211"/>
  <c r="R84" i="211"/>
  <c r="R471" i="218"/>
  <c r="R277" i="218"/>
  <c r="AR369" i="217"/>
  <c r="S240" i="217"/>
  <c r="AP165" i="217"/>
  <c r="AP284" i="216"/>
  <c r="AP148" i="216"/>
  <c r="S485" i="215"/>
  <c r="S73" i="215"/>
  <c r="S375" i="214"/>
  <c r="R299" i="214"/>
  <c r="S257" i="214"/>
  <c r="R225" i="214"/>
  <c r="R183" i="214"/>
  <c r="R123" i="214"/>
  <c r="S82" i="214"/>
  <c r="S52" i="214"/>
  <c r="S517" i="213"/>
  <c r="AP471" i="213"/>
  <c r="AR403" i="213"/>
  <c r="AR267" i="213"/>
  <c r="S201" i="213"/>
  <c r="R167" i="213"/>
  <c r="S138" i="213"/>
  <c r="S52" i="213"/>
  <c r="R486" i="212"/>
  <c r="S466" i="212"/>
  <c r="S443" i="212"/>
  <c r="R422" i="212"/>
  <c r="R380" i="212"/>
  <c r="R358" i="212"/>
  <c r="S339" i="212"/>
  <c r="R279" i="212"/>
  <c r="R261" i="212"/>
  <c r="S237" i="212"/>
  <c r="S217" i="212"/>
  <c r="AR199" i="212"/>
  <c r="R159" i="212"/>
  <c r="S141" i="212"/>
  <c r="R125" i="212"/>
  <c r="S104" i="212"/>
  <c r="S90" i="212"/>
  <c r="S75" i="212"/>
  <c r="S59" i="212"/>
  <c r="S44" i="212"/>
  <c r="S510" i="211"/>
  <c r="S494" i="211"/>
  <c r="R479" i="211"/>
  <c r="R465" i="211"/>
  <c r="S451" i="211"/>
  <c r="AP403" i="211"/>
  <c r="AR386" i="211"/>
  <c r="R386" i="211"/>
  <c r="S377" i="211"/>
  <c r="S364" i="211"/>
  <c r="AO335" i="211"/>
  <c r="S320" i="211"/>
  <c r="S306" i="211"/>
  <c r="S292" i="211"/>
  <c r="S278" i="211"/>
  <c r="R264" i="211"/>
  <c r="AP233" i="211"/>
  <c r="R219" i="211"/>
  <c r="R209" i="211"/>
  <c r="S188" i="211"/>
  <c r="R180" i="211"/>
  <c r="R167" i="211"/>
  <c r="R157" i="211"/>
  <c r="R136" i="211"/>
  <c r="S126" i="211"/>
  <c r="AQ114" i="211"/>
  <c r="R105" i="211"/>
  <c r="S95" i="211"/>
  <c r="R83" i="211"/>
  <c r="S73" i="211"/>
  <c r="AO63" i="211"/>
  <c r="S52" i="211"/>
  <c r="R35" i="211"/>
  <c r="S27" i="211"/>
  <c r="S17" i="211"/>
  <c r="R7" i="211"/>
  <c r="S510" i="210"/>
  <c r="S502" i="210"/>
  <c r="S491" i="210"/>
  <c r="S483" i="210"/>
  <c r="S472" i="210"/>
  <c r="S464" i="210"/>
  <c r="AP454" i="210"/>
  <c r="S445" i="210"/>
  <c r="R426" i="210"/>
  <c r="R418" i="210"/>
  <c r="S406" i="210"/>
  <c r="R399" i="210"/>
  <c r="R388" i="210"/>
  <c r="S380" i="210"/>
  <c r="AR369" i="210"/>
  <c r="S361" i="210"/>
  <c r="AN352" i="210"/>
  <c r="R342" i="210"/>
  <c r="S333" i="210"/>
  <c r="R322" i="210"/>
  <c r="R313" i="210"/>
  <c r="R302" i="210"/>
  <c r="R294" i="210"/>
  <c r="AO284" i="210"/>
  <c r="S274" i="210"/>
  <c r="R256" i="210"/>
  <c r="R239" i="210"/>
  <c r="S231" i="210"/>
  <c r="S221" i="210"/>
  <c r="S214" i="210"/>
  <c r="S204" i="210"/>
  <c r="S197" i="210"/>
  <c r="S187" i="210"/>
  <c r="S180" i="210"/>
  <c r="S170" i="210"/>
  <c r="R163" i="210"/>
  <c r="R153" i="210"/>
  <c r="S145" i="210"/>
  <c r="S135" i="210"/>
  <c r="R128" i="210"/>
  <c r="R118" i="210"/>
  <c r="R111" i="210"/>
  <c r="R101" i="210"/>
  <c r="R94" i="210"/>
  <c r="R84" i="210"/>
  <c r="R77" i="210"/>
  <c r="R67" i="210"/>
  <c r="S59" i="210"/>
  <c r="S49" i="210"/>
  <c r="R42" i="210"/>
  <c r="R32" i="210"/>
  <c r="S25" i="210"/>
  <c r="S15" i="210"/>
  <c r="W7" i="210"/>
  <c r="S511" i="209"/>
  <c r="S494" i="209"/>
  <c r="R477" i="209"/>
  <c r="R460" i="209"/>
  <c r="R443" i="209"/>
  <c r="S426" i="209"/>
  <c r="S409" i="209"/>
  <c r="S392" i="209"/>
  <c r="S375" i="209"/>
  <c r="S358" i="209"/>
  <c r="S341" i="209"/>
  <c r="S324" i="209"/>
  <c r="R307" i="209"/>
  <c r="R290" i="209"/>
  <c r="S239" i="217"/>
  <c r="S350" i="216"/>
  <c r="AN148" i="216"/>
  <c r="R482" i="215"/>
  <c r="S172" i="215"/>
  <c r="R73" i="215"/>
  <c r="R375" i="214"/>
  <c r="S332" i="214"/>
  <c r="S298" i="214"/>
  <c r="R257" i="214"/>
  <c r="AR182" i="214"/>
  <c r="R120" i="214"/>
  <c r="R52" i="214"/>
  <c r="S511" i="213"/>
  <c r="AO471" i="213"/>
  <c r="AN267" i="213"/>
  <c r="R201" i="213"/>
  <c r="S166" i="213"/>
  <c r="R136" i="213"/>
  <c r="R105" i="213"/>
  <c r="S51" i="213"/>
  <c r="R485" i="212"/>
  <c r="R466" i="212"/>
  <c r="R442" i="212"/>
  <c r="S421" i="212"/>
  <c r="S401" i="212"/>
  <c r="S379" i="212"/>
  <c r="S356" i="212"/>
  <c r="R337" i="212"/>
  <c r="S299" i="212"/>
  <c r="S276" i="212"/>
  <c r="R257" i="212"/>
  <c r="R237" i="212"/>
  <c r="R217" i="212"/>
  <c r="S180" i="212"/>
  <c r="S158" i="212"/>
  <c r="S139" i="212"/>
  <c r="R123" i="212"/>
  <c r="S101" i="212"/>
  <c r="R90" i="212"/>
  <c r="R74" i="212"/>
  <c r="R58" i="212"/>
  <c r="R44" i="212"/>
  <c r="S509" i="211"/>
  <c r="R494" i="211"/>
  <c r="R477" i="211"/>
  <c r="S464" i="211"/>
  <c r="R451" i="211"/>
  <c r="R435" i="211"/>
  <c r="AO403" i="211"/>
  <c r="AQ386" i="211"/>
  <c r="S375" i="211"/>
  <c r="R363" i="211"/>
  <c r="AN335" i="211"/>
  <c r="AR318" i="211"/>
  <c r="S304" i="211"/>
  <c r="R292" i="211"/>
  <c r="R278" i="211"/>
  <c r="R262" i="211"/>
  <c r="AO233" i="211"/>
  <c r="S218" i="211"/>
  <c r="S208" i="211"/>
  <c r="R188" i="211"/>
  <c r="R179" i="211"/>
  <c r="R166" i="211"/>
  <c r="S156" i="211"/>
  <c r="R126" i="211"/>
  <c r="AP114" i="211"/>
  <c r="S104" i="211"/>
  <c r="R95" i="211"/>
  <c r="S82" i="211"/>
  <c r="R73" i="211"/>
  <c r="AN63" i="211"/>
  <c r="R52" i="211"/>
  <c r="R27" i="211"/>
  <c r="R510" i="210"/>
  <c r="R502" i="210"/>
  <c r="R491" i="210"/>
  <c r="R483" i="210"/>
  <c r="R472" i="210"/>
  <c r="R464" i="210"/>
  <c r="AO454" i="210"/>
  <c r="R445" i="210"/>
  <c r="S425" i="210"/>
  <c r="R417" i="210"/>
  <c r="R406" i="210"/>
  <c r="S398" i="210"/>
  <c r="S387" i="210"/>
  <c r="R380" i="210"/>
  <c r="AQ369" i="210"/>
  <c r="R361" i="210"/>
  <c r="S341" i="210"/>
  <c r="S332" i="210"/>
  <c r="S321" i="210"/>
  <c r="S312" i="210"/>
  <c r="AR301" i="210"/>
  <c r="R301" i="210"/>
  <c r="S293" i="210"/>
  <c r="AN284" i="210"/>
  <c r="R274" i="210"/>
  <c r="S255" i="210"/>
  <c r="S248" i="210"/>
  <c r="S238" i="210"/>
  <c r="R231" i="210"/>
  <c r="R221" i="210"/>
  <c r="R214" i="210"/>
  <c r="R204" i="210"/>
  <c r="R197" i="210"/>
  <c r="R187" i="210"/>
  <c r="R180" i="210"/>
  <c r="R170" i="210"/>
  <c r="S162" i="210"/>
  <c r="S152" i="210"/>
  <c r="R145" i="210"/>
  <c r="R135" i="210"/>
  <c r="S127" i="210"/>
  <c r="S117" i="210"/>
  <c r="S110" i="210"/>
  <c r="S100" i="210"/>
  <c r="S93" i="210"/>
  <c r="S83" i="210"/>
  <c r="S76" i="210"/>
  <c r="S66" i="210"/>
  <c r="R59" i="210"/>
  <c r="R49" i="210"/>
  <c r="S41" i="210"/>
  <c r="S31" i="210"/>
  <c r="R25" i="210"/>
  <c r="R15" i="210"/>
  <c r="R7" i="210"/>
  <c r="R511" i="209"/>
  <c r="R494" i="209"/>
  <c r="S486" i="209"/>
  <c r="S476" i="209"/>
  <c r="S469" i="209"/>
  <c r="S459" i="209"/>
  <c r="S452" i="209"/>
  <c r="S442" i="209"/>
  <c r="R426" i="209"/>
  <c r="R409" i="209"/>
  <c r="R392" i="209"/>
  <c r="R375" i="209"/>
  <c r="R358" i="209"/>
  <c r="R341" i="209"/>
  <c r="R324" i="209"/>
  <c r="S316" i="209"/>
  <c r="S306" i="209"/>
  <c r="S299" i="209"/>
  <c r="S289" i="209"/>
  <c r="R282" i="209"/>
  <c r="R272" i="209"/>
  <c r="S264" i="209"/>
  <c r="S254" i="209"/>
  <c r="AN403" i="218"/>
  <c r="S475" i="215"/>
  <c r="S299" i="215"/>
  <c r="R166" i="215"/>
  <c r="R69" i="215"/>
  <c r="S467" i="214"/>
  <c r="R332" i="214"/>
  <c r="S296" i="214"/>
  <c r="R254" i="214"/>
  <c r="AP182" i="214"/>
  <c r="R117" i="214"/>
  <c r="S509" i="213"/>
  <c r="AN471" i="213"/>
  <c r="S298" i="213"/>
  <c r="S200" i="213"/>
  <c r="AN165" i="213"/>
  <c r="S134" i="213"/>
  <c r="S103" i="213"/>
  <c r="S78" i="213"/>
  <c r="R51" i="213"/>
  <c r="R501" i="212"/>
  <c r="S484" i="212"/>
  <c r="S463" i="212"/>
  <c r="S440" i="212"/>
  <c r="R401" i="212"/>
  <c r="R379" i="212"/>
  <c r="R356" i="212"/>
  <c r="R352" i="212"/>
  <c r="S336" i="212"/>
  <c r="S296" i="212"/>
  <c r="S275" i="212"/>
  <c r="R254" i="212"/>
  <c r="S236" i="212"/>
  <c r="AR216" i="212"/>
  <c r="R180" i="212"/>
  <c r="R158" i="212"/>
  <c r="R139" i="212"/>
  <c r="R119" i="212"/>
  <c r="R101" i="212"/>
  <c r="S89" i="212"/>
  <c r="R57" i="212"/>
  <c r="S43" i="212"/>
  <c r="R508" i="211"/>
  <c r="S505" i="211"/>
  <c r="S493" i="211"/>
  <c r="S476" i="211"/>
  <c r="R464" i="211"/>
  <c r="S450" i="211"/>
  <c r="S434" i="211"/>
  <c r="AP386" i="211"/>
  <c r="S373" i="211"/>
  <c r="S362" i="211"/>
  <c r="R349" i="211"/>
  <c r="AQ318" i="211"/>
  <c r="R304" i="211"/>
  <c r="S291" i="211"/>
  <c r="S277" i="211"/>
  <c r="S261" i="211"/>
  <c r="R218" i="211"/>
  <c r="R208" i="211"/>
  <c r="R187" i="211"/>
  <c r="R178" i="211"/>
  <c r="AR165" i="211"/>
  <c r="R156" i="211"/>
  <c r="S146" i="211"/>
  <c r="S135" i="211"/>
  <c r="S125" i="211"/>
  <c r="AO114" i="211"/>
  <c r="R104" i="211"/>
  <c r="R94" i="211"/>
  <c r="S81" i="211"/>
  <c r="S72" i="211"/>
  <c r="S44" i="211"/>
  <c r="R34" i="211"/>
  <c r="S26" i="211"/>
  <c r="S16" i="211"/>
  <c r="O7" i="211"/>
  <c r="O6" i="211" s="1"/>
  <c r="S520" i="210"/>
  <c r="S509" i="210"/>
  <c r="S501" i="210"/>
  <c r="S490" i="210"/>
  <c r="S482" i="210"/>
  <c r="AR471" i="210"/>
  <c r="S463" i="210"/>
  <c r="AN454" i="210"/>
  <c r="R444" i="210"/>
  <c r="S424" i="210"/>
  <c r="S416" i="210"/>
  <c r="S405" i="210"/>
  <c r="R398" i="210"/>
  <c r="R387" i="210"/>
  <c r="S379" i="210"/>
  <c r="AP369" i="210"/>
  <c r="S360" i="210"/>
  <c r="R341" i="210"/>
  <c r="R332" i="210"/>
  <c r="S320" i="210"/>
  <c r="R312" i="210"/>
  <c r="AQ301" i="210"/>
  <c r="R293" i="210"/>
  <c r="S273" i="210"/>
  <c r="R255" i="210"/>
  <c r="R248" i="210"/>
  <c r="R238" i="210"/>
  <c r="S230" i="210"/>
  <c r="S220" i="210"/>
  <c r="S213" i="210"/>
  <c r="S203" i="210"/>
  <c r="S196" i="210"/>
  <c r="S186" i="210"/>
  <c r="S179" i="210"/>
  <c r="S169" i="210"/>
  <c r="R162" i="210"/>
  <c r="R152" i="210"/>
  <c r="S144" i="210"/>
  <c r="S134" i="210"/>
  <c r="R127" i="210"/>
  <c r="R117" i="210"/>
  <c r="R110" i="210"/>
  <c r="R100" i="210"/>
  <c r="R93" i="210"/>
  <c r="R83" i="210"/>
  <c r="R76" i="210"/>
  <c r="R66" i="210"/>
  <c r="S58" i="210"/>
  <c r="S48" i="210"/>
  <c r="R41" i="210"/>
  <c r="R31" i="210"/>
  <c r="S24" i="210"/>
  <c r="S14" i="210"/>
  <c r="Q8" i="210"/>
  <c r="S520" i="209"/>
  <c r="S510" i="209"/>
  <c r="S503" i="209"/>
  <c r="S493" i="209"/>
  <c r="R486" i="209"/>
  <c r="R476" i="209"/>
  <c r="R469" i="209"/>
  <c r="R459" i="209"/>
  <c r="R452" i="209"/>
  <c r="R442" i="209"/>
  <c r="S435" i="209"/>
  <c r="S425" i="209"/>
  <c r="S418" i="209"/>
  <c r="S408" i="209"/>
  <c r="S401" i="209"/>
  <c r="S391" i="209"/>
  <c r="S384" i="209"/>
  <c r="S374" i="209"/>
  <c r="S367" i="209"/>
  <c r="S357" i="209"/>
  <c r="S350" i="209"/>
  <c r="S340" i="209"/>
  <c r="S333" i="209"/>
  <c r="S323" i="209"/>
  <c r="R316" i="209"/>
  <c r="R306" i="209"/>
  <c r="R299" i="209"/>
  <c r="R289" i="209"/>
  <c r="S281" i="209"/>
  <c r="S271" i="209"/>
  <c r="R264" i="209"/>
  <c r="R388" i="216"/>
  <c r="S343" i="215"/>
  <c r="R296" i="215"/>
  <c r="AQ165" i="215"/>
  <c r="S66" i="215"/>
  <c r="S27" i="215"/>
  <c r="AP505" i="214"/>
  <c r="R466" i="214"/>
  <c r="S331" i="214"/>
  <c r="S292" i="214"/>
  <c r="S253" i="214"/>
  <c r="S116" i="214"/>
  <c r="R507" i="213"/>
  <c r="S434" i="213"/>
  <c r="S367" i="213"/>
  <c r="R331" i="213"/>
  <c r="R297" i="213"/>
  <c r="S230" i="213"/>
  <c r="R101" i="213"/>
  <c r="R77" i="213"/>
  <c r="AO46" i="213"/>
  <c r="S500" i="212"/>
  <c r="S483" i="212"/>
  <c r="R463" i="212"/>
  <c r="S439" i="212"/>
  <c r="R399" i="212"/>
  <c r="S378" i="212"/>
  <c r="S353" i="212"/>
  <c r="AP335" i="212"/>
  <c r="S316" i="212"/>
  <c r="R296" i="212"/>
  <c r="R275" i="212"/>
  <c r="S253" i="212"/>
  <c r="S234" i="212"/>
  <c r="AQ216" i="212"/>
  <c r="S177" i="212"/>
  <c r="S156" i="212"/>
  <c r="S138" i="212"/>
  <c r="S99" i="212"/>
  <c r="R89" i="212"/>
  <c r="S73" i="212"/>
  <c r="S56" i="212"/>
  <c r="R41" i="212"/>
  <c r="S27" i="212"/>
  <c r="R507" i="211"/>
  <c r="R493" i="211"/>
  <c r="R476" i="211"/>
  <c r="S463" i="211"/>
  <c r="R449" i="211"/>
  <c r="S433" i="211"/>
  <c r="AO386" i="211"/>
  <c r="R373" i="211"/>
  <c r="R362" i="211"/>
  <c r="S348" i="211"/>
  <c r="AP318" i="211"/>
  <c r="S303" i="211"/>
  <c r="R291" i="211"/>
  <c r="R276" i="211"/>
  <c r="R261" i="211"/>
  <c r="S248" i="211"/>
  <c r="R217" i="211"/>
  <c r="R207" i="211"/>
  <c r="S186" i="211"/>
  <c r="S177" i="211"/>
  <c r="AQ165" i="211"/>
  <c r="S155" i="211"/>
  <c r="R146" i="211"/>
  <c r="R135" i="211"/>
  <c r="S124" i="211"/>
  <c r="AN114" i="211"/>
  <c r="S103" i="211"/>
  <c r="S93" i="211"/>
  <c r="R81" i="211"/>
  <c r="R72" i="211"/>
  <c r="S51" i="211"/>
  <c r="R44" i="211"/>
  <c r="S33" i="211"/>
  <c r="S25" i="211"/>
  <c r="R16" i="211"/>
  <c r="Q8" i="211"/>
  <c r="N7" i="211"/>
  <c r="N6" i="211" s="1"/>
  <c r="R520" i="210"/>
  <c r="R509" i="210"/>
  <c r="R501" i="210"/>
  <c r="R490" i="210"/>
  <c r="R482" i="210"/>
  <c r="AQ471" i="210"/>
  <c r="R463" i="210"/>
  <c r="S443" i="210"/>
  <c r="S435" i="210"/>
  <c r="R424" i="210"/>
  <c r="R416" i="210"/>
  <c r="R405" i="210"/>
  <c r="S397" i="210"/>
  <c r="AR386" i="210"/>
  <c r="S386" i="210"/>
  <c r="R379" i="210"/>
  <c r="AO369" i="210"/>
  <c r="R360" i="210"/>
  <c r="R340" i="210"/>
  <c r="S331" i="210"/>
  <c r="R320" i="210"/>
  <c r="S311" i="210"/>
  <c r="AP301" i="210"/>
  <c r="S292" i="210"/>
  <c r="R273" i="210"/>
  <c r="S265" i="210"/>
  <c r="S254" i="210"/>
  <c r="S247" i="210"/>
  <c r="S237" i="210"/>
  <c r="R230" i="210"/>
  <c r="R220" i="210"/>
  <c r="R213" i="210"/>
  <c r="R203" i="210"/>
  <c r="R196" i="210"/>
  <c r="R186" i="210"/>
  <c r="R179" i="210"/>
  <c r="R169" i="210"/>
  <c r="S161" i="210"/>
  <c r="S151" i="210"/>
  <c r="R144" i="210"/>
  <c r="R134" i="210"/>
  <c r="S126" i="210"/>
  <c r="S116" i="210"/>
  <c r="S109" i="210"/>
  <c r="S99" i="210"/>
  <c r="S92" i="210"/>
  <c r="S82" i="210"/>
  <c r="S75" i="210"/>
  <c r="S65" i="210"/>
  <c r="R58" i="210"/>
  <c r="R48" i="210"/>
  <c r="S40" i="210"/>
  <c r="S30" i="210"/>
  <c r="R24" i="210"/>
  <c r="R14" i="210"/>
  <c r="O7" i="210"/>
  <c r="O6" i="210" s="1"/>
  <c r="R520" i="209"/>
  <c r="R510" i="209"/>
  <c r="R503" i="209"/>
  <c r="R493" i="209"/>
  <c r="S485" i="209"/>
  <c r="S475" i="209"/>
  <c r="S468" i="209"/>
  <c r="S458" i="209"/>
  <c r="S451" i="209"/>
  <c r="S441" i="209"/>
  <c r="R435" i="209"/>
  <c r="R425" i="209"/>
  <c r="R418" i="209"/>
  <c r="R408" i="209"/>
  <c r="R401" i="209"/>
  <c r="R391" i="209"/>
  <c r="R384" i="209"/>
  <c r="R374" i="209"/>
  <c r="R367" i="209"/>
  <c r="R357" i="209"/>
  <c r="R94" i="217"/>
  <c r="S387" i="216"/>
  <c r="S91" i="216"/>
  <c r="AO335" i="215"/>
  <c r="S226" i="215"/>
  <c r="R27" i="215"/>
  <c r="S465" i="214"/>
  <c r="R324" i="214"/>
  <c r="AQ250" i="214"/>
  <c r="R144" i="214"/>
  <c r="R116" i="214"/>
  <c r="R434" i="213"/>
  <c r="R366" i="213"/>
  <c r="S330" i="213"/>
  <c r="S296" i="213"/>
  <c r="R229" i="213"/>
  <c r="S100" i="213"/>
  <c r="R73" i="213"/>
  <c r="AN46" i="213"/>
  <c r="R500" i="212"/>
  <c r="S480" i="212"/>
  <c r="S461" i="212"/>
  <c r="R439" i="212"/>
  <c r="S398" i="212"/>
  <c r="R375" i="212"/>
  <c r="AR352" i="212"/>
  <c r="R316" i="212"/>
  <c r="R293" i="212"/>
  <c r="S271" i="212"/>
  <c r="R253" i="212"/>
  <c r="AO233" i="212"/>
  <c r="R176" i="212"/>
  <c r="R156" i="212"/>
  <c r="S137" i="212"/>
  <c r="R117" i="212"/>
  <c r="R98" i="212"/>
  <c r="S86" i="212"/>
  <c r="R73" i="212"/>
  <c r="R56" i="212"/>
  <c r="S40" i="212"/>
  <c r="R26" i="212"/>
  <c r="S506" i="211"/>
  <c r="S490" i="211"/>
  <c r="S475" i="211"/>
  <c r="S461" i="211"/>
  <c r="R448" i="211"/>
  <c r="R433" i="211"/>
  <c r="S417" i="211"/>
  <c r="AN386" i="211"/>
  <c r="S372" i="211"/>
  <c r="R361" i="211"/>
  <c r="S347" i="211"/>
  <c r="AO318" i="211"/>
  <c r="R303" i="211"/>
  <c r="R289" i="211"/>
  <c r="S275" i="211"/>
  <c r="S260" i="211"/>
  <c r="S246" i="211"/>
  <c r="AR216" i="211"/>
  <c r="S206" i="211"/>
  <c r="R197" i="211"/>
  <c r="R186" i="211"/>
  <c r="R177" i="211"/>
  <c r="AP165" i="211"/>
  <c r="R155" i="211"/>
  <c r="S145" i="211"/>
  <c r="R134" i="211"/>
  <c r="R124" i="211"/>
  <c r="S102" i="211"/>
  <c r="S92" i="211"/>
  <c r="AQ80" i="211"/>
  <c r="S71" i="211"/>
  <c r="R51" i="211"/>
  <c r="R43" i="211"/>
  <c r="R33" i="211"/>
  <c r="R25" i="211"/>
  <c r="S15" i="211"/>
  <c r="M7" i="211"/>
  <c r="S519" i="210"/>
  <c r="S508" i="210"/>
  <c r="S500" i="210"/>
  <c r="S489" i="210"/>
  <c r="S481" i="210"/>
  <c r="AP471" i="210"/>
  <c r="S462" i="210"/>
  <c r="R443" i="210"/>
  <c r="S434" i="210"/>
  <c r="S423" i="210"/>
  <c r="S415" i="210"/>
  <c r="S404" i="210"/>
  <c r="R397" i="210"/>
  <c r="AQ386" i="210"/>
  <c r="S378" i="210"/>
  <c r="AN369" i="210"/>
  <c r="S359" i="210"/>
  <c r="S339" i="210"/>
  <c r="S330" i="210"/>
  <c r="S319" i="210"/>
  <c r="R311" i="210"/>
  <c r="AO301" i="210"/>
  <c r="R292" i="210"/>
  <c r="S272" i="210"/>
  <c r="R265" i="210"/>
  <c r="R254" i="210"/>
  <c r="R247" i="210"/>
  <c r="R237" i="210"/>
  <c r="S229" i="210"/>
  <c r="S219" i="210"/>
  <c r="S212" i="210"/>
  <c r="S202" i="210"/>
  <c r="S195" i="210"/>
  <c r="S185" i="210"/>
  <c r="S178" i="210"/>
  <c r="S168" i="210"/>
  <c r="R161" i="210"/>
  <c r="R151" i="210"/>
  <c r="S143" i="210"/>
  <c r="S133" i="210"/>
  <c r="R126" i="210"/>
  <c r="R116" i="210"/>
  <c r="R109" i="210"/>
  <c r="R99" i="210"/>
  <c r="R92" i="210"/>
  <c r="R82" i="210"/>
  <c r="R75" i="210"/>
  <c r="R65" i="210"/>
  <c r="S57" i="210"/>
  <c r="S47" i="210"/>
  <c r="R40" i="210"/>
  <c r="R30" i="210"/>
  <c r="S23" i="210"/>
  <c r="S13" i="210"/>
  <c r="N7" i="210"/>
  <c r="N6" i="210" s="1"/>
  <c r="S519" i="209"/>
  <c r="S509" i="209"/>
  <c r="S502" i="209"/>
  <c r="S492" i="209"/>
  <c r="R485" i="209"/>
  <c r="R475" i="209"/>
  <c r="R468" i="209"/>
  <c r="R458" i="209"/>
  <c r="R451" i="209"/>
  <c r="R441" i="209"/>
  <c r="S434" i="209"/>
  <c r="S424" i="209"/>
  <c r="S417" i="209"/>
  <c r="S407" i="209"/>
  <c r="S400" i="209"/>
  <c r="S390" i="209"/>
  <c r="S383" i="209"/>
  <c r="S373" i="209"/>
  <c r="S366" i="209"/>
  <c r="S356" i="209"/>
  <c r="S304" i="218"/>
  <c r="R415" i="217"/>
  <c r="R346" i="217"/>
  <c r="R282" i="217"/>
  <c r="R75" i="217"/>
  <c r="S255" i="216"/>
  <c r="S192" i="216"/>
  <c r="S137" i="216"/>
  <c r="R66" i="216"/>
  <c r="R26" i="216"/>
  <c r="S506" i="215"/>
  <c r="R397" i="215"/>
  <c r="R331" i="215"/>
  <c r="S52" i="215"/>
  <c r="S494" i="214"/>
  <c r="R281" i="214"/>
  <c r="R245" i="214"/>
  <c r="R203" i="214"/>
  <c r="R167" i="214"/>
  <c r="R134" i="214"/>
  <c r="R104" i="214"/>
  <c r="S73" i="214"/>
  <c r="S501" i="213"/>
  <c r="S457" i="213"/>
  <c r="R425" i="213"/>
  <c r="S353" i="213"/>
  <c r="R285" i="213"/>
  <c r="R252" i="213"/>
  <c r="AR216" i="213"/>
  <c r="R193" i="213"/>
  <c r="R158" i="213"/>
  <c r="R125" i="213"/>
  <c r="S65" i="213"/>
  <c r="R44" i="213"/>
  <c r="S21" i="213"/>
  <c r="AD7" i="213"/>
  <c r="AD6" i="213" s="1"/>
  <c r="S515" i="212"/>
  <c r="S495" i="212"/>
  <c r="R473" i="212"/>
  <c r="AP454" i="212"/>
  <c r="R412" i="212"/>
  <c r="S390" i="212"/>
  <c r="R333" i="212"/>
  <c r="R306" i="212"/>
  <c r="S285" i="212"/>
  <c r="R269" i="212"/>
  <c r="AO250" i="212"/>
  <c r="R212" i="212"/>
  <c r="S190" i="212"/>
  <c r="S169" i="212"/>
  <c r="AQ148" i="212"/>
  <c r="AP131" i="212"/>
  <c r="AN97" i="212"/>
  <c r="AQ80" i="212"/>
  <c r="S66" i="212"/>
  <c r="R50" i="212"/>
  <c r="S35" i="212"/>
  <c r="S23" i="212"/>
  <c r="AI7" i="212"/>
  <c r="AI6" i="212" s="1"/>
  <c r="AN488" i="211"/>
  <c r="R472" i="211"/>
  <c r="S455" i="211"/>
  <c r="R442" i="211"/>
  <c r="R427" i="211"/>
  <c r="R414" i="211"/>
  <c r="R399" i="211"/>
  <c r="AO369" i="211"/>
  <c r="R355" i="211"/>
  <c r="R344" i="211"/>
  <c r="S330" i="211"/>
  <c r="AN301" i="211"/>
  <c r="R285" i="211"/>
  <c r="S271" i="211"/>
  <c r="S257" i="211"/>
  <c r="R242" i="211"/>
  <c r="R226" i="211"/>
  <c r="S203" i="211"/>
  <c r="S194" i="211"/>
  <c r="AR182" i="211"/>
  <c r="S182" i="211"/>
  <c r="R174" i="211"/>
  <c r="S152" i="211"/>
  <c r="R143" i="211"/>
  <c r="AP131" i="211"/>
  <c r="S120" i="211"/>
  <c r="S111" i="211"/>
  <c r="R99" i="211"/>
  <c r="R89" i="211"/>
  <c r="R69" i="211"/>
  <c r="R60" i="211"/>
  <c r="R48" i="211"/>
  <c r="R40" i="211"/>
  <c r="R30" i="211"/>
  <c r="R23" i="211"/>
  <c r="R13" i="211"/>
  <c r="AK7" i="211"/>
  <c r="R517" i="210"/>
  <c r="R506" i="210"/>
  <c r="R498" i="210"/>
  <c r="AN488" i="210"/>
  <c r="S478" i="210"/>
  <c r="R459" i="210"/>
  <c r="R451" i="210"/>
  <c r="R440" i="210"/>
  <c r="R432" i="210"/>
  <c r="R421" i="210"/>
  <c r="R413" i="210"/>
  <c r="AO403" i="210"/>
  <c r="S394" i="210"/>
  <c r="R376" i="210"/>
  <c r="S367" i="210"/>
  <c r="S356" i="210"/>
  <c r="S347" i="210"/>
  <c r="S336" i="210"/>
  <c r="R328" i="210"/>
  <c r="AO318" i="210"/>
  <c r="S308" i="210"/>
  <c r="S289" i="210"/>
  <c r="S280" i="210"/>
  <c r="S269" i="210"/>
  <c r="S261" i="210"/>
  <c r="S251" i="210"/>
  <c r="S244" i="210"/>
  <c r="S234" i="210"/>
  <c r="R227" i="210"/>
  <c r="R217" i="210"/>
  <c r="R210" i="210"/>
  <c r="R200" i="210"/>
  <c r="R193" i="210"/>
  <c r="R183" i="210"/>
  <c r="R176" i="210"/>
  <c r="R166" i="210"/>
  <c r="S158" i="210"/>
  <c r="AR148" i="210"/>
  <c r="R141" i="210"/>
  <c r="AQ131" i="210"/>
  <c r="S123" i="210"/>
  <c r="AP114" i="210"/>
  <c r="S106" i="210"/>
  <c r="AP97" i="210"/>
  <c r="S89" i="210"/>
  <c r="AP80" i="210"/>
  <c r="S72" i="210"/>
  <c r="AP63" i="210"/>
  <c r="R55" i="210"/>
  <c r="AO46" i="210"/>
  <c r="S37" i="210"/>
  <c r="AN29" i="210"/>
  <c r="R21" i="210"/>
  <c r="AO12" i="210"/>
  <c r="AI7" i="210"/>
  <c r="AI6" i="210" s="1"/>
  <c r="I7" i="210"/>
  <c r="R517" i="209"/>
  <c r="R507" i="209"/>
  <c r="R500" i="209"/>
  <c r="R490" i="209"/>
  <c r="S482" i="209"/>
  <c r="S472" i="209"/>
  <c r="S465" i="209"/>
  <c r="S455" i="209"/>
  <c r="S303" i="218"/>
  <c r="S414" i="217"/>
  <c r="S345" i="217"/>
  <c r="AO199" i="217"/>
  <c r="R138" i="217"/>
  <c r="S74" i="217"/>
  <c r="R382" i="216"/>
  <c r="R189" i="216"/>
  <c r="R137" i="216"/>
  <c r="S64" i="216"/>
  <c r="S25" i="216"/>
  <c r="R506" i="215"/>
  <c r="R80" i="215"/>
  <c r="S493" i="214"/>
  <c r="S278" i="214"/>
  <c r="AP233" i="214"/>
  <c r="S202" i="214"/>
  <c r="S166" i="214"/>
  <c r="S132" i="214"/>
  <c r="S103" i="214"/>
  <c r="R70" i="214"/>
  <c r="J7" i="214"/>
  <c r="J6" i="214" s="1"/>
  <c r="S492" i="213"/>
  <c r="S455" i="213"/>
  <c r="AP352" i="213"/>
  <c r="AR284" i="213"/>
  <c r="S192" i="213"/>
  <c r="R156" i="213"/>
  <c r="S124" i="213"/>
  <c r="AO63" i="213"/>
  <c r="S42" i="213"/>
  <c r="R20" i="213"/>
  <c r="Z7" i="213"/>
  <c r="S513" i="212"/>
  <c r="R494" i="212"/>
  <c r="S472" i="212"/>
  <c r="S435" i="212"/>
  <c r="S411" i="212"/>
  <c r="R389" i="212"/>
  <c r="S332" i="212"/>
  <c r="S305" i="212"/>
  <c r="AR284" i="212"/>
  <c r="AP267" i="212"/>
  <c r="R230" i="212"/>
  <c r="S211" i="212"/>
  <c r="S189" i="212"/>
  <c r="R169" i="212"/>
  <c r="AO148" i="212"/>
  <c r="AP80" i="212"/>
  <c r="S65" i="212"/>
  <c r="S48" i="212"/>
  <c r="R35" i="212"/>
  <c r="S19" i="212"/>
  <c r="AH7" i="212"/>
  <c r="AH6" i="212" s="1"/>
  <c r="S520" i="211"/>
  <c r="AQ471" i="211"/>
  <c r="R455" i="211"/>
  <c r="S440" i="211"/>
  <c r="R425" i="211"/>
  <c r="S413" i="211"/>
  <c r="R397" i="211"/>
  <c r="S383" i="211"/>
  <c r="AN369" i="211"/>
  <c r="S354" i="211"/>
  <c r="S343" i="211"/>
  <c r="R330" i="211"/>
  <c r="S316" i="211"/>
  <c r="AP284" i="211"/>
  <c r="S269" i="211"/>
  <c r="R257" i="211"/>
  <c r="R241" i="211"/>
  <c r="S225" i="211"/>
  <c r="R203" i="211"/>
  <c r="R194" i="211"/>
  <c r="AQ182" i="211"/>
  <c r="S173" i="211"/>
  <c r="R152" i="211"/>
  <c r="S142" i="211"/>
  <c r="AO131" i="211"/>
  <c r="R120" i="211"/>
  <c r="R111" i="211"/>
  <c r="S98" i="211"/>
  <c r="S88" i="211"/>
  <c r="S68" i="211"/>
  <c r="R59" i="211"/>
  <c r="S47" i="211"/>
  <c r="AR29" i="211"/>
  <c r="S22" i="211"/>
  <c r="AR12" i="211"/>
  <c r="AI7" i="211"/>
  <c r="AI6" i="211" s="1"/>
  <c r="S516" i="210"/>
  <c r="AR505" i="210"/>
  <c r="S497" i="210"/>
  <c r="R478" i="210"/>
  <c r="S469" i="210"/>
  <c r="S458" i="210"/>
  <c r="S450" i="210"/>
  <c r="S439" i="210"/>
  <c r="S431" i="210"/>
  <c r="AR420" i="210"/>
  <c r="S412" i="210"/>
  <c r="AN403" i="210"/>
  <c r="R394" i="210"/>
  <c r="R375" i="210"/>
  <c r="R367" i="210"/>
  <c r="S355" i="210"/>
  <c r="R347" i="210"/>
  <c r="R336" i="210"/>
  <c r="S327" i="210"/>
  <c r="AN318" i="210"/>
  <c r="R308" i="210"/>
  <c r="R289" i="210"/>
  <c r="R280" i="210"/>
  <c r="S268" i="210"/>
  <c r="R261" i="210"/>
  <c r="R251" i="210"/>
  <c r="R244" i="210"/>
  <c r="R234" i="210"/>
  <c r="S226" i="210"/>
  <c r="AR216" i="210"/>
  <c r="R216" i="210"/>
  <c r="S209" i="210"/>
  <c r="AR199" i="210"/>
  <c r="R199" i="210"/>
  <c r="S192" i="210"/>
  <c r="AR182" i="210"/>
  <c r="S182" i="210"/>
  <c r="S175" i="210"/>
  <c r="AR165" i="210"/>
  <c r="R158" i="210"/>
  <c r="AQ148" i="210"/>
  <c r="S140" i="210"/>
  <c r="AP131" i="210"/>
  <c r="R123" i="210"/>
  <c r="AO114" i="210"/>
  <c r="R106" i="210"/>
  <c r="AO97" i="210"/>
  <c r="R89" i="210"/>
  <c r="AO80" i="210"/>
  <c r="R72" i="210"/>
  <c r="AO63" i="210"/>
  <c r="S54" i="210"/>
  <c r="AN46" i="210"/>
  <c r="R37" i="210"/>
  <c r="S20" i="210"/>
  <c r="AN12" i="210"/>
  <c r="AH7" i="210"/>
  <c r="AH6" i="210" s="1"/>
  <c r="S516" i="209"/>
  <c r="S506" i="209"/>
  <c r="S499" i="209"/>
  <c r="S489" i="209"/>
  <c r="R482" i="209"/>
  <c r="R472" i="209"/>
  <c r="R465" i="209"/>
  <c r="R455" i="209"/>
  <c r="R179" i="216"/>
  <c r="R440" i="215"/>
  <c r="R225" i="215"/>
  <c r="R35" i="215"/>
  <c r="R465" i="214"/>
  <c r="R417" i="214"/>
  <c r="R305" i="214"/>
  <c r="S143" i="214"/>
  <c r="R486" i="213"/>
  <c r="S427" i="213"/>
  <c r="S383" i="213"/>
  <c r="R286" i="213"/>
  <c r="R248" i="213"/>
  <c r="S142" i="213"/>
  <c r="AN97" i="213"/>
  <c r="S22" i="213"/>
  <c r="Y7" i="213"/>
  <c r="Y6" i="213" s="1"/>
  <c r="R507" i="212"/>
  <c r="S478" i="212"/>
  <c r="R451" i="212"/>
  <c r="S408" i="212"/>
  <c r="S374" i="212"/>
  <c r="S348" i="212"/>
  <c r="R312" i="212"/>
  <c r="R211" i="212"/>
  <c r="AN148" i="212"/>
  <c r="AN114" i="212"/>
  <c r="R84" i="212"/>
  <c r="R31" i="212"/>
  <c r="R490" i="211"/>
  <c r="R469" i="211"/>
  <c r="AQ437" i="211"/>
  <c r="R395" i="211"/>
  <c r="S345" i="211"/>
  <c r="S326" i="211"/>
  <c r="AR267" i="211"/>
  <c r="S223" i="211"/>
  <c r="S202" i="211"/>
  <c r="R185" i="211"/>
  <c r="S170" i="211"/>
  <c r="AR148" i="211"/>
  <c r="AR131" i="211"/>
  <c r="S77" i="211"/>
  <c r="S60" i="211"/>
  <c r="AN29" i="211"/>
  <c r="S13" i="211"/>
  <c r="AF7" i="211"/>
  <c r="AF6" i="211" s="1"/>
  <c r="AQ454" i="210"/>
  <c r="R438" i="210"/>
  <c r="S422" i="210"/>
  <c r="R410" i="210"/>
  <c r="R392" i="210"/>
  <c r="S376" i="210"/>
  <c r="S358" i="210"/>
  <c r="S345" i="210"/>
  <c r="R329" i="210"/>
  <c r="S310" i="210"/>
  <c r="R297" i="210"/>
  <c r="S281" i="210"/>
  <c r="AQ250" i="210"/>
  <c r="S236" i="210"/>
  <c r="S224" i="210"/>
  <c r="R209" i="210"/>
  <c r="S194" i="210"/>
  <c r="AN165" i="210"/>
  <c r="R149" i="210"/>
  <c r="R133" i="210"/>
  <c r="R120" i="210"/>
  <c r="R104" i="210"/>
  <c r="R88" i="210"/>
  <c r="R73" i="210"/>
  <c r="S56" i="210"/>
  <c r="S42" i="210"/>
  <c r="AB7" i="210"/>
  <c r="S518" i="209"/>
  <c r="R489" i="209"/>
  <c r="S477" i="209"/>
  <c r="R464" i="209"/>
  <c r="S450" i="209"/>
  <c r="AQ437" i="209"/>
  <c r="R437" i="209"/>
  <c r="R429" i="209"/>
  <c r="R417" i="209"/>
  <c r="AR403" i="209"/>
  <c r="R403" i="209"/>
  <c r="R395" i="209"/>
  <c r="R383" i="209"/>
  <c r="AR369" i="209"/>
  <c r="R369" i="209"/>
  <c r="R361" i="209"/>
  <c r="R350" i="209"/>
  <c r="S337" i="209"/>
  <c r="R330" i="209"/>
  <c r="AP318" i="209"/>
  <c r="R309" i="209"/>
  <c r="S298" i="209"/>
  <c r="R286" i="209"/>
  <c r="S277" i="209"/>
  <c r="AN267" i="209"/>
  <c r="R257" i="209"/>
  <c r="S248" i="209"/>
  <c r="S238" i="209"/>
  <c r="R222" i="209"/>
  <c r="S214" i="209"/>
  <c r="S204" i="209"/>
  <c r="S197" i="209"/>
  <c r="S187" i="209"/>
  <c r="S180" i="209"/>
  <c r="S170" i="209"/>
  <c r="R163" i="209"/>
  <c r="R153" i="209"/>
  <c r="S145" i="209"/>
  <c r="S135" i="209"/>
  <c r="R128" i="209"/>
  <c r="R118" i="209"/>
  <c r="R111" i="209"/>
  <c r="R102" i="209"/>
  <c r="R95" i="209"/>
  <c r="S85" i="209"/>
  <c r="S78" i="209"/>
  <c r="R70" i="209"/>
  <c r="R54" i="209"/>
  <c r="AQ46" i="209"/>
  <c r="R40" i="209"/>
  <c r="R32" i="209"/>
  <c r="S26" i="209"/>
  <c r="R18" i="209"/>
  <c r="W7" i="209"/>
  <c r="S520" i="208"/>
  <c r="S510" i="208"/>
  <c r="R503" i="208"/>
  <c r="R493" i="208"/>
  <c r="S485" i="208"/>
  <c r="S475" i="208"/>
  <c r="R468" i="208"/>
  <c r="R458" i="208"/>
  <c r="R451" i="208"/>
  <c r="R441" i="208"/>
  <c r="S433" i="208"/>
  <c r="S423" i="208"/>
  <c r="S416" i="208"/>
  <c r="S406" i="208"/>
  <c r="R400" i="208"/>
  <c r="R390" i="208"/>
  <c r="S382" i="208"/>
  <c r="S372" i="208"/>
  <c r="R366" i="208"/>
  <c r="R356" i="208"/>
  <c r="S348" i="208"/>
  <c r="S338" i="208"/>
  <c r="R332" i="208"/>
  <c r="R322" i="208"/>
  <c r="S314" i="208"/>
  <c r="S304" i="208"/>
  <c r="R297" i="208"/>
  <c r="R287" i="208"/>
  <c r="S279" i="208"/>
  <c r="S269" i="208"/>
  <c r="S262" i="208"/>
  <c r="S252" i="208"/>
  <c r="S245" i="208"/>
  <c r="S235" i="208"/>
  <c r="R229" i="208"/>
  <c r="R219" i="208"/>
  <c r="R212" i="208"/>
  <c r="R202" i="208"/>
  <c r="S194" i="208"/>
  <c r="S184" i="208"/>
  <c r="R177" i="208"/>
  <c r="R167" i="208"/>
  <c r="S159" i="208"/>
  <c r="S149" i="208"/>
  <c r="S142" i="208"/>
  <c r="S132" i="208"/>
  <c r="R126" i="208"/>
  <c r="R116" i="208"/>
  <c r="S108" i="208"/>
  <c r="S98" i="208"/>
  <c r="R91" i="208"/>
  <c r="R81" i="208"/>
  <c r="S74" i="208"/>
  <c r="S64" i="208"/>
  <c r="S57" i="208"/>
  <c r="S47" i="208"/>
  <c r="S40" i="208"/>
  <c r="S30" i="208"/>
  <c r="S23" i="208"/>
  <c r="S13" i="208"/>
  <c r="AG7" i="208"/>
  <c r="AG6" i="208" s="1"/>
  <c r="S514" i="207"/>
  <c r="AP505" i="207"/>
  <c r="R497" i="207"/>
  <c r="AO488" i="207"/>
  <c r="S479" i="207"/>
  <c r="AN471" i="207"/>
  <c r="R462" i="207"/>
  <c r="R345" i="217"/>
  <c r="R507" i="215"/>
  <c r="R224" i="215"/>
  <c r="R32" i="215"/>
  <c r="R462" i="214"/>
  <c r="R413" i="214"/>
  <c r="R302" i="214"/>
  <c r="S141" i="214"/>
  <c r="R383" i="213"/>
  <c r="S285" i="213"/>
  <c r="S245" i="213"/>
  <c r="S193" i="213"/>
  <c r="R22" i="213"/>
  <c r="X7" i="213"/>
  <c r="X6" i="213" s="1"/>
  <c r="AR505" i="212"/>
  <c r="R478" i="212"/>
  <c r="S438" i="212"/>
  <c r="S407" i="212"/>
  <c r="S373" i="212"/>
  <c r="R348" i="212"/>
  <c r="S311" i="212"/>
  <c r="S244" i="212"/>
  <c r="S208" i="212"/>
  <c r="S83" i="212"/>
  <c r="S55" i="212"/>
  <c r="S30" i="212"/>
  <c r="S489" i="211"/>
  <c r="S459" i="211"/>
  <c r="AP437" i="211"/>
  <c r="R417" i="211"/>
  <c r="S394" i="211"/>
  <c r="R345" i="211"/>
  <c r="R326" i="211"/>
  <c r="R299" i="211"/>
  <c r="AQ267" i="211"/>
  <c r="S244" i="211"/>
  <c r="R223" i="211"/>
  <c r="S201" i="211"/>
  <c r="S184" i="211"/>
  <c r="AO165" i="211"/>
  <c r="AP148" i="211"/>
  <c r="R112" i="211"/>
  <c r="S91" i="211"/>
  <c r="R77" i="211"/>
  <c r="S58" i="211"/>
  <c r="AQ12" i="211"/>
  <c r="AE7" i="211"/>
  <c r="AE6" i="211" s="1"/>
  <c r="R519" i="210"/>
  <c r="AR437" i="210"/>
  <c r="R422" i="210"/>
  <c r="R409" i="210"/>
  <c r="S391" i="210"/>
  <c r="S374" i="210"/>
  <c r="S357" i="210"/>
  <c r="R345" i="210"/>
  <c r="S328" i="210"/>
  <c r="R310" i="210"/>
  <c r="R296" i="210"/>
  <c r="S279" i="210"/>
  <c r="AP250" i="210"/>
  <c r="R236" i="210"/>
  <c r="R224" i="210"/>
  <c r="S208" i="210"/>
  <c r="R194" i="210"/>
  <c r="AP148" i="210"/>
  <c r="S132" i="210"/>
  <c r="S118" i="210"/>
  <c r="S103" i="210"/>
  <c r="S87" i="210"/>
  <c r="S71" i="210"/>
  <c r="R56" i="210"/>
  <c r="S39" i="210"/>
  <c r="AA7" i="210"/>
  <c r="AA6" i="210" s="1"/>
  <c r="R518" i="209"/>
  <c r="AR488" i="209"/>
  <c r="S474" i="209"/>
  <c r="S463" i="209"/>
  <c r="R450" i="209"/>
  <c r="AP437" i="209"/>
  <c r="S428" i="209"/>
  <c r="S416" i="209"/>
  <c r="AQ403" i="209"/>
  <c r="S394" i="209"/>
  <c r="S382" i="209"/>
  <c r="AQ369" i="209"/>
  <c r="S360" i="209"/>
  <c r="S349" i="209"/>
  <c r="R337" i="209"/>
  <c r="S329" i="209"/>
  <c r="AO318" i="209"/>
  <c r="S307" i="209"/>
  <c r="R298" i="209"/>
  <c r="S285" i="209"/>
  <c r="R277" i="209"/>
  <c r="S255" i="209"/>
  <c r="R248" i="209"/>
  <c r="R238" i="209"/>
  <c r="S231" i="209"/>
  <c r="S221" i="209"/>
  <c r="R214" i="209"/>
  <c r="R204" i="209"/>
  <c r="R197" i="209"/>
  <c r="R187" i="209"/>
  <c r="R180" i="209"/>
  <c r="R170" i="209"/>
  <c r="S162" i="209"/>
  <c r="S152" i="209"/>
  <c r="R145" i="209"/>
  <c r="R135" i="209"/>
  <c r="S127" i="209"/>
  <c r="S117" i="209"/>
  <c r="S101" i="209"/>
  <c r="S94" i="209"/>
  <c r="R85" i="209"/>
  <c r="R78" i="209"/>
  <c r="S69" i="209"/>
  <c r="AP46" i="209"/>
  <c r="R26" i="209"/>
  <c r="S17" i="209"/>
  <c r="R7" i="209"/>
  <c r="R520" i="208"/>
  <c r="R510" i="208"/>
  <c r="S502" i="208"/>
  <c r="S492" i="208"/>
  <c r="R485" i="208"/>
  <c r="R475" i="208"/>
  <c r="S467" i="208"/>
  <c r="S457" i="208"/>
  <c r="S450" i="208"/>
  <c r="S440" i="208"/>
  <c r="R433" i="208"/>
  <c r="R423" i="208"/>
  <c r="R416" i="208"/>
  <c r="R406" i="208"/>
  <c r="S399" i="208"/>
  <c r="S389" i="208"/>
  <c r="R382" i="208"/>
  <c r="R372" i="208"/>
  <c r="S365" i="208"/>
  <c r="S355" i="208"/>
  <c r="R348" i="208"/>
  <c r="R338" i="208"/>
  <c r="S331" i="208"/>
  <c r="S321" i="208"/>
  <c r="R314" i="208"/>
  <c r="R304" i="208"/>
  <c r="S296" i="208"/>
  <c r="S286" i="208"/>
  <c r="R279" i="208"/>
  <c r="R269" i="208"/>
  <c r="R262" i="208"/>
  <c r="R252" i="208"/>
  <c r="R245" i="208"/>
  <c r="R235" i="208"/>
  <c r="S228" i="208"/>
  <c r="S218" i="208"/>
  <c r="S211" i="208"/>
  <c r="S201" i="208"/>
  <c r="R194" i="208"/>
  <c r="R184" i="208"/>
  <c r="S176" i="208"/>
  <c r="S166" i="208"/>
  <c r="R159" i="208"/>
  <c r="R149" i="208"/>
  <c r="R142" i="208"/>
  <c r="R132" i="208"/>
  <c r="S125" i="208"/>
  <c r="S115" i="208"/>
  <c r="R108" i="208"/>
  <c r="R98" i="208"/>
  <c r="S90" i="208"/>
  <c r="AR80" i="208"/>
  <c r="S80" i="208"/>
  <c r="R74" i="208"/>
  <c r="R64" i="208"/>
  <c r="R57" i="208"/>
  <c r="R47" i="208"/>
  <c r="R40" i="208"/>
  <c r="R30" i="208"/>
  <c r="R23" i="208"/>
  <c r="R13" i="208"/>
  <c r="AF7" i="208"/>
  <c r="AF6" i="208" s="1"/>
  <c r="R514" i="207"/>
  <c r="AO505" i="207"/>
  <c r="S496" i="207"/>
  <c r="AN488" i="207"/>
  <c r="R479" i="207"/>
  <c r="S461" i="207"/>
  <c r="R444" i="207"/>
  <c r="S242" i="216"/>
  <c r="AR505" i="215"/>
  <c r="R458" i="214"/>
  <c r="R407" i="214"/>
  <c r="R348" i="214"/>
  <c r="S137" i="214"/>
  <c r="S382" i="213"/>
  <c r="R329" i="213"/>
  <c r="S190" i="213"/>
  <c r="S60" i="213"/>
  <c r="S17" i="213"/>
  <c r="R7" i="213"/>
  <c r="AP505" i="212"/>
  <c r="S476" i="212"/>
  <c r="S406" i="212"/>
  <c r="R371" i="212"/>
  <c r="R347" i="212"/>
  <c r="R305" i="212"/>
  <c r="R244" i="212"/>
  <c r="R208" i="212"/>
  <c r="R83" i="212"/>
  <c r="S51" i="212"/>
  <c r="R30" i="212"/>
  <c r="R489" i="211"/>
  <c r="R459" i="211"/>
  <c r="S454" i="211"/>
  <c r="S416" i="211"/>
  <c r="S392" i="211"/>
  <c r="S344" i="211"/>
  <c r="AN318" i="211"/>
  <c r="S296" i="211"/>
  <c r="AN267" i="211"/>
  <c r="R244" i="211"/>
  <c r="S222" i="211"/>
  <c r="R201" i="211"/>
  <c r="R184" i="211"/>
  <c r="AN165" i="211"/>
  <c r="AO148" i="211"/>
  <c r="S110" i="211"/>
  <c r="R91" i="211"/>
  <c r="R58" i="211"/>
  <c r="S42" i="211"/>
  <c r="AP12" i="211"/>
  <c r="AD7" i="211"/>
  <c r="AD6" i="211" s="1"/>
  <c r="S518" i="210"/>
  <c r="AQ437" i="210"/>
  <c r="S421" i="210"/>
  <c r="R407" i="210"/>
  <c r="R403" i="210"/>
  <c r="R391" i="210"/>
  <c r="R374" i="210"/>
  <c r="R357" i="210"/>
  <c r="S344" i="210"/>
  <c r="R327" i="210"/>
  <c r="S309" i="210"/>
  <c r="S294" i="210"/>
  <c r="S278" i="210"/>
  <c r="AO250" i="210"/>
  <c r="S235" i="210"/>
  <c r="S223" i="210"/>
  <c r="R208" i="210"/>
  <c r="S193" i="210"/>
  <c r="R178" i="210"/>
  <c r="AO148" i="210"/>
  <c r="R132" i="210"/>
  <c r="S115" i="210"/>
  <c r="R114" i="210"/>
  <c r="R103" i="210"/>
  <c r="R87" i="210"/>
  <c r="R71" i="210"/>
  <c r="S55" i="210"/>
  <c r="R39" i="210"/>
  <c r="S27" i="210"/>
  <c r="X7" i="210"/>
  <c r="X6" i="210" s="1"/>
  <c r="S517" i="209"/>
  <c r="AQ488" i="209"/>
  <c r="R474" i="209"/>
  <c r="R463" i="209"/>
  <c r="S449" i="209"/>
  <c r="AO437" i="209"/>
  <c r="R427" i="209"/>
  <c r="R416" i="209"/>
  <c r="AP403" i="209"/>
  <c r="R393" i="209"/>
  <c r="R382" i="209"/>
  <c r="AP369" i="209"/>
  <c r="R359" i="209"/>
  <c r="R349" i="209"/>
  <c r="S336" i="209"/>
  <c r="R329" i="209"/>
  <c r="AN318" i="209"/>
  <c r="S305" i="209"/>
  <c r="S297" i="209"/>
  <c r="R285" i="209"/>
  <c r="S276" i="209"/>
  <c r="R255" i="209"/>
  <c r="S247" i="209"/>
  <c r="S237" i="209"/>
  <c r="R231" i="209"/>
  <c r="R221" i="209"/>
  <c r="S213" i="209"/>
  <c r="S203" i="209"/>
  <c r="S196" i="209"/>
  <c r="S186" i="209"/>
  <c r="S179" i="209"/>
  <c r="S169" i="209"/>
  <c r="R162" i="209"/>
  <c r="R152" i="209"/>
  <c r="S144" i="209"/>
  <c r="S134" i="209"/>
  <c r="R127" i="209"/>
  <c r="R117" i="209"/>
  <c r="S110" i="209"/>
  <c r="R101" i="209"/>
  <c r="R94" i="209"/>
  <c r="S84" i="209"/>
  <c r="S77" i="209"/>
  <c r="R69" i="209"/>
  <c r="AO46" i="209"/>
  <c r="S25" i="209"/>
  <c r="R17" i="209"/>
  <c r="S519" i="208"/>
  <c r="S509" i="208"/>
  <c r="R502" i="208"/>
  <c r="R492" i="208"/>
  <c r="S484" i="208"/>
  <c r="S474" i="208"/>
  <c r="R467" i="208"/>
  <c r="R457" i="208"/>
  <c r="R450" i="208"/>
  <c r="R440" i="208"/>
  <c r="S432" i="208"/>
  <c r="S422" i="208"/>
  <c r="S415" i="208"/>
  <c r="S405" i="208"/>
  <c r="R399" i="208"/>
  <c r="R389" i="208"/>
  <c r="S381" i="208"/>
  <c r="S371" i="208"/>
  <c r="R365" i="208"/>
  <c r="R355" i="208"/>
  <c r="S347" i="208"/>
  <c r="S337" i="208"/>
  <c r="R331" i="208"/>
  <c r="R321" i="208"/>
  <c r="S313" i="208"/>
  <c r="S303" i="208"/>
  <c r="R296" i="208"/>
  <c r="R286" i="208"/>
  <c r="S278" i="208"/>
  <c r="S268" i="208"/>
  <c r="S261" i="208"/>
  <c r="S251" i="208"/>
  <c r="S244" i="208"/>
  <c r="S234" i="208"/>
  <c r="R228" i="208"/>
  <c r="R218" i="208"/>
  <c r="R211" i="208"/>
  <c r="R201" i="208"/>
  <c r="S193" i="208"/>
  <c r="S183" i="208"/>
  <c r="R176" i="208"/>
  <c r="R166" i="208"/>
  <c r="S158" i="208"/>
  <c r="AR148" i="208"/>
  <c r="R148" i="208"/>
  <c r="S141" i="208"/>
  <c r="AR131" i="208"/>
  <c r="R125" i="208"/>
  <c r="R115" i="208"/>
  <c r="S107" i="208"/>
  <c r="AR97" i="208"/>
  <c r="R90" i="208"/>
  <c r="AQ80" i="208"/>
  <c r="R80" i="208"/>
  <c r="S73" i="208"/>
  <c r="AR63" i="208"/>
  <c r="R63" i="208"/>
  <c r="S56" i="208"/>
  <c r="AR46" i="208"/>
  <c r="S46" i="208"/>
  <c r="S39" i="208"/>
  <c r="AR29" i="208"/>
  <c r="S22" i="208"/>
  <c r="AR12" i="208"/>
  <c r="AE7" i="208"/>
  <c r="AE6" i="208" s="1"/>
  <c r="S513" i="207"/>
  <c r="AN505" i="207"/>
  <c r="R496" i="207"/>
  <c r="S478" i="207"/>
  <c r="R461" i="207"/>
  <c r="S415" i="217"/>
  <c r="AQ250" i="217"/>
  <c r="S26" i="216"/>
  <c r="S89" i="215"/>
  <c r="R347" i="214"/>
  <c r="S193" i="214"/>
  <c r="S135" i="214"/>
  <c r="R382" i="213"/>
  <c r="S320" i="213"/>
  <c r="AR182" i="213"/>
  <c r="R15" i="213"/>
  <c r="AO505" i="212"/>
  <c r="S474" i="212"/>
  <c r="R406" i="212"/>
  <c r="AP369" i="212"/>
  <c r="S304" i="212"/>
  <c r="R271" i="212"/>
  <c r="S243" i="212"/>
  <c r="R207" i="212"/>
  <c r="S82" i="212"/>
  <c r="R51" i="212"/>
  <c r="R518" i="211"/>
  <c r="AR488" i="211"/>
  <c r="R458" i="211"/>
  <c r="R416" i="211"/>
  <c r="S389" i="211"/>
  <c r="S366" i="211"/>
  <c r="S341" i="211"/>
  <c r="R296" i="211"/>
  <c r="S243" i="211"/>
  <c r="R222" i="211"/>
  <c r="S200" i="211"/>
  <c r="R183" i="211"/>
  <c r="R110" i="211"/>
  <c r="S90" i="211"/>
  <c r="R71" i="211"/>
  <c r="R57" i="211"/>
  <c r="R42" i="211"/>
  <c r="AO12" i="211"/>
  <c r="AA7" i="211"/>
  <c r="AA6" i="211" s="1"/>
  <c r="R518" i="210"/>
  <c r="R503" i="210"/>
  <c r="S486" i="210"/>
  <c r="R469" i="210"/>
  <c r="AP437" i="210"/>
  <c r="AQ420" i="210"/>
  <c r="R404" i="210"/>
  <c r="R390" i="210"/>
  <c r="R373" i="210"/>
  <c r="R355" i="210"/>
  <c r="R344" i="210"/>
  <c r="S326" i="210"/>
  <c r="R309" i="210"/>
  <c r="S291" i="210"/>
  <c r="R278" i="210"/>
  <c r="AN250" i="210"/>
  <c r="R235" i="210"/>
  <c r="R222" i="210"/>
  <c r="S207" i="210"/>
  <c r="R192" i="210"/>
  <c r="S177" i="210"/>
  <c r="AN148" i="210"/>
  <c r="AR131" i="210"/>
  <c r="R115" i="210"/>
  <c r="S101" i="210"/>
  <c r="S86" i="210"/>
  <c r="S70" i="210"/>
  <c r="R54" i="210"/>
  <c r="S38" i="210"/>
  <c r="R26" i="210"/>
  <c r="R516" i="209"/>
  <c r="AP488" i="209"/>
  <c r="S473" i="209"/>
  <c r="S462" i="209"/>
  <c r="R449" i="209"/>
  <c r="AN437" i="209"/>
  <c r="R424" i="209"/>
  <c r="S415" i="209"/>
  <c r="AO403" i="209"/>
  <c r="R390" i="209"/>
  <c r="S381" i="209"/>
  <c r="AO369" i="209"/>
  <c r="R356" i="209"/>
  <c r="S348" i="209"/>
  <c r="R336" i="209"/>
  <c r="S328" i="209"/>
  <c r="R305" i="209"/>
  <c r="R297" i="209"/>
  <c r="AR284" i="209"/>
  <c r="R276" i="209"/>
  <c r="R254" i="209"/>
  <c r="R247" i="209"/>
  <c r="R237" i="209"/>
  <c r="S230" i="209"/>
  <c r="S220" i="209"/>
  <c r="R213" i="209"/>
  <c r="R203" i="209"/>
  <c r="R196" i="209"/>
  <c r="R186" i="209"/>
  <c r="R179" i="209"/>
  <c r="R169" i="209"/>
  <c r="S161" i="209"/>
  <c r="S151" i="209"/>
  <c r="R144" i="209"/>
  <c r="R134" i="209"/>
  <c r="S126" i="209"/>
  <c r="S116" i="209"/>
  <c r="R110" i="209"/>
  <c r="S100" i="209"/>
  <c r="R84" i="209"/>
  <c r="R77" i="209"/>
  <c r="S68" i="209"/>
  <c r="S61" i="209"/>
  <c r="S53" i="209"/>
  <c r="AN46" i="209"/>
  <c r="S39" i="209"/>
  <c r="S31" i="209"/>
  <c r="R25" i="209"/>
  <c r="O7" i="209"/>
  <c r="O6" i="209" s="1"/>
  <c r="R519" i="208"/>
  <c r="R509" i="208"/>
  <c r="S501" i="208"/>
  <c r="S491" i="208"/>
  <c r="R484" i="208"/>
  <c r="R474" i="208"/>
  <c r="S466" i="208"/>
  <c r="S456" i="208"/>
  <c r="S449" i="208"/>
  <c r="S439" i="208"/>
  <c r="R432" i="208"/>
  <c r="R422" i="208"/>
  <c r="R415" i="208"/>
  <c r="R405" i="208"/>
  <c r="S398" i="208"/>
  <c r="S388" i="208"/>
  <c r="R381" i="208"/>
  <c r="R371" i="208"/>
  <c r="S364" i="208"/>
  <c r="S354" i="208"/>
  <c r="R347" i="208"/>
  <c r="R337" i="208"/>
  <c r="S330" i="208"/>
  <c r="S320" i="208"/>
  <c r="R313" i="208"/>
  <c r="R303" i="208"/>
  <c r="S295" i="208"/>
  <c r="S285" i="208"/>
  <c r="R278" i="208"/>
  <c r="R268" i="208"/>
  <c r="R261" i="208"/>
  <c r="R251" i="208"/>
  <c r="R244" i="208"/>
  <c r="R234" i="208"/>
  <c r="S227" i="208"/>
  <c r="S217" i="208"/>
  <c r="S210" i="208"/>
  <c r="S200" i="208"/>
  <c r="R193" i="208"/>
  <c r="R183" i="208"/>
  <c r="S175" i="208"/>
  <c r="AN403" i="217"/>
  <c r="R380" i="216"/>
  <c r="R314" i="216"/>
  <c r="S146" i="215"/>
  <c r="R89" i="215"/>
  <c r="S343" i="214"/>
  <c r="AO233" i="214"/>
  <c r="S77" i="214"/>
  <c r="R26" i="214"/>
  <c r="AN182" i="213"/>
  <c r="S14" i="213"/>
  <c r="N7" i="213"/>
  <c r="N6" i="213" s="1"/>
  <c r="R472" i="212"/>
  <c r="AR403" i="212"/>
  <c r="AR301" i="212"/>
  <c r="S270" i="212"/>
  <c r="AN233" i="212"/>
  <c r="S206" i="212"/>
  <c r="S175" i="212"/>
  <c r="AN80" i="212"/>
  <c r="S50" i="212"/>
  <c r="S517" i="211"/>
  <c r="S457" i="211"/>
  <c r="S414" i="211"/>
  <c r="S360" i="211"/>
  <c r="S339" i="211"/>
  <c r="R287" i="211"/>
  <c r="R243" i="211"/>
  <c r="AP216" i="211"/>
  <c r="AR199" i="211"/>
  <c r="AP182" i="211"/>
  <c r="R109" i="211"/>
  <c r="S89" i="211"/>
  <c r="S70" i="211"/>
  <c r="R56" i="211"/>
  <c r="R41" i="211"/>
  <c r="AN12" i="211"/>
  <c r="W7" i="211"/>
  <c r="S517" i="210"/>
  <c r="R500" i="210"/>
  <c r="R486" i="210"/>
  <c r="S468" i="210"/>
  <c r="AP420" i="210"/>
  <c r="AR403" i="210"/>
  <c r="S388" i="210"/>
  <c r="S372" i="210"/>
  <c r="S354" i="210"/>
  <c r="S342" i="210"/>
  <c r="R326" i="210"/>
  <c r="S307" i="210"/>
  <c r="R291" i="210"/>
  <c r="S277" i="210"/>
  <c r="R264" i="210"/>
  <c r="AR233" i="210"/>
  <c r="R219" i="210"/>
  <c r="R207" i="210"/>
  <c r="S191" i="210"/>
  <c r="R177" i="210"/>
  <c r="AO131" i="210"/>
  <c r="AR114" i="210"/>
  <c r="S98" i="210"/>
  <c r="R97" i="210"/>
  <c r="R86" i="210"/>
  <c r="R70" i="210"/>
  <c r="S53" i="210"/>
  <c r="R38" i="210"/>
  <c r="R23" i="210"/>
  <c r="M7" i="210"/>
  <c r="M6" i="210" s="1"/>
  <c r="S515" i="209"/>
  <c r="AO488" i="209"/>
  <c r="R473" i="209"/>
  <c r="R462" i="209"/>
  <c r="S448" i="209"/>
  <c r="S423" i="209"/>
  <c r="R415" i="209"/>
  <c r="AN403" i="209"/>
  <c r="S389" i="209"/>
  <c r="R381" i="209"/>
  <c r="AN369" i="209"/>
  <c r="S355" i="209"/>
  <c r="R348" i="209"/>
  <c r="AR335" i="209"/>
  <c r="S335" i="209"/>
  <c r="R328" i="209"/>
  <c r="S304" i="209"/>
  <c r="S296" i="209"/>
  <c r="AQ284" i="209"/>
  <c r="S275" i="209"/>
  <c r="S253" i="209"/>
  <c r="S246" i="209"/>
  <c r="S236" i="209"/>
  <c r="R230" i="209"/>
  <c r="R220" i="209"/>
  <c r="S212" i="209"/>
  <c r="S202" i="209"/>
  <c r="S195" i="209"/>
  <c r="S185" i="209"/>
  <c r="S178" i="209"/>
  <c r="S168" i="209"/>
  <c r="R161" i="209"/>
  <c r="R151" i="209"/>
  <c r="S143" i="209"/>
  <c r="S133" i="209"/>
  <c r="R126" i="209"/>
  <c r="R116" i="209"/>
  <c r="S109" i="209"/>
  <c r="R100" i="209"/>
  <c r="S93" i="209"/>
  <c r="S76" i="209"/>
  <c r="R68" i="209"/>
  <c r="R61" i="209"/>
  <c r="R53" i="209"/>
  <c r="R39" i="209"/>
  <c r="R31" i="209"/>
  <c r="Q8" i="209"/>
  <c r="N7" i="209"/>
  <c r="S518" i="208"/>
  <c r="S508" i="208"/>
  <c r="R501" i="208"/>
  <c r="R491" i="208"/>
  <c r="S483" i="208"/>
  <c r="S473" i="208"/>
  <c r="R466" i="208"/>
  <c r="R456" i="208"/>
  <c r="R449" i="208"/>
  <c r="R439" i="208"/>
  <c r="S431" i="208"/>
  <c r="S421" i="208"/>
  <c r="S414" i="208"/>
  <c r="S404" i="208"/>
  <c r="R398" i="208"/>
  <c r="R388" i="208"/>
  <c r="S380" i="208"/>
  <c r="S370" i="208"/>
  <c r="R364" i="208"/>
  <c r="R354" i="208"/>
  <c r="S346" i="208"/>
  <c r="S336" i="208"/>
  <c r="R330" i="208"/>
  <c r="R320" i="208"/>
  <c r="S312" i="208"/>
  <c r="S302" i="208"/>
  <c r="R295" i="208"/>
  <c r="R285" i="208"/>
  <c r="S277" i="208"/>
  <c r="AR267" i="208"/>
  <c r="R267" i="208"/>
  <c r="S260" i="208"/>
  <c r="AR250" i="208"/>
  <c r="R250" i="208"/>
  <c r="S243" i="208"/>
  <c r="AR233" i="208"/>
  <c r="S233" i="208"/>
  <c r="R227" i="208"/>
  <c r="R217" i="208"/>
  <c r="R210" i="208"/>
  <c r="R200" i="208"/>
  <c r="S192" i="208"/>
  <c r="AR182" i="208"/>
  <c r="R175" i="208"/>
  <c r="AQ165" i="208"/>
  <c r="S157" i="208"/>
  <c r="AP148" i="208"/>
  <c r="S140" i="208"/>
  <c r="AP131" i="208"/>
  <c r="R124" i="208"/>
  <c r="AQ114" i="208"/>
  <c r="S106" i="208"/>
  <c r="AP97" i="208"/>
  <c r="R89" i="208"/>
  <c r="AO80" i="208"/>
  <c r="S72" i="208"/>
  <c r="AP63" i="208"/>
  <c r="S55" i="208"/>
  <c r="AP46" i="208"/>
  <c r="S38" i="208"/>
  <c r="AP29" i="208"/>
  <c r="S21" i="208"/>
  <c r="AP12" i="208"/>
  <c r="AB7" i="208"/>
  <c r="AB6" i="208" s="1"/>
  <c r="S512" i="207"/>
  <c r="R495" i="207"/>
  <c r="S477" i="207"/>
  <c r="R460" i="207"/>
  <c r="S452" i="207"/>
  <c r="AQ12" i="217"/>
  <c r="R442" i="216"/>
  <c r="S379" i="216"/>
  <c r="S312" i="216"/>
  <c r="R146" i="215"/>
  <c r="S88" i="215"/>
  <c r="R343" i="214"/>
  <c r="R165" i="214"/>
  <c r="R76" i="214"/>
  <c r="S25" i="214"/>
  <c r="S458" i="213"/>
  <c r="R418" i="213"/>
  <c r="R127" i="213"/>
  <c r="R92" i="213"/>
  <c r="R13" i="213"/>
  <c r="AP471" i="212"/>
  <c r="AP301" i="212"/>
  <c r="R270" i="212"/>
  <c r="S205" i="212"/>
  <c r="R175" i="212"/>
  <c r="R146" i="212"/>
  <c r="R112" i="212"/>
  <c r="R48" i="212"/>
  <c r="R517" i="211"/>
  <c r="AR454" i="211"/>
  <c r="R413" i="211"/>
  <c r="S356" i="211"/>
  <c r="R339" i="211"/>
  <c r="S286" i="211"/>
  <c r="R240" i="211"/>
  <c r="AO216" i="211"/>
  <c r="AQ199" i="211"/>
  <c r="AO182" i="211"/>
  <c r="S129" i="211"/>
  <c r="S108" i="211"/>
  <c r="R88" i="211"/>
  <c r="R70" i="211"/>
  <c r="S55" i="211"/>
  <c r="S40" i="211"/>
  <c r="R516" i="210"/>
  <c r="S499" i="210"/>
  <c r="S485" i="210"/>
  <c r="R468" i="210"/>
  <c r="R452" i="210"/>
  <c r="AO420" i="210"/>
  <c r="AQ403" i="210"/>
  <c r="AP386" i="210"/>
  <c r="R372" i="210"/>
  <c r="R354" i="210"/>
  <c r="R339" i="210"/>
  <c r="S325" i="210"/>
  <c r="R307" i="210"/>
  <c r="S290" i="210"/>
  <c r="R277" i="210"/>
  <c r="S263" i="210"/>
  <c r="AQ233" i="210"/>
  <c r="S218" i="210"/>
  <c r="S206" i="210"/>
  <c r="R191" i="210"/>
  <c r="S176" i="210"/>
  <c r="S163" i="210"/>
  <c r="AN131" i="210"/>
  <c r="AQ114" i="210"/>
  <c r="R98" i="210"/>
  <c r="S84" i="210"/>
  <c r="S69" i="210"/>
  <c r="R53" i="210"/>
  <c r="S36" i="210"/>
  <c r="S22" i="210"/>
  <c r="L7" i="210"/>
  <c r="L6" i="210" s="1"/>
  <c r="R515" i="209"/>
  <c r="R502" i="209"/>
  <c r="AN488" i="209"/>
  <c r="AR471" i="209"/>
  <c r="R471" i="209"/>
  <c r="S460" i="209"/>
  <c r="R448" i="209"/>
  <c r="R423" i="209"/>
  <c r="S414" i="209"/>
  <c r="R389" i="209"/>
  <c r="S380" i="209"/>
  <c r="R355" i="209"/>
  <c r="S347" i="209"/>
  <c r="AQ335" i="209"/>
  <c r="S327" i="209"/>
  <c r="R304" i="209"/>
  <c r="R296" i="209"/>
  <c r="AP284" i="209"/>
  <c r="R275" i="209"/>
  <c r="S265" i="209"/>
  <c r="R253" i="209"/>
  <c r="R246" i="209"/>
  <c r="R236" i="209"/>
  <c r="S229" i="209"/>
  <c r="S219" i="209"/>
  <c r="R212" i="209"/>
  <c r="R202" i="209"/>
  <c r="R195" i="209"/>
  <c r="R185" i="209"/>
  <c r="R178" i="209"/>
  <c r="R168" i="209"/>
  <c r="S160" i="209"/>
  <c r="S150" i="209"/>
  <c r="R143" i="209"/>
  <c r="R133" i="209"/>
  <c r="S125" i="209"/>
  <c r="S115" i="209"/>
  <c r="R109" i="209"/>
  <c r="S99" i="209"/>
  <c r="R93" i="209"/>
  <c r="S83" i="209"/>
  <c r="R76" i="209"/>
  <c r="S67" i="209"/>
  <c r="S52" i="209"/>
  <c r="S38" i="209"/>
  <c r="S30" i="209"/>
  <c r="S24" i="209"/>
  <c r="S16" i="209"/>
  <c r="M7" i="209"/>
  <c r="M6" i="209" s="1"/>
  <c r="R518" i="208"/>
  <c r="R508" i="208"/>
  <c r="S500" i="208"/>
  <c r="S490" i="208"/>
  <c r="R483" i="208"/>
  <c r="R473" i="208"/>
  <c r="S465" i="208"/>
  <c r="S455" i="208"/>
  <c r="S448" i="208"/>
  <c r="S438" i="208"/>
  <c r="R431" i="208"/>
  <c r="R421" i="208"/>
  <c r="R414" i="208"/>
  <c r="R404" i="208"/>
  <c r="S397" i="208"/>
  <c r="S387" i="208"/>
  <c r="R380" i="208"/>
  <c r="R370" i="208"/>
  <c r="S363" i="208"/>
  <c r="S353" i="208"/>
  <c r="R346" i="208"/>
  <c r="R336" i="208"/>
  <c r="S329" i="208"/>
  <c r="S319" i="208"/>
  <c r="R312" i="208"/>
  <c r="R302" i="208"/>
  <c r="S294" i="208"/>
  <c r="AR284" i="208"/>
  <c r="R277" i="208"/>
  <c r="AQ267" i="208"/>
  <c r="R260" i="208"/>
  <c r="AQ250" i="208"/>
  <c r="R243" i="208"/>
  <c r="AQ233" i="208"/>
  <c r="R233" i="208"/>
  <c r="S226" i="208"/>
  <c r="AR216" i="208"/>
  <c r="S216" i="208"/>
  <c r="S209" i="208"/>
  <c r="AR199" i="208"/>
  <c r="R192" i="208"/>
  <c r="AQ182" i="208"/>
  <c r="S174" i="208"/>
  <c r="AP165" i="208"/>
  <c r="R157" i="208"/>
  <c r="AO148" i="208"/>
  <c r="R140" i="208"/>
  <c r="AO131" i="208"/>
  <c r="S123" i="208"/>
  <c r="AP114" i="208"/>
  <c r="R106" i="208"/>
  <c r="AO97" i="208"/>
  <c r="S88" i="208"/>
  <c r="AN80" i="208"/>
  <c r="R72" i="208"/>
  <c r="AO63" i="208"/>
  <c r="R55" i="208"/>
  <c r="AO46" i="208"/>
  <c r="R38" i="208"/>
  <c r="AO29" i="208"/>
  <c r="R21" i="208"/>
  <c r="AO12" i="208"/>
  <c r="AA7" i="208"/>
  <c r="R512" i="207"/>
  <c r="S494" i="207"/>
  <c r="R477" i="207"/>
  <c r="S469" i="207"/>
  <c r="S459" i="207"/>
  <c r="R452" i="207"/>
  <c r="AP12" i="217"/>
  <c r="R441" i="216"/>
  <c r="R214" i="215"/>
  <c r="S145" i="215"/>
  <c r="S341" i="214"/>
  <c r="S75" i="214"/>
  <c r="R24" i="214"/>
  <c r="R458" i="213"/>
  <c r="S417" i="213"/>
  <c r="S221" i="213"/>
  <c r="S125" i="213"/>
  <c r="S86" i="213"/>
  <c r="AR12" i="213"/>
  <c r="R435" i="212"/>
  <c r="AO301" i="212"/>
  <c r="S269" i="212"/>
  <c r="R173" i="212"/>
  <c r="S134" i="212"/>
  <c r="S111" i="212"/>
  <c r="S47" i="212"/>
  <c r="AM7" i="212"/>
  <c r="AM6" i="212" s="1"/>
  <c r="S516" i="211"/>
  <c r="AQ454" i="211"/>
  <c r="S431" i="211"/>
  <c r="S412" i="211"/>
  <c r="R356" i="211"/>
  <c r="S338" i="211"/>
  <c r="R286" i="211"/>
  <c r="S239" i="211"/>
  <c r="AN182" i="211"/>
  <c r="R129" i="211"/>
  <c r="R108" i="211"/>
  <c r="S87" i="211"/>
  <c r="S69" i="211"/>
  <c r="S54" i="211"/>
  <c r="S39" i="211"/>
  <c r="L7" i="211"/>
  <c r="L6" i="211" s="1"/>
  <c r="S515" i="210"/>
  <c r="R499" i="210"/>
  <c r="R484" i="210"/>
  <c r="S467" i="210"/>
  <c r="S451" i="210"/>
  <c r="AN420" i="210"/>
  <c r="AP403" i="210"/>
  <c r="AO386" i="210"/>
  <c r="S371" i="210"/>
  <c r="S353" i="210"/>
  <c r="R338" i="210"/>
  <c r="R325" i="210"/>
  <c r="S306" i="210"/>
  <c r="R290" i="210"/>
  <c r="S276" i="210"/>
  <c r="R263" i="210"/>
  <c r="AP233" i="210"/>
  <c r="R218" i="210"/>
  <c r="R205" i="210"/>
  <c r="S190" i="210"/>
  <c r="R175" i="210"/>
  <c r="S160" i="210"/>
  <c r="AN114" i="210"/>
  <c r="AR97" i="210"/>
  <c r="S81" i="210"/>
  <c r="R80" i="210"/>
  <c r="R69" i="210"/>
  <c r="S52" i="210"/>
  <c r="R36" i="210"/>
  <c r="R22" i="210"/>
  <c r="K7" i="210"/>
  <c r="S514" i="209"/>
  <c r="S501" i="209"/>
  <c r="AQ471" i="209"/>
  <c r="S457" i="209"/>
  <c r="S447" i="209"/>
  <c r="S422" i="209"/>
  <c r="R414" i="209"/>
  <c r="S388" i="209"/>
  <c r="R380" i="209"/>
  <c r="S354" i="209"/>
  <c r="R347" i="209"/>
  <c r="AP335" i="209"/>
  <c r="R327" i="209"/>
  <c r="S303" i="209"/>
  <c r="S295" i="209"/>
  <c r="AO284" i="209"/>
  <c r="S274" i="209"/>
  <c r="R265" i="209"/>
  <c r="S252" i="209"/>
  <c r="S245" i="209"/>
  <c r="S235" i="209"/>
  <c r="R229" i="209"/>
  <c r="R219" i="209"/>
  <c r="S211" i="209"/>
  <c r="S201" i="209"/>
  <c r="S194" i="209"/>
  <c r="S184" i="209"/>
  <c r="S177" i="209"/>
  <c r="S167" i="209"/>
  <c r="R160" i="209"/>
  <c r="R150" i="209"/>
  <c r="S142" i="209"/>
  <c r="S132" i="209"/>
  <c r="R125" i="209"/>
  <c r="R115" i="209"/>
  <c r="S108" i="209"/>
  <c r="R99" i="209"/>
  <c r="S92" i="209"/>
  <c r="R83" i="209"/>
  <c r="R67" i="209"/>
  <c r="R52" i="209"/>
  <c r="R38" i="209"/>
  <c r="R30" i="209"/>
  <c r="R24" i="209"/>
  <c r="R16" i="209"/>
  <c r="AM7" i="209"/>
  <c r="AM6" i="209" s="1"/>
  <c r="L7" i="209"/>
  <c r="S517" i="208"/>
  <c r="S507" i="208"/>
  <c r="R500" i="208"/>
  <c r="R490" i="208"/>
  <c r="S482" i="208"/>
  <c r="S472" i="208"/>
  <c r="R465" i="208"/>
  <c r="R455" i="208"/>
  <c r="R448" i="208"/>
  <c r="R438" i="208"/>
  <c r="S430" i="208"/>
  <c r="AR420" i="208"/>
  <c r="R420" i="208"/>
  <c r="S413" i="208"/>
  <c r="AR403" i="208"/>
  <c r="S403" i="208"/>
  <c r="R397" i="208"/>
  <c r="R387" i="208"/>
  <c r="S379" i="208"/>
  <c r="AR369" i="208"/>
  <c r="S369" i="208"/>
  <c r="R363" i="208"/>
  <c r="R353" i="208"/>
  <c r="S345" i="208"/>
  <c r="AR335" i="208"/>
  <c r="S335" i="208"/>
  <c r="R329" i="208"/>
  <c r="R319" i="208"/>
  <c r="S311" i="208"/>
  <c r="AR301" i="208"/>
  <c r="R294" i="208"/>
  <c r="AQ284" i="208"/>
  <c r="S276" i="208"/>
  <c r="AP267" i="208"/>
  <c r="S259" i="208"/>
  <c r="AP250" i="208"/>
  <c r="S242" i="208"/>
  <c r="AP233" i="208"/>
  <c r="R226" i="208"/>
  <c r="AQ216" i="208"/>
  <c r="R209" i="208"/>
  <c r="AQ199" i="208"/>
  <c r="S191" i="208"/>
  <c r="AP182" i="208"/>
  <c r="R174" i="208"/>
  <c r="AO165" i="208"/>
  <c r="S156" i="208"/>
  <c r="AN148" i="208"/>
  <c r="S139" i="208"/>
  <c r="AN131" i="208"/>
  <c r="R123" i="208"/>
  <c r="AO114" i="208"/>
  <c r="S105" i="208"/>
  <c r="AN97" i="208"/>
  <c r="R88" i="208"/>
  <c r="S71" i="208"/>
  <c r="AN63" i="208"/>
  <c r="S54" i="208"/>
  <c r="AN46" i="208"/>
  <c r="S37" i="208"/>
  <c r="AN29" i="208"/>
  <c r="S20" i="208"/>
  <c r="AN12" i="208"/>
  <c r="Z7" i="208"/>
  <c r="Z6" i="208" s="1"/>
  <c r="S511" i="207"/>
  <c r="R494" i="207"/>
  <c r="S486" i="207"/>
  <c r="S476" i="207"/>
  <c r="R469" i="207"/>
  <c r="R459" i="207"/>
  <c r="S451" i="207"/>
  <c r="R49" i="216"/>
  <c r="S322" i="214"/>
  <c r="R275" i="214"/>
  <c r="S450" i="213"/>
  <c r="R400" i="213"/>
  <c r="R312" i="213"/>
  <c r="S261" i="213"/>
  <c r="AP114" i="213"/>
  <c r="AR29" i="213"/>
  <c r="R491" i="212"/>
  <c r="S455" i="212"/>
  <c r="R391" i="212"/>
  <c r="AQ352" i="212"/>
  <c r="S322" i="212"/>
  <c r="S292" i="212"/>
  <c r="S264" i="212"/>
  <c r="S227" i="212"/>
  <c r="S196" i="212"/>
  <c r="AO97" i="212"/>
  <c r="S67" i="212"/>
  <c r="R19" i="212"/>
  <c r="M7" i="212"/>
  <c r="M6" i="212" s="1"/>
  <c r="S473" i="211"/>
  <c r="S447" i="211"/>
  <c r="S423" i="211"/>
  <c r="R380" i="211"/>
  <c r="AO352" i="211"/>
  <c r="R311" i="211"/>
  <c r="R254" i="211"/>
  <c r="S213" i="211"/>
  <c r="R196" i="211"/>
  <c r="S175" i="211"/>
  <c r="R160" i="211"/>
  <c r="S140" i="211"/>
  <c r="R119" i="211"/>
  <c r="R98" i="211"/>
  <c r="AO80" i="211"/>
  <c r="S64" i="211"/>
  <c r="R47" i="211"/>
  <c r="S35" i="211"/>
  <c r="R21" i="211"/>
  <c r="R508" i="210"/>
  <c r="R494" i="210"/>
  <c r="S476" i="210"/>
  <c r="S460" i="210"/>
  <c r="S447" i="210"/>
  <c r="R431" i="210"/>
  <c r="R415" i="210"/>
  <c r="S401" i="210"/>
  <c r="S384" i="210"/>
  <c r="S366" i="210"/>
  <c r="AO335" i="210"/>
  <c r="AP318" i="210"/>
  <c r="R285" i="210"/>
  <c r="R268" i="210"/>
  <c r="S258" i="210"/>
  <c r="R245" i="210"/>
  <c r="AP199" i="210"/>
  <c r="R184" i="210"/>
  <c r="R171" i="210"/>
  <c r="S156" i="210"/>
  <c r="S141" i="210"/>
  <c r="R125" i="210"/>
  <c r="S111" i="210"/>
  <c r="AN63" i="210"/>
  <c r="AQ46" i="210"/>
  <c r="AR29" i="210"/>
  <c r="R18" i="210"/>
  <c r="R508" i="209"/>
  <c r="S497" i="209"/>
  <c r="S483" i="209"/>
  <c r="AP454" i="209"/>
  <c r="S443" i="209"/>
  <c r="R433" i="209"/>
  <c r="AP420" i="209"/>
  <c r="R410" i="209"/>
  <c r="R399" i="209"/>
  <c r="AP386" i="209"/>
  <c r="R376" i="209"/>
  <c r="R365" i="209"/>
  <c r="AP352" i="209"/>
  <c r="R344" i="209"/>
  <c r="S321" i="209"/>
  <c r="R313" i="209"/>
  <c r="AP301" i="209"/>
  <c r="S292" i="209"/>
  <c r="S282" i="209"/>
  <c r="S269" i="209"/>
  <c r="R261" i="209"/>
  <c r="AP250" i="209"/>
  <c r="S242" i="209"/>
  <c r="AP233" i="209"/>
  <c r="R226" i="209"/>
  <c r="AQ216" i="209"/>
  <c r="S208" i="209"/>
  <c r="AP199" i="209"/>
  <c r="S191" i="209"/>
  <c r="AP182" i="209"/>
  <c r="S174" i="209"/>
  <c r="AP165" i="209"/>
  <c r="R157" i="209"/>
  <c r="AO148" i="209"/>
  <c r="S139" i="209"/>
  <c r="AN131" i="209"/>
  <c r="R122" i="209"/>
  <c r="R106" i="209"/>
  <c r="AP97" i="209"/>
  <c r="S89" i="209"/>
  <c r="AQ80" i="209"/>
  <c r="S73" i="209"/>
  <c r="S64" i="209"/>
  <c r="R58" i="209"/>
  <c r="S49" i="209"/>
  <c r="R21" i="209"/>
  <c r="R13" i="209"/>
  <c r="AF7" i="209"/>
  <c r="AF6" i="209" s="1"/>
  <c r="S514" i="208"/>
  <c r="AP505" i="208"/>
  <c r="R497" i="208"/>
  <c r="AO488" i="208"/>
  <c r="S479" i="208"/>
  <c r="AN471" i="208"/>
  <c r="R462" i="208"/>
  <c r="R445" i="208"/>
  <c r="S427" i="208"/>
  <c r="S410" i="208"/>
  <c r="R394" i="208"/>
  <c r="S376" i="208"/>
  <c r="R360" i="208"/>
  <c r="S342" i="208"/>
  <c r="R326" i="208"/>
  <c r="S308" i="208"/>
  <c r="R291" i="208"/>
  <c r="S273" i="208"/>
  <c r="S256" i="208"/>
  <c r="S239" i="208"/>
  <c r="R223" i="208"/>
  <c r="R206" i="208"/>
  <c r="S188" i="208"/>
  <c r="R171" i="208"/>
  <c r="S163" i="208"/>
  <c r="S153" i="208"/>
  <c r="S146" i="208"/>
  <c r="S136" i="208"/>
  <c r="R120" i="208"/>
  <c r="S112" i="208"/>
  <c r="S102" i="208"/>
  <c r="R95" i="208"/>
  <c r="R85" i="208"/>
  <c r="S78" i="208"/>
  <c r="S68" i="208"/>
  <c r="S61" i="208"/>
  <c r="S51" i="208"/>
  <c r="S44" i="208"/>
  <c r="S34" i="208"/>
  <c r="S27" i="208"/>
  <c r="S17" i="208"/>
  <c r="O7" i="208"/>
  <c r="O6" i="208" s="1"/>
  <c r="S518" i="207"/>
  <c r="S508" i="207"/>
  <c r="R501" i="207"/>
  <c r="R491" i="207"/>
  <c r="S483" i="207"/>
  <c r="S473" i="207"/>
  <c r="R466" i="207"/>
  <c r="R456" i="207"/>
  <c r="S448" i="207"/>
  <c r="S48" i="216"/>
  <c r="R398" i="215"/>
  <c r="R321" i="214"/>
  <c r="R272" i="214"/>
  <c r="R59" i="214"/>
  <c r="R389" i="213"/>
  <c r="R310" i="213"/>
  <c r="R254" i="213"/>
  <c r="S163" i="213"/>
  <c r="S71" i="213"/>
  <c r="AP488" i="212"/>
  <c r="R455" i="212"/>
  <c r="S388" i="212"/>
  <c r="AP352" i="212"/>
  <c r="R322" i="212"/>
  <c r="R292" i="212"/>
  <c r="S252" i="212"/>
  <c r="R222" i="212"/>
  <c r="R191" i="212"/>
  <c r="R67" i="212"/>
  <c r="R40" i="212"/>
  <c r="R18" i="212"/>
  <c r="L7" i="212"/>
  <c r="L6" i="212" s="1"/>
  <c r="R473" i="211"/>
  <c r="S446" i="211"/>
  <c r="R423" i="211"/>
  <c r="S379" i="211"/>
  <c r="S369" i="211"/>
  <c r="AN352" i="211"/>
  <c r="R332" i="211"/>
  <c r="S302" i="211"/>
  <c r="S251" i="211"/>
  <c r="R213" i="211"/>
  <c r="S195" i="211"/>
  <c r="R175" i="211"/>
  <c r="S154" i="211"/>
  <c r="S139" i="211"/>
  <c r="S118" i="211"/>
  <c r="AQ97" i="211"/>
  <c r="AN80" i="211"/>
  <c r="AP63" i="211"/>
  <c r="AR46" i="211"/>
  <c r="R32" i="211"/>
  <c r="S507" i="210"/>
  <c r="S493" i="210"/>
  <c r="R476" i="210"/>
  <c r="S459" i="210"/>
  <c r="R446" i="210"/>
  <c r="S430" i="210"/>
  <c r="S414" i="210"/>
  <c r="S399" i="210"/>
  <c r="R384" i="210"/>
  <c r="S365" i="210"/>
  <c r="AN335" i="210"/>
  <c r="AP284" i="210"/>
  <c r="AR267" i="210"/>
  <c r="S267" i="210"/>
  <c r="R258" i="210"/>
  <c r="S243" i="210"/>
  <c r="R229" i="210"/>
  <c r="AO199" i="210"/>
  <c r="S183" i="210"/>
  <c r="R168" i="210"/>
  <c r="R156" i="210"/>
  <c r="R140" i="210"/>
  <c r="S124" i="210"/>
  <c r="S108" i="210"/>
  <c r="AP46" i="210"/>
  <c r="AQ29" i="210"/>
  <c r="S17" i="210"/>
  <c r="AM7" i="210"/>
  <c r="AM6" i="210" s="1"/>
  <c r="S507" i="209"/>
  <c r="R497" i="209"/>
  <c r="R483" i="209"/>
  <c r="AO454" i="209"/>
  <c r="S440" i="209"/>
  <c r="S432" i="209"/>
  <c r="AO420" i="209"/>
  <c r="R407" i="209"/>
  <c r="S398" i="209"/>
  <c r="AO386" i="209"/>
  <c r="R373" i="209"/>
  <c r="S364" i="209"/>
  <c r="AO352" i="209"/>
  <c r="S343" i="209"/>
  <c r="R321" i="209"/>
  <c r="S312" i="209"/>
  <c r="AO301" i="209"/>
  <c r="R292" i="209"/>
  <c r="R281" i="209"/>
  <c r="R269" i="209"/>
  <c r="S260" i="209"/>
  <c r="AO250" i="209"/>
  <c r="R242" i="209"/>
  <c r="AO233" i="209"/>
  <c r="S225" i="209"/>
  <c r="AP216" i="209"/>
  <c r="R208" i="209"/>
  <c r="AO199" i="209"/>
  <c r="R191" i="209"/>
  <c r="AO182" i="209"/>
  <c r="R174" i="209"/>
  <c r="AO165" i="209"/>
  <c r="S156" i="209"/>
  <c r="AN148" i="209"/>
  <c r="R139" i="209"/>
  <c r="S121" i="209"/>
  <c r="S105" i="209"/>
  <c r="AO97" i="209"/>
  <c r="R89" i="209"/>
  <c r="AP80" i="209"/>
  <c r="R73" i="209"/>
  <c r="R64" i="209"/>
  <c r="S57" i="209"/>
  <c r="R49" i="209"/>
  <c r="S43" i="209"/>
  <c r="S35" i="209"/>
  <c r="AR12" i="209"/>
  <c r="R12" i="209"/>
  <c r="AE7" i="209"/>
  <c r="AE6" i="209" s="1"/>
  <c r="R514" i="208"/>
  <c r="AO505" i="208"/>
  <c r="S496" i="208"/>
  <c r="AN488" i="208"/>
  <c r="R479" i="208"/>
  <c r="S461" i="208"/>
  <c r="S444" i="208"/>
  <c r="R427" i="208"/>
  <c r="R410" i="208"/>
  <c r="S393" i="208"/>
  <c r="R376" i="208"/>
  <c r="S359" i="208"/>
  <c r="R342" i="208"/>
  <c r="S325" i="208"/>
  <c r="R308" i="208"/>
  <c r="S290" i="208"/>
  <c r="R273" i="208"/>
  <c r="R256" i="208"/>
  <c r="R239" i="208"/>
  <c r="S222" i="208"/>
  <c r="S205" i="208"/>
  <c r="R188" i="208"/>
  <c r="S180" i="208"/>
  <c r="S170" i="208"/>
  <c r="R163" i="208"/>
  <c r="R153" i="208"/>
  <c r="R146" i="208"/>
  <c r="R136" i="208"/>
  <c r="S129" i="208"/>
  <c r="S119" i="208"/>
  <c r="R112" i="208"/>
  <c r="R102" i="208"/>
  <c r="S94" i="208"/>
  <c r="S84" i="208"/>
  <c r="R78" i="208"/>
  <c r="R68" i="208"/>
  <c r="R61" i="208"/>
  <c r="R51" i="208"/>
  <c r="R44" i="208"/>
  <c r="R34" i="208"/>
  <c r="R27" i="208"/>
  <c r="R17" i="208"/>
  <c r="Q8" i="208"/>
  <c r="N7" i="208"/>
  <c r="N6" i="208" s="1"/>
  <c r="R518" i="207"/>
  <c r="R508" i="207"/>
  <c r="S500" i="207"/>
  <c r="S490" i="207"/>
  <c r="R483" i="207"/>
  <c r="R473" i="207"/>
  <c r="S465" i="207"/>
  <c r="S455" i="207"/>
  <c r="R448" i="207"/>
  <c r="S444" i="215"/>
  <c r="S137" i="215"/>
  <c r="R338" i="213"/>
  <c r="R221" i="213"/>
  <c r="R431" i="212"/>
  <c r="AO284" i="212"/>
  <c r="R185" i="212"/>
  <c r="R64" i="212"/>
  <c r="AL7" i="212"/>
  <c r="AL6" i="212" s="1"/>
  <c r="S469" i="211"/>
  <c r="S421" i="211"/>
  <c r="AP352" i="211"/>
  <c r="S190" i="211"/>
  <c r="S160" i="211"/>
  <c r="R133" i="211"/>
  <c r="R101" i="211"/>
  <c r="R78" i="211"/>
  <c r="AN46" i="211"/>
  <c r="S494" i="210"/>
  <c r="S449" i="210"/>
  <c r="R429" i="210"/>
  <c r="R396" i="210"/>
  <c r="S337" i="210"/>
  <c r="S316" i="210"/>
  <c r="S285" i="210"/>
  <c r="R243" i="210"/>
  <c r="AP216" i="210"/>
  <c r="S167" i="210"/>
  <c r="S149" i="210"/>
  <c r="S125" i="210"/>
  <c r="S73" i="210"/>
  <c r="R19" i="210"/>
  <c r="R519" i="209"/>
  <c r="S498" i="209"/>
  <c r="AP471" i="209"/>
  <c r="S433" i="209"/>
  <c r="S412" i="209"/>
  <c r="S395" i="209"/>
  <c r="R371" i="209"/>
  <c r="AN352" i="209"/>
  <c r="AN301" i="209"/>
  <c r="AQ233" i="209"/>
  <c r="R218" i="209"/>
  <c r="R205" i="209"/>
  <c r="R189" i="209"/>
  <c r="R173" i="209"/>
  <c r="S157" i="209"/>
  <c r="R141" i="209"/>
  <c r="S128" i="209"/>
  <c r="AQ97" i="209"/>
  <c r="S81" i="209"/>
  <c r="S66" i="209"/>
  <c r="S56" i="209"/>
  <c r="S32" i="209"/>
  <c r="S20" i="209"/>
  <c r="AL7" i="209"/>
  <c r="AL6" i="209" s="1"/>
  <c r="AQ505" i="208"/>
  <c r="AR488" i="208"/>
  <c r="R472" i="208"/>
  <c r="S459" i="208"/>
  <c r="S445" i="208"/>
  <c r="R430" i="208"/>
  <c r="R418" i="208"/>
  <c r="AO386" i="208"/>
  <c r="R373" i="208"/>
  <c r="R369" i="208"/>
  <c r="R358" i="208"/>
  <c r="S343" i="208"/>
  <c r="S328" i="208"/>
  <c r="S316" i="208"/>
  <c r="AO284" i="208"/>
  <c r="R271" i="208"/>
  <c r="S255" i="208"/>
  <c r="R241" i="208"/>
  <c r="S225" i="208"/>
  <c r="S213" i="208"/>
  <c r="S167" i="208"/>
  <c r="R152" i="208"/>
  <c r="S137" i="208"/>
  <c r="S124" i="208"/>
  <c r="S110" i="208"/>
  <c r="AP80" i="208"/>
  <c r="R66" i="208"/>
  <c r="S50" i="208"/>
  <c r="R36" i="208"/>
  <c r="R24" i="208"/>
  <c r="S509" i="207"/>
  <c r="S498" i="207"/>
  <c r="S485" i="207"/>
  <c r="AP471" i="207"/>
  <c r="S457" i="207"/>
  <c r="S446" i="207"/>
  <c r="AO437" i="207"/>
  <c r="S428" i="207"/>
  <c r="AN420" i="207"/>
  <c r="R411" i="207"/>
  <c r="S393" i="207"/>
  <c r="R376" i="207"/>
  <c r="S358" i="207"/>
  <c r="R341" i="207"/>
  <c r="S333" i="207"/>
  <c r="S323" i="207"/>
  <c r="R316" i="207"/>
  <c r="R306" i="207"/>
  <c r="S298" i="207"/>
  <c r="S288" i="207"/>
  <c r="R281" i="207"/>
  <c r="R271" i="207"/>
  <c r="S263" i="207"/>
  <c r="S253" i="207"/>
  <c r="R246" i="207"/>
  <c r="R236" i="207"/>
  <c r="S228" i="207"/>
  <c r="S218" i="207"/>
  <c r="R211" i="207"/>
  <c r="R201" i="207"/>
  <c r="S193" i="207"/>
  <c r="S183" i="207"/>
  <c r="R176" i="207"/>
  <c r="R166" i="207"/>
  <c r="S158" i="207"/>
  <c r="AR148" i="207"/>
  <c r="R141" i="207"/>
  <c r="AQ131" i="207"/>
  <c r="S123" i="207"/>
  <c r="AP114" i="207"/>
  <c r="R106" i="207"/>
  <c r="AO97" i="207"/>
  <c r="S88" i="207"/>
  <c r="AN80" i="207"/>
  <c r="R71" i="207"/>
  <c r="S53" i="207"/>
  <c r="R36" i="207"/>
  <c r="R19" i="207"/>
  <c r="R7" i="207"/>
  <c r="S519" i="205"/>
  <c r="S509" i="205"/>
  <c r="R502" i="205"/>
  <c r="R492" i="205"/>
  <c r="S484" i="205"/>
  <c r="S474" i="205"/>
  <c r="R467" i="205"/>
  <c r="R457" i="205"/>
  <c r="S449" i="205"/>
  <c r="S439" i="205"/>
  <c r="R432" i="205"/>
  <c r="R422" i="205"/>
  <c r="S414" i="205"/>
  <c r="S404" i="205"/>
  <c r="R397" i="205"/>
  <c r="R387" i="205"/>
  <c r="S379" i="205"/>
  <c r="AR369" i="205"/>
  <c r="R362" i="205"/>
  <c r="AQ352" i="205"/>
  <c r="S344" i="205"/>
  <c r="AP335" i="205"/>
  <c r="R327" i="205"/>
  <c r="AO318" i="205"/>
  <c r="S309" i="205"/>
  <c r="AN301" i="205"/>
  <c r="R292" i="205"/>
  <c r="S274" i="205"/>
  <c r="R257" i="205"/>
  <c r="S239" i="205"/>
  <c r="R222" i="205"/>
  <c r="S214" i="205"/>
  <c r="S204" i="205"/>
  <c r="R197" i="205"/>
  <c r="R187" i="205"/>
  <c r="S179" i="205"/>
  <c r="S169" i="205"/>
  <c r="R162" i="205"/>
  <c r="R152" i="205"/>
  <c r="S144" i="205"/>
  <c r="S134" i="205"/>
  <c r="R127" i="205"/>
  <c r="R117" i="205"/>
  <c r="S109" i="205"/>
  <c r="S99" i="205"/>
  <c r="S92" i="205"/>
  <c r="R76" i="205"/>
  <c r="R67" i="205"/>
  <c r="S59" i="205"/>
  <c r="R35" i="205"/>
  <c r="S19" i="205"/>
  <c r="X7" i="205"/>
  <c r="R41" i="209"/>
  <c r="R133" i="215"/>
  <c r="S337" i="213"/>
  <c r="S220" i="213"/>
  <c r="AQ97" i="213"/>
  <c r="S518" i="212"/>
  <c r="S428" i="212"/>
  <c r="S333" i="212"/>
  <c r="AN284" i="212"/>
  <c r="S184" i="212"/>
  <c r="R111" i="212"/>
  <c r="S97" i="212"/>
  <c r="AR63" i="212"/>
  <c r="AD7" i="212"/>
  <c r="AD6" i="212" s="1"/>
  <c r="R421" i="211"/>
  <c r="S214" i="211"/>
  <c r="R154" i="211"/>
  <c r="R132" i="211"/>
  <c r="S100" i="211"/>
  <c r="R68" i="211"/>
  <c r="S24" i="211"/>
  <c r="R492" i="210"/>
  <c r="R449" i="210"/>
  <c r="S428" i="210"/>
  <c r="S395" i="210"/>
  <c r="R365" i="210"/>
  <c r="R337" i="210"/>
  <c r="R316" i="210"/>
  <c r="R262" i="210"/>
  <c r="S242" i="210"/>
  <c r="AO216" i="210"/>
  <c r="R195" i="210"/>
  <c r="R167" i="210"/>
  <c r="R124" i="210"/>
  <c r="S67" i="210"/>
  <c r="S18" i="210"/>
  <c r="AL7" i="210"/>
  <c r="AL6" i="210" s="1"/>
  <c r="R514" i="209"/>
  <c r="R498" i="209"/>
  <c r="AO471" i="209"/>
  <c r="R432" i="209"/>
  <c r="R412" i="209"/>
  <c r="R388" i="209"/>
  <c r="S370" i="209"/>
  <c r="AN233" i="209"/>
  <c r="S217" i="209"/>
  <c r="R201" i="209"/>
  <c r="S188" i="209"/>
  <c r="S172" i="209"/>
  <c r="R156" i="209"/>
  <c r="S140" i="209"/>
  <c r="S124" i="209"/>
  <c r="AN97" i="209"/>
  <c r="R81" i="209"/>
  <c r="R66" i="209"/>
  <c r="R56" i="209"/>
  <c r="S44" i="209"/>
  <c r="AR29" i="209"/>
  <c r="R29" i="209"/>
  <c r="R20" i="209"/>
  <c r="AK7" i="209"/>
  <c r="AN505" i="208"/>
  <c r="AQ488" i="208"/>
  <c r="AR471" i="208"/>
  <c r="R459" i="208"/>
  <c r="R444" i="208"/>
  <c r="S429" i="208"/>
  <c r="S417" i="208"/>
  <c r="AN386" i="208"/>
  <c r="AQ369" i="208"/>
  <c r="S357" i="208"/>
  <c r="R343" i="208"/>
  <c r="R328" i="208"/>
  <c r="R316" i="208"/>
  <c r="AN284" i="208"/>
  <c r="S270" i="208"/>
  <c r="R255" i="208"/>
  <c r="S240" i="208"/>
  <c r="R225" i="208"/>
  <c r="R213" i="208"/>
  <c r="S197" i="208"/>
  <c r="AR165" i="208"/>
  <c r="S151" i="208"/>
  <c r="R137" i="208"/>
  <c r="S122" i="208"/>
  <c r="R110" i="208"/>
  <c r="S95" i="208"/>
  <c r="S65" i="208"/>
  <c r="R50" i="208"/>
  <c r="S35" i="208"/>
  <c r="R22" i="208"/>
  <c r="AM7" i="208"/>
  <c r="AM6" i="208" s="1"/>
  <c r="R509" i="207"/>
  <c r="R498" i="207"/>
  <c r="R485" i="207"/>
  <c r="AO471" i="207"/>
  <c r="R457" i="207"/>
  <c r="R446" i="207"/>
  <c r="AN437" i="207"/>
  <c r="R428" i="207"/>
  <c r="S410" i="207"/>
  <c r="R393" i="207"/>
  <c r="S375" i="207"/>
  <c r="R358" i="207"/>
  <c r="S350" i="207"/>
  <c r="S340" i="207"/>
  <c r="R333" i="207"/>
  <c r="R323" i="207"/>
  <c r="S315" i="207"/>
  <c r="S305" i="207"/>
  <c r="R298" i="207"/>
  <c r="R288" i="207"/>
  <c r="S280" i="207"/>
  <c r="S270" i="207"/>
  <c r="R263" i="207"/>
  <c r="R253" i="207"/>
  <c r="S245" i="207"/>
  <c r="S235" i="207"/>
  <c r="R228" i="207"/>
  <c r="R218" i="207"/>
  <c r="S210" i="207"/>
  <c r="S200" i="207"/>
  <c r="R193" i="207"/>
  <c r="R183" i="207"/>
  <c r="S175" i="207"/>
  <c r="AR165" i="207"/>
  <c r="R158" i="207"/>
  <c r="AQ148" i="207"/>
  <c r="S140" i="207"/>
  <c r="AP131" i="207"/>
  <c r="R123" i="207"/>
  <c r="AO114" i="207"/>
  <c r="S105" i="207"/>
  <c r="AN97" i="207"/>
  <c r="R88" i="207"/>
  <c r="S70" i="207"/>
  <c r="R53" i="207"/>
  <c r="S35" i="207"/>
  <c r="S18" i="207"/>
  <c r="R519" i="205"/>
  <c r="R509" i="205"/>
  <c r="S501" i="205"/>
  <c r="S491" i="205"/>
  <c r="R484" i="205"/>
  <c r="R474" i="205"/>
  <c r="S466" i="205"/>
  <c r="S456" i="205"/>
  <c r="R449" i="205"/>
  <c r="R439" i="205"/>
  <c r="S431" i="205"/>
  <c r="S421" i="205"/>
  <c r="R414" i="205"/>
  <c r="R404" i="205"/>
  <c r="S396" i="205"/>
  <c r="AR386" i="205"/>
  <c r="R379" i="205"/>
  <c r="AQ369" i="205"/>
  <c r="S361" i="205"/>
  <c r="AP352" i="205"/>
  <c r="R344" i="205"/>
  <c r="AO335" i="205"/>
  <c r="S326" i="205"/>
  <c r="AN318" i="205"/>
  <c r="R309" i="205"/>
  <c r="S291" i="205"/>
  <c r="R274" i="205"/>
  <c r="S256" i="205"/>
  <c r="R239" i="205"/>
  <c r="S231" i="205"/>
  <c r="S221" i="205"/>
  <c r="R214" i="205"/>
  <c r="R204" i="205"/>
  <c r="S196" i="205"/>
  <c r="S186" i="205"/>
  <c r="R179" i="205"/>
  <c r="R169" i="205"/>
  <c r="S161" i="205"/>
  <c r="S151" i="205"/>
  <c r="R144" i="205"/>
  <c r="R134" i="205"/>
  <c r="S126" i="205"/>
  <c r="S116" i="205"/>
  <c r="R109" i="205"/>
  <c r="R99" i="205"/>
  <c r="R92" i="205"/>
  <c r="S82" i="205"/>
  <c r="S75" i="205"/>
  <c r="S66" i="205"/>
  <c r="R59" i="205"/>
  <c r="S50" i="205"/>
  <c r="S43" i="205"/>
  <c r="S34" i="205"/>
  <c r="R19" i="205"/>
  <c r="W7" i="205"/>
  <c r="S48" i="205"/>
  <c r="R17" i="193"/>
  <c r="R73" i="205"/>
  <c r="S16" i="205"/>
  <c r="S418" i="210"/>
  <c r="R347" i="207"/>
  <c r="R242" i="207"/>
  <c r="R102" i="207"/>
  <c r="R42" i="207"/>
  <c r="S315" i="205"/>
  <c r="R253" i="205"/>
  <c r="R183" i="205"/>
  <c r="R123" i="205"/>
  <c r="R56" i="205"/>
  <c r="R14" i="193"/>
  <c r="S83" i="213"/>
  <c r="R409" i="212"/>
  <c r="S121" i="211"/>
  <c r="AP505" i="209"/>
  <c r="R312" i="209"/>
  <c r="S106" i="209"/>
  <c r="AP437" i="208"/>
  <c r="S307" i="208"/>
  <c r="R190" i="208"/>
  <c r="R424" i="207"/>
  <c r="S193" i="216"/>
  <c r="AH7" i="215"/>
  <c r="AH6" i="215" s="1"/>
  <c r="S388" i="213"/>
  <c r="R219" i="213"/>
  <c r="S158" i="213"/>
  <c r="AP97" i="213"/>
  <c r="R518" i="212"/>
  <c r="S330" i="212"/>
  <c r="R229" i="212"/>
  <c r="R184" i="212"/>
  <c r="S110" i="212"/>
  <c r="R97" i="212"/>
  <c r="AQ63" i="212"/>
  <c r="Y7" i="212"/>
  <c r="Y6" i="212" s="1"/>
  <c r="S503" i="211"/>
  <c r="R275" i="211"/>
  <c r="R214" i="211"/>
  <c r="S153" i="211"/>
  <c r="R100" i="211"/>
  <c r="S67" i="211"/>
  <c r="R24" i="211"/>
  <c r="R515" i="210"/>
  <c r="R489" i="210"/>
  <c r="S448" i="210"/>
  <c r="S426" i="210"/>
  <c r="R395" i="210"/>
  <c r="S364" i="210"/>
  <c r="AR335" i="210"/>
  <c r="R314" i="210"/>
  <c r="S260" i="210"/>
  <c r="R242" i="210"/>
  <c r="AN216" i="210"/>
  <c r="R190" i="210"/>
  <c r="S166" i="210"/>
  <c r="S122" i="210"/>
  <c r="S64" i="210"/>
  <c r="S44" i="210"/>
  <c r="R16" i="210"/>
  <c r="AK7" i="210"/>
  <c r="S513" i="209"/>
  <c r="S496" i="209"/>
  <c r="AN471" i="209"/>
  <c r="S431" i="209"/>
  <c r="S411" i="209"/>
  <c r="S387" i="209"/>
  <c r="S386" i="209"/>
  <c r="R370" i="209"/>
  <c r="S280" i="209"/>
  <c r="R217" i="209"/>
  <c r="S200" i="209"/>
  <c r="R199" i="209"/>
  <c r="R188" i="209"/>
  <c r="R172" i="209"/>
  <c r="S155" i="209"/>
  <c r="R140" i="209"/>
  <c r="R124" i="209"/>
  <c r="S112" i="209"/>
  <c r="AR80" i="209"/>
  <c r="S65" i="209"/>
  <c r="S55" i="209"/>
  <c r="R44" i="209"/>
  <c r="AQ29" i="209"/>
  <c r="S19" i="209"/>
  <c r="AI7" i="209"/>
  <c r="AI6" i="209" s="1"/>
  <c r="AP488" i="208"/>
  <c r="AQ471" i="208"/>
  <c r="S458" i="208"/>
  <c r="S443" i="208"/>
  <c r="R429" i="208"/>
  <c r="R417" i="208"/>
  <c r="AP369" i="208"/>
  <c r="R357" i="208"/>
  <c r="S341" i="208"/>
  <c r="S327" i="208"/>
  <c r="S315" i="208"/>
  <c r="R270" i="208"/>
  <c r="S254" i="208"/>
  <c r="R240" i="208"/>
  <c r="S224" i="208"/>
  <c r="S212" i="208"/>
  <c r="R197" i="208"/>
  <c r="AN165" i="208"/>
  <c r="R151" i="208"/>
  <c r="S135" i="208"/>
  <c r="R122" i="208"/>
  <c r="S109" i="208"/>
  <c r="R94" i="208"/>
  <c r="R65" i="208"/>
  <c r="S49" i="208"/>
  <c r="R35" i="208"/>
  <c r="R20" i="208"/>
  <c r="AL7" i="208"/>
  <c r="AL6" i="208" s="1"/>
  <c r="S507" i="207"/>
  <c r="S497" i="207"/>
  <c r="S484" i="207"/>
  <c r="S456" i="207"/>
  <c r="S445" i="207"/>
  <c r="S427" i="207"/>
  <c r="R410" i="207"/>
  <c r="S392" i="207"/>
  <c r="R375" i="207"/>
  <c r="S367" i="207"/>
  <c r="S357" i="207"/>
  <c r="R350" i="207"/>
  <c r="R340" i="207"/>
  <c r="S332" i="207"/>
  <c r="S322" i="207"/>
  <c r="R315" i="207"/>
  <c r="R305" i="207"/>
  <c r="S297" i="207"/>
  <c r="S287" i="207"/>
  <c r="R280" i="207"/>
  <c r="R270" i="207"/>
  <c r="S262" i="207"/>
  <c r="S252" i="207"/>
  <c r="R245" i="207"/>
  <c r="R235" i="207"/>
  <c r="S227" i="207"/>
  <c r="S217" i="207"/>
  <c r="R210" i="207"/>
  <c r="R200" i="207"/>
  <c r="S192" i="207"/>
  <c r="AR182" i="207"/>
  <c r="R175" i="207"/>
  <c r="AQ165" i="207"/>
  <c r="S157" i="207"/>
  <c r="AP148" i="207"/>
  <c r="R140" i="207"/>
  <c r="AO131" i="207"/>
  <c r="S122" i="207"/>
  <c r="AN114" i="207"/>
  <c r="R105" i="207"/>
  <c r="S87" i="207"/>
  <c r="R70" i="207"/>
  <c r="S52" i="207"/>
  <c r="R35" i="207"/>
  <c r="R18" i="207"/>
  <c r="O7" i="207"/>
  <c r="O6" i="207" s="1"/>
  <c r="S518" i="205"/>
  <c r="S508" i="205"/>
  <c r="R501" i="205"/>
  <c r="R491" i="205"/>
  <c r="S483" i="205"/>
  <c r="S473" i="205"/>
  <c r="R466" i="205"/>
  <c r="R456" i="205"/>
  <c r="S448" i="205"/>
  <c r="S438" i="205"/>
  <c r="R431" i="205"/>
  <c r="R421" i="205"/>
  <c r="S413" i="205"/>
  <c r="AR403" i="205"/>
  <c r="R396" i="205"/>
  <c r="AQ386" i="205"/>
  <c r="S378" i="205"/>
  <c r="AP369" i="205"/>
  <c r="R361" i="205"/>
  <c r="AO352" i="205"/>
  <c r="S343" i="205"/>
  <c r="AN335" i="205"/>
  <c r="R326" i="205"/>
  <c r="S308" i="205"/>
  <c r="R291" i="205"/>
  <c r="S273" i="205"/>
  <c r="R256" i="205"/>
  <c r="S248" i="205"/>
  <c r="S238" i="205"/>
  <c r="R231" i="205"/>
  <c r="R221" i="205"/>
  <c r="S213" i="205"/>
  <c r="S203" i="205"/>
  <c r="R196" i="205"/>
  <c r="R186" i="205"/>
  <c r="S178" i="205"/>
  <c r="S168" i="205"/>
  <c r="R161" i="205"/>
  <c r="R151" i="205"/>
  <c r="S143" i="205"/>
  <c r="S133" i="205"/>
  <c r="R126" i="205"/>
  <c r="R116" i="205"/>
  <c r="S108" i="205"/>
  <c r="S98" i="205"/>
  <c r="S91" i="205"/>
  <c r="R82" i="205"/>
  <c r="R75" i="205"/>
  <c r="R66" i="205"/>
  <c r="R50" i="205"/>
  <c r="R43" i="205"/>
  <c r="R34" i="205"/>
  <c r="S27" i="205"/>
  <c r="S18" i="205"/>
  <c r="R7" i="205"/>
  <c r="R17" i="205"/>
  <c r="N7" i="205"/>
  <c r="N6" i="205" s="1"/>
  <c r="S56" i="205"/>
  <c r="L7" i="205"/>
  <c r="L6" i="205" s="1"/>
  <c r="R75" i="214"/>
  <c r="R35" i="213"/>
  <c r="S413" i="212"/>
  <c r="R408" i="211"/>
  <c r="S337" i="211"/>
  <c r="R122" i="211"/>
  <c r="R439" i="210"/>
  <c r="AR352" i="210"/>
  <c r="AP182" i="210"/>
  <c r="R142" i="210"/>
  <c r="S88" i="210"/>
  <c r="J7" i="210"/>
  <c r="J6" i="210" s="1"/>
  <c r="R467" i="209"/>
  <c r="R404" i="209"/>
  <c r="S345" i="209"/>
  <c r="S313" i="209"/>
  <c r="S228" i="209"/>
  <c r="R149" i="209"/>
  <c r="S91" i="209"/>
  <c r="S50" i="209"/>
  <c r="R499" i="208"/>
  <c r="S395" i="208"/>
  <c r="AN352" i="208"/>
  <c r="S293" i="208"/>
  <c r="S220" i="208"/>
  <c r="R178" i="208"/>
  <c r="AN454" i="207"/>
  <c r="R417" i="207"/>
  <c r="S364" i="207"/>
  <c r="S259" i="207"/>
  <c r="S224" i="207"/>
  <c r="S189" i="207"/>
  <c r="S129" i="207"/>
  <c r="S59" i="207"/>
  <c r="R25" i="207"/>
  <c r="R498" i="205"/>
  <c r="R333" i="205"/>
  <c r="R158" i="205"/>
  <c r="M7" i="218"/>
  <c r="M6" i="218" s="1"/>
  <c r="S481" i="216"/>
  <c r="AF7" i="213"/>
  <c r="AF6" i="213" s="1"/>
  <c r="R167" i="212"/>
  <c r="R438" i="211"/>
  <c r="R370" i="211"/>
  <c r="R458" i="210"/>
  <c r="R414" i="210"/>
  <c r="AO352" i="210"/>
  <c r="R211" i="210"/>
  <c r="S466" i="209"/>
  <c r="S437" i="209"/>
  <c r="R243" i="209"/>
  <c r="AQ165" i="209"/>
  <c r="S75" i="209"/>
  <c r="S13" i="209"/>
  <c r="S498" i="208"/>
  <c r="S424" i="208"/>
  <c r="R395" i="208"/>
  <c r="AP335" i="208"/>
  <c r="S265" i="208"/>
  <c r="S161" i="208"/>
  <c r="S117" i="208"/>
  <c r="R490" i="207"/>
  <c r="S406" i="207"/>
  <c r="R389" i="207"/>
  <c r="S371" i="207"/>
  <c r="S346" i="207"/>
  <c r="S213" i="215"/>
  <c r="R476" i="214"/>
  <c r="S281" i="214"/>
  <c r="S161" i="214"/>
  <c r="R131" i="214"/>
  <c r="AR386" i="213"/>
  <c r="S150" i="213"/>
  <c r="AO97" i="213"/>
  <c r="S517" i="212"/>
  <c r="S326" i="212"/>
  <c r="S228" i="212"/>
  <c r="AR97" i="212"/>
  <c r="R7" i="212"/>
  <c r="R503" i="211"/>
  <c r="S314" i="211"/>
  <c r="S274" i="211"/>
  <c r="S212" i="211"/>
  <c r="R153" i="211"/>
  <c r="AP97" i="211"/>
  <c r="R67" i="211"/>
  <c r="S23" i="211"/>
  <c r="AM7" i="211"/>
  <c r="AM6" i="211" s="1"/>
  <c r="R514" i="210"/>
  <c r="AR488" i="210"/>
  <c r="R448" i="210"/>
  <c r="R423" i="210"/>
  <c r="S393" i="210"/>
  <c r="R364" i="210"/>
  <c r="AQ335" i="210"/>
  <c r="R306" i="210"/>
  <c r="R260" i="210"/>
  <c r="S241" i="210"/>
  <c r="S189" i="210"/>
  <c r="AQ165" i="210"/>
  <c r="R122" i="210"/>
  <c r="S94" i="210"/>
  <c r="R64" i="210"/>
  <c r="R44" i="210"/>
  <c r="R13" i="210"/>
  <c r="AG7" i="210"/>
  <c r="AG6" i="210" s="1"/>
  <c r="R512" i="209"/>
  <c r="R495" i="209"/>
  <c r="R447" i="209"/>
  <c r="R431" i="209"/>
  <c r="S406" i="209"/>
  <c r="R387" i="209"/>
  <c r="R333" i="209"/>
  <c r="R280" i="209"/>
  <c r="S263" i="209"/>
  <c r="AR216" i="209"/>
  <c r="R200" i="209"/>
  <c r="R184" i="209"/>
  <c r="S171" i="209"/>
  <c r="R155" i="209"/>
  <c r="S138" i="209"/>
  <c r="S123" i="209"/>
  <c r="R112" i="209"/>
  <c r="AO80" i="209"/>
  <c r="R65" i="209"/>
  <c r="R55" i="209"/>
  <c r="AP29" i="209"/>
  <c r="R19" i="209"/>
  <c r="AH7" i="209"/>
  <c r="AH6" i="209" s="1"/>
  <c r="AP471" i="208"/>
  <c r="AR454" i="208"/>
  <c r="R454" i="208"/>
  <c r="R443" i="208"/>
  <c r="S428" i="208"/>
  <c r="R413" i="208"/>
  <c r="S401" i="208"/>
  <c r="AO369" i="208"/>
  <c r="S356" i="208"/>
  <c r="R341" i="208"/>
  <c r="R327" i="208"/>
  <c r="R315" i="208"/>
  <c r="S299" i="208"/>
  <c r="AO267" i="208"/>
  <c r="R254" i="208"/>
  <c r="S238" i="208"/>
  <c r="R224" i="208"/>
  <c r="S208" i="208"/>
  <c r="S196" i="208"/>
  <c r="S150" i="208"/>
  <c r="R135" i="208"/>
  <c r="S121" i="208"/>
  <c r="R109" i="208"/>
  <c r="S93" i="208"/>
  <c r="AQ63" i="208"/>
  <c r="R49" i="208"/>
  <c r="S33" i="208"/>
  <c r="S19" i="208"/>
  <c r="AK7" i="208"/>
  <c r="R507" i="207"/>
  <c r="S495" i="207"/>
  <c r="R484" i="207"/>
  <c r="R455" i="207"/>
  <c r="R445" i="207"/>
  <c r="R427" i="207"/>
  <c r="S409" i="207"/>
  <c r="R392" i="207"/>
  <c r="S384" i="207"/>
  <c r="S374" i="207"/>
  <c r="R367" i="207"/>
  <c r="R357" i="207"/>
  <c r="S349" i="207"/>
  <c r="S339" i="207"/>
  <c r="R332" i="207"/>
  <c r="R322" i="207"/>
  <c r="S314" i="207"/>
  <c r="S304" i="207"/>
  <c r="R297" i="207"/>
  <c r="R287" i="207"/>
  <c r="S279" i="207"/>
  <c r="S269" i="207"/>
  <c r="R262" i="207"/>
  <c r="R252" i="207"/>
  <c r="S244" i="207"/>
  <c r="S234" i="207"/>
  <c r="R227" i="207"/>
  <c r="R217" i="207"/>
  <c r="S209" i="207"/>
  <c r="AR199" i="207"/>
  <c r="R192" i="207"/>
  <c r="AQ182" i="207"/>
  <c r="S174" i="207"/>
  <c r="AP165" i="207"/>
  <c r="R157" i="207"/>
  <c r="AO148" i="207"/>
  <c r="S139" i="207"/>
  <c r="AN131" i="207"/>
  <c r="R122" i="207"/>
  <c r="S104" i="207"/>
  <c r="R87" i="207"/>
  <c r="S69" i="207"/>
  <c r="R52" i="207"/>
  <c r="S44" i="207"/>
  <c r="S34" i="207"/>
  <c r="S27" i="207"/>
  <c r="S17" i="207"/>
  <c r="Q8" i="207"/>
  <c r="N7" i="207"/>
  <c r="N6" i="207" s="1"/>
  <c r="R518" i="205"/>
  <c r="R508" i="205"/>
  <c r="S500" i="205"/>
  <c r="S490" i="205"/>
  <c r="R483" i="205"/>
  <c r="R473" i="205"/>
  <c r="S465" i="205"/>
  <c r="S455" i="205"/>
  <c r="R448" i="205"/>
  <c r="R438" i="205"/>
  <c r="S430" i="205"/>
  <c r="AR420" i="205"/>
  <c r="R413" i="205"/>
  <c r="AQ403" i="205"/>
  <c r="S395" i="205"/>
  <c r="AP386" i="205"/>
  <c r="R378" i="205"/>
  <c r="AO369" i="205"/>
  <c r="S360" i="205"/>
  <c r="AN352" i="205"/>
  <c r="R343" i="205"/>
  <c r="S325" i="205"/>
  <c r="R308" i="205"/>
  <c r="S290" i="205"/>
  <c r="R273" i="205"/>
  <c r="S265" i="205"/>
  <c r="S255" i="205"/>
  <c r="R248" i="205"/>
  <c r="R238" i="205"/>
  <c r="S230" i="205"/>
  <c r="S220" i="205"/>
  <c r="R213" i="205"/>
  <c r="R203" i="205"/>
  <c r="S195" i="205"/>
  <c r="S185" i="205"/>
  <c r="R178" i="205"/>
  <c r="R168" i="205"/>
  <c r="S160" i="205"/>
  <c r="S150" i="205"/>
  <c r="R143" i="205"/>
  <c r="R133" i="205"/>
  <c r="S125" i="205"/>
  <c r="S115" i="205"/>
  <c r="R108" i="205"/>
  <c r="R98" i="205"/>
  <c r="R91" i="205"/>
  <c r="S81" i="205"/>
  <c r="S65" i="205"/>
  <c r="S58" i="205"/>
  <c r="S49" i="205"/>
  <c r="S42" i="205"/>
  <c r="S33" i="205"/>
  <c r="R27" i="205"/>
  <c r="R18" i="205"/>
  <c r="R19" i="193"/>
  <c r="R26" i="205"/>
  <c r="AO97" i="205"/>
  <c r="S40" i="205"/>
  <c r="S274" i="223"/>
  <c r="AN301" i="218"/>
  <c r="S210" i="213"/>
  <c r="R366" i="212"/>
  <c r="R372" i="211"/>
  <c r="R204" i="211"/>
  <c r="S37" i="211"/>
  <c r="S506" i="210"/>
  <c r="R272" i="210"/>
  <c r="S211" i="210"/>
  <c r="S32" i="210"/>
  <c r="AQ505" i="209"/>
  <c r="R420" i="209"/>
  <c r="S365" i="209"/>
  <c r="S330" i="209"/>
  <c r="R294" i="209"/>
  <c r="AR165" i="209"/>
  <c r="R120" i="209"/>
  <c r="Z7" i="209"/>
  <c r="Z6" i="209" s="1"/>
  <c r="AQ437" i="208"/>
  <c r="S409" i="208"/>
  <c r="AQ335" i="208"/>
  <c r="R309" i="208"/>
  <c r="R236" i="208"/>
  <c r="S190" i="208"/>
  <c r="S103" i="208"/>
  <c r="S519" i="207"/>
  <c r="S467" i="207"/>
  <c r="S434" i="207"/>
  <c r="R407" i="207"/>
  <c r="R382" i="207"/>
  <c r="R337" i="207"/>
  <c r="R302" i="207"/>
  <c r="AQ267" i="207"/>
  <c r="R207" i="207"/>
  <c r="S154" i="207"/>
  <c r="S84" i="207"/>
  <c r="R15" i="207"/>
  <c r="AQ488" i="205"/>
  <c r="S410" i="205"/>
  <c r="R323" i="205"/>
  <c r="R263" i="205"/>
  <c r="R193" i="205"/>
  <c r="S140" i="205"/>
  <c r="AE7" i="217"/>
  <c r="AE6" i="217" s="1"/>
  <c r="S401" i="214"/>
  <c r="S407" i="211"/>
  <c r="AP301" i="211"/>
  <c r="R172" i="211"/>
  <c r="R37" i="211"/>
  <c r="AQ505" i="210"/>
  <c r="S252" i="210"/>
  <c r="AO182" i="210"/>
  <c r="R81" i="210"/>
  <c r="S439" i="209"/>
  <c r="R364" i="209"/>
  <c r="S326" i="209"/>
  <c r="S259" i="209"/>
  <c r="S119" i="209"/>
  <c r="R50" i="209"/>
  <c r="R482" i="208"/>
  <c r="R383" i="208"/>
  <c r="R281" i="208"/>
  <c r="S75" i="208"/>
  <c r="S15" i="208"/>
  <c r="S441" i="207"/>
  <c r="R399" i="207"/>
  <c r="S381" i="207"/>
  <c r="R354" i="207"/>
  <c r="R55" i="215"/>
  <c r="R341" i="214"/>
  <c r="S276" i="214"/>
  <c r="S213" i="214"/>
  <c r="S21" i="214"/>
  <c r="R517" i="212"/>
  <c r="R325" i="212"/>
  <c r="R228" i="212"/>
  <c r="R134" i="212"/>
  <c r="AQ97" i="212"/>
  <c r="S25" i="212"/>
  <c r="S502" i="211"/>
  <c r="R383" i="211"/>
  <c r="R314" i="211"/>
  <c r="R274" i="211"/>
  <c r="R239" i="211"/>
  <c r="S211" i="211"/>
  <c r="S151" i="211"/>
  <c r="AO97" i="211"/>
  <c r="S66" i="211"/>
  <c r="R22" i="211"/>
  <c r="AL7" i="211"/>
  <c r="AL6" i="211" s="1"/>
  <c r="S513" i="210"/>
  <c r="AQ488" i="210"/>
  <c r="R467" i="210"/>
  <c r="R442" i="210"/>
  <c r="R393" i="210"/>
  <c r="S363" i="210"/>
  <c r="AP335" i="210"/>
  <c r="R305" i="210"/>
  <c r="S259" i="210"/>
  <c r="R241" i="210"/>
  <c r="R188" i="210"/>
  <c r="AP165" i="210"/>
  <c r="S121" i="210"/>
  <c r="S91" i="210"/>
  <c r="AR63" i="210"/>
  <c r="S35" i="210"/>
  <c r="AR12" i="210"/>
  <c r="AF7" i="210"/>
  <c r="AF6" i="210" s="1"/>
  <c r="R509" i="209"/>
  <c r="R492" i="209"/>
  <c r="S446" i="209"/>
  <c r="S430" i="209"/>
  <c r="R406" i="209"/>
  <c r="AR386" i="209"/>
  <c r="S332" i="209"/>
  <c r="S315" i="209"/>
  <c r="S279" i="209"/>
  <c r="R263" i="209"/>
  <c r="AO216" i="209"/>
  <c r="AR199" i="209"/>
  <c r="S183" i="209"/>
  <c r="S182" i="209"/>
  <c r="R171" i="209"/>
  <c r="S154" i="209"/>
  <c r="R138" i="209"/>
  <c r="R123" i="209"/>
  <c r="S111" i="209"/>
  <c r="AN80" i="209"/>
  <c r="S54" i="209"/>
  <c r="R43" i="209"/>
  <c r="AO29" i="209"/>
  <c r="S18" i="209"/>
  <c r="AG7" i="209"/>
  <c r="AG6" i="209" s="1"/>
  <c r="AO471" i="208"/>
  <c r="AQ454" i="208"/>
  <c r="S442" i="208"/>
  <c r="R428" i="208"/>
  <c r="S412" i="208"/>
  <c r="R401" i="208"/>
  <c r="AN369" i="208"/>
  <c r="AR352" i="208"/>
  <c r="S340" i="208"/>
  <c r="S326" i="208"/>
  <c r="R311" i="208"/>
  <c r="R299" i="208"/>
  <c r="AN267" i="208"/>
  <c r="S253" i="208"/>
  <c r="R238" i="208"/>
  <c r="S223" i="208"/>
  <c r="R208" i="208"/>
  <c r="R196" i="208"/>
  <c r="R180" i="208"/>
  <c r="R150" i="208"/>
  <c r="S134" i="208"/>
  <c r="S131" i="208"/>
  <c r="R121" i="208"/>
  <c r="R107" i="208"/>
  <c r="R93" i="208"/>
  <c r="S48" i="208"/>
  <c r="R33" i="208"/>
  <c r="R19" i="208"/>
  <c r="AI7" i="208"/>
  <c r="AI6" i="208" s="1"/>
  <c r="S506" i="207"/>
  <c r="S493" i="207"/>
  <c r="S482" i="207"/>
  <c r="AR454" i="207"/>
  <c r="S444" i="207"/>
  <c r="S426" i="207"/>
  <c r="R409" i="207"/>
  <c r="S401" i="207"/>
  <c r="S391" i="207"/>
  <c r="R384" i="207"/>
  <c r="R374" i="207"/>
  <c r="S366" i="207"/>
  <c r="S356" i="207"/>
  <c r="R349" i="207"/>
  <c r="R339" i="207"/>
  <c r="S331" i="207"/>
  <c r="S321" i="207"/>
  <c r="R314" i="207"/>
  <c r="R304" i="207"/>
  <c r="S296" i="207"/>
  <c r="S286" i="207"/>
  <c r="R279" i="207"/>
  <c r="R269" i="207"/>
  <c r="S261" i="207"/>
  <c r="S251" i="207"/>
  <c r="R244" i="207"/>
  <c r="R234" i="207"/>
  <c r="S226" i="207"/>
  <c r="AR216" i="207"/>
  <c r="R209" i="207"/>
  <c r="AQ199" i="207"/>
  <c r="S191" i="207"/>
  <c r="AP182" i="207"/>
  <c r="R174" i="207"/>
  <c r="AO165" i="207"/>
  <c r="S156" i="207"/>
  <c r="AN148" i="207"/>
  <c r="R139" i="207"/>
  <c r="S121" i="207"/>
  <c r="R104" i="207"/>
  <c r="S86" i="207"/>
  <c r="R69" i="207"/>
  <c r="S61" i="207"/>
  <c r="S51" i="207"/>
  <c r="R44" i="207"/>
  <c r="R34" i="207"/>
  <c r="R27" i="207"/>
  <c r="R17" i="207"/>
  <c r="M7" i="207"/>
  <c r="M6" i="207" s="1"/>
  <c r="S517" i="205"/>
  <c r="S507" i="205"/>
  <c r="R500" i="205"/>
  <c r="R490" i="205"/>
  <c r="S482" i="205"/>
  <c r="S472" i="205"/>
  <c r="R465" i="205"/>
  <c r="R455" i="205"/>
  <c r="S447" i="205"/>
  <c r="AR437" i="205"/>
  <c r="R430" i="205"/>
  <c r="AQ420" i="205"/>
  <c r="S412" i="205"/>
  <c r="AP403" i="205"/>
  <c r="R395" i="205"/>
  <c r="AO386" i="205"/>
  <c r="S377" i="205"/>
  <c r="AN369" i="205"/>
  <c r="R360" i="205"/>
  <c r="S342" i="205"/>
  <c r="R325" i="205"/>
  <c r="S307" i="205"/>
  <c r="R290" i="205"/>
  <c r="S282" i="205"/>
  <c r="S272" i="205"/>
  <c r="R265" i="205"/>
  <c r="R255" i="205"/>
  <c r="S247" i="205"/>
  <c r="S237" i="205"/>
  <c r="R230" i="205"/>
  <c r="R220" i="205"/>
  <c r="S212" i="205"/>
  <c r="S202" i="205"/>
  <c r="R195" i="205"/>
  <c r="R185" i="205"/>
  <c r="S177" i="205"/>
  <c r="S167" i="205"/>
  <c r="R160" i="205"/>
  <c r="R150" i="205"/>
  <c r="S142" i="205"/>
  <c r="S132" i="205"/>
  <c r="R125" i="205"/>
  <c r="R115" i="205"/>
  <c r="S107" i="205"/>
  <c r="AR97" i="205"/>
  <c r="S90" i="205"/>
  <c r="R81" i="205"/>
  <c r="S74" i="205"/>
  <c r="R65" i="205"/>
  <c r="R58" i="205"/>
  <c r="R49" i="205"/>
  <c r="R42" i="205"/>
  <c r="R33" i="205"/>
  <c r="S26" i="205"/>
  <c r="S17" i="205"/>
  <c r="O7" i="205"/>
  <c r="O6" i="205" s="1"/>
  <c r="R18" i="193"/>
  <c r="S41" i="205"/>
  <c r="R89" i="205"/>
  <c r="R202" i="214"/>
  <c r="S167" i="212"/>
  <c r="AR46" i="212"/>
  <c r="S172" i="211"/>
  <c r="R18" i="211"/>
  <c r="R440" i="209"/>
  <c r="R260" i="209"/>
  <c r="AN182" i="209"/>
  <c r="R107" i="209"/>
  <c r="AO63" i="209"/>
  <c r="S515" i="208"/>
  <c r="R425" i="208"/>
  <c r="S383" i="208"/>
  <c r="S323" i="208"/>
  <c r="S281" i="208"/>
  <c r="AQ131" i="208"/>
  <c r="R76" i="208"/>
  <c r="R31" i="208"/>
  <c r="S480" i="207"/>
  <c r="R442" i="207"/>
  <c r="S399" i="207"/>
  <c r="R372" i="207"/>
  <c r="R312" i="207"/>
  <c r="AR284" i="207"/>
  <c r="AP250" i="207"/>
  <c r="AN216" i="207"/>
  <c r="R137" i="207"/>
  <c r="R67" i="207"/>
  <c r="R32" i="207"/>
  <c r="AI7" i="207"/>
  <c r="AI6" i="207" s="1"/>
  <c r="AN437" i="205"/>
  <c r="R428" i="205"/>
  <c r="R393" i="205"/>
  <c r="R358" i="205"/>
  <c r="S340" i="205"/>
  <c r="S305" i="205"/>
  <c r="S280" i="205"/>
  <c r="R218" i="205"/>
  <c r="S200" i="205"/>
  <c r="AR165" i="205"/>
  <c r="AQ148" i="205"/>
  <c r="AP131" i="205"/>
  <c r="AN97" i="205"/>
  <c r="AO80" i="205"/>
  <c r="R40" i="205"/>
  <c r="R16" i="205"/>
  <c r="K7" i="205"/>
  <c r="K6" i="205" s="1"/>
  <c r="S520" i="224"/>
  <c r="R210" i="213"/>
  <c r="S438" i="210"/>
  <c r="AP29" i="210"/>
  <c r="R421" i="209"/>
  <c r="S293" i="209"/>
  <c r="R91" i="209"/>
  <c r="Y7" i="209"/>
  <c r="Y6" i="209" s="1"/>
  <c r="S469" i="208"/>
  <c r="AO233" i="208"/>
  <c r="S177" i="208"/>
  <c r="S87" i="208"/>
  <c r="AQ29" i="208"/>
  <c r="R480" i="207"/>
  <c r="S416" i="207"/>
  <c r="R364" i="207"/>
  <c r="S153" i="217"/>
  <c r="S471" i="216"/>
  <c r="S269" i="214"/>
  <c r="R208" i="214"/>
  <c r="R18" i="214"/>
  <c r="R451" i="213"/>
  <c r="S272" i="213"/>
  <c r="S511" i="212"/>
  <c r="R461" i="212"/>
  <c r="R323" i="212"/>
  <c r="S221" i="212"/>
  <c r="R133" i="212"/>
  <c r="AP97" i="212"/>
  <c r="R25" i="212"/>
  <c r="R501" i="211"/>
  <c r="S444" i="211"/>
  <c r="S382" i="211"/>
  <c r="S313" i="211"/>
  <c r="S273" i="211"/>
  <c r="S238" i="211"/>
  <c r="S205" i="211"/>
  <c r="R176" i="211"/>
  <c r="S150" i="211"/>
  <c r="AN97" i="211"/>
  <c r="R66" i="211"/>
  <c r="R39" i="211"/>
  <c r="S21" i="211"/>
  <c r="AH7" i="211"/>
  <c r="AH6" i="211" s="1"/>
  <c r="R513" i="210"/>
  <c r="AP488" i="210"/>
  <c r="S466" i="210"/>
  <c r="S441" i="210"/>
  <c r="AN386" i="210"/>
  <c r="R362" i="210"/>
  <c r="S304" i="210"/>
  <c r="S282" i="210"/>
  <c r="R259" i="210"/>
  <c r="S239" i="210"/>
  <c r="R185" i="210"/>
  <c r="AO165" i="210"/>
  <c r="R146" i="210"/>
  <c r="R121" i="210"/>
  <c r="R91" i="210"/>
  <c r="AQ63" i="210"/>
  <c r="R35" i="210"/>
  <c r="AQ12" i="210"/>
  <c r="AE7" i="210"/>
  <c r="AE6" i="210" s="1"/>
  <c r="S508" i="209"/>
  <c r="S491" i="209"/>
  <c r="R446" i="209"/>
  <c r="R430" i="209"/>
  <c r="S405" i="209"/>
  <c r="AQ386" i="209"/>
  <c r="R332" i="209"/>
  <c r="R315" i="209"/>
  <c r="R279" i="209"/>
  <c r="S262" i="209"/>
  <c r="R245" i="209"/>
  <c r="AN216" i="209"/>
  <c r="AQ199" i="209"/>
  <c r="R183" i="209"/>
  <c r="R167" i="209"/>
  <c r="R154" i="209"/>
  <c r="S137" i="209"/>
  <c r="S122" i="209"/>
  <c r="R108" i="209"/>
  <c r="AR63" i="209"/>
  <c r="S42" i="209"/>
  <c r="AN29" i="209"/>
  <c r="S15" i="209"/>
  <c r="AD7" i="209"/>
  <c r="AD6" i="209" s="1"/>
  <c r="R517" i="208"/>
  <c r="AP454" i="208"/>
  <c r="R442" i="208"/>
  <c r="S426" i="208"/>
  <c r="R412" i="208"/>
  <c r="S400" i="208"/>
  <c r="AQ352" i="208"/>
  <c r="R340" i="208"/>
  <c r="R325" i="208"/>
  <c r="S310" i="208"/>
  <c r="S298" i="208"/>
  <c r="R253" i="208"/>
  <c r="S237" i="208"/>
  <c r="R222" i="208"/>
  <c r="S207" i="208"/>
  <c r="S195" i="208"/>
  <c r="S179" i="208"/>
  <c r="AQ148" i="208"/>
  <c r="R134" i="208"/>
  <c r="S120" i="208"/>
  <c r="R105" i="208"/>
  <c r="S92" i="208"/>
  <c r="S77" i="208"/>
  <c r="R48" i="208"/>
  <c r="S32" i="208"/>
  <c r="S18" i="208"/>
  <c r="AH7" i="208"/>
  <c r="AH6" i="208" s="1"/>
  <c r="R506" i="207"/>
  <c r="R493" i="207"/>
  <c r="R482" i="207"/>
  <c r="AQ454" i="207"/>
  <c r="S443" i="207"/>
  <c r="R426" i="207"/>
  <c r="S418" i="207"/>
  <c r="S408" i="207"/>
  <c r="R401" i="207"/>
  <c r="R391" i="207"/>
  <c r="S383" i="207"/>
  <c r="S373" i="207"/>
  <c r="R366" i="207"/>
  <c r="R356" i="207"/>
  <c r="S348" i="207"/>
  <c r="S338" i="207"/>
  <c r="R331" i="207"/>
  <c r="R321" i="207"/>
  <c r="S313" i="207"/>
  <c r="S303" i="207"/>
  <c r="R296" i="207"/>
  <c r="R286" i="207"/>
  <c r="S278" i="207"/>
  <c r="S268" i="207"/>
  <c r="R261" i="207"/>
  <c r="R251" i="207"/>
  <c r="S243" i="207"/>
  <c r="AR233" i="207"/>
  <c r="R226" i="207"/>
  <c r="AQ216" i="207"/>
  <c r="S208" i="207"/>
  <c r="AP199" i="207"/>
  <c r="R191" i="207"/>
  <c r="AO182" i="207"/>
  <c r="S173" i="207"/>
  <c r="AN165" i="207"/>
  <c r="R156" i="207"/>
  <c r="S138" i="207"/>
  <c r="R121" i="207"/>
  <c r="S103" i="207"/>
  <c r="R86" i="207"/>
  <c r="S78" i="207"/>
  <c r="S68" i="207"/>
  <c r="R61" i="207"/>
  <c r="R51" i="207"/>
  <c r="S43" i="207"/>
  <c r="S33" i="207"/>
  <c r="S26" i="207"/>
  <c r="S16" i="207"/>
  <c r="AM7" i="207"/>
  <c r="AM6" i="207" s="1"/>
  <c r="L7" i="207"/>
  <c r="L6" i="207" s="1"/>
  <c r="R517" i="205"/>
  <c r="R507" i="205"/>
  <c r="S499" i="205"/>
  <c r="S489" i="205"/>
  <c r="R482" i="205"/>
  <c r="R472" i="205"/>
  <c r="S464" i="205"/>
  <c r="AR454" i="205"/>
  <c r="R447" i="205"/>
  <c r="AQ437" i="205"/>
  <c r="S429" i="205"/>
  <c r="AP420" i="205"/>
  <c r="R412" i="205"/>
  <c r="AO403" i="205"/>
  <c r="S394" i="205"/>
  <c r="AN386" i="205"/>
  <c r="R377" i="205"/>
  <c r="S359" i="205"/>
  <c r="R342" i="205"/>
  <c r="S324" i="205"/>
  <c r="R307" i="205"/>
  <c r="S299" i="205"/>
  <c r="S289" i="205"/>
  <c r="R282" i="205"/>
  <c r="R272" i="205"/>
  <c r="S264" i="205"/>
  <c r="S254" i="205"/>
  <c r="R247" i="205"/>
  <c r="R237" i="205"/>
  <c r="S229" i="205"/>
  <c r="S219" i="205"/>
  <c r="R212" i="205"/>
  <c r="R202" i="205"/>
  <c r="S194" i="205"/>
  <c r="S184" i="205"/>
  <c r="R177" i="205"/>
  <c r="R167" i="205"/>
  <c r="S159" i="205"/>
  <c r="S149" i="205"/>
  <c r="R142" i="205"/>
  <c r="R132" i="205"/>
  <c r="S124" i="205"/>
  <c r="AR114" i="205"/>
  <c r="R107" i="205"/>
  <c r="AQ97" i="205"/>
  <c r="R90" i="205"/>
  <c r="AR80" i="205"/>
  <c r="R74" i="205"/>
  <c r="S64" i="205"/>
  <c r="S57" i="205"/>
  <c r="S32" i="205"/>
  <c r="Q8" i="205"/>
  <c r="S47" i="205"/>
  <c r="AM7" i="205"/>
  <c r="AM6" i="205" s="1"/>
  <c r="S243" i="209"/>
  <c r="S329" i="207"/>
  <c r="S119" i="207"/>
  <c r="AR505" i="205"/>
  <c r="R228" i="205"/>
  <c r="AO114" i="205"/>
  <c r="S31" i="205"/>
  <c r="R446" i="224"/>
  <c r="R132" i="209"/>
  <c r="R269" i="214"/>
  <c r="S207" i="214"/>
  <c r="R41" i="213"/>
  <c r="R510" i="212"/>
  <c r="R456" i="212"/>
  <c r="S418" i="212"/>
  <c r="S132" i="212"/>
  <c r="S24" i="212"/>
  <c r="S500" i="211"/>
  <c r="S442" i="211"/>
  <c r="R382" i="211"/>
  <c r="R346" i="211"/>
  <c r="R313" i="211"/>
  <c r="R269" i="211"/>
  <c r="S236" i="211"/>
  <c r="R205" i="211"/>
  <c r="S174" i="211"/>
  <c r="S149" i="211"/>
  <c r="S123" i="211"/>
  <c r="S38" i="211"/>
  <c r="S20" i="211"/>
  <c r="AG7" i="211"/>
  <c r="AG6" i="211" s="1"/>
  <c r="R511" i="210"/>
  <c r="R465" i="210"/>
  <c r="R441" i="210"/>
  <c r="R359" i="210"/>
  <c r="S302" i="210"/>
  <c r="R282" i="210"/>
  <c r="S256" i="210"/>
  <c r="AO233" i="210"/>
  <c r="S184" i="210"/>
  <c r="R143" i="210"/>
  <c r="S120" i="210"/>
  <c r="S90" i="210"/>
  <c r="S34" i="210"/>
  <c r="R29" i="210"/>
  <c r="AP12" i="210"/>
  <c r="AD7" i="210"/>
  <c r="AD6" i="210" s="1"/>
  <c r="R506" i="209"/>
  <c r="R491" i="209"/>
  <c r="S445" i="209"/>
  <c r="S429" i="209"/>
  <c r="R405" i="209"/>
  <c r="AN386" i="209"/>
  <c r="S346" i="209"/>
  <c r="S331" i="209"/>
  <c r="S314" i="209"/>
  <c r="R295" i="209"/>
  <c r="S278" i="209"/>
  <c r="R262" i="209"/>
  <c r="S244" i="209"/>
  <c r="AN199" i="209"/>
  <c r="AR182" i="209"/>
  <c r="S166" i="209"/>
  <c r="S153" i="209"/>
  <c r="R137" i="209"/>
  <c r="R121" i="209"/>
  <c r="S95" i="209"/>
  <c r="AQ63" i="209"/>
  <c r="S51" i="209"/>
  <c r="R42" i="209"/>
  <c r="R15" i="209"/>
  <c r="AB7" i="209"/>
  <c r="AB6" i="209" s="1"/>
  <c r="S516" i="208"/>
  <c r="S503" i="208"/>
  <c r="AO454" i="208"/>
  <c r="S441" i="208"/>
  <c r="R426" i="208"/>
  <c r="S411" i="208"/>
  <c r="S396" i="208"/>
  <c r="S384" i="208"/>
  <c r="AP352" i="208"/>
  <c r="S339" i="208"/>
  <c r="S324" i="208"/>
  <c r="R310" i="208"/>
  <c r="R298" i="208"/>
  <c r="S282" i="208"/>
  <c r="AO250" i="208"/>
  <c r="R237" i="208"/>
  <c r="S221" i="208"/>
  <c r="R207" i="208"/>
  <c r="R195" i="208"/>
  <c r="R179" i="208"/>
  <c r="S133" i="208"/>
  <c r="R119" i="208"/>
  <c r="S104" i="208"/>
  <c r="R92" i="208"/>
  <c r="R77" i="208"/>
  <c r="AQ46" i="208"/>
  <c r="R32" i="208"/>
  <c r="R18" i="208"/>
  <c r="AD7" i="208"/>
  <c r="AD6" i="208" s="1"/>
  <c r="S520" i="207"/>
  <c r="AR505" i="207"/>
  <c r="S492" i="207"/>
  <c r="S481" i="207"/>
  <c r="S468" i="207"/>
  <c r="AP454" i="207"/>
  <c r="R443" i="207"/>
  <c r="S435" i="207"/>
  <c r="S425" i="207"/>
  <c r="R418" i="207"/>
  <c r="R408" i="207"/>
  <c r="S400" i="207"/>
  <c r="S390" i="207"/>
  <c r="R383" i="207"/>
  <c r="R373" i="207"/>
  <c r="S365" i="207"/>
  <c r="S355" i="207"/>
  <c r="R348" i="207"/>
  <c r="R338" i="207"/>
  <c r="S330" i="207"/>
  <c r="S320" i="207"/>
  <c r="R313" i="207"/>
  <c r="R303" i="207"/>
  <c r="S295" i="207"/>
  <c r="S285" i="207"/>
  <c r="R278" i="207"/>
  <c r="R268" i="207"/>
  <c r="S260" i="207"/>
  <c r="AR250" i="207"/>
  <c r="R243" i="207"/>
  <c r="AQ233" i="207"/>
  <c r="S225" i="207"/>
  <c r="AP216" i="207"/>
  <c r="R208" i="207"/>
  <c r="AO199" i="207"/>
  <c r="S190" i="207"/>
  <c r="AN182" i="207"/>
  <c r="R173" i="207"/>
  <c r="S155" i="207"/>
  <c r="R138" i="207"/>
  <c r="S120" i="207"/>
  <c r="R103" i="207"/>
  <c r="S95" i="207"/>
  <c r="S85" i="207"/>
  <c r="R78" i="207"/>
  <c r="R68" i="207"/>
  <c r="S60" i="207"/>
  <c r="S50" i="207"/>
  <c r="R43" i="207"/>
  <c r="R33" i="207"/>
  <c r="R26" i="207"/>
  <c r="R16" i="207"/>
  <c r="AL7" i="207"/>
  <c r="AL6" i="207" s="1"/>
  <c r="K7" i="207"/>
  <c r="K6" i="207" s="1"/>
  <c r="S516" i="205"/>
  <c r="S506" i="205"/>
  <c r="R499" i="205"/>
  <c r="R489" i="205"/>
  <c r="S481" i="205"/>
  <c r="AR471" i="205"/>
  <c r="R464" i="205"/>
  <c r="AQ454" i="205"/>
  <c r="S446" i="205"/>
  <c r="AP437" i="205"/>
  <c r="R429" i="205"/>
  <c r="AO420" i="205"/>
  <c r="S411" i="205"/>
  <c r="AN403" i="205"/>
  <c r="R394" i="205"/>
  <c r="S376" i="205"/>
  <c r="R359" i="205"/>
  <c r="S341" i="205"/>
  <c r="R324" i="205"/>
  <c r="S316" i="205"/>
  <c r="S306" i="205"/>
  <c r="R299" i="205"/>
  <c r="R289" i="205"/>
  <c r="S281" i="205"/>
  <c r="S271" i="205"/>
  <c r="R264" i="205"/>
  <c r="R254" i="205"/>
  <c r="S246" i="205"/>
  <c r="S236" i="205"/>
  <c r="R229" i="205"/>
  <c r="R219" i="205"/>
  <c r="S211" i="205"/>
  <c r="S201" i="205"/>
  <c r="R194" i="205"/>
  <c r="R184" i="205"/>
  <c r="S176" i="205"/>
  <c r="S166" i="205"/>
  <c r="R159" i="205"/>
  <c r="R149" i="205"/>
  <c r="S141" i="205"/>
  <c r="AR131" i="205"/>
  <c r="R124" i="205"/>
  <c r="AQ114" i="205"/>
  <c r="S106" i="205"/>
  <c r="AP97" i="205"/>
  <c r="S89" i="205"/>
  <c r="AQ80" i="205"/>
  <c r="S73" i="205"/>
  <c r="R64" i="205"/>
  <c r="R57" i="205"/>
  <c r="R48" i="205"/>
  <c r="R41" i="205"/>
  <c r="R32" i="205"/>
  <c r="S25" i="205"/>
  <c r="M7" i="205"/>
  <c r="M6" i="205" s="1"/>
  <c r="R16" i="193"/>
  <c r="R25" i="205"/>
  <c r="S328" i="216"/>
  <c r="R86" i="213"/>
  <c r="S17" i="212"/>
  <c r="S438" i="211"/>
  <c r="AQ301" i="211"/>
  <c r="K7" i="211"/>
  <c r="K6" i="211" s="1"/>
  <c r="R461" i="210"/>
  <c r="R253" i="210"/>
  <c r="S421" i="209"/>
  <c r="R273" i="209"/>
  <c r="R136" i="209"/>
  <c r="R14" i="209"/>
  <c r="R486" i="208"/>
  <c r="R205" i="208"/>
  <c r="R162" i="208"/>
  <c r="R118" i="208"/>
  <c r="S89" i="208"/>
  <c r="S60" i="208"/>
  <c r="R16" i="208"/>
  <c r="S491" i="207"/>
  <c r="S424" i="207"/>
  <c r="S389" i="207"/>
  <c r="S354" i="207"/>
  <c r="S319" i="207"/>
  <c r="S294" i="207"/>
  <c r="AO233" i="207"/>
  <c r="R172" i="207"/>
  <c r="R112" i="207"/>
  <c r="R77" i="207"/>
  <c r="S49" i="207"/>
  <c r="S515" i="205"/>
  <c r="AP471" i="205"/>
  <c r="R463" i="205"/>
  <c r="AO454" i="205"/>
  <c r="S445" i="205"/>
  <c r="S375" i="205"/>
  <c r="R288" i="205"/>
  <c r="S270" i="205"/>
  <c r="S235" i="205"/>
  <c r="S210" i="205"/>
  <c r="S105" i="205"/>
  <c r="S88" i="205"/>
  <c r="S72" i="205"/>
  <c r="R47" i="205"/>
  <c r="AL7" i="205"/>
  <c r="AL6" i="205" s="1"/>
  <c r="J7" i="211"/>
  <c r="J6" i="211" s="1"/>
  <c r="S271" i="210"/>
  <c r="S272" i="209"/>
  <c r="AR148" i="209"/>
  <c r="AN63" i="209"/>
  <c r="R515" i="208"/>
  <c r="R293" i="208"/>
  <c r="S204" i="208"/>
  <c r="R103" i="208"/>
  <c r="R60" i="208"/>
  <c r="R467" i="207"/>
  <c r="AK7" i="219"/>
  <c r="R72" i="217"/>
  <c r="S203" i="214"/>
  <c r="R211" i="213"/>
  <c r="S35" i="213"/>
  <c r="Q8" i="213"/>
  <c r="R416" i="212"/>
  <c r="S366" i="212"/>
  <c r="R170" i="212"/>
  <c r="R47" i="212"/>
  <c r="R24" i="212"/>
  <c r="R439" i="211"/>
  <c r="R412" i="211"/>
  <c r="S381" i="211"/>
  <c r="R338" i="211"/>
  <c r="S312" i="211"/>
  <c r="S268" i="211"/>
  <c r="S234" i="211"/>
  <c r="S204" i="211"/>
  <c r="R173" i="211"/>
  <c r="R123" i="211"/>
  <c r="R38" i="211"/>
  <c r="R20" i="211"/>
  <c r="R507" i="210"/>
  <c r="S461" i="210"/>
  <c r="S440" i="210"/>
  <c r="R353" i="210"/>
  <c r="AN301" i="210"/>
  <c r="R275" i="210"/>
  <c r="S253" i="210"/>
  <c r="R250" i="210"/>
  <c r="AN233" i="210"/>
  <c r="R212" i="210"/>
  <c r="AQ182" i="210"/>
  <c r="S142" i="210"/>
  <c r="R90" i="210"/>
  <c r="R34" i="210"/>
  <c r="AR505" i="209"/>
  <c r="S505" i="209"/>
  <c r="S490" i="209"/>
  <c r="S467" i="209"/>
  <c r="R445" i="209"/>
  <c r="R422" i="209"/>
  <c r="S404" i="209"/>
  <c r="R366" i="209"/>
  <c r="R346" i="209"/>
  <c r="R331" i="209"/>
  <c r="R314" i="209"/>
  <c r="S294" i="209"/>
  <c r="R278" i="209"/>
  <c r="S261" i="209"/>
  <c r="R244" i="209"/>
  <c r="AQ182" i="209"/>
  <c r="R166" i="209"/>
  <c r="S149" i="209"/>
  <c r="S136" i="209"/>
  <c r="S120" i="209"/>
  <c r="S107" i="209"/>
  <c r="R92" i="209"/>
  <c r="AP63" i="209"/>
  <c r="R51" i="209"/>
  <c r="S41" i="209"/>
  <c r="S14" i="209"/>
  <c r="AA7" i="209"/>
  <c r="AA6" i="209" s="1"/>
  <c r="R516" i="208"/>
  <c r="S499" i="208"/>
  <c r="S486" i="208"/>
  <c r="AN454" i="208"/>
  <c r="AR437" i="208"/>
  <c r="S425" i="208"/>
  <c r="R411" i="208"/>
  <c r="R396" i="208"/>
  <c r="R384" i="208"/>
  <c r="AO352" i="208"/>
  <c r="R339" i="208"/>
  <c r="R335" i="208"/>
  <c r="R324" i="208"/>
  <c r="S309" i="208"/>
  <c r="S297" i="208"/>
  <c r="R282" i="208"/>
  <c r="AN250" i="208"/>
  <c r="S236" i="208"/>
  <c r="R221" i="208"/>
  <c r="S206" i="208"/>
  <c r="R191" i="208"/>
  <c r="S178" i="208"/>
  <c r="S162" i="208"/>
  <c r="R133" i="208"/>
  <c r="S118" i="208"/>
  <c r="R104" i="208"/>
  <c r="S91" i="208"/>
  <c r="S76" i="208"/>
  <c r="S31" i="208"/>
  <c r="S16" i="208"/>
  <c r="Y7" i="208"/>
  <c r="Y6" i="208" s="1"/>
  <c r="R520" i="207"/>
  <c r="AQ505" i="207"/>
  <c r="R492" i="207"/>
  <c r="R481" i="207"/>
  <c r="R468" i="207"/>
  <c r="AO454" i="207"/>
  <c r="S442" i="207"/>
  <c r="R435" i="207"/>
  <c r="R425" i="207"/>
  <c r="S417" i="207"/>
  <c r="S407" i="207"/>
  <c r="R400" i="207"/>
  <c r="R390" i="207"/>
  <c r="S382" i="207"/>
  <c r="S372" i="207"/>
  <c r="R365" i="207"/>
  <c r="R355" i="207"/>
  <c r="S347" i="207"/>
  <c r="S337" i="207"/>
  <c r="R330" i="207"/>
  <c r="R320" i="207"/>
  <c r="S312" i="207"/>
  <c r="S302" i="207"/>
  <c r="R295" i="207"/>
  <c r="R285" i="207"/>
  <c r="S277" i="207"/>
  <c r="AR267" i="207"/>
  <c r="R260" i="207"/>
  <c r="AQ250" i="207"/>
  <c r="S242" i="207"/>
  <c r="AP233" i="207"/>
  <c r="R225" i="207"/>
  <c r="AO216" i="207"/>
  <c r="S207" i="207"/>
  <c r="AN199" i="207"/>
  <c r="R190" i="207"/>
  <c r="S172" i="207"/>
  <c r="R155" i="207"/>
  <c r="S137" i="207"/>
  <c r="R120" i="207"/>
  <c r="S112" i="207"/>
  <c r="S102" i="207"/>
  <c r="R95" i="207"/>
  <c r="R85" i="207"/>
  <c r="S77" i="207"/>
  <c r="S67" i="207"/>
  <c r="R60" i="207"/>
  <c r="R50" i="207"/>
  <c r="S42" i="207"/>
  <c r="S32" i="207"/>
  <c r="S25" i="207"/>
  <c r="S15" i="207"/>
  <c r="AK7" i="207"/>
  <c r="J7" i="207"/>
  <c r="J6" i="207" s="1"/>
  <c r="R516" i="205"/>
  <c r="R506" i="205"/>
  <c r="S498" i="205"/>
  <c r="AR488" i="205"/>
  <c r="R481" i="205"/>
  <c r="AQ471" i="205"/>
  <c r="S463" i="205"/>
  <c r="AP454" i="205"/>
  <c r="R446" i="205"/>
  <c r="AO437" i="205"/>
  <c r="S428" i="205"/>
  <c r="AN420" i="205"/>
  <c r="R411" i="205"/>
  <c r="S393" i="205"/>
  <c r="R376" i="205"/>
  <c r="S358" i="205"/>
  <c r="R341" i="205"/>
  <c r="S333" i="205"/>
  <c r="S323" i="205"/>
  <c r="R316" i="205"/>
  <c r="R306" i="205"/>
  <c r="S298" i="205"/>
  <c r="S288" i="205"/>
  <c r="R281" i="205"/>
  <c r="R271" i="205"/>
  <c r="S263" i="205"/>
  <c r="S253" i="205"/>
  <c r="R246" i="205"/>
  <c r="R236" i="205"/>
  <c r="S228" i="205"/>
  <c r="S218" i="205"/>
  <c r="R211" i="205"/>
  <c r="R201" i="205"/>
  <c r="S193" i="205"/>
  <c r="S183" i="205"/>
  <c r="R176" i="205"/>
  <c r="R166" i="205"/>
  <c r="S158" i="205"/>
  <c r="AR148" i="205"/>
  <c r="R141" i="205"/>
  <c r="AQ131" i="205"/>
  <c r="S123" i="205"/>
  <c r="AP114" i="205"/>
  <c r="R106" i="205"/>
  <c r="AP80" i="205"/>
  <c r="AR63" i="205"/>
  <c r="R15" i="193"/>
  <c r="X7" i="208"/>
  <c r="X6" i="208" s="1"/>
  <c r="R277" i="207"/>
  <c r="S94" i="207"/>
  <c r="I7" i="207"/>
  <c r="S480" i="205"/>
  <c r="S350" i="205"/>
  <c r="R298" i="205"/>
  <c r="S245" i="205"/>
  <c r="S175" i="205"/>
  <c r="AQ63" i="205"/>
  <c r="R219" i="220"/>
  <c r="R51" i="218"/>
  <c r="R328" i="216"/>
  <c r="S35" i="215"/>
  <c r="S320" i="214"/>
  <c r="R66" i="214"/>
  <c r="R34" i="213"/>
  <c r="R16" i="212"/>
  <c r="R15" i="211"/>
  <c r="R330" i="210"/>
  <c r="S139" i="210"/>
  <c r="R345" i="209"/>
  <c r="R228" i="209"/>
  <c r="S40" i="209"/>
  <c r="R409" i="208"/>
  <c r="R323" i="208"/>
  <c r="R220" i="208"/>
  <c r="W7" i="208"/>
  <c r="R434" i="207"/>
  <c r="AN199" i="217"/>
  <c r="R447" i="214"/>
  <c r="R428" i="213"/>
  <c r="S365" i="213"/>
  <c r="R314" i="213"/>
  <c r="S118" i="213"/>
  <c r="R498" i="212"/>
  <c r="R452" i="212"/>
  <c r="AN301" i="212"/>
  <c r="AR250" i="212"/>
  <c r="S127" i="212"/>
  <c r="S94" i="212"/>
  <c r="S485" i="211"/>
  <c r="R260" i="211"/>
  <c r="S231" i="211"/>
  <c r="S144" i="211"/>
  <c r="S117" i="211"/>
  <c r="R86" i="211"/>
  <c r="R53" i="211"/>
  <c r="S30" i="211"/>
  <c r="R480" i="210"/>
  <c r="S456" i="210"/>
  <c r="S411" i="210"/>
  <c r="R381" i="210"/>
  <c r="S322" i="210"/>
  <c r="S299" i="210"/>
  <c r="AQ267" i="210"/>
  <c r="S228" i="210"/>
  <c r="S201" i="210"/>
  <c r="R159" i="210"/>
  <c r="R138" i="210"/>
  <c r="S107" i="210"/>
  <c r="AN80" i="210"/>
  <c r="R57" i="210"/>
  <c r="S484" i="209"/>
  <c r="R457" i="209"/>
  <c r="R438" i="209"/>
  <c r="AN420" i="209"/>
  <c r="S379" i="209"/>
  <c r="S362" i="209"/>
  <c r="R340" i="209"/>
  <c r="S322" i="209"/>
  <c r="S310" i="209"/>
  <c r="S288" i="209"/>
  <c r="R270" i="209"/>
  <c r="R258" i="209"/>
  <c r="S240" i="209"/>
  <c r="S226" i="209"/>
  <c r="R210" i="209"/>
  <c r="R194" i="209"/>
  <c r="AP131" i="209"/>
  <c r="AR114" i="209"/>
  <c r="S114" i="209"/>
  <c r="R104" i="209"/>
  <c r="S88" i="209"/>
  <c r="R74" i="209"/>
  <c r="R48" i="209"/>
  <c r="S36" i="209"/>
  <c r="S27" i="209"/>
  <c r="AO12" i="209"/>
  <c r="K7" i="209"/>
  <c r="K6" i="209" s="1"/>
  <c r="S512" i="208"/>
  <c r="R496" i="208"/>
  <c r="S480" i="208"/>
  <c r="S464" i="208"/>
  <c r="AP420" i="208"/>
  <c r="S407" i="208"/>
  <c r="S392" i="208"/>
  <c r="R378" i="208"/>
  <c r="S366" i="208"/>
  <c r="AQ318" i="208"/>
  <c r="R306" i="208"/>
  <c r="S291" i="208"/>
  <c r="R276" i="208"/>
  <c r="R264" i="208"/>
  <c r="S248" i="208"/>
  <c r="AO216" i="208"/>
  <c r="R203" i="208"/>
  <c r="S187" i="208"/>
  <c r="S172" i="208"/>
  <c r="R160" i="208"/>
  <c r="S144" i="208"/>
  <c r="AR114" i="208"/>
  <c r="S100" i="208"/>
  <c r="R86" i="208"/>
  <c r="R71" i="208"/>
  <c r="S58" i="208"/>
  <c r="R43" i="208"/>
  <c r="R14" i="208"/>
  <c r="M7" i="208"/>
  <c r="M6" i="208" s="1"/>
  <c r="S516" i="207"/>
  <c r="S503" i="207"/>
  <c r="AR488" i="207"/>
  <c r="S475" i="207"/>
  <c r="S464" i="207"/>
  <c r="R440" i="207"/>
  <c r="S432" i="207"/>
  <c r="S422" i="207"/>
  <c r="R415" i="207"/>
  <c r="R405" i="207"/>
  <c r="S397" i="207"/>
  <c r="S387" i="207"/>
  <c r="R380" i="207"/>
  <c r="R370" i="207"/>
  <c r="S362" i="207"/>
  <c r="AR352" i="207"/>
  <c r="R345" i="207"/>
  <c r="AQ335" i="207"/>
  <c r="S327" i="207"/>
  <c r="AP318" i="207"/>
  <c r="R310" i="207"/>
  <c r="AO301" i="207"/>
  <c r="S292" i="207"/>
  <c r="AN284" i="207"/>
  <c r="R275" i="207"/>
  <c r="S257" i="207"/>
  <c r="R240" i="207"/>
  <c r="S222" i="207"/>
  <c r="R205" i="207"/>
  <c r="S197" i="207"/>
  <c r="S187" i="207"/>
  <c r="R180" i="207"/>
  <c r="R170" i="207"/>
  <c r="S162" i="207"/>
  <c r="S152" i="207"/>
  <c r="R145" i="207"/>
  <c r="R135" i="207"/>
  <c r="S127" i="207"/>
  <c r="S117" i="207"/>
  <c r="R110" i="207"/>
  <c r="R100" i="207"/>
  <c r="S92" i="207"/>
  <c r="S82" i="207"/>
  <c r="R75" i="207"/>
  <c r="R65" i="207"/>
  <c r="S57" i="207"/>
  <c r="S47" i="207"/>
  <c r="R40" i="207"/>
  <c r="R30" i="207"/>
  <c r="R23" i="207"/>
  <c r="R13" i="207"/>
  <c r="AE7" i="207"/>
  <c r="AE6" i="207" s="1"/>
  <c r="S513" i="205"/>
  <c r="AN505" i="205"/>
  <c r="R496" i="205"/>
  <c r="S478" i="205"/>
  <c r="R461" i="205"/>
  <c r="S443" i="205"/>
  <c r="R426" i="205"/>
  <c r="S418" i="205"/>
  <c r="S408" i="205"/>
  <c r="R401" i="205"/>
  <c r="R391" i="205"/>
  <c r="S383" i="205"/>
  <c r="S373" i="205"/>
  <c r="R366" i="205"/>
  <c r="R356" i="205"/>
  <c r="S348" i="205"/>
  <c r="S338" i="205"/>
  <c r="R331" i="205"/>
  <c r="R321" i="205"/>
  <c r="S313" i="205"/>
  <c r="S303" i="205"/>
  <c r="R296" i="205"/>
  <c r="R286" i="205"/>
  <c r="S278" i="205"/>
  <c r="S268" i="205"/>
  <c r="R261" i="205"/>
  <c r="R251" i="205"/>
  <c r="S243" i="205"/>
  <c r="AR233" i="205"/>
  <c r="R226" i="205"/>
  <c r="AQ216" i="205"/>
  <c r="S208" i="205"/>
  <c r="AP199" i="205"/>
  <c r="R191" i="205"/>
  <c r="AO182" i="205"/>
  <c r="S173" i="205"/>
  <c r="AN165" i="205"/>
  <c r="R156" i="205"/>
  <c r="S138" i="205"/>
  <c r="R121" i="205"/>
  <c r="S103" i="205"/>
  <c r="S86" i="205"/>
  <c r="R71" i="205"/>
  <c r="S54" i="205"/>
  <c r="AO46" i="205"/>
  <c r="S38" i="205"/>
  <c r="AR29" i="205"/>
  <c r="R23" i="205"/>
  <c r="R14" i="205"/>
  <c r="AG7" i="205"/>
  <c r="AG6" i="205" s="1"/>
  <c r="R10" i="193"/>
  <c r="R383" i="205"/>
  <c r="S320" i="205"/>
  <c r="S285" i="205"/>
  <c r="R268" i="205"/>
  <c r="AR250" i="205"/>
  <c r="R243" i="205"/>
  <c r="AP216" i="205"/>
  <c r="R208" i="205"/>
  <c r="AN182" i="205"/>
  <c r="S155" i="205"/>
  <c r="S120" i="205"/>
  <c r="S95" i="205"/>
  <c r="R54" i="205"/>
  <c r="R38" i="205"/>
  <c r="S22" i="205"/>
  <c r="AF7" i="205"/>
  <c r="AF6" i="205" s="1"/>
  <c r="R308" i="214"/>
  <c r="S66" i="213"/>
  <c r="R496" i="212"/>
  <c r="R39" i="212"/>
  <c r="R516" i="211"/>
  <c r="R331" i="211"/>
  <c r="S258" i="211"/>
  <c r="AP80" i="211"/>
  <c r="AP29" i="211"/>
  <c r="S455" i="210"/>
  <c r="S410" i="210"/>
  <c r="AR318" i="210"/>
  <c r="R298" i="210"/>
  <c r="S200" i="210"/>
  <c r="R157" i="210"/>
  <c r="R456" i="209"/>
  <c r="S378" i="209"/>
  <c r="R339" i="209"/>
  <c r="S309" i="209"/>
  <c r="R268" i="209"/>
  <c r="R252" i="209"/>
  <c r="S224" i="209"/>
  <c r="R193" i="209"/>
  <c r="AP114" i="209"/>
  <c r="R103" i="209"/>
  <c r="S72" i="209"/>
  <c r="R47" i="209"/>
  <c r="S23" i="209"/>
  <c r="S511" i="208"/>
  <c r="S478" i="208"/>
  <c r="R452" i="208"/>
  <c r="AQ403" i="208"/>
  <c r="R377" i="208"/>
  <c r="R350" i="208"/>
  <c r="R305" i="208"/>
  <c r="R275" i="208"/>
  <c r="R263" i="208"/>
  <c r="S186" i="208"/>
  <c r="R156" i="208"/>
  <c r="R129" i="208"/>
  <c r="R84" i="208"/>
  <c r="R70" i="208"/>
  <c r="S515" i="207"/>
  <c r="AP488" i="207"/>
  <c r="S463" i="207"/>
  <c r="R439" i="207"/>
  <c r="S421" i="207"/>
  <c r="R404" i="207"/>
  <c r="AR386" i="207"/>
  <c r="R379" i="207"/>
  <c r="AP352" i="207"/>
  <c r="AO335" i="207"/>
  <c r="AN318" i="207"/>
  <c r="S291" i="207"/>
  <c r="R239" i="207"/>
  <c r="S221" i="207"/>
  <c r="R204" i="207"/>
  <c r="S186" i="207"/>
  <c r="R169" i="207"/>
  <c r="S151" i="207"/>
  <c r="R134" i="207"/>
  <c r="S116" i="207"/>
  <c r="R99" i="207"/>
  <c r="S81" i="207"/>
  <c r="R64" i="207"/>
  <c r="AR46" i="207"/>
  <c r="R39" i="207"/>
  <c r="AQ12" i="207"/>
  <c r="AB7" i="207"/>
  <c r="AB6" i="207" s="1"/>
  <c r="R495" i="205"/>
  <c r="R460" i="205"/>
  <c r="S442" i="205"/>
  <c r="R425" i="205"/>
  <c r="S407" i="205"/>
  <c r="R390" i="205"/>
  <c r="S372" i="205"/>
  <c r="R355" i="205"/>
  <c r="S337" i="205"/>
  <c r="R320" i="205"/>
  <c r="S302" i="205"/>
  <c r="R285" i="205"/>
  <c r="AR267" i="205"/>
  <c r="R260" i="205"/>
  <c r="S242" i="205"/>
  <c r="R225" i="205"/>
  <c r="S207" i="205"/>
  <c r="R190" i="205"/>
  <c r="R155" i="205"/>
  <c r="S137" i="205"/>
  <c r="S112" i="205"/>
  <c r="R95" i="205"/>
  <c r="S78" i="205"/>
  <c r="S37" i="205"/>
  <c r="R22" i="205"/>
  <c r="AE7" i="205"/>
  <c r="AE6" i="205" s="1"/>
  <c r="S355" i="218"/>
  <c r="S282" i="217"/>
  <c r="S315" i="215"/>
  <c r="AI7" i="214"/>
  <c r="AI6" i="214" s="1"/>
  <c r="R355" i="213"/>
  <c r="S248" i="213"/>
  <c r="R66" i="213"/>
  <c r="S349" i="212"/>
  <c r="S197" i="212"/>
  <c r="R116" i="212"/>
  <c r="S472" i="211"/>
  <c r="R431" i="211"/>
  <c r="S285" i="211"/>
  <c r="R258" i="211"/>
  <c r="R49" i="211"/>
  <c r="S475" i="210"/>
  <c r="S397" i="215"/>
  <c r="S445" i="214"/>
  <c r="S128" i="214"/>
  <c r="R356" i="213"/>
  <c r="S312" i="213"/>
  <c r="S115" i="213"/>
  <c r="S496" i="212"/>
  <c r="AP250" i="212"/>
  <c r="R127" i="212"/>
  <c r="S39" i="212"/>
  <c r="S483" i="211"/>
  <c r="S331" i="211"/>
  <c r="S259" i="211"/>
  <c r="R229" i="211"/>
  <c r="R144" i="211"/>
  <c r="S116" i="211"/>
  <c r="S85" i="211"/>
  <c r="S50" i="211"/>
  <c r="AQ29" i="211"/>
  <c r="R479" i="210"/>
  <c r="R456" i="210"/>
  <c r="R411" i="210"/>
  <c r="R378" i="210"/>
  <c r="R319" i="210"/>
  <c r="R299" i="210"/>
  <c r="AP267" i="210"/>
  <c r="R228" i="210"/>
  <c r="R201" i="210"/>
  <c r="S157" i="210"/>
  <c r="S137" i="210"/>
  <c r="R107" i="210"/>
  <c r="R52" i="210"/>
  <c r="R484" i="209"/>
  <c r="S456" i="209"/>
  <c r="R454" i="209"/>
  <c r="AR437" i="209"/>
  <c r="R400" i="209"/>
  <c r="R379" i="209"/>
  <c r="R362" i="209"/>
  <c r="S339" i="209"/>
  <c r="R322" i="209"/>
  <c r="R310" i="209"/>
  <c r="R288" i="209"/>
  <c r="S268" i="209"/>
  <c r="S257" i="209"/>
  <c r="R240" i="209"/>
  <c r="R225" i="209"/>
  <c r="S209" i="209"/>
  <c r="S193" i="209"/>
  <c r="AO131" i="209"/>
  <c r="AQ114" i="209"/>
  <c r="S103" i="209"/>
  <c r="R88" i="209"/>
  <c r="S47" i="209"/>
  <c r="R36" i="209"/>
  <c r="R27" i="209"/>
  <c r="AN12" i="209"/>
  <c r="J7" i="209"/>
  <c r="J6" i="209" s="1"/>
  <c r="R512" i="208"/>
  <c r="S495" i="208"/>
  <c r="R480" i="208"/>
  <c r="R464" i="208"/>
  <c r="S452" i="208"/>
  <c r="AO420" i="208"/>
  <c r="R407" i="208"/>
  <c r="R403" i="208"/>
  <c r="R392" i="208"/>
  <c r="S377" i="208"/>
  <c r="S362" i="208"/>
  <c r="S350" i="208"/>
  <c r="AP318" i="208"/>
  <c r="S305" i="208"/>
  <c r="R290" i="208"/>
  <c r="S275" i="208"/>
  <c r="S263" i="208"/>
  <c r="R248" i="208"/>
  <c r="AN216" i="208"/>
  <c r="S202" i="208"/>
  <c r="R187" i="208"/>
  <c r="R172" i="208"/>
  <c r="R158" i="208"/>
  <c r="R144" i="208"/>
  <c r="AN114" i="208"/>
  <c r="R100" i="208"/>
  <c r="S85" i="208"/>
  <c r="S70" i="208"/>
  <c r="R58" i="208"/>
  <c r="S42" i="208"/>
  <c r="AQ12" i="208"/>
  <c r="L7" i="208"/>
  <c r="L6" i="208" s="1"/>
  <c r="R516" i="207"/>
  <c r="R503" i="207"/>
  <c r="AQ488" i="207"/>
  <c r="R475" i="207"/>
  <c r="R464" i="207"/>
  <c r="R451" i="207"/>
  <c r="S439" i="207"/>
  <c r="R432" i="207"/>
  <c r="R422" i="207"/>
  <c r="S414" i="207"/>
  <c r="S404" i="207"/>
  <c r="R397" i="207"/>
  <c r="R387" i="207"/>
  <c r="S379" i="207"/>
  <c r="AR369" i="207"/>
  <c r="R362" i="207"/>
  <c r="AQ352" i="207"/>
  <c r="S344" i="207"/>
  <c r="AP335" i="207"/>
  <c r="R327" i="207"/>
  <c r="AO318" i="207"/>
  <c r="S309" i="207"/>
  <c r="AN301" i="207"/>
  <c r="R292" i="207"/>
  <c r="S274" i="207"/>
  <c r="R257" i="207"/>
  <c r="S239" i="207"/>
  <c r="R222" i="207"/>
  <c r="S214" i="207"/>
  <c r="S204" i="207"/>
  <c r="R197" i="207"/>
  <c r="R187" i="207"/>
  <c r="S179" i="207"/>
  <c r="S169" i="207"/>
  <c r="R162" i="207"/>
  <c r="R152" i="207"/>
  <c r="S144" i="207"/>
  <c r="S134" i="207"/>
  <c r="R127" i="207"/>
  <c r="R117" i="207"/>
  <c r="S109" i="207"/>
  <c r="S99" i="207"/>
  <c r="R92" i="207"/>
  <c r="R82" i="207"/>
  <c r="S74" i="207"/>
  <c r="S64" i="207"/>
  <c r="R57" i="207"/>
  <c r="R47" i="207"/>
  <c r="S39" i="207"/>
  <c r="AR29" i="207"/>
  <c r="S22" i="207"/>
  <c r="AR12" i="207"/>
  <c r="AD7" i="207"/>
  <c r="AD6" i="207" s="1"/>
  <c r="R513" i="205"/>
  <c r="S495" i="205"/>
  <c r="R478" i="205"/>
  <c r="S460" i="205"/>
  <c r="R443" i="205"/>
  <c r="S435" i="205"/>
  <c r="S425" i="205"/>
  <c r="R418" i="205"/>
  <c r="R408" i="205"/>
  <c r="S400" i="205"/>
  <c r="S390" i="205"/>
  <c r="R373" i="205"/>
  <c r="S365" i="205"/>
  <c r="S355" i="205"/>
  <c r="R348" i="205"/>
  <c r="R338" i="205"/>
  <c r="S330" i="205"/>
  <c r="R313" i="205"/>
  <c r="R303" i="205"/>
  <c r="S295" i="205"/>
  <c r="R278" i="205"/>
  <c r="S260" i="205"/>
  <c r="AQ233" i="205"/>
  <c r="S225" i="205"/>
  <c r="AO199" i="205"/>
  <c r="S190" i="205"/>
  <c r="R173" i="205"/>
  <c r="R138" i="205"/>
  <c r="R103" i="205"/>
  <c r="R86" i="205"/>
  <c r="S70" i="205"/>
  <c r="AN46" i="205"/>
  <c r="AQ29" i="205"/>
  <c r="S13" i="205"/>
  <c r="R360" i="218"/>
  <c r="R444" i="214"/>
  <c r="AM7" i="214"/>
  <c r="AM6" i="214" s="1"/>
  <c r="S355" i="213"/>
  <c r="R115" i="213"/>
  <c r="S397" i="212"/>
  <c r="S116" i="212"/>
  <c r="R475" i="211"/>
  <c r="R227" i="211"/>
  <c r="S196" i="211"/>
  <c r="S143" i="211"/>
  <c r="S49" i="211"/>
  <c r="R477" i="210"/>
  <c r="R434" i="210"/>
  <c r="S377" i="210"/>
  <c r="R350" i="210"/>
  <c r="AO267" i="210"/>
  <c r="S227" i="210"/>
  <c r="R136" i="210"/>
  <c r="S105" i="210"/>
  <c r="S51" i="210"/>
  <c r="S481" i="209"/>
  <c r="S399" i="209"/>
  <c r="S361" i="209"/>
  <c r="S320" i="209"/>
  <c r="S287" i="209"/>
  <c r="S239" i="209"/>
  <c r="R209" i="209"/>
  <c r="R177" i="209"/>
  <c r="S87" i="209"/>
  <c r="S60" i="209"/>
  <c r="I7" i="209"/>
  <c r="R495" i="208"/>
  <c r="S463" i="208"/>
  <c r="AN420" i="208"/>
  <c r="S391" i="208"/>
  <c r="R362" i="208"/>
  <c r="AO318" i="208"/>
  <c r="S289" i="208"/>
  <c r="S247" i="208"/>
  <c r="AP199" i="208"/>
  <c r="S171" i="208"/>
  <c r="S143" i="208"/>
  <c r="S99" i="208"/>
  <c r="R56" i="208"/>
  <c r="R42" i="208"/>
  <c r="K7" i="208"/>
  <c r="K6" i="208" s="1"/>
  <c r="S502" i="207"/>
  <c r="S474" i="207"/>
  <c r="S450" i="207"/>
  <c r="S431" i="207"/>
  <c r="R414" i="207"/>
  <c r="S396" i="207"/>
  <c r="AQ369" i="207"/>
  <c r="S361" i="207"/>
  <c r="R344" i="207"/>
  <c r="S326" i="207"/>
  <c r="R309" i="207"/>
  <c r="R274" i="207"/>
  <c r="S256" i="207"/>
  <c r="S231" i="207"/>
  <c r="R214" i="207"/>
  <c r="S196" i="207"/>
  <c r="R179" i="207"/>
  <c r="S161" i="207"/>
  <c r="R144" i="207"/>
  <c r="S126" i="207"/>
  <c r="R109" i="207"/>
  <c r="S91" i="207"/>
  <c r="R74" i="207"/>
  <c r="S56" i="207"/>
  <c r="AQ29" i="207"/>
  <c r="R22" i="207"/>
  <c r="S512" i="205"/>
  <c r="S477" i="205"/>
  <c r="S452" i="205"/>
  <c r="R435" i="205"/>
  <c r="S417" i="205"/>
  <c r="R400" i="205"/>
  <c r="S382" i="205"/>
  <c r="R365" i="205"/>
  <c r="S347" i="205"/>
  <c r="R330" i="205"/>
  <c r="S312" i="205"/>
  <c r="R295" i="205"/>
  <c r="S277" i="205"/>
  <c r="AQ250" i="205"/>
  <c r="AP233" i="205"/>
  <c r="AO216" i="205"/>
  <c r="AN199" i="205"/>
  <c r="S172" i="205"/>
  <c r="R120" i="205"/>
  <c r="S102" i="205"/>
  <c r="S85" i="205"/>
  <c r="R70" i="205"/>
  <c r="S53" i="205"/>
  <c r="AP29" i="205"/>
  <c r="R13" i="205"/>
  <c r="S324" i="223"/>
  <c r="R146" i="216"/>
  <c r="R441" i="214"/>
  <c r="R284" i="213"/>
  <c r="AR114" i="213"/>
  <c r="AO488" i="212"/>
  <c r="R397" i="212"/>
  <c r="R37" i="212"/>
  <c r="S515" i="211"/>
  <c r="S400" i="211"/>
  <c r="S328" i="211"/>
  <c r="R225" i="211"/>
  <c r="S193" i="211"/>
  <c r="R141" i="211"/>
  <c r="AO29" i="211"/>
  <c r="S433" i="210"/>
  <c r="R438" i="214"/>
  <c r="R27" i="213"/>
  <c r="R265" i="212"/>
  <c r="R189" i="212"/>
  <c r="R70" i="212"/>
  <c r="S163" i="211"/>
  <c r="S61" i="211"/>
  <c r="R473" i="210"/>
  <c r="S429" i="210"/>
  <c r="R225" i="210"/>
  <c r="S174" i="210"/>
  <c r="R139" i="210"/>
  <c r="AR80" i="210"/>
  <c r="AR454" i="209"/>
  <c r="S413" i="209"/>
  <c r="AO335" i="209"/>
  <c r="S302" i="209"/>
  <c r="AR267" i="209"/>
  <c r="S241" i="209"/>
  <c r="AP148" i="209"/>
  <c r="AN114" i="209"/>
  <c r="R86" i="209"/>
  <c r="R59" i="209"/>
  <c r="S497" i="208"/>
  <c r="S373" i="208"/>
  <c r="R344" i="208"/>
  <c r="AP301" i="208"/>
  <c r="S274" i="208"/>
  <c r="R247" i="208"/>
  <c r="R117" i="208"/>
  <c r="S82" i="208"/>
  <c r="R54" i="208"/>
  <c r="S26" i="208"/>
  <c r="S501" i="207"/>
  <c r="S438" i="207"/>
  <c r="AQ420" i="207"/>
  <c r="AN403" i="207"/>
  <c r="R361" i="207"/>
  <c r="S336" i="207"/>
  <c r="R299" i="207"/>
  <c r="R276" i="207"/>
  <c r="R258" i="207"/>
  <c r="S238" i="207"/>
  <c r="R220" i="207"/>
  <c r="R163" i="207"/>
  <c r="S145" i="207"/>
  <c r="R128" i="207"/>
  <c r="S110" i="207"/>
  <c r="R93" i="207"/>
  <c r="S75" i="207"/>
  <c r="R58" i="207"/>
  <c r="S38" i="207"/>
  <c r="R21" i="207"/>
  <c r="Z7" i="207"/>
  <c r="S511" i="205"/>
  <c r="R493" i="205"/>
  <c r="R475" i="205"/>
  <c r="AN454" i="205"/>
  <c r="S416" i="205"/>
  <c r="R398" i="205"/>
  <c r="R380" i="205"/>
  <c r="S362" i="205"/>
  <c r="R345" i="205"/>
  <c r="S327" i="205"/>
  <c r="R310" i="205"/>
  <c r="S292" i="205"/>
  <c r="R275" i="205"/>
  <c r="S252" i="205"/>
  <c r="R234" i="205"/>
  <c r="R192" i="205"/>
  <c r="S171" i="205"/>
  <c r="R153" i="205"/>
  <c r="R135" i="205"/>
  <c r="AN114" i="205"/>
  <c r="R78" i="205"/>
  <c r="S61" i="205"/>
  <c r="R44" i="205"/>
  <c r="R24" i="205"/>
  <c r="S510" i="205"/>
  <c r="S392" i="205"/>
  <c r="S374" i="205"/>
  <c r="R322" i="205"/>
  <c r="S304" i="205"/>
  <c r="S269" i="205"/>
  <c r="S170" i="205"/>
  <c r="AN131" i="205"/>
  <c r="S94" i="205"/>
  <c r="S39" i="205"/>
  <c r="S21" i="205"/>
  <c r="R189" i="205"/>
  <c r="R94" i="205"/>
  <c r="R21" i="205"/>
  <c r="S336" i="205"/>
  <c r="AN250" i="205"/>
  <c r="R112" i="205"/>
  <c r="R192" i="211"/>
  <c r="R207" i="209"/>
  <c r="R142" i="209"/>
  <c r="S102" i="209"/>
  <c r="S361" i="208"/>
  <c r="R75" i="208"/>
  <c r="AN250" i="207"/>
  <c r="S194" i="207"/>
  <c r="S153" i="207"/>
  <c r="S30" i="207"/>
  <c r="S427" i="205"/>
  <c r="AP301" i="205"/>
  <c r="AN267" i="205"/>
  <c r="S71" i="205"/>
  <c r="Z7" i="205"/>
  <c r="Z6" i="205" s="1"/>
  <c r="S498" i="210"/>
  <c r="R320" i="209"/>
  <c r="S206" i="209"/>
  <c r="R361" i="208"/>
  <c r="R73" i="208"/>
  <c r="R458" i="207"/>
  <c r="S415" i="207"/>
  <c r="AN352" i="207"/>
  <c r="R153" i="207"/>
  <c r="S100" i="207"/>
  <c r="S406" i="205"/>
  <c r="AQ335" i="205"/>
  <c r="R227" i="205"/>
  <c r="S35" i="205"/>
  <c r="S169" i="214"/>
  <c r="S286" i="213"/>
  <c r="S291" i="212"/>
  <c r="R191" i="211"/>
  <c r="R139" i="211"/>
  <c r="R87" i="211"/>
  <c r="S496" i="210"/>
  <c r="R288" i="210"/>
  <c r="R160" i="210"/>
  <c r="R20" i="210"/>
  <c r="S396" i="209"/>
  <c r="R293" i="209"/>
  <c r="AN165" i="209"/>
  <c r="R72" i="209"/>
  <c r="S360" i="208"/>
  <c r="R289" i="208"/>
  <c r="R517" i="207"/>
  <c r="R371" i="207"/>
  <c r="S307" i="207"/>
  <c r="AN267" i="207"/>
  <c r="S212" i="207"/>
  <c r="R151" i="207"/>
  <c r="R116" i="207"/>
  <c r="S98" i="207"/>
  <c r="AN12" i="207"/>
  <c r="R406" i="205"/>
  <c r="S128" i="205"/>
  <c r="R87" i="205"/>
  <c r="R52" i="205"/>
  <c r="S34" i="212"/>
  <c r="AN199" i="210"/>
  <c r="R319" i="209"/>
  <c r="R250" i="209"/>
  <c r="R511" i="208"/>
  <c r="S322" i="208"/>
  <c r="R515" i="207"/>
  <c r="R413" i="207"/>
  <c r="S370" i="207"/>
  <c r="R328" i="207"/>
  <c r="S115" i="207"/>
  <c r="AQ63" i="207"/>
  <c r="R468" i="205"/>
  <c r="S405" i="205"/>
  <c r="S224" i="205"/>
  <c r="R105" i="205"/>
  <c r="S30" i="205"/>
  <c r="S433" i="213"/>
  <c r="S32" i="212"/>
  <c r="R138" i="211"/>
  <c r="I7" i="211"/>
  <c r="S346" i="210"/>
  <c r="S246" i="210"/>
  <c r="S155" i="210"/>
  <c r="R287" i="209"/>
  <c r="AR97" i="209"/>
  <c r="S358" i="208"/>
  <c r="R231" i="208"/>
  <c r="AP369" i="207"/>
  <c r="R188" i="207"/>
  <c r="S132" i="207"/>
  <c r="AR97" i="207"/>
  <c r="AP63" i="207"/>
  <c r="S485" i="205"/>
  <c r="R424" i="205"/>
  <c r="S145" i="205"/>
  <c r="R51" i="205"/>
  <c r="AQ12" i="205"/>
  <c r="AO403" i="207"/>
  <c r="R76" i="207"/>
  <c r="R293" i="205"/>
  <c r="R25" i="213"/>
  <c r="S452" i="212"/>
  <c r="R252" i="212"/>
  <c r="R187" i="212"/>
  <c r="S68" i="212"/>
  <c r="S420" i="211"/>
  <c r="R163" i="211"/>
  <c r="R61" i="211"/>
  <c r="AO471" i="210"/>
  <c r="S217" i="210"/>
  <c r="R174" i="210"/>
  <c r="S138" i="210"/>
  <c r="AQ80" i="210"/>
  <c r="AQ454" i="209"/>
  <c r="R413" i="209"/>
  <c r="AN335" i="209"/>
  <c r="R302" i="209"/>
  <c r="AQ267" i="209"/>
  <c r="R241" i="209"/>
  <c r="S82" i="209"/>
  <c r="S58" i="209"/>
  <c r="R46" i="209"/>
  <c r="S494" i="208"/>
  <c r="R469" i="208"/>
  <c r="AO335" i="208"/>
  <c r="AO301" i="208"/>
  <c r="R274" i="208"/>
  <c r="S246" i="208"/>
  <c r="S214" i="208"/>
  <c r="S116" i="208"/>
  <c r="R82" i="208"/>
  <c r="S53" i="208"/>
  <c r="R26" i="208"/>
  <c r="R500" i="207"/>
  <c r="R438" i="207"/>
  <c r="AP420" i="207"/>
  <c r="S360" i="207"/>
  <c r="R336" i="207"/>
  <c r="R294" i="207"/>
  <c r="S275" i="207"/>
  <c r="R256" i="207"/>
  <c r="R238" i="207"/>
  <c r="S219" i="207"/>
  <c r="S180" i="207"/>
  <c r="R161" i="207"/>
  <c r="S143" i="207"/>
  <c r="R126" i="207"/>
  <c r="S108" i="207"/>
  <c r="R91" i="207"/>
  <c r="S73" i="207"/>
  <c r="R56" i="207"/>
  <c r="R38" i="207"/>
  <c r="S20" i="207"/>
  <c r="Y7" i="207"/>
  <c r="Y6" i="207" s="1"/>
  <c r="R511" i="205"/>
  <c r="S492" i="205"/>
  <c r="AO471" i="205"/>
  <c r="R416" i="205"/>
  <c r="S397" i="205"/>
  <c r="R375" i="205"/>
  <c r="S357" i="205"/>
  <c r="R340" i="205"/>
  <c r="S322" i="205"/>
  <c r="R305" i="205"/>
  <c r="S287" i="205"/>
  <c r="R270" i="205"/>
  <c r="R252" i="205"/>
  <c r="AO233" i="205"/>
  <c r="S191" i="205"/>
  <c r="R171" i="205"/>
  <c r="S152" i="205"/>
  <c r="AO131" i="205"/>
  <c r="R61" i="205"/>
  <c r="S23" i="205"/>
  <c r="AK7" i="205"/>
  <c r="S415" i="205"/>
  <c r="R357" i="205"/>
  <c r="S339" i="205"/>
  <c r="R287" i="205"/>
  <c r="S251" i="205"/>
  <c r="AN233" i="205"/>
  <c r="S189" i="205"/>
  <c r="AP148" i="205"/>
  <c r="S77" i="205"/>
  <c r="S60" i="205"/>
  <c r="AI7" i="205"/>
  <c r="AI6" i="205" s="1"/>
  <c r="R339" i="205"/>
  <c r="R170" i="205"/>
  <c r="R60" i="205"/>
  <c r="AP267" i="205"/>
  <c r="S93" i="205"/>
  <c r="S36" i="205"/>
  <c r="S102" i="214"/>
  <c r="S499" i="212"/>
  <c r="R457" i="210"/>
  <c r="S210" i="210"/>
  <c r="S74" i="210"/>
  <c r="R323" i="209"/>
  <c r="R175" i="209"/>
  <c r="R460" i="208"/>
  <c r="S168" i="208"/>
  <c r="S458" i="207"/>
  <c r="R377" i="207"/>
  <c r="S308" i="207"/>
  <c r="S213" i="207"/>
  <c r="S171" i="207"/>
  <c r="R101" i="207"/>
  <c r="R66" i="207"/>
  <c r="AP12" i="207"/>
  <c r="S469" i="205"/>
  <c r="S370" i="205"/>
  <c r="AQ318" i="205"/>
  <c r="AO284" i="205"/>
  <c r="S227" i="205"/>
  <c r="S129" i="205"/>
  <c r="R53" i="205"/>
  <c r="S15" i="205"/>
  <c r="R353" i="209"/>
  <c r="S74" i="209"/>
  <c r="AQ12" i="209"/>
  <c r="AQ420" i="208"/>
  <c r="R168" i="208"/>
  <c r="S517" i="207"/>
  <c r="S395" i="207"/>
  <c r="R329" i="207"/>
  <c r="AO267" i="207"/>
  <c r="R194" i="207"/>
  <c r="S135" i="207"/>
  <c r="S65" i="207"/>
  <c r="R469" i="205"/>
  <c r="AR352" i="205"/>
  <c r="R206" i="205"/>
  <c r="R129" i="205"/>
  <c r="S69" i="205"/>
  <c r="R15" i="205"/>
  <c r="R365" i="212"/>
  <c r="R352" i="211"/>
  <c r="R349" i="210"/>
  <c r="AQ199" i="210"/>
  <c r="R481" i="209"/>
  <c r="S319" i="209"/>
  <c r="S258" i="209"/>
  <c r="R206" i="209"/>
  <c r="AP12" i="209"/>
  <c r="AP386" i="208"/>
  <c r="S332" i="208"/>
  <c r="S138" i="208"/>
  <c r="S69" i="208"/>
  <c r="S43" i="208"/>
  <c r="S433" i="207"/>
  <c r="S328" i="207"/>
  <c r="R189" i="207"/>
  <c r="S133" i="207"/>
  <c r="AO29" i="207"/>
  <c r="S486" i="205"/>
  <c r="S426" i="205"/>
  <c r="S387" i="205"/>
  <c r="S226" i="205"/>
  <c r="AP182" i="205"/>
  <c r="R31" i="205"/>
  <c r="S519" i="224"/>
  <c r="S138" i="211"/>
  <c r="S31" i="211"/>
  <c r="S287" i="210"/>
  <c r="S19" i="210"/>
  <c r="AQ352" i="209"/>
  <c r="S251" i="209"/>
  <c r="R359" i="208"/>
  <c r="R69" i="208"/>
  <c r="R433" i="207"/>
  <c r="R307" i="207"/>
  <c r="R231" i="207"/>
  <c r="S188" i="207"/>
  <c r="R133" i="207"/>
  <c r="AN29" i="207"/>
  <c r="R445" i="205"/>
  <c r="R205" i="205"/>
  <c r="R146" i="205"/>
  <c r="AR12" i="205"/>
  <c r="R313" i="215"/>
  <c r="AQ114" i="213"/>
  <c r="R353" i="211"/>
  <c r="R31" i="211"/>
  <c r="S495" i="210"/>
  <c r="S396" i="210"/>
  <c r="R287" i="210"/>
  <c r="R108" i="210"/>
  <c r="R480" i="209"/>
  <c r="AR318" i="209"/>
  <c r="R288" i="208"/>
  <c r="R259" i="208"/>
  <c r="S189" i="208"/>
  <c r="AQ97" i="208"/>
  <c r="S67" i="208"/>
  <c r="R513" i="207"/>
  <c r="R431" i="207"/>
  <c r="R394" i="207"/>
  <c r="AO284" i="207"/>
  <c r="R150" i="207"/>
  <c r="AQ80" i="207"/>
  <c r="S503" i="205"/>
  <c r="R200" i="205"/>
  <c r="S104" i="205"/>
  <c r="I7" i="205"/>
  <c r="AP403" i="207"/>
  <c r="R494" i="205"/>
  <c r="R110" i="215"/>
  <c r="S355" i="214"/>
  <c r="R316" i="213"/>
  <c r="AQ12" i="213"/>
  <c r="S186" i="212"/>
  <c r="S429" i="211"/>
  <c r="S162" i="211"/>
  <c r="AO505" i="210"/>
  <c r="AQ216" i="210"/>
  <c r="S173" i="210"/>
  <c r="AO29" i="210"/>
  <c r="R501" i="209"/>
  <c r="AN454" i="209"/>
  <c r="AR301" i="209"/>
  <c r="AP267" i="209"/>
  <c r="R239" i="209"/>
  <c r="S233" i="209"/>
  <c r="R82" i="209"/>
  <c r="R57" i="209"/>
  <c r="R494" i="208"/>
  <c r="S468" i="208"/>
  <c r="AN335" i="208"/>
  <c r="AN301" i="208"/>
  <c r="S272" i="208"/>
  <c r="R246" i="208"/>
  <c r="R214" i="208"/>
  <c r="S173" i="208"/>
  <c r="S81" i="208"/>
  <c r="R53" i="208"/>
  <c r="S25" i="208"/>
  <c r="S499" i="207"/>
  <c r="S466" i="207"/>
  <c r="AR437" i="207"/>
  <c r="AO420" i="207"/>
  <c r="R381" i="207"/>
  <c r="R360" i="207"/>
  <c r="AR335" i="207"/>
  <c r="S293" i="207"/>
  <c r="S273" i="207"/>
  <c r="S255" i="207"/>
  <c r="S237" i="207"/>
  <c r="R219" i="207"/>
  <c r="S178" i="207"/>
  <c r="S160" i="207"/>
  <c r="R143" i="207"/>
  <c r="S125" i="207"/>
  <c r="R108" i="207"/>
  <c r="S90" i="207"/>
  <c r="R73" i="207"/>
  <c r="S55" i="207"/>
  <c r="S37" i="207"/>
  <c r="R20" i="207"/>
  <c r="X7" i="207"/>
  <c r="X6" i="207" s="1"/>
  <c r="AP488" i="205"/>
  <c r="AN471" i="205"/>
  <c r="S434" i="205"/>
  <c r="AO148" i="205"/>
  <c r="R77" i="205"/>
  <c r="R39" i="205"/>
  <c r="AH7" i="205"/>
  <c r="AH6" i="205" s="1"/>
  <c r="AQ284" i="205"/>
  <c r="R209" i="205"/>
  <c r="R55" i="205"/>
  <c r="S20" i="205"/>
  <c r="R439" i="209"/>
  <c r="S333" i="208"/>
  <c r="R111" i="208"/>
  <c r="R519" i="207"/>
  <c r="S118" i="207"/>
  <c r="R88" i="205"/>
  <c r="R296" i="213"/>
  <c r="AN488" i="212"/>
  <c r="S365" i="212"/>
  <c r="R486" i="211"/>
  <c r="AQ250" i="211"/>
  <c r="R145" i="211"/>
  <c r="S349" i="210"/>
  <c r="R202" i="210"/>
  <c r="R74" i="210"/>
  <c r="R397" i="209"/>
  <c r="R259" i="209"/>
  <c r="S141" i="209"/>
  <c r="S513" i="208"/>
  <c r="AQ386" i="208"/>
  <c r="R292" i="208"/>
  <c r="R139" i="208"/>
  <c r="S376" i="207"/>
  <c r="R308" i="207"/>
  <c r="R213" i="207"/>
  <c r="R118" i="207"/>
  <c r="R48" i="207"/>
  <c r="AO12" i="207"/>
  <c r="R427" i="205"/>
  <c r="R388" i="205"/>
  <c r="AP318" i="205"/>
  <c r="S87" i="205"/>
  <c r="Y7" i="205"/>
  <c r="Y6" i="205" s="1"/>
  <c r="S413" i="207"/>
  <c r="AQ284" i="207"/>
  <c r="S170" i="207"/>
  <c r="AR63" i="207"/>
  <c r="R450" i="205"/>
  <c r="S205" i="205"/>
  <c r="R110" i="205"/>
  <c r="S14" i="205"/>
  <c r="AO301" i="211"/>
  <c r="R496" i="210"/>
  <c r="R396" i="209"/>
  <c r="S205" i="209"/>
  <c r="R98" i="209"/>
  <c r="S288" i="208"/>
  <c r="S231" i="208"/>
  <c r="R138" i="208"/>
  <c r="S394" i="207"/>
  <c r="AP284" i="207"/>
  <c r="R212" i="207"/>
  <c r="AR80" i="207"/>
  <c r="S424" i="205"/>
  <c r="S51" i="205"/>
  <c r="J7" i="205"/>
  <c r="J6" i="205" s="1"/>
  <c r="S406" i="211"/>
  <c r="R251" i="209"/>
  <c r="S71" i="209"/>
  <c r="R507" i="208"/>
  <c r="AR318" i="208"/>
  <c r="R41" i="208"/>
  <c r="R478" i="207"/>
  <c r="S306" i="207"/>
  <c r="S211" i="207"/>
  <c r="S244" i="205"/>
  <c r="S163" i="205"/>
  <c r="R68" i="205"/>
  <c r="R30" i="205"/>
  <c r="R441" i="207"/>
  <c r="R94" i="207"/>
  <c r="R476" i="205"/>
  <c r="R346" i="205"/>
  <c r="S77" i="212"/>
  <c r="S395" i="211"/>
  <c r="S474" i="210"/>
  <c r="S225" i="210"/>
  <c r="R338" i="209"/>
  <c r="S301" i="209"/>
  <c r="S218" i="209"/>
  <c r="S86" i="209"/>
  <c r="S59" i="209"/>
  <c r="R498" i="208"/>
  <c r="R374" i="208"/>
  <c r="AQ301" i="208"/>
  <c r="R280" i="208"/>
  <c r="S152" i="208"/>
  <c r="S440" i="207"/>
  <c r="S276" i="207"/>
  <c r="S258" i="207"/>
  <c r="S220" i="207"/>
  <c r="R146" i="207"/>
  <c r="S128" i="207"/>
  <c r="AA7" i="207"/>
  <c r="AA6" i="207" s="1"/>
  <c r="S493" i="205"/>
  <c r="S475" i="205"/>
  <c r="S398" i="205"/>
  <c r="R363" i="205"/>
  <c r="R328" i="205"/>
  <c r="S257" i="205"/>
  <c r="S135" i="205"/>
  <c r="S44" i="205"/>
  <c r="AO97" i="215"/>
  <c r="S314" i="213"/>
  <c r="S314" i="212"/>
  <c r="R429" i="211"/>
  <c r="R328" i="211"/>
  <c r="R162" i="211"/>
  <c r="R107" i="211"/>
  <c r="AQ46" i="211"/>
  <c r="AN505" i="210"/>
  <c r="R173" i="210"/>
  <c r="S500" i="209"/>
  <c r="AQ301" i="209"/>
  <c r="AO267" i="209"/>
  <c r="R235" i="209"/>
  <c r="R233" i="209"/>
  <c r="R23" i="209"/>
  <c r="S493" i="208"/>
  <c r="R463" i="208"/>
  <c r="S435" i="208"/>
  <c r="S394" i="208"/>
  <c r="R272" i="208"/>
  <c r="R242" i="208"/>
  <c r="R204" i="208"/>
  <c r="R173" i="208"/>
  <c r="S52" i="208"/>
  <c r="R25" i="208"/>
  <c r="R499" i="207"/>
  <c r="R465" i="207"/>
  <c r="AQ437" i="207"/>
  <c r="S380" i="207"/>
  <c r="S359" i="207"/>
  <c r="AN335" i="207"/>
  <c r="S316" i="207"/>
  <c r="R293" i="207"/>
  <c r="R273" i="207"/>
  <c r="R255" i="207"/>
  <c r="R237" i="207"/>
  <c r="R178" i="207"/>
  <c r="R160" i="207"/>
  <c r="S142" i="207"/>
  <c r="R125" i="207"/>
  <c r="S107" i="207"/>
  <c r="R90" i="207"/>
  <c r="S72" i="207"/>
  <c r="R55" i="207"/>
  <c r="R37" i="207"/>
  <c r="S19" i="207"/>
  <c r="W7" i="207"/>
  <c r="R510" i="205"/>
  <c r="AO488" i="205"/>
  <c r="R434" i="205"/>
  <c r="R415" i="205"/>
  <c r="R392" i="205"/>
  <c r="R374" i="205"/>
  <c r="S356" i="205"/>
  <c r="S321" i="205"/>
  <c r="R304" i="205"/>
  <c r="S286" i="205"/>
  <c r="R269" i="205"/>
  <c r="AP250" i="205"/>
  <c r="R210" i="205"/>
  <c r="R188" i="205"/>
  <c r="R72" i="205"/>
  <c r="AB7" i="205"/>
  <c r="AB6" i="205" s="1"/>
  <c r="AR250" i="211"/>
  <c r="AR386" i="208"/>
  <c r="R141" i="208"/>
  <c r="R396" i="207"/>
  <c r="R136" i="207"/>
  <c r="R407" i="205"/>
  <c r="S438" i="209"/>
  <c r="R83" i="207"/>
  <c r="AN284" i="205"/>
  <c r="S110" i="205"/>
  <c r="S98" i="209"/>
  <c r="AQ46" i="207"/>
  <c r="S146" i="205"/>
  <c r="S481" i="208"/>
  <c r="S68" i="205"/>
  <c r="R405" i="205"/>
  <c r="R127" i="208"/>
  <c r="S59" i="208"/>
  <c r="R421" i="207"/>
  <c r="R342" i="207"/>
  <c r="AQ318" i="207"/>
  <c r="R259" i="207"/>
  <c r="R221" i="207"/>
  <c r="R129" i="207"/>
  <c r="R59" i="207"/>
  <c r="S23" i="207"/>
  <c r="R514" i="205"/>
  <c r="R381" i="205"/>
  <c r="S363" i="205"/>
  <c r="R311" i="205"/>
  <c r="R258" i="205"/>
  <c r="AN216" i="205"/>
  <c r="R174" i="205"/>
  <c r="AR505" i="211"/>
  <c r="S234" i="205"/>
  <c r="R38" i="214"/>
  <c r="R314" i="212"/>
  <c r="S424" i="211"/>
  <c r="AR369" i="211"/>
  <c r="S327" i="211"/>
  <c r="R102" i="211"/>
  <c r="AP46" i="211"/>
  <c r="S172" i="210"/>
  <c r="R499" i="209"/>
  <c r="S363" i="209"/>
  <c r="S234" i="209"/>
  <c r="R211" i="209"/>
  <c r="S176" i="209"/>
  <c r="S48" i="209"/>
  <c r="S22" i="209"/>
  <c r="S489" i="208"/>
  <c r="S462" i="208"/>
  <c r="R435" i="208"/>
  <c r="R393" i="208"/>
  <c r="S271" i="208"/>
  <c r="S241" i="208"/>
  <c r="S203" i="208"/>
  <c r="R170" i="208"/>
  <c r="S145" i="208"/>
  <c r="R52" i="208"/>
  <c r="S24" i="208"/>
  <c r="S489" i="207"/>
  <c r="R463" i="207"/>
  <c r="AP437" i="207"/>
  <c r="S378" i="207"/>
  <c r="R359" i="207"/>
  <c r="S311" i="207"/>
  <c r="R291" i="207"/>
  <c r="S272" i="207"/>
  <c r="S254" i="207"/>
  <c r="S236" i="207"/>
  <c r="R196" i="207"/>
  <c r="S177" i="207"/>
  <c r="S159" i="207"/>
  <c r="R142" i="207"/>
  <c r="S124" i="207"/>
  <c r="R107" i="207"/>
  <c r="S89" i="207"/>
  <c r="R72" i="207"/>
  <c r="S54" i="207"/>
  <c r="S36" i="207"/>
  <c r="S14" i="207"/>
  <c r="AQ505" i="205"/>
  <c r="AN488" i="205"/>
  <c r="S433" i="205"/>
  <c r="R410" i="205"/>
  <c r="S391" i="205"/>
  <c r="R372" i="205"/>
  <c r="S354" i="205"/>
  <c r="R337" i="205"/>
  <c r="S319" i="205"/>
  <c r="R302" i="205"/>
  <c r="AR284" i="205"/>
  <c r="AQ267" i="205"/>
  <c r="AO250" i="205"/>
  <c r="S209" i="205"/>
  <c r="S188" i="205"/>
  <c r="AQ165" i="205"/>
  <c r="AN148" i="205"/>
  <c r="S76" i="205"/>
  <c r="S55" i="205"/>
  <c r="R37" i="205"/>
  <c r="AD7" i="205"/>
  <c r="AD6" i="205" s="1"/>
  <c r="R13" i="193"/>
  <c r="S389" i="205"/>
  <c r="AP165" i="205"/>
  <c r="R12" i="193"/>
  <c r="S490" i="214"/>
  <c r="AP165" i="212"/>
  <c r="S397" i="209"/>
  <c r="R75" i="209"/>
  <c r="R424" i="208"/>
  <c r="R416" i="207"/>
  <c r="S289" i="207"/>
  <c r="S48" i="207"/>
  <c r="S388" i="205"/>
  <c r="AR182" i="205"/>
  <c r="R111" i="205"/>
  <c r="R172" i="214"/>
  <c r="S431" i="212"/>
  <c r="AO165" i="212"/>
  <c r="S191" i="211"/>
  <c r="S297" i="210"/>
  <c r="S21" i="210"/>
  <c r="S173" i="209"/>
  <c r="R333" i="208"/>
  <c r="S101" i="208"/>
  <c r="R289" i="207"/>
  <c r="R171" i="207"/>
  <c r="AP29" i="207"/>
  <c r="S450" i="205"/>
  <c r="R370" i="205"/>
  <c r="AO301" i="205"/>
  <c r="AQ182" i="205"/>
  <c r="S52" i="205"/>
  <c r="R520" i="224"/>
  <c r="AR352" i="209"/>
  <c r="AR131" i="209"/>
  <c r="R513" i="208"/>
  <c r="R265" i="208"/>
  <c r="R101" i="208"/>
  <c r="R395" i="207"/>
  <c r="R81" i="207"/>
  <c r="S468" i="205"/>
  <c r="R69" i="205"/>
  <c r="S287" i="212"/>
  <c r="S355" i="211"/>
  <c r="S86" i="211"/>
  <c r="R348" i="210"/>
  <c r="S159" i="210"/>
  <c r="S480" i="209"/>
  <c r="S290" i="209"/>
  <c r="AQ131" i="209"/>
  <c r="S264" i="208"/>
  <c r="R99" i="208"/>
  <c r="S41" i="208"/>
  <c r="R486" i="207"/>
  <c r="S168" i="207"/>
  <c r="R98" i="207"/>
  <c r="AP46" i="207"/>
  <c r="R486" i="205"/>
  <c r="R245" i="205"/>
  <c r="R128" i="205"/>
  <c r="R85" i="205"/>
  <c r="AQ284" i="212"/>
  <c r="S37" i="209"/>
  <c r="R481" i="208"/>
  <c r="S412" i="207"/>
  <c r="R326" i="207"/>
  <c r="S230" i="207"/>
  <c r="R168" i="207"/>
  <c r="R115" i="207"/>
  <c r="AO46" i="207"/>
  <c r="S444" i="205"/>
  <c r="R224" i="205"/>
  <c r="S84" i="205"/>
  <c r="S76" i="207"/>
  <c r="AQ386" i="212"/>
  <c r="R197" i="212"/>
  <c r="R14" i="212"/>
  <c r="R430" i="210"/>
  <c r="R370" i="210"/>
  <c r="AQ318" i="210"/>
  <c r="AN267" i="210"/>
  <c r="S464" i="209"/>
  <c r="S371" i="209"/>
  <c r="R303" i="209"/>
  <c r="S189" i="209"/>
  <c r="AQ148" i="209"/>
  <c r="AO114" i="209"/>
  <c r="S344" i="208"/>
  <c r="S126" i="208"/>
  <c r="R83" i="208"/>
  <c r="R59" i="208"/>
  <c r="R502" i="207"/>
  <c r="AR420" i="207"/>
  <c r="S341" i="207"/>
  <c r="S299" i="207"/>
  <c r="S240" i="207"/>
  <c r="S163" i="207"/>
  <c r="R111" i="207"/>
  <c r="S93" i="207"/>
  <c r="S58" i="207"/>
  <c r="S21" i="207"/>
  <c r="R512" i="205"/>
  <c r="S457" i="205"/>
  <c r="R417" i="205"/>
  <c r="S380" i="205"/>
  <c r="S345" i="205"/>
  <c r="S310" i="205"/>
  <c r="S275" i="205"/>
  <c r="S192" i="205"/>
  <c r="S153" i="205"/>
  <c r="S117" i="205"/>
  <c r="S24" i="205"/>
  <c r="R257" i="215"/>
  <c r="AN63" i="213"/>
  <c r="R129" i="212"/>
  <c r="R424" i="211"/>
  <c r="AP369" i="211"/>
  <c r="R327" i="211"/>
  <c r="R256" i="211"/>
  <c r="AO46" i="211"/>
  <c r="S413" i="210"/>
  <c r="R252" i="210"/>
  <c r="R363" i="209"/>
  <c r="R234" i="209"/>
  <c r="S210" i="209"/>
  <c r="R176" i="209"/>
  <c r="S146" i="209"/>
  <c r="R105" i="209"/>
  <c r="AR46" i="209"/>
  <c r="R22" i="209"/>
  <c r="R489" i="208"/>
  <c r="R461" i="208"/>
  <c r="S434" i="208"/>
  <c r="R391" i="208"/>
  <c r="S367" i="208"/>
  <c r="AN233" i="208"/>
  <c r="AO199" i="208"/>
  <c r="S169" i="208"/>
  <c r="R145" i="208"/>
  <c r="R15" i="208"/>
  <c r="R489" i="207"/>
  <c r="S462" i="207"/>
  <c r="S398" i="207"/>
  <c r="R378" i="207"/>
  <c r="S353" i="207"/>
  <c r="R311" i="207"/>
  <c r="S290" i="207"/>
  <c r="R272" i="207"/>
  <c r="R254" i="207"/>
  <c r="AN233" i="207"/>
  <c r="S195" i="207"/>
  <c r="R177" i="207"/>
  <c r="R159" i="207"/>
  <c r="S141" i="207"/>
  <c r="R124" i="207"/>
  <c r="S106" i="207"/>
  <c r="R89" i="207"/>
  <c r="S71" i="207"/>
  <c r="R54" i="207"/>
  <c r="S31" i="207"/>
  <c r="R14" i="207"/>
  <c r="AP505" i="205"/>
  <c r="R452" i="205"/>
  <c r="R433" i="205"/>
  <c r="S409" i="205"/>
  <c r="S371" i="205"/>
  <c r="R354" i="205"/>
  <c r="R319" i="205"/>
  <c r="AR301" i="205"/>
  <c r="AR335" i="205"/>
  <c r="S306" i="208"/>
  <c r="R136" i="205"/>
  <c r="R363" i="207"/>
  <c r="R172" i="205"/>
  <c r="S495" i="214"/>
  <c r="R103" i="214"/>
  <c r="R434" i="212"/>
  <c r="S115" i="212"/>
  <c r="R251" i="211"/>
  <c r="S192" i="211"/>
  <c r="S457" i="210"/>
  <c r="R412" i="210"/>
  <c r="AR250" i="210"/>
  <c r="S128" i="210"/>
  <c r="S77" i="210"/>
  <c r="R398" i="209"/>
  <c r="R354" i="209"/>
  <c r="S352" i="209"/>
  <c r="R325" i="209"/>
  <c r="AR233" i="209"/>
  <c r="S207" i="209"/>
  <c r="S175" i="209"/>
  <c r="R146" i="209"/>
  <c r="S104" i="209"/>
  <c r="S21" i="209"/>
  <c r="S460" i="208"/>
  <c r="R434" i="208"/>
  <c r="S390" i="208"/>
  <c r="R367" i="208"/>
  <c r="AN199" i="208"/>
  <c r="R169" i="208"/>
  <c r="R143" i="208"/>
  <c r="S111" i="208"/>
  <c r="S14" i="208"/>
  <c r="S460" i="207"/>
  <c r="R398" i="207"/>
  <c r="S377" i="207"/>
  <c r="R353" i="207"/>
  <c r="S310" i="207"/>
  <c r="R290" i="207"/>
  <c r="S271" i="207"/>
  <c r="AO250" i="207"/>
  <c r="R195" i="207"/>
  <c r="S176" i="207"/>
  <c r="R154" i="207"/>
  <c r="S136" i="207"/>
  <c r="R119" i="207"/>
  <c r="S101" i="207"/>
  <c r="R84" i="207"/>
  <c r="S66" i="207"/>
  <c r="R49" i="207"/>
  <c r="R31" i="207"/>
  <c r="S13" i="207"/>
  <c r="AO505" i="205"/>
  <c r="S451" i="205"/>
  <c r="S432" i="205"/>
  <c r="R409" i="205"/>
  <c r="R389" i="205"/>
  <c r="R371" i="205"/>
  <c r="S353" i="205"/>
  <c r="R336" i="205"/>
  <c r="AR318" i="205"/>
  <c r="AQ301" i="205"/>
  <c r="AP284" i="205"/>
  <c r="AO267" i="205"/>
  <c r="R207" i="205"/>
  <c r="S187" i="205"/>
  <c r="AO165" i="205"/>
  <c r="S111" i="205"/>
  <c r="R93" i="205"/>
  <c r="R36" i="205"/>
  <c r="R20" i="205"/>
  <c r="AA7" i="205"/>
  <c r="AA6" i="205" s="1"/>
  <c r="R11" i="193"/>
  <c r="S433" i="212"/>
  <c r="S353" i="209"/>
  <c r="S292" i="208"/>
  <c r="AO352" i="207"/>
  <c r="AP267" i="207"/>
  <c r="S83" i="207"/>
  <c r="R451" i="205"/>
  <c r="R353" i="205"/>
  <c r="S206" i="205"/>
  <c r="S150" i="207"/>
  <c r="S467" i="205"/>
  <c r="S127" i="205"/>
  <c r="S293" i="205"/>
  <c r="S270" i="209"/>
  <c r="S201" i="207"/>
  <c r="R310" i="215"/>
  <c r="R433" i="213"/>
  <c r="AE7" i="213"/>
  <c r="AE6" i="213" s="1"/>
  <c r="R32" i="212"/>
  <c r="AR352" i="211"/>
  <c r="S133" i="211"/>
  <c r="R450" i="210"/>
  <c r="R346" i="210"/>
  <c r="R286" i="210"/>
  <c r="R246" i="210"/>
  <c r="R155" i="210"/>
  <c r="R105" i="210"/>
  <c r="S479" i="209"/>
  <c r="AQ318" i="209"/>
  <c r="S286" i="209"/>
  <c r="AR250" i="209"/>
  <c r="R71" i="209"/>
  <c r="R37" i="209"/>
  <c r="S506" i="208"/>
  <c r="R478" i="208"/>
  <c r="S451" i="208"/>
  <c r="AN318" i="208"/>
  <c r="S287" i="208"/>
  <c r="S258" i="208"/>
  <c r="S230" i="208"/>
  <c r="R189" i="208"/>
  <c r="R67" i="208"/>
  <c r="R39" i="208"/>
  <c r="R511" i="207"/>
  <c r="R476" i="207"/>
  <c r="S430" i="207"/>
  <c r="R412" i="207"/>
  <c r="S388" i="207"/>
  <c r="AO369" i="207"/>
  <c r="S325" i="207"/>
  <c r="AR301" i="207"/>
  <c r="S248" i="207"/>
  <c r="R230" i="207"/>
  <c r="S206" i="207"/>
  <c r="R186" i="207"/>
  <c r="S167" i="207"/>
  <c r="S149" i="207"/>
  <c r="R132" i="207"/>
  <c r="AR114" i="207"/>
  <c r="AQ97" i="207"/>
  <c r="AP80" i="207"/>
  <c r="AO63" i="207"/>
  <c r="AN46" i="207"/>
  <c r="R503" i="205"/>
  <c r="R485" i="205"/>
  <c r="S462" i="205"/>
  <c r="R444" i="205"/>
  <c r="S423" i="205"/>
  <c r="S262" i="205"/>
  <c r="R244" i="205"/>
  <c r="S223" i="205"/>
  <c r="AR199" i="205"/>
  <c r="R163" i="205"/>
  <c r="R145" i="205"/>
  <c r="S122" i="205"/>
  <c r="R104" i="205"/>
  <c r="R84" i="205"/>
  <c r="S67" i="205"/>
  <c r="AR46" i="205"/>
  <c r="AO29" i="205"/>
  <c r="AP12" i="205"/>
  <c r="AO80" i="207"/>
  <c r="R480" i="205"/>
  <c r="R462" i="205"/>
  <c r="R442" i="205"/>
  <c r="R350" i="205"/>
  <c r="S332" i="205"/>
  <c r="R315" i="205"/>
  <c r="S297" i="205"/>
  <c r="R280" i="205"/>
  <c r="R262" i="205"/>
  <c r="R223" i="205"/>
  <c r="AQ199" i="205"/>
  <c r="S162" i="205"/>
  <c r="R140" i="205"/>
  <c r="S83" i="205"/>
  <c r="AQ46" i="205"/>
  <c r="AN29" i="205"/>
  <c r="AO12" i="205"/>
  <c r="AD7" i="217"/>
  <c r="AD6" i="217" s="1"/>
  <c r="R139" i="216"/>
  <c r="R381" i="215"/>
  <c r="S33" i="213"/>
  <c r="R349" i="212"/>
  <c r="S212" i="212"/>
  <c r="S154" i="212"/>
  <c r="S171" i="211"/>
  <c r="S150" i="210"/>
  <c r="AQ97" i="210"/>
  <c r="R60" i="210"/>
  <c r="AR420" i="209"/>
  <c r="AN250" i="209"/>
  <c r="R227" i="209"/>
  <c r="S163" i="209"/>
  <c r="S34" i="209"/>
  <c r="AR505" i="208"/>
  <c r="R477" i="208"/>
  <c r="R447" i="208"/>
  <c r="S408" i="208"/>
  <c r="R379" i="208"/>
  <c r="S257" i="208"/>
  <c r="S229" i="208"/>
  <c r="S185" i="208"/>
  <c r="S160" i="208"/>
  <c r="S36" i="208"/>
  <c r="R7" i="208"/>
  <c r="R510" i="207"/>
  <c r="S472" i="207"/>
  <c r="S449" i="207"/>
  <c r="S429" i="207"/>
  <c r="R406" i="207"/>
  <c r="AQ386" i="207"/>
  <c r="S345" i="207"/>
  <c r="S324" i="207"/>
  <c r="AP301" i="207"/>
  <c r="S265" i="207"/>
  <c r="S247" i="207"/>
  <c r="R229" i="207"/>
  <c r="S205" i="207"/>
  <c r="R185" i="207"/>
  <c r="S166" i="207"/>
  <c r="S520" i="205"/>
  <c r="S497" i="205"/>
  <c r="S479" i="205"/>
  <c r="S461" i="205"/>
  <c r="S441" i="205"/>
  <c r="S384" i="205"/>
  <c r="R367" i="205"/>
  <c r="S314" i="205"/>
  <c r="R297" i="205"/>
  <c r="S222" i="205"/>
  <c r="S180" i="205"/>
  <c r="S157" i="205"/>
  <c r="S139" i="205"/>
  <c r="AO63" i="205"/>
  <c r="AN12" i="205"/>
  <c r="S490" i="224"/>
  <c r="S138" i="216"/>
  <c r="S228" i="214"/>
  <c r="R154" i="212"/>
  <c r="AO284" i="211"/>
  <c r="R171" i="211"/>
  <c r="S78" i="211"/>
  <c r="R267" i="210"/>
  <c r="R150" i="210"/>
  <c r="AN97" i="210"/>
  <c r="R50" i="210"/>
  <c r="AQ420" i="209"/>
  <c r="R378" i="209"/>
  <c r="R224" i="209"/>
  <c r="S192" i="209"/>
  <c r="S159" i="209"/>
  <c r="S129" i="209"/>
  <c r="R34" i="209"/>
  <c r="R408" i="208"/>
  <c r="S219" i="208"/>
  <c r="R185" i="208"/>
  <c r="S155" i="208"/>
  <c r="S128" i="208"/>
  <c r="R429" i="207"/>
  <c r="R324" i="207"/>
  <c r="R247" i="207"/>
  <c r="R520" i="205"/>
  <c r="S459" i="205"/>
  <c r="R384" i="205"/>
  <c r="R314" i="205"/>
  <c r="S259" i="205"/>
  <c r="R241" i="205"/>
  <c r="R180" i="205"/>
  <c r="R101" i="205"/>
  <c r="R132" i="217"/>
  <c r="AR148" i="212"/>
  <c r="R400" i="211"/>
  <c r="AN284" i="211"/>
  <c r="R481" i="210"/>
  <c r="R383" i="210"/>
  <c r="R47" i="210"/>
  <c r="AO505" i="209"/>
  <c r="S377" i="209"/>
  <c r="S344" i="209"/>
  <c r="S223" i="209"/>
  <c r="R192" i="209"/>
  <c r="R159" i="209"/>
  <c r="R129" i="209"/>
  <c r="S90" i="209"/>
  <c r="S33" i="209"/>
  <c r="X7" i="209"/>
  <c r="R476" i="208"/>
  <c r="R446" i="208"/>
  <c r="AP403" i="208"/>
  <c r="S375" i="208"/>
  <c r="R155" i="208"/>
  <c r="R128" i="208"/>
  <c r="S447" i="207"/>
  <c r="R319" i="207"/>
  <c r="R184" i="207"/>
  <c r="R515" i="205"/>
  <c r="R459" i="205"/>
  <c r="R347" i="205"/>
  <c r="S329" i="205"/>
  <c r="S294" i="205"/>
  <c r="R217" i="205"/>
  <c r="R137" i="205"/>
  <c r="R416" i="213"/>
  <c r="S396" i="212"/>
  <c r="AR437" i="211"/>
  <c r="S399" i="211"/>
  <c r="S224" i="211"/>
  <c r="S119" i="211"/>
  <c r="S14" i="211"/>
  <c r="S480" i="210"/>
  <c r="R433" i="210"/>
  <c r="S382" i="210"/>
  <c r="S329" i="210"/>
  <c r="S270" i="210"/>
  <c r="AR46" i="210"/>
  <c r="AN505" i="209"/>
  <c r="S372" i="209"/>
  <c r="R342" i="209"/>
  <c r="S311" i="209"/>
  <c r="S190" i="209"/>
  <c r="S158" i="209"/>
  <c r="R119" i="209"/>
  <c r="R90" i="209"/>
  <c r="AO437" i="208"/>
  <c r="R349" i="208"/>
  <c r="S154" i="208"/>
  <c r="S241" i="207"/>
  <c r="R24" i="207"/>
  <c r="S399" i="205"/>
  <c r="AR216" i="205"/>
  <c r="S174" i="205"/>
  <c r="AE7" i="214"/>
  <c r="AE6" i="214" s="1"/>
  <c r="S486" i="213"/>
  <c r="S252" i="213"/>
  <c r="AR386" i="212"/>
  <c r="S15" i="212"/>
  <c r="R506" i="211"/>
  <c r="S396" i="211"/>
  <c r="R118" i="211"/>
  <c r="R14" i="211"/>
  <c r="R475" i="210"/>
  <c r="S432" i="210"/>
  <c r="R377" i="210"/>
  <c r="S324" i="210"/>
  <c r="R270" i="210"/>
  <c r="R226" i="210"/>
  <c r="R466" i="209"/>
  <c r="R372" i="209"/>
  <c r="S338" i="209"/>
  <c r="R311" i="209"/>
  <c r="R271" i="209"/>
  <c r="S222" i="209"/>
  <c r="R190" i="209"/>
  <c r="S118" i="209"/>
  <c r="R87" i="209"/>
  <c r="R60" i="209"/>
  <c r="AN437" i="208"/>
  <c r="AN403" i="208"/>
  <c r="S374" i="208"/>
  <c r="R345" i="208"/>
  <c r="S280" i="208"/>
  <c r="R154" i="208"/>
  <c r="S83" i="208"/>
  <c r="S363" i="207"/>
  <c r="S281" i="207"/>
  <c r="R241" i="207"/>
  <c r="R202" i="207"/>
  <c r="S146" i="207"/>
  <c r="S111" i="207"/>
  <c r="R41" i="207"/>
  <c r="AF7" i="207"/>
  <c r="AF6" i="207" s="1"/>
  <c r="R458" i="205"/>
  <c r="R399" i="205"/>
  <c r="S328" i="205"/>
  <c r="R276" i="205"/>
  <c r="R235" i="205"/>
  <c r="S197" i="205"/>
  <c r="R118" i="205"/>
  <c r="S40" i="207"/>
  <c r="S149" i="223"/>
  <c r="R387" i="216"/>
  <c r="R400" i="214"/>
  <c r="S503" i="213"/>
  <c r="S155" i="212"/>
  <c r="AQ352" i="211"/>
  <c r="S245" i="210"/>
  <c r="S153" i="210"/>
  <c r="S104" i="210"/>
  <c r="S61" i="210"/>
  <c r="R479" i="209"/>
  <c r="R434" i="209"/>
  <c r="AN284" i="209"/>
  <c r="AQ250" i="209"/>
  <c r="S227" i="209"/>
  <c r="S70" i="209"/>
  <c r="R35" i="209"/>
  <c r="R506" i="208"/>
  <c r="S477" i="208"/>
  <c r="S447" i="208"/>
  <c r="S418" i="208"/>
  <c r="AP284" i="208"/>
  <c r="R258" i="208"/>
  <c r="R230" i="208"/>
  <c r="R186" i="208"/>
  <c r="R161" i="208"/>
  <c r="S66" i="208"/>
  <c r="R37" i="208"/>
  <c r="S510" i="207"/>
  <c r="R474" i="207"/>
  <c r="R450" i="207"/>
  <c r="R430" i="207"/>
  <c r="S411" i="207"/>
  <c r="R388" i="207"/>
  <c r="AN369" i="207"/>
  <c r="R346" i="207"/>
  <c r="R325" i="207"/>
  <c r="AQ301" i="207"/>
  <c r="R248" i="207"/>
  <c r="S229" i="207"/>
  <c r="R206" i="207"/>
  <c r="S185" i="207"/>
  <c r="R167" i="207"/>
  <c r="R149" i="207"/>
  <c r="AR131" i="207"/>
  <c r="AQ114" i="207"/>
  <c r="AP97" i="207"/>
  <c r="AN63" i="207"/>
  <c r="S502" i="205"/>
  <c r="R423" i="205"/>
  <c r="S367" i="205"/>
  <c r="R242" i="205"/>
  <c r="R122" i="205"/>
  <c r="R102" i="205"/>
  <c r="AP63" i="205"/>
  <c r="S422" i="205"/>
  <c r="S349" i="205"/>
  <c r="R332" i="205"/>
  <c r="S279" i="205"/>
  <c r="S261" i="205"/>
  <c r="S241" i="205"/>
  <c r="S121" i="205"/>
  <c r="S101" i="205"/>
  <c r="R83" i="205"/>
  <c r="AP46" i="205"/>
  <c r="AN182" i="210"/>
  <c r="S476" i="208"/>
  <c r="S446" i="208"/>
  <c r="S378" i="208"/>
  <c r="R257" i="208"/>
  <c r="R472" i="207"/>
  <c r="R449" i="207"/>
  <c r="S405" i="207"/>
  <c r="AP386" i="207"/>
  <c r="S343" i="207"/>
  <c r="R265" i="207"/>
  <c r="R224" i="207"/>
  <c r="S203" i="207"/>
  <c r="S184" i="207"/>
  <c r="R497" i="205"/>
  <c r="R479" i="205"/>
  <c r="R441" i="205"/>
  <c r="S366" i="205"/>
  <c r="R349" i="205"/>
  <c r="S331" i="205"/>
  <c r="S296" i="205"/>
  <c r="R279" i="205"/>
  <c r="S217" i="205"/>
  <c r="R157" i="205"/>
  <c r="R139" i="205"/>
  <c r="S119" i="205"/>
  <c r="AN80" i="205"/>
  <c r="AN63" i="205"/>
  <c r="S349" i="208"/>
  <c r="AP216" i="208"/>
  <c r="AO182" i="208"/>
  <c r="R87" i="208"/>
  <c r="J7" i="208"/>
  <c r="AR471" i="207"/>
  <c r="S423" i="207"/>
  <c r="AR403" i="207"/>
  <c r="AO386" i="207"/>
  <c r="R343" i="207"/>
  <c r="S282" i="207"/>
  <c r="S264" i="207"/>
  <c r="S246" i="207"/>
  <c r="S223" i="207"/>
  <c r="R203" i="207"/>
  <c r="S24" i="207"/>
  <c r="AH7" i="207"/>
  <c r="AH6" i="207" s="1"/>
  <c r="S496" i="205"/>
  <c r="R477" i="205"/>
  <c r="S440" i="205"/>
  <c r="S401" i="205"/>
  <c r="R382" i="205"/>
  <c r="S364" i="205"/>
  <c r="R312" i="205"/>
  <c r="R277" i="205"/>
  <c r="R259" i="205"/>
  <c r="S240" i="205"/>
  <c r="R175" i="205"/>
  <c r="S156" i="205"/>
  <c r="R119" i="205"/>
  <c r="S100" i="205"/>
  <c r="R223" i="209"/>
  <c r="R33" i="209"/>
  <c r="AO403" i="208"/>
  <c r="R375" i="208"/>
  <c r="R307" i="208"/>
  <c r="AN182" i="208"/>
  <c r="S127" i="208"/>
  <c r="S86" i="208"/>
  <c r="I7" i="208"/>
  <c r="AQ471" i="207"/>
  <c r="R447" i="207"/>
  <c r="R423" i="207"/>
  <c r="AQ403" i="207"/>
  <c r="AN386" i="207"/>
  <c r="S342" i="207"/>
  <c r="AR318" i="207"/>
  <c r="R282" i="207"/>
  <c r="R264" i="207"/>
  <c r="R223" i="207"/>
  <c r="S202" i="207"/>
  <c r="S41" i="207"/>
  <c r="AG7" i="207"/>
  <c r="AG6" i="207" s="1"/>
  <c r="S514" i="205"/>
  <c r="S494" i="205"/>
  <c r="S476" i="205"/>
  <c r="S458" i="205"/>
  <c r="R440" i="205"/>
  <c r="S381" i="205"/>
  <c r="R364" i="205"/>
  <c r="S346" i="205"/>
  <c r="R329" i="205"/>
  <c r="S311" i="205"/>
  <c r="R294" i="205"/>
  <c r="S276" i="205"/>
  <c r="S258" i="205"/>
  <c r="R240" i="205"/>
  <c r="S154" i="205"/>
  <c r="S136" i="205"/>
  <c r="S118" i="205"/>
  <c r="R100" i="205"/>
  <c r="R158" i="209"/>
  <c r="R154" i="205"/>
  <c r="R318" i="207"/>
  <c r="R301" i="205"/>
  <c r="R454" i="210"/>
  <c r="S505" i="208"/>
  <c r="S437" i="207"/>
  <c r="R369" i="207"/>
  <c r="R471" i="205"/>
  <c r="R233" i="207"/>
  <c r="R63" i="205"/>
  <c r="R403" i="205"/>
  <c r="R165" i="210"/>
  <c r="S488" i="210"/>
  <c r="R216" i="209"/>
  <c r="R233" i="210"/>
  <c r="S114" i="210"/>
  <c r="R80" i="212"/>
  <c r="S471" i="210"/>
  <c r="S97" i="213"/>
  <c r="S165" i="212"/>
  <c r="S284" i="211"/>
  <c r="R97" i="215"/>
  <c r="R233" i="216"/>
  <c r="S454" i="214"/>
  <c r="R29" i="215"/>
  <c r="S437" i="214"/>
  <c r="S233" i="217"/>
  <c r="R318" i="217"/>
  <c r="R131" i="217"/>
  <c r="S420" i="217"/>
  <c r="S97" i="222"/>
  <c r="R250" i="221"/>
  <c r="S46" i="220"/>
  <c r="S63" i="223"/>
  <c r="R216" i="221"/>
  <c r="S199" i="222"/>
  <c r="S199" i="224"/>
  <c r="S488" i="223"/>
  <c r="S403" i="223"/>
  <c r="R454" i="224"/>
  <c r="R505" i="223"/>
  <c r="S216" i="205"/>
  <c r="R318" i="205"/>
  <c r="S471" i="211"/>
  <c r="S63" i="207"/>
  <c r="R267" i="209"/>
  <c r="S454" i="209"/>
  <c r="S488" i="205"/>
  <c r="S250" i="207"/>
  <c r="R488" i="205"/>
  <c r="S420" i="205"/>
  <c r="R488" i="210"/>
  <c r="R352" i="205"/>
  <c r="R301" i="209"/>
  <c r="S352" i="210"/>
  <c r="S403" i="210"/>
  <c r="S199" i="212"/>
  <c r="S284" i="212"/>
  <c r="R284" i="210"/>
  <c r="R403" i="211"/>
  <c r="R505" i="211"/>
  <c r="S12" i="215"/>
  <c r="R335" i="215"/>
  <c r="R386" i="213"/>
  <c r="S352" i="217"/>
  <c r="R335" i="214"/>
  <c r="R454" i="217"/>
  <c r="R250" i="215"/>
  <c r="S318" i="216"/>
  <c r="S335" i="218"/>
  <c r="S335" i="219"/>
  <c r="R352" i="217"/>
  <c r="S148" i="217"/>
  <c r="S131" i="220"/>
  <c r="S420" i="222"/>
  <c r="S369" i="219"/>
  <c r="R63" i="220"/>
  <c r="R505" i="220"/>
  <c r="S233" i="221"/>
  <c r="R284" i="221"/>
  <c r="R267" i="222"/>
  <c r="S29" i="223"/>
  <c r="R420" i="222"/>
  <c r="S267" i="224"/>
  <c r="R318" i="223"/>
  <c r="S471" i="207"/>
  <c r="S386" i="208"/>
  <c r="R284" i="207"/>
  <c r="S97" i="207"/>
  <c r="S148" i="212"/>
  <c r="R46" i="210"/>
  <c r="R250" i="207"/>
  <c r="R29" i="208"/>
  <c r="R148" i="209"/>
  <c r="R182" i="207"/>
  <c r="S369" i="205"/>
  <c r="R352" i="209"/>
  <c r="R46" i="212"/>
  <c r="R420" i="210"/>
  <c r="R97" i="214"/>
  <c r="S454" i="210"/>
  <c r="S63" i="212"/>
  <c r="S148" i="213"/>
  <c r="S12" i="212"/>
  <c r="S233" i="216"/>
  <c r="S471" i="215"/>
  <c r="S403" i="213"/>
  <c r="R471" i="217"/>
  <c r="S420" i="218"/>
  <c r="S352" i="214"/>
  <c r="S369" i="218"/>
  <c r="S301" i="215"/>
  <c r="R12" i="217"/>
  <c r="S63" i="219"/>
  <c r="R505" i="215"/>
  <c r="R233" i="220"/>
  <c r="S29" i="217"/>
  <c r="R386" i="217"/>
  <c r="R216" i="220"/>
  <c r="S386" i="219"/>
  <c r="S80" i="220"/>
  <c r="R301" i="222"/>
  <c r="R488" i="221"/>
  <c r="R46" i="223"/>
  <c r="S301" i="223"/>
  <c r="S335" i="223"/>
  <c r="S63" i="224"/>
  <c r="R216" i="208"/>
  <c r="R301" i="208"/>
  <c r="R335" i="205"/>
  <c r="S114" i="207"/>
  <c r="S267" i="207"/>
  <c r="R63" i="209"/>
  <c r="R369" i="211"/>
  <c r="S199" i="207"/>
  <c r="S148" i="211"/>
  <c r="R131" i="207"/>
  <c r="R386" i="209"/>
  <c r="R46" i="208"/>
  <c r="R182" i="211"/>
  <c r="S46" i="209"/>
  <c r="R148" i="212"/>
  <c r="R12" i="205"/>
  <c r="R165" i="205"/>
  <c r="S97" i="209"/>
  <c r="S267" i="205"/>
  <c r="R29" i="205"/>
  <c r="S437" i="208"/>
  <c r="S420" i="207"/>
  <c r="R46" i="205"/>
  <c r="R505" i="205"/>
  <c r="R131" i="209"/>
  <c r="R12" i="207"/>
  <c r="R233" i="205"/>
  <c r="S148" i="209"/>
  <c r="S165" i="209"/>
  <c r="S97" i="205"/>
  <c r="S505" i="212"/>
  <c r="S471" i="208"/>
  <c r="R403" i="207"/>
  <c r="S12" i="205"/>
  <c r="R12" i="208"/>
  <c r="R437" i="207"/>
  <c r="S46" i="207"/>
  <c r="S29" i="207"/>
  <c r="R165" i="209"/>
  <c r="S437" i="211"/>
  <c r="R420" i="205"/>
  <c r="S199" i="209"/>
  <c r="S267" i="214"/>
  <c r="S80" i="209"/>
  <c r="R267" i="214"/>
  <c r="S182" i="208"/>
  <c r="S29" i="208"/>
  <c r="S369" i="212"/>
  <c r="R335" i="211"/>
  <c r="R148" i="211"/>
  <c r="S284" i="214"/>
  <c r="R505" i="214"/>
  <c r="S454" i="213"/>
  <c r="S233" i="215"/>
  <c r="R233" i="213"/>
  <c r="S97" i="216"/>
  <c r="R284" i="216"/>
  <c r="S148" i="220"/>
  <c r="S199" i="215"/>
  <c r="R284" i="218"/>
  <c r="S165" i="219"/>
  <c r="S148" i="218"/>
  <c r="R165" i="220"/>
  <c r="S216" i="221"/>
  <c r="S250" i="220"/>
  <c r="R369" i="222"/>
  <c r="S114" i="220"/>
  <c r="R301" i="220"/>
  <c r="S437" i="220"/>
  <c r="R488" i="224"/>
  <c r="S352" i="224"/>
  <c r="S471" i="222"/>
  <c r="S369" i="223"/>
  <c r="S471" i="223"/>
  <c r="R301" i="223"/>
  <c r="S97" i="224"/>
  <c r="S403" i="207"/>
  <c r="S46" i="205"/>
  <c r="S488" i="207"/>
  <c r="S386" i="207"/>
  <c r="S29" i="205"/>
  <c r="S29" i="213"/>
  <c r="S437" i="205"/>
  <c r="R12" i="210"/>
  <c r="S165" i="216"/>
  <c r="S335" i="210"/>
  <c r="R199" i="208"/>
  <c r="S97" i="208"/>
  <c r="R148" i="210"/>
  <c r="S369" i="210"/>
  <c r="S284" i="210"/>
  <c r="R488" i="212"/>
  <c r="S420" i="214"/>
  <c r="S80" i="213"/>
  <c r="S386" i="214"/>
  <c r="S318" i="215"/>
  <c r="R301" i="213"/>
  <c r="S148" i="216"/>
  <c r="R216" i="218"/>
  <c r="S182" i="219"/>
  <c r="S250" i="215"/>
  <c r="S131" i="215"/>
  <c r="R165" i="217"/>
  <c r="R369" i="216"/>
  <c r="S63" i="218"/>
  <c r="R46" i="221"/>
  <c r="S437" i="219"/>
  <c r="R335" i="220"/>
  <c r="R148" i="221"/>
  <c r="S505" i="220"/>
  <c r="S131" i="222"/>
  <c r="R386" i="223"/>
  <c r="R114" i="224"/>
  <c r="S318" i="223"/>
  <c r="R131" i="224"/>
  <c r="S318" i="210"/>
  <c r="R199" i="205"/>
  <c r="S335" i="207"/>
  <c r="S488" i="208"/>
  <c r="R114" i="209"/>
  <c r="R216" i="205"/>
  <c r="R182" i="210"/>
  <c r="S80" i="205"/>
  <c r="R199" i="207"/>
  <c r="S12" i="209"/>
  <c r="R97" i="213"/>
  <c r="R284" i="208"/>
  <c r="R488" i="209"/>
  <c r="S165" i="210"/>
  <c r="R114" i="211"/>
  <c r="R352" i="210"/>
  <c r="R505" i="212"/>
  <c r="S437" i="217"/>
  <c r="S12" i="214"/>
  <c r="R420" i="214"/>
  <c r="R216" i="215"/>
  <c r="R352" i="215"/>
  <c r="S335" i="213"/>
  <c r="R250" i="216"/>
  <c r="R301" i="214"/>
  <c r="S505" i="213"/>
  <c r="R403" i="215"/>
  <c r="S165" i="215"/>
  <c r="R63" i="216"/>
  <c r="R80" i="217"/>
  <c r="S199" i="217"/>
  <c r="R454" i="216"/>
  <c r="S267" i="218"/>
  <c r="R369" i="217"/>
  <c r="R505" i="219"/>
  <c r="S369" i="222"/>
  <c r="S63" i="221"/>
  <c r="S182" i="221"/>
  <c r="R182" i="221"/>
  <c r="R267" i="223"/>
  <c r="R335" i="222"/>
  <c r="S46" i="223"/>
  <c r="R454" i="222"/>
  <c r="S131" i="224"/>
  <c r="S437" i="224"/>
  <c r="R267" i="205"/>
  <c r="R488" i="207"/>
  <c r="S352" i="211"/>
  <c r="S12" i="207"/>
  <c r="R318" i="208"/>
  <c r="R267" i="207"/>
  <c r="S216" i="210"/>
  <c r="S284" i="205"/>
  <c r="R488" i="208"/>
  <c r="S199" i="205"/>
  <c r="R352" i="207"/>
  <c r="S199" i="210"/>
  <c r="R437" i="208"/>
  <c r="R216" i="207"/>
  <c r="S454" i="208"/>
  <c r="S403" i="205"/>
  <c r="R148" i="207"/>
  <c r="R301" i="211"/>
  <c r="R131" i="208"/>
  <c r="S233" i="210"/>
  <c r="R454" i="211"/>
  <c r="S301" i="210"/>
  <c r="R505" i="213"/>
  <c r="S403" i="211"/>
  <c r="R131" i="211"/>
  <c r="S301" i="211"/>
  <c r="S386" i="213"/>
  <c r="R29" i="212"/>
  <c r="R420" i="212"/>
  <c r="R471" i="213"/>
  <c r="R369" i="215"/>
  <c r="R335" i="216"/>
  <c r="R165" i="213"/>
  <c r="R454" i="214"/>
  <c r="R29" i="216"/>
  <c r="S131" i="214"/>
  <c r="S131" i="218"/>
  <c r="S488" i="218"/>
  <c r="S80" i="218"/>
  <c r="S471" i="218"/>
  <c r="S80" i="217"/>
  <c r="S454" i="220"/>
  <c r="S97" i="220"/>
  <c r="R131" i="221"/>
  <c r="S386" i="221"/>
  <c r="S352" i="221"/>
  <c r="R505" i="222"/>
  <c r="R403" i="224"/>
  <c r="S29" i="224"/>
  <c r="S131" i="207"/>
  <c r="S301" i="205"/>
  <c r="R46" i="211"/>
  <c r="R46" i="207"/>
  <c r="S369" i="207"/>
  <c r="R318" i="210"/>
  <c r="R131" i="205"/>
  <c r="S233" i="207"/>
  <c r="S165" i="207"/>
  <c r="R420" i="211"/>
  <c r="R182" i="208"/>
  <c r="R386" i="210"/>
  <c r="S369" i="209"/>
  <c r="S46" i="212"/>
  <c r="R471" i="210"/>
  <c r="R63" i="215"/>
  <c r="R199" i="212"/>
  <c r="R216" i="211"/>
  <c r="R403" i="214"/>
  <c r="S131" i="212"/>
  <c r="S437" i="212"/>
  <c r="R386" i="215"/>
  <c r="R318" i="213"/>
  <c r="R267" i="213"/>
  <c r="S471" i="214"/>
  <c r="R114" i="216"/>
  <c r="S148" i="214"/>
  <c r="S29" i="215"/>
  <c r="R114" i="220"/>
  <c r="R403" i="217"/>
  <c r="S46" i="219"/>
  <c r="R420" i="217"/>
  <c r="R148" i="220"/>
  <c r="R114" i="219"/>
  <c r="S148" i="219"/>
  <c r="S250" i="221"/>
  <c r="S335" i="220"/>
  <c r="R46" i="222"/>
  <c r="R471" i="221"/>
  <c r="S505" i="223"/>
  <c r="S403" i="224"/>
  <c r="R233" i="223"/>
  <c r="S318" i="207"/>
  <c r="S250" i="209"/>
  <c r="S233" i="205"/>
  <c r="S454" i="205"/>
  <c r="R386" i="205"/>
  <c r="R250" i="211"/>
  <c r="R284" i="209"/>
  <c r="R437" i="210"/>
  <c r="R369" i="210"/>
  <c r="R114" i="217"/>
  <c r="S46" i="213"/>
  <c r="S454" i="212"/>
  <c r="R233" i="215"/>
  <c r="R250" i="214"/>
  <c r="S80" i="215"/>
  <c r="S29" i="214"/>
  <c r="S284" i="215"/>
  <c r="R488" i="219"/>
  <c r="S471" i="217"/>
  <c r="R131" i="220"/>
  <c r="S216" i="219"/>
  <c r="R199" i="220"/>
  <c r="S12" i="220"/>
  <c r="R63" i="222"/>
  <c r="R12" i="222"/>
  <c r="S284" i="223"/>
  <c r="R29" i="224"/>
  <c r="R386" i="207"/>
  <c r="R63" i="207"/>
  <c r="R335" i="207"/>
  <c r="R454" i="207"/>
  <c r="R165" i="207"/>
  <c r="S420" i="210"/>
  <c r="S318" i="211"/>
  <c r="S267" i="213"/>
  <c r="R182" i="218"/>
  <c r="S471" i="212"/>
  <c r="R284" i="215"/>
  <c r="R182" i="213"/>
  <c r="S46" i="214"/>
  <c r="S29" i="216"/>
  <c r="R318" i="218"/>
  <c r="S301" i="219"/>
  <c r="S216" i="220"/>
  <c r="S80" i="221"/>
  <c r="R403" i="220"/>
  <c r="S29" i="222"/>
  <c r="S165" i="222"/>
  <c r="S352" i="223"/>
  <c r="R335" i="224"/>
  <c r="R471" i="207"/>
  <c r="R80" i="207"/>
  <c r="S352" i="207"/>
  <c r="R352" i="208"/>
  <c r="S182" i="207"/>
  <c r="R505" i="210"/>
  <c r="S386" i="211"/>
  <c r="S301" i="218"/>
  <c r="S233" i="212"/>
  <c r="S488" i="212"/>
  <c r="R318" i="215"/>
  <c r="R199" i="213"/>
  <c r="R505" i="217"/>
  <c r="S80" i="214"/>
  <c r="S301" i="217"/>
  <c r="S250" i="216"/>
  <c r="S505" i="218"/>
  <c r="S471" i="219"/>
  <c r="S233" i="220"/>
  <c r="R12" i="219"/>
  <c r="S63" i="222"/>
  <c r="R148" i="222"/>
  <c r="S148" i="224"/>
  <c r="R369" i="224"/>
  <c r="S505" i="224"/>
  <c r="R114" i="207"/>
  <c r="R29" i="211"/>
  <c r="S63" i="209"/>
  <c r="S29" i="209"/>
  <c r="S12" i="211"/>
  <c r="R63" i="212"/>
  <c r="R284" i="211"/>
  <c r="R369" i="212"/>
  <c r="S335" i="215"/>
  <c r="R216" i="213"/>
  <c r="R505" i="218"/>
  <c r="S114" i="214"/>
  <c r="S505" i="217"/>
  <c r="S454" i="216"/>
  <c r="S352" i="218"/>
  <c r="R369" i="220"/>
  <c r="S284" i="220"/>
  <c r="S63" i="220"/>
  <c r="S335" i="222"/>
  <c r="R437" i="222"/>
  <c r="R352" i="222"/>
  <c r="R488" i="222"/>
  <c r="R182" i="205"/>
  <c r="R301" i="207"/>
  <c r="R471" i="211"/>
  <c r="S437" i="210"/>
  <c r="S12" i="210"/>
  <c r="R80" i="209"/>
  <c r="R12" i="213"/>
  <c r="S29" i="211"/>
  <c r="S301" i="212"/>
  <c r="R386" i="212"/>
  <c r="R386" i="214"/>
  <c r="S454" i="215"/>
  <c r="S352" i="213"/>
  <c r="S165" i="214"/>
  <c r="R216" i="216"/>
  <c r="S386" i="218"/>
  <c r="R148" i="217"/>
  <c r="S97" i="219"/>
  <c r="R250" i="223"/>
  <c r="S386" i="223"/>
  <c r="S505" i="222"/>
  <c r="S267" i="223"/>
  <c r="S335" i="205"/>
  <c r="S267" i="209"/>
  <c r="R114" i="205"/>
  <c r="R267" i="211"/>
  <c r="R471" i="208"/>
  <c r="S199" i="208"/>
  <c r="R199" i="211"/>
  <c r="S80" i="211"/>
  <c r="S267" i="211"/>
  <c r="S97" i="211"/>
  <c r="R63" i="214"/>
  <c r="R165" i="215"/>
  <c r="S369" i="215"/>
  <c r="S182" i="216"/>
  <c r="S80" i="216"/>
  <c r="S488" i="216"/>
  <c r="S301" i="220"/>
  <c r="R284" i="219"/>
  <c r="S420" i="221"/>
  <c r="S301" i="221"/>
  <c r="S386" i="222"/>
  <c r="R420" i="223"/>
  <c r="S352" i="205"/>
  <c r="R301" i="215"/>
  <c r="S131" i="205"/>
  <c r="S216" i="209"/>
  <c r="S250" i="208"/>
  <c r="R165" i="211"/>
  <c r="R165" i="212"/>
  <c r="S182" i="212"/>
  <c r="S46" i="216"/>
  <c r="S386" i="215"/>
  <c r="R471" i="214"/>
  <c r="S284" i="216"/>
  <c r="S301" i="216"/>
  <c r="S318" i="217"/>
  <c r="R250" i="220"/>
  <c r="S12" i="217"/>
  <c r="S403" i="217"/>
  <c r="R403" i="219"/>
  <c r="R12" i="220"/>
  <c r="S403" i="222"/>
  <c r="R148" i="224"/>
  <c r="R114" i="223"/>
  <c r="S46" i="224"/>
  <c r="R505" i="208"/>
  <c r="R29" i="207"/>
  <c r="R437" i="205"/>
  <c r="R97" i="211"/>
  <c r="S250" i="210"/>
  <c r="R318" i="211"/>
  <c r="S335" i="211"/>
  <c r="R488" i="213"/>
  <c r="R437" i="213"/>
  <c r="S454" i="217"/>
  <c r="R267" i="215"/>
  <c r="S335" i="217"/>
  <c r="S403" i="218"/>
  <c r="S267" i="219"/>
  <c r="S97" i="218"/>
  <c r="S318" i="219"/>
  <c r="S403" i="221"/>
  <c r="S420" i="220"/>
  <c r="S97" i="223"/>
  <c r="S12" i="223"/>
  <c r="S12" i="224"/>
  <c r="R505" i="224"/>
  <c r="R386" i="208"/>
  <c r="R97" i="208"/>
  <c r="R505" i="207"/>
  <c r="R182" i="209"/>
  <c r="S488" i="209"/>
  <c r="S216" i="212"/>
  <c r="S63" i="213"/>
  <c r="S403" i="212"/>
  <c r="S420" i="213"/>
  <c r="S369" i="214"/>
  <c r="S284" i="217"/>
  <c r="R97" i="222"/>
  <c r="R352" i="223"/>
  <c r="R301" i="224"/>
  <c r="R97" i="209"/>
  <c r="S46" i="210"/>
  <c r="S352" i="208"/>
  <c r="S29" i="210"/>
  <c r="S131" i="210"/>
  <c r="S335" i="212"/>
  <c r="S267" i="215"/>
  <c r="R488" i="214"/>
  <c r="S437" i="213"/>
  <c r="S403" i="215"/>
  <c r="R63" i="218"/>
  <c r="R97" i="221"/>
  <c r="S318" i="220"/>
  <c r="S488" i="220"/>
  <c r="S454" i="222"/>
  <c r="S471" i="224"/>
  <c r="R284" i="205"/>
  <c r="R114" i="213"/>
  <c r="S250" i="211"/>
  <c r="R12" i="211"/>
  <c r="R131" i="213"/>
  <c r="R437" i="217"/>
  <c r="R488" i="211"/>
  <c r="R369" i="214"/>
  <c r="S216" i="215"/>
  <c r="S233" i="218"/>
  <c r="S454" i="219"/>
  <c r="R63" i="223"/>
  <c r="S488" i="222"/>
  <c r="R12" i="224"/>
  <c r="S301" i="224"/>
  <c r="S301" i="207"/>
  <c r="R250" i="205"/>
  <c r="R505" i="209"/>
  <c r="S301" i="208"/>
  <c r="S199" i="211"/>
  <c r="R63" i="211"/>
  <c r="R114" i="212"/>
  <c r="S420" i="215"/>
  <c r="R318" i="214"/>
  <c r="R318" i="216"/>
  <c r="R182" i="216"/>
  <c r="S12" i="219"/>
  <c r="S165" i="224"/>
  <c r="S318" i="209"/>
  <c r="S114" i="213"/>
  <c r="S80" i="210"/>
  <c r="R335" i="209"/>
  <c r="R284" i="212"/>
  <c r="R233" i="211"/>
  <c r="S250" i="212"/>
  <c r="R488" i="217"/>
  <c r="S437" i="215"/>
  <c r="S335" i="214"/>
  <c r="S114" i="217"/>
  <c r="S199" i="216"/>
  <c r="S454" i="218"/>
  <c r="R80" i="223"/>
  <c r="R505" i="221"/>
  <c r="S131" i="211"/>
  <c r="S114" i="208"/>
  <c r="S505" i="207"/>
  <c r="S471" i="209"/>
  <c r="S386" i="212"/>
  <c r="R403" i="212"/>
  <c r="R352" i="213"/>
  <c r="R148" i="215"/>
  <c r="R216" i="217"/>
  <c r="R182" i="220"/>
  <c r="S505" i="221"/>
  <c r="S80" i="222"/>
  <c r="R335" i="223"/>
  <c r="S318" i="205"/>
  <c r="S148" i="205"/>
  <c r="S131" i="209"/>
  <c r="R131" i="210"/>
  <c r="R437" i="214"/>
  <c r="S420" i="212"/>
  <c r="S369" i="213"/>
  <c r="S488" i="215"/>
  <c r="R267" i="217"/>
  <c r="S420" i="219"/>
  <c r="S199" i="220"/>
  <c r="S80" i="223"/>
  <c r="R165" i="222"/>
  <c r="R471" i="223"/>
  <c r="S165" i="208"/>
  <c r="R437" i="211"/>
  <c r="S284" i="207"/>
  <c r="S267" i="208"/>
  <c r="S148" i="210"/>
  <c r="S233" i="211"/>
  <c r="R165" i="216"/>
  <c r="S437" i="218"/>
  <c r="R131" i="216"/>
  <c r="R97" i="218"/>
  <c r="S437" i="221"/>
  <c r="S454" i="223"/>
  <c r="R267" i="221"/>
  <c r="S114" i="224"/>
  <c r="S471" i="205"/>
  <c r="R369" i="205"/>
  <c r="S352" i="212"/>
  <c r="R233" i="214"/>
  <c r="S505" i="214"/>
  <c r="R454" i="213"/>
  <c r="S301" i="213"/>
  <c r="S182" i="214"/>
  <c r="S165" i="218"/>
  <c r="S454" i="221"/>
  <c r="R250" i="219"/>
  <c r="R80" i="220"/>
  <c r="S471" i="221"/>
  <c r="R284" i="224"/>
  <c r="S420" i="223"/>
  <c r="R97" i="207"/>
  <c r="S386" i="205"/>
  <c r="S284" i="209"/>
  <c r="S386" i="216"/>
  <c r="S471" i="213"/>
  <c r="S199" i="214"/>
  <c r="R97" i="216"/>
  <c r="R165" i="218"/>
  <c r="S488" i="219"/>
  <c r="S471" i="220"/>
  <c r="R471" i="222"/>
  <c r="S420" i="208"/>
  <c r="R63" i="210"/>
  <c r="S505" i="210"/>
  <c r="R46" i="213"/>
  <c r="S131" i="216"/>
  <c r="S216" i="216"/>
  <c r="S114" i="218"/>
  <c r="R114" i="222"/>
  <c r="R420" i="224"/>
  <c r="R420" i="207"/>
  <c r="S488" i="211"/>
  <c r="S505" i="215"/>
  <c r="R471" i="216"/>
  <c r="R301" i="216"/>
  <c r="S386" i="217"/>
  <c r="S352" i="222"/>
  <c r="S80" i="224"/>
  <c r="S420" i="209"/>
  <c r="S114" i="212"/>
  <c r="R233" i="212"/>
  <c r="R199" i="218"/>
  <c r="S352" i="216"/>
  <c r="R131" i="223"/>
  <c r="S420" i="224"/>
  <c r="S505" i="205"/>
  <c r="S284" i="213"/>
  <c r="R335" i="217"/>
  <c r="R80" i="218"/>
  <c r="S267" i="221"/>
  <c r="S488" i="224"/>
  <c r="S80" i="207"/>
  <c r="S148" i="208"/>
  <c r="S165" i="211"/>
  <c r="R12" i="212"/>
  <c r="R284" i="214"/>
  <c r="S114" i="216"/>
  <c r="S165" i="220"/>
  <c r="S318" i="221"/>
  <c r="R216" i="224"/>
  <c r="S63" i="208"/>
  <c r="S63" i="210"/>
  <c r="S216" i="211"/>
  <c r="R182" i="212"/>
  <c r="S488" i="214"/>
  <c r="S182" i="220"/>
  <c r="R250" i="224"/>
  <c r="R318" i="209"/>
  <c r="R335" i="210"/>
  <c r="R216" i="212"/>
  <c r="R318" i="212"/>
  <c r="S97" i="215"/>
  <c r="S131" i="217"/>
  <c r="S199" i="219"/>
  <c r="R165" i="223"/>
  <c r="S386" i="224"/>
  <c r="R80" i="205"/>
  <c r="R114" i="208"/>
  <c r="S63" i="211"/>
  <c r="S318" i="212"/>
  <c r="S233" i="219"/>
  <c r="R97" i="220"/>
  <c r="R12" i="223"/>
  <c r="R454" i="205"/>
  <c r="R165" i="208"/>
  <c r="S165" i="213"/>
  <c r="R148" i="216"/>
  <c r="S437" i="216"/>
  <c r="R29" i="220"/>
  <c r="R284" i="222"/>
  <c r="R97" i="205"/>
  <c r="R250" i="217"/>
  <c r="R267" i="216"/>
  <c r="S216" i="214"/>
  <c r="S29" i="219"/>
  <c r="R80" i="221"/>
  <c r="R233" i="222"/>
  <c r="S318" i="208"/>
  <c r="R335" i="212"/>
  <c r="S335" i="216"/>
  <c r="R471" i="224"/>
  <c r="S182" i="205"/>
  <c r="R29" i="217"/>
  <c r="S182" i="224"/>
  <c r="S233" i="223"/>
  <c r="S250" i="205"/>
  <c r="S114" i="211"/>
  <c r="R199" i="217"/>
  <c r="S437" i="223"/>
  <c r="R148" i="205"/>
  <c r="R63" i="213"/>
  <c r="R46" i="215"/>
  <c r="S403" i="219"/>
  <c r="S165" i="205"/>
  <c r="S318" i="214"/>
  <c r="R199" i="216"/>
  <c r="S114" i="205"/>
  <c r="S250" i="214"/>
  <c r="S199" i="221"/>
  <c r="R148" i="213"/>
  <c r="S352" i="215"/>
  <c r="S63" i="205"/>
  <c r="R182" i="215"/>
  <c r="S488" i="217"/>
  <c r="R352" i="220"/>
  <c r="S46" i="211"/>
  <c r="R267" i="212"/>
  <c r="R233" i="217"/>
  <c r="S454" i="224"/>
  <c r="S284" i="208"/>
  <c r="S29" i="218"/>
  <c r="S165" i="217"/>
  <c r="S284" i="221"/>
  <c r="S216" i="207"/>
  <c r="R131" i="218"/>
  <c r="S454" i="207"/>
  <c r="R97" i="217"/>
  <c r="S148" i="207"/>
  <c r="R182" i="217"/>
  <c r="S46" i="215"/>
  <c r="S369" i="217"/>
  <c r="S97" i="210"/>
  <c r="S12" i="213"/>
  <c r="R46" i="217"/>
  <c r="S12" i="208"/>
  <c r="S63" i="217"/>
  <c r="S46" i="218"/>
  <c r="R114" i="218"/>
  <c r="R80" i="213"/>
  <c r="R165" i="221"/>
  <c r="S403" i="209"/>
  <c r="S46" i="217"/>
  <c r="R369" i="213"/>
  <c r="S131" i="213"/>
  <c r="R301" i="212"/>
  <c r="R420" i="216"/>
  <c r="S267" i="216"/>
  <c r="S420" i="216"/>
  <c r="S114" i="221"/>
  <c r="R318" i="222"/>
  <c r="R250" i="212"/>
  <c r="S267" i="212"/>
  <c r="S131" i="219"/>
  <c r="S488" i="221"/>
  <c r="S148" i="222"/>
  <c r="S233" i="222"/>
  <c r="S318" i="222"/>
  <c r="S437" i="222"/>
  <c r="R53" i="193"/>
  <c r="P29" i="193"/>
  <c r="R29" i="193" s="1"/>
  <c r="P27" i="193"/>
  <c r="R27" i="193" s="1"/>
  <c r="R148" i="223"/>
  <c r="R52" i="193"/>
  <c r="P28" i="193"/>
  <c r="R28" i="193" s="1"/>
  <c r="R51" i="193"/>
  <c r="R50" i="193"/>
  <c r="P26" i="193"/>
  <c r="R26" i="193" s="1"/>
  <c r="R42" i="193"/>
  <c r="R49" i="193"/>
  <c r="P25" i="193"/>
  <c r="R25" i="193" s="1"/>
  <c r="R43" i="193"/>
  <c r="R48" i="193"/>
  <c r="P24" i="193"/>
  <c r="R24" i="193" s="1"/>
  <c r="R47" i="193"/>
  <c r="P23" i="193"/>
  <c r="R23" i="193" s="1"/>
  <c r="R46" i="193"/>
  <c r="P22" i="193"/>
  <c r="R22" i="193" s="1"/>
  <c r="R39" i="193"/>
  <c r="R38" i="193"/>
  <c r="R37" i="193"/>
  <c r="R35" i="193"/>
  <c r="R34" i="193"/>
  <c r="P31" i="193"/>
  <c r="R31" i="193" s="1"/>
  <c r="P30" i="193"/>
  <c r="R30" i="193" s="1"/>
  <c r="R13" i="206"/>
  <c r="R54" i="193"/>
  <c r="R40" i="193"/>
  <c r="R41" i="193"/>
  <c r="R55" i="193"/>
  <c r="R36" i="193"/>
  <c r="R99" i="206"/>
  <c r="S182" i="206"/>
  <c r="S25" i="206"/>
  <c r="R103" i="206"/>
  <c r="AR148" i="206"/>
  <c r="R188" i="206"/>
  <c r="AR284" i="206"/>
  <c r="S390" i="206"/>
  <c r="R489" i="206"/>
  <c r="AR29" i="206"/>
  <c r="S73" i="206"/>
  <c r="S114" i="206"/>
  <c r="S159" i="206"/>
  <c r="S199" i="206"/>
  <c r="S411" i="206"/>
  <c r="R163" i="206"/>
  <c r="AR114" i="206"/>
  <c r="S34" i="206"/>
  <c r="R37" i="206"/>
  <c r="S163" i="206"/>
  <c r="S42" i="206"/>
  <c r="S118" i="206"/>
  <c r="S74" i="206"/>
  <c r="S418" i="206"/>
  <c r="S321" i="206"/>
  <c r="S119" i="206"/>
  <c r="S233" i="206"/>
  <c r="S427" i="206"/>
  <c r="AQ114" i="206"/>
  <c r="S78" i="206"/>
  <c r="AN80" i="206"/>
  <c r="S126" i="206"/>
  <c r="AN165" i="206"/>
  <c r="R337" i="206"/>
  <c r="R128" i="206"/>
  <c r="AN46" i="206"/>
  <c r="S83" i="206"/>
  <c r="S167" i="206"/>
  <c r="S345" i="206"/>
  <c r="AP46" i="206"/>
  <c r="S87" i="206"/>
  <c r="S171" i="206"/>
  <c r="S252" i="206"/>
  <c r="S443" i="206"/>
  <c r="AO29" i="206"/>
  <c r="R82" i="206"/>
  <c r="R90" i="206"/>
  <c r="R106" i="206"/>
  <c r="R120" i="206"/>
  <c r="S127" i="206"/>
  <c r="R135" i="206"/>
  <c r="R143" i="206"/>
  <c r="S151" i="206"/>
  <c r="AP165" i="206"/>
  <c r="R244" i="206"/>
  <c r="R390" i="206"/>
  <c r="AO420" i="206"/>
  <c r="R17" i="206"/>
  <c r="S30" i="206"/>
  <c r="S38" i="206"/>
  <c r="AR46" i="206"/>
  <c r="R61" i="206"/>
  <c r="R75" i="206"/>
  <c r="R107" i="206"/>
  <c r="S115" i="206"/>
  <c r="S122" i="206"/>
  <c r="AN182" i="206"/>
  <c r="R200" i="206"/>
  <c r="R313" i="206"/>
  <c r="S337" i="206"/>
  <c r="R391" i="206"/>
  <c r="S467" i="206"/>
  <c r="AN505" i="206"/>
  <c r="AA7" i="2"/>
  <c r="R24" i="206"/>
  <c r="R54" i="206"/>
  <c r="S61" i="206"/>
  <c r="S69" i="206"/>
  <c r="R160" i="206"/>
  <c r="S168" i="206"/>
  <c r="S175" i="206"/>
  <c r="S200" i="206"/>
  <c r="S259" i="206"/>
  <c r="R292" i="206"/>
  <c r="R382" i="206"/>
  <c r="AQ403" i="206"/>
  <c r="AP505" i="206"/>
  <c r="S517" i="206"/>
  <c r="AC7" i="2"/>
  <c r="R25" i="206"/>
  <c r="R80" i="206"/>
  <c r="R102" i="206"/>
  <c r="R116" i="206"/>
  <c r="S123" i="206"/>
  <c r="AO131" i="206"/>
  <c r="R184" i="206"/>
  <c r="R192" i="206"/>
  <c r="S211" i="206"/>
  <c r="R305" i="206"/>
  <c r="R338" i="206"/>
  <c r="S382" i="206"/>
  <c r="R435" i="206"/>
  <c r="S459" i="206"/>
  <c r="R27" i="206"/>
  <c r="R49" i="206"/>
  <c r="AN63" i="206"/>
  <c r="S70" i="206"/>
  <c r="S77" i="206"/>
  <c r="S80" i="206"/>
  <c r="R86" i="206"/>
  <c r="R94" i="206"/>
  <c r="S97" i="206"/>
  <c r="S102" i="206"/>
  <c r="AP131" i="206"/>
  <c r="R139" i="206"/>
  <c r="AN148" i="206"/>
  <c r="R155" i="206"/>
  <c r="R169" i="206"/>
  <c r="S176" i="206"/>
  <c r="R201" i="206"/>
  <c r="R239" i="206"/>
  <c r="S260" i="206"/>
  <c r="R374" i="206"/>
  <c r="S435" i="206"/>
  <c r="S496" i="206"/>
  <c r="S15" i="206"/>
  <c r="R33" i="206"/>
  <c r="R41" i="206"/>
  <c r="S49" i="206"/>
  <c r="AP63" i="206"/>
  <c r="R110" i="206"/>
  <c r="R124" i="206"/>
  <c r="AR131" i="206"/>
  <c r="AP148" i="206"/>
  <c r="S155" i="206"/>
  <c r="S185" i="206"/>
  <c r="S193" i="206"/>
  <c r="R252" i="206"/>
  <c r="AP284" i="206"/>
  <c r="S329" i="206"/>
  <c r="R350" i="206"/>
  <c r="S374" i="206"/>
  <c r="S406" i="206"/>
  <c r="R427" i="206"/>
  <c r="R460" i="206"/>
  <c r="R14" i="206"/>
  <c r="R26" i="206"/>
  <c r="S24" i="206"/>
  <c r="AQ29" i="206"/>
  <c r="S33" i="206"/>
  <c r="S37" i="206"/>
  <c r="S41" i="206"/>
  <c r="AO46" i="206"/>
  <c r="R66" i="206"/>
  <c r="R70" i="206"/>
  <c r="R74" i="206"/>
  <c r="R78" i="206"/>
  <c r="S82" i="206"/>
  <c r="S86" i="206"/>
  <c r="S90" i="206"/>
  <c r="S94" i="206"/>
  <c r="R97" i="206"/>
  <c r="R115" i="206"/>
  <c r="R119" i="206"/>
  <c r="R123" i="206"/>
  <c r="R127" i="206"/>
  <c r="AQ131" i="206"/>
  <c r="S135" i="206"/>
  <c r="S139" i="206"/>
  <c r="S143" i="206"/>
  <c r="AO148" i="206"/>
  <c r="R168" i="206"/>
  <c r="R172" i="206"/>
  <c r="R176" i="206"/>
  <c r="R180" i="206"/>
  <c r="S184" i="206"/>
  <c r="S188" i="206"/>
  <c r="S192" i="206"/>
  <c r="S196" i="206"/>
  <c r="R199" i="206"/>
  <c r="S206" i="206"/>
  <c r="R260" i="206"/>
  <c r="R268" i="206"/>
  <c r="R276" i="206"/>
  <c r="AQ284" i="206"/>
  <c r="S305" i="206"/>
  <c r="R321" i="206"/>
  <c r="R329" i="206"/>
  <c r="R345" i="206"/>
  <c r="S353" i="206"/>
  <c r="S366" i="206"/>
  <c r="R398" i="206"/>
  <c r="AN420" i="206"/>
  <c r="R444" i="206"/>
  <c r="S451" i="206"/>
  <c r="S454" i="206"/>
  <c r="R497" i="206"/>
  <c r="AO505" i="206"/>
  <c r="S512" i="206"/>
  <c r="AB7" i="2"/>
  <c r="I7" i="206"/>
  <c r="R16" i="206"/>
  <c r="S14" i="206"/>
  <c r="S26" i="206"/>
  <c r="R30" i="206"/>
  <c r="R34" i="206"/>
  <c r="R38" i="206"/>
  <c r="R42" i="206"/>
  <c r="AQ46" i="206"/>
  <c r="S50" i="206"/>
  <c r="S54" i="206"/>
  <c r="S58" i="206"/>
  <c r="AO63" i="206"/>
  <c r="R83" i="206"/>
  <c r="R87" i="206"/>
  <c r="R91" i="206"/>
  <c r="R95" i="206"/>
  <c r="S99" i="206"/>
  <c r="S103" i="206"/>
  <c r="S107" i="206"/>
  <c r="S111" i="206"/>
  <c r="R114" i="206"/>
  <c r="R132" i="206"/>
  <c r="R136" i="206"/>
  <c r="R140" i="206"/>
  <c r="R144" i="206"/>
  <c r="AQ148" i="206"/>
  <c r="S152" i="206"/>
  <c r="S156" i="206"/>
  <c r="S160" i="206"/>
  <c r="AO165" i="206"/>
  <c r="R185" i="206"/>
  <c r="R189" i="206"/>
  <c r="R193" i="206"/>
  <c r="R197" i="206"/>
  <c r="S201" i="206"/>
  <c r="R207" i="206"/>
  <c r="S214" i="206"/>
  <c r="R223" i="206"/>
  <c r="R231" i="206"/>
  <c r="S239" i="206"/>
  <c r="R285" i="206"/>
  <c r="S292" i="206"/>
  <c r="S313" i="206"/>
  <c r="R354" i="206"/>
  <c r="S361" i="206"/>
  <c r="R439" i="206"/>
  <c r="R452" i="206"/>
  <c r="S460" i="206"/>
  <c r="R471" i="206"/>
  <c r="R476" i="206"/>
  <c r="R484" i="206"/>
  <c r="R492" i="206"/>
  <c r="AQ505" i="206"/>
  <c r="R513" i="206"/>
  <c r="S520" i="206"/>
  <c r="AD7" i="2"/>
  <c r="S207" i="206"/>
  <c r="S223" i="206"/>
  <c r="S231" i="206"/>
  <c r="R247" i="206"/>
  <c r="R250" i="206"/>
  <c r="S255" i="206"/>
  <c r="AN301" i="206"/>
  <c r="R346" i="206"/>
  <c r="S354" i="206"/>
  <c r="AR369" i="206"/>
  <c r="AP386" i="206"/>
  <c r="R399" i="206"/>
  <c r="R407" i="206"/>
  <c r="S414" i="206"/>
  <c r="S439" i="206"/>
  <c r="R468" i="206"/>
  <c r="S476" i="206"/>
  <c r="S484" i="206"/>
  <c r="S492" i="206"/>
  <c r="S513" i="206"/>
  <c r="R12" i="206"/>
  <c r="K7" i="206"/>
  <c r="R18" i="206"/>
  <c r="S16" i="206"/>
  <c r="AN12" i="206"/>
  <c r="R29" i="206"/>
  <c r="R47" i="206"/>
  <c r="R51" i="206"/>
  <c r="R55" i="206"/>
  <c r="R59" i="206"/>
  <c r="AQ63" i="206"/>
  <c r="S67" i="206"/>
  <c r="S71" i="206"/>
  <c r="S75" i="206"/>
  <c r="AO80" i="206"/>
  <c r="R100" i="206"/>
  <c r="R104" i="206"/>
  <c r="R108" i="206"/>
  <c r="R112" i="206"/>
  <c r="S116" i="206"/>
  <c r="S120" i="206"/>
  <c r="S124" i="206"/>
  <c r="S128" i="206"/>
  <c r="R131" i="206"/>
  <c r="R149" i="206"/>
  <c r="R153" i="206"/>
  <c r="R157" i="206"/>
  <c r="R161" i="206"/>
  <c r="AQ165" i="206"/>
  <c r="S169" i="206"/>
  <c r="S173" i="206"/>
  <c r="S177" i="206"/>
  <c r="AO182" i="206"/>
  <c r="R202" i="206"/>
  <c r="AN216" i="206"/>
  <c r="R240" i="206"/>
  <c r="S247" i="206"/>
  <c r="S250" i="206"/>
  <c r="R293" i="206"/>
  <c r="AO301" i="206"/>
  <c r="S308" i="206"/>
  <c r="R362" i="206"/>
  <c r="R370" i="206"/>
  <c r="R378" i="206"/>
  <c r="AQ386" i="206"/>
  <c r="S407" i="206"/>
  <c r="R423" i="206"/>
  <c r="R431" i="206"/>
  <c r="R447" i="206"/>
  <c r="S455" i="206"/>
  <c r="S468" i="206"/>
  <c r="R500" i="206"/>
  <c r="S12" i="206"/>
  <c r="L7" i="206"/>
  <c r="R19" i="206"/>
  <c r="S17" i="206"/>
  <c r="AO12" i="206"/>
  <c r="S29" i="206"/>
  <c r="R31" i="206"/>
  <c r="R35" i="206"/>
  <c r="R39" i="206"/>
  <c r="R43" i="206"/>
  <c r="S47" i="206"/>
  <c r="S51" i="206"/>
  <c r="S55" i="206"/>
  <c r="S59" i="206"/>
  <c r="AR63" i="206"/>
  <c r="AP80" i="206"/>
  <c r="R84" i="206"/>
  <c r="R88" i="206"/>
  <c r="R92" i="206"/>
  <c r="AN97" i="206"/>
  <c r="S100" i="206"/>
  <c r="S104" i="206"/>
  <c r="S108" i="206"/>
  <c r="S112" i="206"/>
  <c r="S131" i="206"/>
  <c r="R133" i="206"/>
  <c r="R137" i="206"/>
  <c r="R141" i="206"/>
  <c r="R145" i="206"/>
  <c r="S149" i="206"/>
  <c r="S153" i="206"/>
  <c r="S157" i="206"/>
  <c r="S161" i="206"/>
  <c r="AR165" i="206"/>
  <c r="AP182" i="206"/>
  <c r="R186" i="206"/>
  <c r="R190" i="206"/>
  <c r="R194" i="206"/>
  <c r="AN199" i="206"/>
  <c r="S202" i="206"/>
  <c r="AO216" i="206"/>
  <c r="R256" i="206"/>
  <c r="S263" i="206"/>
  <c r="AP301" i="206"/>
  <c r="S335" i="206"/>
  <c r="R341" i="206"/>
  <c r="S362" i="206"/>
  <c r="S370" i="206"/>
  <c r="S378" i="206"/>
  <c r="AR386" i="206"/>
  <c r="R394" i="206"/>
  <c r="R415" i="206"/>
  <c r="S423" i="206"/>
  <c r="S431" i="206"/>
  <c r="R440" i="206"/>
  <c r="S447" i="206"/>
  <c r="R493" i="206"/>
  <c r="S500" i="206"/>
  <c r="S508" i="206"/>
  <c r="M7" i="206"/>
  <c r="R20" i="206"/>
  <c r="S18" i="206"/>
  <c r="AP12" i="206"/>
  <c r="S31" i="206"/>
  <c r="S35" i="206"/>
  <c r="S39" i="206"/>
  <c r="S43" i="206"/>
  <c r="R46" i="206"/>
  <c r="R64" i="206"/>
  <c r="R68" i="206"/>
  <c r="R72" i="206"/>
  <c r="R76" i="206"/>
  <c r="AQ80" i="206"/>
  <c r="S84" i="206"/>
  <c r="S88" i="206"/>
  <c r="S92" i="206"/>
  <c r="AO97" i="206"/>
  <c r="R117" i="206"/>
  <c r="R121" i="206"/>
  <c r="R125" i="206"/>
  <c r="R129" i="206"/>
  <c r="S133" i="206"/>
  <c r="S137" i="206"/>
  <c r="S141" i="206"/>
  <c r="S145" i="206"/>
  <c r="R148" i="206"/>
  <c r="R166" i="206"/>
  <c r="R170" i="206"/>
  <c r="R174" i="206"/>
  <c r="R178" i="206"/>
  <c r="AQ182" i="206"/>
  <c r="S186" i="206"/>
  <c r="S190" i="206"/>
  <c r="S194" i="206"/>
  <c r="AO199" i="206"/>
  <c r="R235" i="206"/>
  <c r="R248" i="206"/>
  <c r="S256" i="206"/>
  <c r="R267" i="206"/>
  <c r="R272" i="206"/>
  <c r="R280" i="206"/>
  <c r="R288" i="206"/>
  <c r="AQ301" i="206"/>
  <c r="R309" i="206"/>
  <c r="S316" i="206"/>
  <c r="R325" i="206"/>
  <c r="R333" i="206"/>
  <c r="S341" i="206"/>
  <c r="R387" i="206"/>
  <c r="S394" i="206"/>
  <c r="S415" i="206"/>
  <c r="R456" i="206"/>
  <c r="S463" i="206"/>
  <c r="N7" i="206"/>
  <c r="R21" i="206"/>
  <c r="S19" i="206"/>
  <c r="AQ12" i="206"/>
  <c r="S46" i="206"/>
  <c r="R48" i="206"/>
  <c r="R52" i="206"/>
  <c r="R56" i="206"/>
  <c r="R60" i="206"/>
  <c r="S64" i="206"/>
  <c r="S68" i="206"/>
  <c r="S72" i="206"/>
  <c r="S76" i="206"/>
  <c r="AR80" i="206"/>
  <c r="AP97" i="206"/>
  <c r="R101" i="206"/>
  <c r="R105" i="206"/>
  <c r="R109" i="206"/>
  <c r="AN114" i="206"/>
  <c r="S117" i="206"/>
  <c r="S121" i="206"/>
  <c r="S125" i="206"/>
  <c r="S129" i="206"/>
  <c r="S148" i="206"/>
  <c r="R150" i="206"/>
  <c r="R154" i="206"/>
  <c r="R158" i="206"/>
  <c r="R162" i="206"/>
  <c r="S166" i="206"/>
  <c r="S170" i="206"/>
  <c r="S174" i="206"/>
  <c r="S178" i="206"/>
  <c r="AR182" i="206"/>
  <c r="AP199" i="206"/>
  <c r="R203" i="206"/>
  <c r="S210" i="206"/>
  <c r="S235" i="206"/>
  <c r="R264" i="206"/>
  <c r="S272" i="206"/>
  <c r="S280" i="206"/>
  <c r="S288" i="206"/>
  <c r="S309" i="206"/>
  <c r="S325" i="206"/>
  <c r="S333" i="206"/>
  <c r="R349" i="206"/>
  <c r="R352" i="206"/>
  <c r="S357" i="206"/>
  <c r="AN403" i="206"/>
  <c r="R448" i="206"/>
  <c r="S456" i="206"/>
  <c r="AR471" i="206"/>
  <c r="AP488" i="206"/>
  <c r="R501" i="206"/>
  <c r="R509" i="206"/>
  <c r="S516" i="206"/>
  <c r="N7" i="2"/>
  <c r="O7" i="206"/>
  <c r="R22" i="206"/>
  <c r="S20" i="206"/>
  <c r="AR12" i="206"/>
  <c r="R32" i="206"/>
  <c r="R36" i="206"/>
  <c r="R40" i="206"/>
  <c r="R44" i="206"/>
  <c r="S48" i="206"/>
  <c r="S52" i="206"/>
  <c r="S56" i="206"/>
  <c r="S60" i="206"/>
  <c r="R63" i="206"/>
  <c r="R81" i="206"/>
  <c r="R85" i="206"/>
  <c r="R89" i="206"/>
  <c r="R93" i="206"/>
  <c r="AQ97" i="206"/>
  <c r="S101" i="206"/>
  <c r="S105" i="206"/>
  <c r="S109" i="206"/>
  <c r="AO114" i="206"/>
  <c r="R134" i="206"/>
  <c r="R138" i="206"/>
  <c r="R142" i="206"/>
  <c r="R146" i="206"/>
  <c r="S150" i="206"/>
  <c r="S154" i="206"/>
  <c r="S158" i="206"/>
  <c r="S162" i="206"/>
  <c r="R165" i="206"/>
  <c r="R183" i="206"/>
  <c r="R187" i="206"/>
  <c r="R191" i="206"/>
  <c r="R195" i="206"/>
  <c r="AQ199" i="206"/>
  <c r="S203" i="206"/>
  <c r="R219" i="206"/>
  <c r="R227" i="206"/>
  <c r="R243" i="206"/>
  <c r="S251" i="206"/>
  <c r="S264" i="206"/>
  <c r="R296" i="206"/>
  <c r="AN318" i="206"/>
  <c r="R342" i="206"/>
  <c r="S349" i="206"/>
  <c r="S352" i="206"/>
  <c r="R395" i="206"/>
  <c r="AO403" i="206"/>
  <c r="S410" i="206"/>
  <c r="R464" i="206"/>
  <c r="R472" i="206"/>
  <c r="R480" i="206"/>
  <c r="AQ488" i="206"/>
  <c r="AD7" i="206"/>
  <c r="AL7" i="206"/>
  <c r="AE7" i="206"/>
  <c r="Y7" i="206"/>
  <c r="AF7" i="206"/>
  <c r="AM7" i="206"/>
  <c r="AG7" i="206"/>
  <c r="X7" i="206"/>
  <c r="AH7" i="206"/>
  <c r="AB7" i="206"/>
  <c r="W7" i="206"/>
  <c r="AI7" i="206"/>
  <c r="AK7" i="206"/>
  <c r="AA7" i="206"/>
  <c r="Z7" i="206"/>
  <c r="Z7" i="2"/>
  <c r="M7" i="2"/>
  <c r="R520" i="206"/>
  <c r="R516" i="206"/>
  <c r="R512" i="206"/>
  <c r="R508" i="206"/>
  <c r="AO488" i="206"/>
  <c r="S483" i="206"/>
  <c r="S479" i="206"/>
  <c r="S475" i="206"/>
  <c r="AQ471" i="206"/>
  <c r="R467" i="206"/>
  <c r="R463" i="206"/>
  <c r="R459" i="206"/>
  <c r="R455" i="206"/>
  <c r="S434" i="206"/>
  <c r="S430" i="206"/>
  <c r="S426" i="206"/>
  <c r="S422" i="206"/>
  <c r="R418" i="206"/>
  <c r="R414" i="206"/>
  <c r="R410" i="206"/>
  <c r="R406" i="206"/>
  <c r="AO386" i="206"/>
  <c r="S381" i="206"/>
  <c r="S377" i="206"/>
  <c r="S373" i="206"/>
  <c r="AQ369" i="206"/>
  <c r="R365" i="206"/>
  <c r="R361" i="206"/>
  <c r="R357" i="206"/>
  <c r="R353" i="206"/>
  <c r="S332" i="206"/>
  <c r="S328" i="206"/>
  <c r="S324" i="206"/>
  <c r="S320" i="206"/>
  <c r="R316" i="206"/>
  <c r="R312" i="206"/>
  <c r="R308" i="206"/>
  <c r="R304" i="206"/>
  <c r="AO284" i="206"/>
  <c r="S279" i="206"/>
  <c r="S275" i="206"/>
  <c r="S271" i="206"/>
  <c r="AQ267" i="206"/>
  <c r="R263" i="206"/>
  <c r="R259" i="206"/>
  <c r="R255" i="206"/>
  <c r="R251" i="206"/>
  <c r="S230" i="206"/>
  <c r="S226" i="206"/>
  <c r="S222" i="206"/>
  <c r="S218" i="206"/>
  <c r="R214" i="206"/>
  <c r="R210" i="206"/>
  <c r="R206" i="206"/>
  <c r="X7" i="2"/>
  <c r="L7" i="2"/>
  <c r="S503" i="206"/>
  <c r="S499" i="206"/>
  <c r="S495" i="206"/>
  <c r="S491" i="206"/>
  <c r="AN488" i="206"/>
  <c r="R483" i="206"/>
  <c r="R479" i="206"/>
  <c r="R475" i="206"/>
  <c r="AP471" i="206"/>
  <c r="AR454" i="206"/>
  <c r="S450" i="206"/>
  <c r="S446" i="206"/>
  <c r="S442" i="206"/>
  <c r="S438" i="206"/>
  <c r="R434" i="206"/>
  <c r="R430" i="206"/>
  <c r="R426" i="206"/>
  <c r="R422" i="206"/>
  <c r="S401" i="206"/>
  <c r="S397" i="206"/>
  <c r="S393" i="206"/>
  <c r="S389" i="206"/>
  <c r="AN386" i="206"/>
  <c r="R381" i="206"/>
  <c r="R377" i="206"/>
  <c r="R373" i="206"/>
  <c r="AP369" i="206"/>
  <c r="AR352" i="206"/>
  <c r="S348" i="206"/>
  <c r="S344" i="206"/>
  <c r="S340" i="206"/>
  <c r="S336" i="206"/>
  <c r="R332" i="206"/>
  <c r="R328" i="206"/>
  <c r="R324" i="206"/>
  <c r="R320" i="206"/>
  <c r="S299" i="206"/>
  <c r="S295" i="206"/>
  <c r="S291" i="206"/>
  <c r="S287" i="206"/>
  <c r="AN284" i="206"/>
  <c r="R279" i="206"/>
  <c r="R275" i="206"/>
  <c r="R271" i="206"/>
  <c r="AP267" i="206"/>
  <c r="AR250" i="206"/>
  <c r="S246" i="206"/>
  <c r="S242" i="206"/>
  <c r="S238" i="206"/>
  <c r="S234" i="206"/>
  <c r="R230" i="206"/>
  <c r="R226" i="206"/>
  <c r="R222" i="206"/>
  <c r="R218" i="206"/>
  <c r="W7" i="2"/>
  <c r="K7" i="2"/>
  <c r="S519" i="206"/>
  <c r="S515" i="206"/>
  <c r="S511" i="206"/>
  <c r="S507" i="206"/>
  <c r="R503" i="206"/>
  <c r="R499" i="206"/>
  <c r="R495" i="206"/>
  <c r="R491" i="206"/>
  <c r="AO471" i="206"/>
  <c r="S466" i="206"/>
  <c r="S462" i="206"/>
  <c r="S458" i="206"/>
  <c r="AQ454" i="206"/>
  <c r="R450" i="206"/>
  <c r="R446" i="206"/>
  <c r="R442" i="206"/>
  <c r="R438" i="206"/>
  <c r="S417" i="206"/>
  <c r="S413" i="206"/>
  <c r="S409" i="206"/>
  <c r="S405" i="206"/>
  <c r="R401" i="206"/>
  <c r="R397" i="206"/>
  <c r="R393" i="206"/>
  <c r="R389" i="206"/>
  <c r="AO369" i="206"/>
  <c r="S364" i="206"/>
  <c r="S360" i="206"/>
  <c r="S356" i="206"/>
  <c r="AQ352" i="206"/>
  <c r="R348" i="206"/>
  <c r="R344" i="206"/>
  <c r="R340" i="206"/>
  <c r="R336" i="206"/>
  <c r="S315" i="206"/>
  <c r="S311" i="206"/>
  <c r="S307" i="206"/>
  <c r="S303" i="206"/>
  <c r="R299" i="206"/>
  <c r="R295" i="206"/>
  <c r="R291" i="206"/>
  <c r="R287" i="206"/>
  <c r="AO267" i="206"/>
  <c r="S262" i="206"/>
  <c r="S258" i="206"/>
  <c r="S254" i="206"/>
  <c r="AQ250" i="206"/>
  <c r="R246" i="206"/>
  <c r="R242" i="206"/>
  <c r="R238" i="206"/>
  <c r="R234" i="206"/>
  <c r="S213" i="206"/>
  <c r="S209" i="206"/>
  <c r="S205" i="206"/>
  <c r="V7" i="2"/>
  <c r="J7" i="2"/>
  <c r="R519" i="206"/>
  <c r="R515" i="206"/>
  <c r="R511" i="206"/>
  <c r="R507" i="206"/>
  <c r="S486" i="206"/>
  <c r="S482" i="206"/>
  <c r="S478" i="206"/>
  <c r="S474" i="206"/>
  <c r="AN471" i="206"/>
  <c r="R466" i="206"/>
  <c r="R462" i="206"/>
  <c r="R458" i="206"/>
  <c r="AP454" i="206"/>
  <c r="AR437" i="206"/>
  <c r="S433" i="206"/>
  <c r="S429" i="206"/>
  <c r="S425" i="206"/>
  <c r="S421" i="206"/>
  <c r="R417" i="206"/>
  <c r="R413" i="206"/>
  <c r="R409" i="206"/>
  <c r="R405" i="206"/>
  <c r="S384" i="206"/>
  <c r="S380" i="206"/>
  <c r="S376" i="206"/>
  <c r="S372" i="206"/>
  <c r="AN369" i="206"/>
  <c r="R364" i="206"/>
  <c r="R360" i="206"/>
  <c r="R356" i="206"/>
  <c r="AP352" i="206"/>
  <c r="AR335" i="206"/>
  <c r="S331" i="206"/>
  <c r="S327" i="206"/>
  <c r="S323" i="206"/>
  <c r="S319" i="206"/>
  <c r="R315" i="206"/>
  <c r="R311" i="206"/>
  <c r="R307" i="206"/>
  <c r="R303" i="206"/>
  <c r="S282" i="206"/>
  <c r="S278" i="206"/>
  <c r="S274" i="206"/>
  <c r="S270" i="206"/>
  <c r="AN267" i="206"/>
  <c r="R262" i="206"/>
  <c r="R258" i="206"/>
  <c r="R254" i="206"/>
  <c r="AP250" i="206"/>
  <c r="AR233" i="206"/>
  <c r="S229" i="206"/>
  <c r="S225" i="206"/>
  <c r="S221" i="206"/>
  <c r="S217" i="206"/>
  <c r="R213" i="206"/>
  <c r="R209" i="206"/>
  <c r="R205" i="206"/>
  <c r="AI7" i="2"/>
  <c r="U7" i="2"/>
  <c r="I7" i="2"/>
  <c r="S502" i="206"/>
  <c r="S498" i="206"/>
  <c r="S494" i="206"/>
  <c r="S490" i="206"/>
  <c r="R486" i="206"/>
  <c r="R482" i="206"/>
  <c r="R478" i="206"/>
  <c r="R474" i="206"/>
  <c r="AO454" i="206"/>
  <c r="S449" i="206"/>
  <c r="S445" i="206"/>
  <c r="S441" i="206"/>
  <c r="AQ437" i="206"/>
  <c r="R433" i="206"/>
  <c r="R429" i="206"/>
  <c r="R425" i="206"/>
  <c r="R421" i="206"/>
  <c r="S400" i="206"/>
  <c r="S396" i="206"/>
  <c r="S392" i="206"/>
  <c r="S388" i="206"/>
  <c r="R384" i="206"/>
  <c r="R380" i="206"/>
  <c r="R376" i="206"/>
  <c r="R372" i="206"/>
  <c r="AO352" i="206"/>
  <c r="S347" i="206"/>
  <c r="S343" i="206"/>
  <c r="S339" i="206"/>
  <c r="AQ335" i="206"/>
  <c r="R331" i="206"/>
  <c r="R327" i="206"/>
  <c r="R323" i="206"/>
  <c r="R319" i="206"/>
  <c r="S298" i="206"/>
  <c r="S294" i="206"/>
  <c r="S290" i="206"/>
  <c r="S286" i="206"/>
  <c r="R282" i="206"/>
  <c r="R278" i="206"/>
  <c r="R274" i="206"/>
  <c r="R270" i="206"/>
  <c r="AO250" i="206"/>
  <c r="S245" i="206"/>
  <c r="S241" i="206"/>
  <c r="S237" i="206"/>
  <c r="AQ233" i="206"/>
  <c r="R229" i="206"/>
  <c r="R225" i="206"/>
  <c r="R221" i="206"/>
  <c r="R217" i="206"/>
  <c r="AH7" i="2"/>
  <c r="T7" i="2"/>
  <c r="H7" i="2"/>
  <c r="S518" i="206"/>
  <c r="S514" i="206"/>
  <c r="S510" i="206"/>
  <c r="S506" i="206"/>
  <c r="R502" i="206"/>
  <c r="R498" i="206"/>
  <c r="R494" i="206"/>
  <c r="R490" i="206"/>
  <c r="S469" i="206"/>
  <c r="S465" i="206"/>
  <c r="S461" i="206"/>
  <c r="S457" i="206"/>
  <c r="AN454" i="206"/>
  <c r="R449" i="206"/>
  <c r="R445" i="206"/>
  <c r="R441" i="206"/>
  <c r="AP437" i="206"/>
  <c r="AR420" i="206"/>
  <c r="S416" i="206"/>
  <c r="S412" i="206"/>
  <c r="S408" i="206"/>
  <c r="S404" i="206"/>
  <c r="R400" i="206"/>
  <c r="R396" i="206"/>
  <c r="R392" i="206"/>
  <c r="R388" i="206"/>
  <c r="S367" i="206"/>
  <c r="S363" i="206"/>
  <c r="S359" i="206"/>
  <c r="S355" i="206"/>
  <c r="AN352" i="206"/>
  <c r="R347" i="206"/>
  <c r="R343" i="206"/>
  <c r="R339" i="206"/>
  <c r="AP335" i="206"/>
  <c r="AR318" i="206"/>
  <c r="S314" i="206"/>
  <c r="S310" i="206"/>
  <c r="S306" i="206"/>
  <c r="S302" i="206"/>
  <c r="R298" i="206"/>
  <c r="R294" i="206"/>
  <c r="R290" i="206"/>
  <c r="R286" i="206"/>
  <c r="S265" i="206"/>
  <c r="S261" i="206"/>
  <c r="S257" i="206"/>
  <c r="S253" i="206"/>
  <c r="AN250" i="206"/>
  <c r="R245" i="206"/>
  <c r="R241" i="206"/>
  <c r="R237" i="206"/>
  <c r="AP233" i="206"/>
  <c r="AR216" i="206"/>
  <c r="S212" i="206"/>
  <c r="S208" i="206"/>
  <c r="S204" i="206"/>
  <c r="AG7" i="2"/>
  <c r="S7" i="2"/>
  <c r="G7" i="2"/>
  <c r="R518" i="206"/>
  <c r="R514" i="206"/>
  <c r="R510" i="206"/>
  <c r="R506" i="206"/>
  <c r="S485" i="206"/>
  <c r="S481" i="206"/>
  <c r="S477" i="206"/>
  <c r="S473" i="206"/>
  <c r="R469" i="206"/>
  <c r="R465" i="206"/>
  <c r="R461" i="206"/>
  <c r="R457" i="206"/>
  <c r="AO437" i="206"/>
  <c r="S432" i="206"/>
  <c r="S428" i="206"/>
  <c r="S424" i="206"/>
  <c r="AQ420" i="206"/>
  <c r="R416" i="206"/>
  <c r="R412" i="206"/>
  <c r="R408" i="206"/>
  <c r="R404" i="206"/>
  <c r="S383" i="206"/>
  <c r="S379" i="206"/>
  <c r="S375" i="206"/>
  <c r="S371" i="206"/>
  <c r="R367" i="206"/>
  <c r="R363" i="206"/>
  <c r="R359" i="206"/>
  <c r="R355" i="206"/>
  <c r="AO335" i="206"/>
  <c r="S330" i="206"/>
  <c r="S326" i="206"/>
  <c r="S322" i="206"/>
  <c r="AQ318" i="206"/>
  <c r="R314" i="206"/>
  <c r="R310" i="206"/>
  <c r="R306" i="206"/>
  <c r="R302" i="206"/>
  <c r="S281" i="206"/>
  <c r="S277" i="206"/>
  <c r="S273" i="206"/>
  <c r="S269" i="206"/>
  <c r="R265" i="206"/>
  <c r="R261" i="206"/>
  <c r="R257" i="206"/>
  <c r="R253" i="206"/>
  <c r="AO233" i="206"/>
  <c r="S228" i="206"/>
  <c r="S224" i="206"/>
  <c r="S220" i="206"/>
  <c r="AQ216" i="206"/>
  <c r="R212" i="206"/>
  <c r="R208" i="206"/>
  <c r="R204" i="206"/>
  <c r="AE7" i="2"/>
  <c r="Q8" i="206"/>
  <c r="AR505" i="206"/>
  <c r="S501" i="206"/>
  <c r="S497" i="206"/>
  <c r="S493" i="206"/>
  <c r="S489" i="206"/>
  <c r="R485" i="206"/>
  <c r="R481" i="206"/>
  <c r="R477" i="206"/>
  <c r="R473" i="206"/>
  <c r="S452" i="206"/>
  <c r="S448" i="206"/>
  <c r="S444" i="206"/>
  <c r="S440" i="206"/>
  <c r="AN437" i="206"/>
  <c r="R432" i="206"/>
  <c r="R428" i="206"/>
  <c r="R424" i="206"/>
  <c r="AP420" i="206"/>
  <c r="AR403" i="206"/>
  <c r="S399" i="206"/>
  <c r="S395" i="206"/>
  <c r="S391" i="206"/>
  <c r="S387" i="206"/>
  <c r="R383" i="206"/>
  <c r="R379" i="206"/>
  <c r="R375" i="206"/>
  <c r="R371" i="206"/>
  <c r="S350" i="206"/>
  <c r="S346" i="206"/>
  <c r="S342" i="206"/>
  <c r="S338" i="206"/>
  <c r="AN335" i="206"/>
  <c r="R330" i="206"/>
  <c r="R326" i="206"/>
  <c r="R322" i="206"/>
  <c r="AP318" i="206"/>
  <c r="AR301" i="206"/>
  <c r="S297" i="206"/>
  <c r="S293" i="206"/>
  <c r="S289" i="206"/>
  <c r="S285" i="206"/>
  <c r="R281" i="206"/>
  <c r="R277" i="206"/>
  <c r="R273" i="206"/>
  <c r="R269" i="206"/>
  <c r="S248" i="206"/>
  <c r="S244" i="206"/>
  <c r="S240" i="206"/>
  <c r="S236" i="206"/>
  <c r="AN233" i="206"/>
  <c r="R228" i="206"/>
  <c r="R224" i="206"/>
  <c r="R220" i="206"/>
  <c r="AP216" i="206"/>
  <c r="R7" i="206"/>
  <c r="R23" i="206"/>
  <c r="S21" i="206"/>
  <c r="AN29" i="206"/>
  <c r="S32" i="206"/>
  <c r="S36" i="206"/>
  <c r="S40" i="206"/>
  <c r="S44" i="206"/>
  <c r="S63" i="206"/>
  <c r="R65" i="206"/>
  <c r="R69" i="206"/>
  <c r="R73" i="206"/>
  <c r="R77" i="206"/>
  <c r="S81" i="206"/>
  <c r="S85" i="206"/>
  <c r="S89" i="206"/>
  <c r="S93" i="206"/>
  <c r="AR97" i="206"/>
  <c r="AP114" i="206"/>
  <c r="R118" i="206"/>
  <c r="R122" i="206"/>
  <c r="R126" i="206"/>
  <c r="AN131" i="206"/>
  <c r="S134" i="206"/>
  <c r="S138" i="206"/>
  <c r="S142" i="206"/>
  <c r="S146" i="206"/>
  <c r="S165" i="206"/>
  <c r="R167" i="206"/>
  <c r="R171" i="206"/>
  <c r="R175" i="206"/>
  <c r="R179" i="206"/>
  <c r="S183" i="206"/>
  <c r="S187" i="206"/>
  <c r="S191" i="206"/>
  <c r="S195" i="206"/>
  <c r="AR199" i="206"/>
  <c r="R211" i="206"/>
  <c r="S219" i="206"/>
  <c r="S227" i="206"/>
  <c r="R236" i="206"/>
  <c r="S243" i="206"/>
  <c r="R289" i="206"/>
  <c r="S296" i="206"/>
  <c r="S304" i="206"/>
  <c r="AO318" i="206"/>
  <c r="R358" i="206"/>
  <c r="S365" i="206"/>
  <c r="AP403" i="206"/>
  <c r="S437" i="206"/>
  <c r="R443" i="206"/>
  <c r="S464" i="206"/>
  <c r="S472" i="206"/>
  <c r="S480" i="206"/>
  <c r="AR488" i="206"/>
  <c r="R496" i="206"/>
  <c r="R517" i="206"/>
  <c r="S267" i="206"/>
  <c r="S369" i="206"/>
  <c r="S471" i="206"/>
  <c r="R284" i="206"/>
  <c r="R386" i="206"/>
  <c r="R488" i="206"/>
  <c r="S284" i="206"/>
  <c r="S386" i="206"/>
  <c r="S488" i="206"/>
  <c r="R301" i="206"/>
  <c r="R403" i="206"/>
  <c r="R505" i="206"/>
  <c r="S301" i="206"/>
  <c r="S403" i="206"/>
  <c r="S505" i="206"/>
  <c r="R216" i="206"/>
  <c r="R318" i="206"/>
  <c r="R420" i="206"/>
  <c r="S216" i="206"/>
  <c r="S318" i="206"/>
  <c r="S420" i="206"/>
  <c r="R233" i="206"/>
  <c r="R335" i="206"/>
  <c r="R437" i="206"/>
  <c r="Z8" i="206"/>
  <c r="I8" i="206"/>
  <c r="AE8" i="206"/>
  <c r="AF8" i="206"/>
  <c r="AA8" i="206"/>
  <c r="AH8" i="206"/>
  <c r="M8" i="206"/>
  <c r="AG8" i="206"/>
  <c r="AI8" i="206"/>
  <c r="Y8" i="206"/>
  <c r="AM8" i="206"/>
  <c r="X8" i="206"/>
  <c r="AL8" i="206"/>
  <c r="K8" i="206"/>
  <c r="AK8" i="206"/>
  <c r="L8" i="206"/>
  <c r="AD8" i="206"/>
  <c r="AB8" i="206"/>
  <c r="O8" i="206"/>
  <c r="N8" i="206"/>
  <c r="J8" i="206"/>
  <c r="GL7" i="225"/>
  <c r="GN7" i="225" s="1"/>
  <c r="GP7" i="225" s="1"/>
  <c r="GR7" i="225" s="1"/>
  <c r="GT7" i="225" s="1"/>
  <c r="GV7" i="225" s="1"/>
  <c r="GX7" i="225" s="1"/>
  <c r="GZ7" i="225" s="1"/>
  <c r="HB7" i="225" s="1"/>
  <c r="HD7" i="225" s="1"/>
  <c r="HF7" i="225" s="1"/>
  <c r="HH7" i="225" s="1"/>
  <c r="HJ7" i="225" s="1"/>
  <c r="HL7" i="225" s="1"/>
  <c r="HN7" i="225" s="1"/>
  <c r="HP7" i="225" s="1"/>
  <c r="HR7" i="225" s="1"/>
  <c r="HT7" i="225" s="1"/>
  <c r="HV7" i="225" s="1"/>
  <c r="HX7" i="225" s="1"/>
  <c r="HZ7" i="225" s="1"/>
  <c r="IB7" i="225" s="1"/>
  <c r="ID7" i="225" s="1"/>
  <c r="IF7" i="225" s="1"/>
  <c r="IH7" i="225" s="1"/>
  <c r="IJ7" i="225" s="1"/>
  <c r="IL7" i="225" s="1"/>
  <c r="IN7" i="225" s="1"/>
  <c r="IP7" i="225" s="1"/>
  <c r="IR7" i="225" s="1"/>
  <c r="IT7" i="225" s="1"/>
  <c r="IV7" i="225" s="1"/>
  <c r="IX7" i="225" s="1"/>
  <c r="IZ7" i="225" s="1"/>
  <c r="JB7" i="225" s="1"/>
  <c r="JD7" i="225" s="1"/>
  <c r="JF7" i="225" s="1"/>
  <c r="JH7" i="225" s="1"/>
  <c r="JJ7" i="225" s="1"/>
  <c r="JL7" i="225" s="1"/>
  <c r="JN7" i="225" s="1"/>
  <c r="JP7" i="225" s="1"/>
  <c r="JR7" i="225" s="1"/>
  <c r="JT7" i="225" s="1"/>
  <c r="JV7" i="225" s="1"/>
  <c r="JX7" i="225" s="1"/>
  <c r="JZ7" i="225" s="1"/>
  <c r="KB7" i="225" s="1"/>
  <c r="KD7" i="225" s="1"/>
  <c r="KF7" i="225" s="1"/>
  <c r="KH7" i="225" s="1"/>
  <c r="KJ7" i="225" s="1"/>
  <c r="CL7" i="225"/>
  <c r="CN7" i="225" s="1"/>
  <c r="CP7" i="225" s="1"/>
  <c r="CR7" i="225" s="1"/>
  <c r="CT7" i="225" s="1"/>
  <c r="CV7" i="225" s="1"/>
  <c r="CX7" i="225" s="1"/>
  <c r="CZ7" i="225" s="1"/>
  <c r="DB7" i="225" s="1"/>
  <c r="DD7" i="225" s="1"/>
  <c r="DF7" i="225" s="1"/>
  <c r="DH7" i="225" s="1"/>
  <c r="DJ7" i="225" s="1"/>
  <c r="DL7" i="225" s="1"/>
  <c r="DN7" i="225" s="1"/>
  <c r="DP7" i="225" s="1"/>
  <c r="DR7" i="225" s="1"/>
  <c r="DT7" i="225" s="1"/>
  <c r="DV7" i="225" s="1"/>
  <c r="DX7" i="225" s="1"/>
  <c r="DZ7" i="225" s="1"/>
  <c r="EB7" i="225" s="1"/>
  <c r="ED7" i="225" s="1"/>
  <c r="EF7" i="225" s="1"/>
  <c r="EH7" i="225" s="1"/>
  <c r="EJ7" i="225" s="1"/>
  <c r="EL7" i="225" s="1"/>
  <c r="EN7" i="225" s="1"/>
  <c r="EP7" i="225" s="1"/>
  <c r="ER7" i="225" s="1"/>
  <c r="ET7" i="225" s="1"/>
  <c r="EV7" i="225" s="1"/>
  <c r="EX7" i="225" s="1"/>
  <c r="EZ7" i="225" s="1"/>
  <c r="FB7" i="225" s="1"/>
  <c r="FD7" i="225" s="1"/>
  <c r="FF7" i="225" s="1"/>
  <c r="FH7" i="225" s="1"/>
  <c r="FJ7" i="225" s="1"/>
  <c r="FL7" i="225" s="1"/>
  <c r="FN7" i="225" s="1"/>
  <c r="FP7" i="225" s="1"/>
  <c r="FR7" i="225" s="1"/>
  <c r="FT7" i="225" s="1"/>
  <c r="FV7" i="225" s="1"/>
  <c r="FX7" i="225" s="1"/>
  <c r="FZ7" i="225" s="1"/>
  <c r="GB7" i="225" s="1"/>
  <c r="GD7" i="225" s="1"/>
  <c r="GF7" i="225" s="1"/>
  <c r="GH7" i="225" s="1"/>
  <c r="L33" i="202"/>
  <c r="C5" i="202"/>
  <c r="E3" i="193"/>
  <c r="E5" i="193"/>
  <c r="AQ6" i="215" l="1"/>
  <c r="AM22" i="2" s="1"/>
  <c r="AR6" i="223"/>
  <c r="AN30" i="2" s="1"/>
  <c r="AO6" i="216"/>
  <c r="AK23" i="2" s="1"/>
  <c r="U169" i="218"/>
  <c r="U141" i="222"/>
  <c r="U67" i="218"/>
  <c r="U55" i="217"/>
  <c r="U21" i="215"/>
  <c r="U43" i="223"/>
  <c r="AP6" i="224"/>
  <c r="AL31" i="2" s="1"/>
  <c r="AQ6" i="212"/>
  <c r="AM19" i="2" s="1"/>
  <c r="U102" i="219"/>
  <c r="AO6" i="221"/>
  <c r="AK28" i="2" s="1"/>
  <c r="U18" i="222"/>
  <c r="U158" i="217"/>
  <c r="U22" i="217"/>
  <c r="AR6" i="224"/>
  <c r="AN31" i="2" s="1"/>
  <c r="AR6" i="217"/>
  <c r="AN24" i="2" s="1"/>
  <c r="U69" i="222"/>
  <c r="AQ6" i="219"/>
  <c r="AM26" i="2" s="1"/>
  <c r="AO6" i="205"/>
  <c r="AK13" i="2" s="1"/>
  <c r="AK6" i="210"/>
  <c r="AR6" i="209"/>
  <c r="AN16" i="2" s="1"/>
  <c r="AK6" i="212"/>
  <c r="R6" i="218"/>
  <c r="AT218" i="216"/>
  <c r="AT60" i="216"/>
  <c r="AV60" i="216" s="1"/>
  <c r="AT190" i="216"/>
  <c r="AV190" i="216" s="1"/>
  <c r="AT44" i="216"/>
  <c r="AV44" i="216" s="1"/>
  <c r="AT38" i="216"/>
  <c r="AV38" i="216" s="1"/>
  <c r="AT61" i="216"/>
  <c r="AV61" i="216" s="1"/>
  <c r="AT512" i="216"/>
  <c r="AV512" i="216" s="1"/>
  <c r="AT425" i="216"/>
  <c r="AT430" i="216"/>
  <c r="AT408" i="216"/>
  <c r="AV408" i="216" s="1"/>
  <c r="AT373" i="216"/>
  <c r="AT395" i="216"/>
  <c r="AT387" i="216"/>
  <c r="AV387" i="216" s="1"/>
  <c r="AT413" i="216"/>
  <c r="AT371" i="216"/>
  <c r="AV371" i="216" s="1"/>
  <c r="AT264" i="216"/>
  <c r="AV264" i="216" s="1"/>
  <c r="AT265" i="216"/>
  <c r="AT321" i="216"/>
  <c r="AV321" i="216" s="1"/>
  <c r="AT202" i="216"/>
  <c r="AT217" i="216"/>
  <c r="AV217" i="216" s="1"/>
  <c r="AT63" i="216"/>
  <c r="AV63" i="216" s="1"/>
  <c r="AT68" i="216"/>
  <c r="AV68" i="216" s="1"/>
  <c r="AT42" i="216"/>
  <c r="AV42" i="216" s="1"/>
  <c r="AT508" i="216"/>
  <c r="AV508" i="216" s="1"/>
  <c r="AT421" i="216"/>
  <c r="AT426" i="216"/>
  <c r="AV426" i="216" s="1"/>
  <c r="AT405" i="216"/>
  <c r="AV405" i="216" s="1"/>
  <c r="AT447" i="216"/>
  <c r="AT376" i="216"/>
  <c r="AT381" i="216"/>
  <c r="AT375" i="216"/>
  <c r="AV375" i="216" s="1"/>
  <c r="AT347" i="216"/>
  <c r="AV347" i="216" s="1"/>
  <c r="AT260" i="216"/>
  <c r="AV260" i="216" s="1"/>
  <c r="AT261" i="216"/>
  <c r="AV261" i="216" s="1"/>
  <c r="AT319" i="216"/>
  <c r="AV319" i="216" s="1"/>
  <c r="AT195" i="216"/>
  <c r="AV195" i="216" s="1"/>
  <c r="AT227" i="216"/>
  <c r="AV227" i="216" s="1"/>
  <c r="AT12" i="216"/>
  <c r="AT52" i="216"/>
  <c r="AV52" i="216" s="1"/>
  <c r="AT501" i="216"/>
  <c r="AV501" i="216" s="1"/>
  <c r="AT517" i="216"/>
  <c r="AV517" i="216" s="1"/>
  <c r="AT422" i="216"/>
  <c r="AV422" i="216" s="1"/>
  <c r="AT397" i="216"/>
  <c r="AV397" i="216" s="1"/>
  <c r="AT438" i="216"/>
  <c r="AV438" i="216" s="1"/>
  <c r="AT365" i="216"/>
  <c r="AT356" i="216"/>
  <c r="AV356" i="216" s="1"/>
  <c r="AT354" i="216"/>
  <c r="AV354" i="216" s="1"/>
  <c r="AT330" i="216"/>
  <c r="AV330" i="216" s="1"/>
  <c r="AT256" i="216"/>
  <c r="AV256" i="216" s="1"/>
  <c r="AT257" i="216"/>
  <c r="AV257" i="216" s="1"/>
  <c r="AT315" i="216"/>
  <c r="AV315" i="216" s="1"/>
  <c r="AT191" i="216"/>
  <c r="AV191" i="216" s="1"/>
  <c r="AT211" i="216"/>
  <c r="AV211" i="216" s="1"/>
  <c r="AT50" i="216"/>
  <c r="AV50" i="216" s="1"/>
  <c r="AT16" i="216"/>
  <c r="AV16" i="216" s="1"/>
  <c r="AT497" i="216"/>
  <c r="AV497" i="216" s="1"/>
  <c r="AT513" i="216"/>
  <c r="AT415" i="216"/>
  <c r="AV415" i="216" s="1"/>
  <c r="AT503" i="216"/>
  <c r="AT390" i="216"/>
  <c r="AV390" i="216" s="1"/>
  <c r="AT355" i="216"/>
  <c r="AV355" i="216" s="1"/>
  <c r="AT346" i="216"/>
  <c r="AV346" i="216" s="1"/>
  <c r="AT296" i="216"/>
  <c r="AV296" i="216" s="1"/>
  <c r="AT326" i="216"/>
  <c r="AV326" i="216" s="1"/>
  <c r="AT252" i="216"/>
  <c r="AT253" i="216"/>
  <c r="AV253" i="216" s="1"/>
  <c r="AT311" i="216"/>
  <c r="AT187" i="216"/>
  <c r="AV187" i="216" s="1"/>
  <c r="AT207" i="216"/>
  <c r="AV207" i="216" s="1"/>
  <c r="AT20" i="216"/>
  <c r="AV20" i="216" s="1"/>
  <c r="AT493" i="216"/>
  <c r="AV493" i="216" s="1"/>
  <c r="AT509" i="216"/>
  <c r="AV509" i="216" s="1"/>
  <c r="AT411" i="216"/>
  <c r="AT499" i="216"/>
  <c r="AV499" i="216" s="1"/>
  <c r="AT462" i="216"/>
  <c r="AT345" i="216"/>
  <c r="AT458" i="216"/>
  <c r="AT289" i="216"/>
  <c r="AT322" i="216"/>
  <c r="AV322" i="216" s="1"/>
  <c r="AT245" i="216"/>
  <c r="AV245" i="216" s="1"/>
  <c r="AT246" i="216"/>
  <c r="AV246" i="216" s="1"/>
  <c r="AT307" i="216"/>
  <c r="AV307" i="216" s="1"/>
  <c r="AT183" i="216"/>
  <c r="AV183" i="216" s="1"/>
  <c r="AT203" i="216"/>
  <c r="AV203" i="216" s="1"/>
  <c r="AT24" i="216"/>
  <c r="AV24" i="216" s="1"/>
  <c r="AT49" i="216"/>
  <c r="AV49" i="216" s="1"/>
  <c r="AT489" i="216"/>
  <c r="AV489" i="216" s="1"/>
  <c r="AT502" i="216"/>
  <c r="AV502" i="216" s="1"/>
  <c r="AT407" i="216"/>
  <c r="AT495" i="216"/>
  <c r="AT428" i="216"/>
  <c r="AV428" i="216" s="1"/>
  <c r="AT514" i="216"/>
  <c r="AT442" i="216"/>
  <c r="AV442" i="216" s="1"/>
  <c r="AT278" i="216"/>
  <c r="AV278" i="216" s="1"/>
  <c r="AT318" i="216"/>
  <c r="AV318" i="216" s="1"/>
  <c r="AT353" i="216"/>
  <c r="AV353" i="216" s="1"/>
  <c r="AT313" i="216"/>
  <c r="AV313" i="216" s="1"/>
  <c r="AT303" i="216"/>
  <c r="AV303" i="216" s="1"/>
  <c r="AT180" i="216"/>
  <c r="AT196" i="216"/>
  <c r="AV196" i="216" s="1"/>
  <c r="AT84" i="216"/>
  <c r="AV84" i="216" s="1"/>
  <c r="AT515" i="216"/>
  <c r="AV515" i="216" s="1"/>
  <c r="AT459" i="216"/>
  <c r="AV459" i="216" s="1"/>
  <c r="AT468" i="216"/>
  <c r="AV468" i="216" s="1"/>
  <c r="AT382" i="216"/>
  <c r="AT435" i="216"/>
  <c r="AV435" i="216" s="1"/>
  <c r="AT506" i="216"/>
  <c r="AT372" i="216"/>
  <c r="AV372" i="216" s="1"/>
  <c r="AT359" i="216"/>
  <c r="AT248" i="216"/>
  <c r="AT304" i="216"/>
  <c r="AV304" i="216" s="1"/>
  <c r="AT364" i="216"/>
  <c r="AV364" i="216" s="1"/>
  <c r="AT396" i="216"/>
  <c r="AT262" i="216"/>
  <c r="AV262" i="216" s="1"/>
  <c r="AT339" i="216"/>
  <c r="AV339" i="216" s="1"/>
  <c r="AT150" i="216"/>
  <c r="AV150" i="216" s="1"/>
  <c r="AT90" i="216"/>
  <c r="AV90" i="216" s="1"/>
  <c r="AT86" i="216"/>
  <c r="AV86" i="216" s="1"/>
  <c r="AT132" i="216"/>
  <c r="AV132" i="216" s="1"/>
  <c r="AT105" i="216"/>
  <c r="AV105" i="216" s="1"/>
  <c r="AT511" i="216"/>
  <c r="AV511" i="216" s="1"/>
  <c r="AT455" i="216"/>
  <c r="AV455" i="216" s="1"/>
  <c r="AT464" i="216"/>
  <c r="AV464" i="216" s="1"/>
  <c r="AT65" i="216"/>
  <c r="AV65" i="216" s="1"/>
  <c r="AT496" i="216"/>
  <c r="AT479" i="216"/>
  <c r="AT450" i="216"/>
  <c r="AV450" i="216" s="1"/>
  <c r="AT465" i="216"/>
  <c r="AV465" i="216" s="1"/>
  <c r="AT379" i="216"/>
  <c r="AT362" i="216"/>
  <c r="AV362" i="216" s="1"/>
  <c r="AT340" i="216"/>
  <c r="AT331" i="216"/>
  <c r="AV331" i="216" s="1"/>
  <c r="AT168" i="216"/>
  <c r="AV168" i="216" s="1"/>
  <c r="AT238" i="216"/>
  <c r="AV238" i="216" s="1"/>
  <c r="AT236" i="216"/>
  <c r="AV236" i="216" s="1"/>
  <c r="AT155" i="216"/>
  <c r="AT149" i="216"/>
  <c r="AT156" i="216"/>
  <c r="AV156" i="216" s="1"/>
  <c r="AT22" i="216"/>
  <c r="AV22" i="216" s="1"/>
  <c r="AT165" i="216"/>
  <c r="AV165" i="216" s="1"/>
  <c r="AT82" i="216"/>
  <c r="AV82" i="216" s="1"/>
  <c r="AT97" i="216"/>
  <c r="AV97" i="216" s="1"/>
  <c r="AT492" i="216"/>
  <c r="AV492" i="216" s="1"/>
  <c r="AT475" i="216"/>
  <c r="AV475" i="216" s="1"/>
  <c r="AT491" i="216"/>
  <c r="AT454" i="216"/>
  <c r="AV454" i="216" s="1"/>
  <c r="AT476" i="216"/>
  <c r="AT332" i="216"/>
  <c r="AV332" i="216" s="1"/>
  <c r="AT338" i="216"/>
  <c r="AV338" i="216" s="1"/>
  <c r="AT329" i="216"/>
  <c r="AV329" i="216" s="1"/>
  <c r="AT161" i="216"/>
  <c r="AV161" i="216" s="1"/>
  <c r="AT224" i="216"/>
  <c r="AT228" i="216"/>
  <c r="AT151" i="216"/>
  <c r="AV151" i="216" s="1"/>
  <c r="AT171" i="216"/>
  <c r="AT141" i="216"/>
  <c r="AT26" i="216"/>
  <c r="AV26" i="216" s="1"/>
  <c r="AT66" i="216"/>
  <c r="AV66" i="216" s="1"/>
  <c r="AT199" i="216"/>
  <c r="AV199" i="216" s="1"/>
  <c r="AT505" i="216"/>
  <c r="AV505" i="216" s="1"/>
  <c r="AT128" i="216"/>
  <c r="AV128" i="216" s="1"/>
  <c r="AT520" i="216"/>
  <c r="AV520" i="216" s="1"/>
  <c r="AT460" i="216"/>
  <c r="AV460" i="216" s="1"/>
  <c r="AT432" i="216"/>
  <c r="AT412" i="216"/>
  <c r="AV412" i="216" s="1"/>
  <c r="AT431" i="216"/>
  <c r="AV431" i="216" s="1"/>
  <c r="AT328" i="216"/>
  <c r="AV328" i="216" s="1"/>
  <c r="AT336" i="216"/>
  <c r="AT327" i="216"/>
  <c r="AT157" i="216"/>
  <c r="AV157" i="216" s="1"/>
  <c r="AT241" i="216"/>
  <c r="AV241" i="216" s="1"/>
  <c r="AT239" i="216"/>
  <c r="AV239" i="216" s="1"/>
  <c r="AT142" i="216"/>
  <c r="AV142" i="216" s="1"/>
  <c r="AT145" i="216"/>
  <c r="AV145" i="216" s="1"/>
  <c r="AT134" i="216"/>
  <c r="AV134" i="216" s="1"/>
  <c r="AT29" i="216"/>
  <c r="AV29" i="216" s="1"/>
  <c r="AT403" i="216"/>
  <c r="AT94" i="216"/>
  <c r="AV94" i="216" s="1"/>
  <c r="AT516" i="216"/>
  <c r="AT456" i="216"/>
  <c r="AV456" i="216" s="1"/>
  <c r="AT427" i="216"/>
  <c r="AV427" i="216" s="1"/>
  <c r="AT510" i="216"/>
  <c r="AV510" i="216" s="1"/>
  <c r="AT409" i="216"/>
  <c r="AV409" i="216" s="1"/>
  <c r="AT324" i="216"/>
  <c r="AV324" i="216" s="1"/>
  <c r="AT299" i="216"/>
  <c r="AV299" i="216" s="1"/>
  <c r="AT325" i="216"/>
  <c r="AV325" i="216" s="1"/>
  <c r="AT153" i="216"/>
  <c r="AT233" i="216"/>
  <c r="AV233" i="216" s="1"/>
  <c r="AT225" i="216"/>
  <c r="AV225" i="216" s="1"/>
  <c r="AT133" i="216"/>
  <c r="AV133" i="216" s="1"/>
  <c r="AT138" i="216"/>
  <c r="AV138" i="216" s="1"/>
  <c r="AT123" i="216"/>
  <c r="AV123" i="216" s="1"/>
  <c r="AT33" i="216"/>
  <c r="AV33" i="216" s="1"/>
  <c r="AT31" i="216"/>
  <c r="AV31" i="216" s="1"/>
  <c r="AT131" i="216"/>
  <c r="AV131" i="216" s="1"/>
  <c r="AT486" i="216"/>
  <c r="AV486" i="216" s="1"/>
  <c r="AT449" i="216"/>
  <c r="AV449" i="216" s="1"/>
  <c r="AT485" i="216"/>
  <c r="AV485" i="216" s="1"/>
  <c r="AT414" i="216"/>
  <c r="AV414" i="216" s="1"/>
  <c r="AT377" i="216"/>
  <c r="AV377" i="216" s="1"/>
  <c r="AT320" i="216"/>
  <c r="AV320" i="216" s="1"/>
  <c r="AT290" i="216"/>
  <c r="AV290" i="216" s="1"/>
  <c r="AT323" i="216"/>
  <c r="AT247" i="216"/>
  <c r="AV247" i="216" s="1"/>
  <c r="AT231" i="216"/>
  <c r="AT222" i="216"/>
  <c r="AT125" i="216"/>
  <c r="AV125" i="216" s="1"/>
  <c r="AT129" i="216"/>
  <c r="AV129" i="216" s="1"/>
  <c r="AT119" i="216"/>
  <c r="AT37" i="216"/>
  <c r="AV37" i="216" s="1"/>
  <c r="AT35" i="216"/>
  <c r="AT482" i="216"/>
  <c r="AV482" i="216" s="1"/>
  <c r="AT445" i="216"/>
  <c r="AV445" i="216" s="1"/>
  <c r="AT477" i="216"/>
  <c r="AV477" i="216" s="1"/>
  <c r="AT410" i="216"/>
  <c r="AV410" i="216" s="1"/>
  <c r="AT366" i="216"/>
  <c r="AV366" i="216" s="1"/>
  <c r="AT294" i="216"/>
  <c r="AT344" i="216"/>
  <c r="AV344" i="216" s="1"/>
  <c r="AT293" i="216"/>
  <c r="AT240" i="216"/>
  <c r="AV240" i="216" s="1"/>
  <c r="AT212" i="216"/>
  <c r="AV212" i="216" s="1"/>
  <c r="AT242" i="216"/>
  <c r="AV242" i="216" s="1"/>
  <c r="AT121" i="216"/>
  <c r="AV121" i="216" s="1"/>
  <c r="AT126" i="216"/>
  <c r="AV126" i="216" s="1"/>
  <c r="AT115" i="216"/>
  <c r="AT48" i="216"/>
  <c r="AV48" i="216" s="1"/>
  <c r="AT488" i="216"/>
  <c r="AV488" i="216" s="1"/>
  <c r="AT160" i="216"/>
  <c r="AV160" i="216" s="1"/>
  <c r="AT39" i="216"/>
  <c r="AV39" i="216" s="1"/>
  <c r="AT478" i="216"/>
  <c r="AV478" i="216" s="1"/>
  <c r="AT441" i="216"/>
  <c r="AV441" i="216" s="1"/>
  <c r="AT446" i="216"/>
  <c r="AV446" i="216" s="1"/>
  <c r="AT399" i="216"/>
  <c r="AT349" i="216"/>
  <c r="AV349" i="216" s="1"/>
  <c r="AT316" i="216"/>
  <c r="AT297" i="216"/>
  <c r="AV297" i="216" s="1"/>
  <c r="AT357" i="216"/>
  <c r="AT220" i="216"/>
  <c r="AT208" i="216"/>
  <c r="AV208" i="216" s="1"/>
  <c r="AT234" i="216"/>
  <c r="AV234" i="216" s="1"/>
  <c r="AT117" i="216"/>
  <c r="AV117" i="216" s="1"/>
  <c r="AT122" i="216"/>
  <c r="AV122" i="216" s="1"/>
  <c r="AT112" i="216"/>
  <c r="AV112" i="216" s="1"/>
  <c r="AT386" i="216"/>
  <c r="AV386" i="216" s="1"/>
  <c r="AT43" i="216"/>
  <c r="AV43" i="216" s="1"/>
  <c r="AT474" i="216"/>
  <c r="AV474" i="216" s="1"/>
  <c r="AT434" i="216"/>
  <c r="AV434" i="216" s="1"/>
  <c r="AT417" i="216"/>
  <c r="AT481" i="216"/>
  <c r="AT383" i="216"/>
  <c r="AV383" i="216" s="1"/>
  <c r="AT314" i="216"/>
  <c r="AT285" i="216"/>
  <c r="AV285" i="216" s="1"/>
  <c r="AT281" i="216"/>
  <c r="AV281" i="216" s="1"/>
  <c r="AT214" i="216"/>
  <c r="AT204" i="216"/>
  <c r="AV204" i="216" s="1"/>
  <c r="AT146" i="216"/>
  <c r="AV146" i="216" s="1"/>
  <c r="AT110" i="216"/>
  <c r="AT118" i="216"/>
  <c r="AV118" i="216" s="1"/>
  <c r="AT108" i="216"/>
  <c r="AV108" i="216" s="1"/>
  <c r="AT101" i="216"/>
  <c r="AV101" i="216" s="1"/>
  <c r="AT80" i="216"/>
  <c r="AV80" i="216" s="1"/>
  <c r="AT444" i="216"/>
  <c r="AV444" i="216" s="1"/>
  <c r="AT393" i="216"/>
  <c r="AV393" i="216" s="1"/>
  <c r="AT392" i="216"/>
  <c r="AV392" i="216" s="1"/>
  <c r="AT391" i="216"/>
  <c r="AT291" i="216"/>
  <c r="AV291" i="216" s="1"/>
  <c r="AT302" i="216"/>
  <c r="AT309" i="216"/>
  <c r="AV309" i="216" s="1"/>
  <c r="AT335" i="216"/>
  <c r="AV335" i="216" s="1"/>
  <c r="AT188" i="216"/>
  <c r="AT185" i="216"/>
  <c r="AV185" i="216" s="1"/>
  <c r="AT201" i="216"/>
  <c r="AV201" i="216" s="1"/>
  <c r="AT91" i="216"/>
  <c r="AV91" i="216" s="1"/>
  <c r="AT99" i="216"/>
  <c r="AV99" i="216" s="1"/>
  <c r="AT85" i="216"/>
  <c r="AT352" i="216"/>
  <c r="AV352" i="216" s="1"/>
  <c r="AT440" i="216"/>
  <c r="AV440" i="216" s="1"/>
  <c r="AT389" i="216"/>
  <c r="AV389" i="216" s="1"/>
  <c r="AT384" i="216"/>
  <c r="AV384" i="216" s="1"/>
  <c r="AT361" i="216"/>
  <c r="AV361" i="216" s="1"/>
  <c r="AT274" i="216"/>
  <c r="AV274" i="216" s="1"/>
  <c r="AT282" i="216"/>
  <c r="AV282" i="216" s="1"/>
  <c r="AT305" i="216"/>
  <c r="AV305" i="216" s="1"/>
  <c r="AT237" i="216"/>
  <c r="AV237" i="216" s="1"/>
  <c r="AT184" i="216"/>
  <c r="AT178" i="216"/>
  <c r="AT175" i="216"/>
  <c r="AV175" i="216" s="1"/>
  <c r="AT87" i="216"/>
  <c r="AV87" i="216" s="1"/>
  <c r="AT219" i="216"/>
  <c r="AT81" i="216"/>
  <c r="AV81" i="216" s="1"/>
  <c r="AT71" i="216"/>
  <c r="AV71" i="216" s="1"/>
  <c r="AT369" i="216"/>
  <c r="AV369" i="216" s="1"/>
  <c r="AT73" i="216"/>
  <c r="AV73" i="216" s="1"/>
  <c r="AT67" i="216"/>
  <c r="AV67" i="216" s="1"/>
  <c r="AT448" i="216"/>
  <c r="AV448" i="216" s="1"/>
  <c r="AT398" i="216"/>
  <c r="AT298" i="216"/>
  <c r="AT268" i="216"/>
  <c r="AV268" i="216" s="1"/>
  <c r="AT192" i="216"/>
  <c r="AV192" i="216" s="1"/>
  <c r="AT116" i="216"/>
  <c r="AV116" i="216" s="1"/>
  <c r="AT103" i="216"/>
  <c r="AV103" i="216" s="1"/>
  <c r="AT19" i="216"/>
  <c r="AV19" i="216" s="1"/>
  <c r="AT429" i="216"/>
  <c r="AV429" i="216" s="1"/>
  <c r="AT404" i="216"/>
  <c r="AV404" i="216" s="1"/>
  <c r="AT263" i="216"/>
  <c r="AT295" i="216"/>
  <c r="AV295" i="216" s="1"/>
  <c r="AT173" i="216"/>
  <c r="AV173" i="216" s="1"/>
  <c r="AT250" i="216"/>
  <c r="AV250" i="216" s="1"/>
  <c r="AT205" i="216"/>
  <c r="AV205" i="216" s="1"/>
  <c r="AT75" i="216"/>
  <c r="AV75" i="216" s="1"/>
  <c r="AT23" i="216"/>
  <c r="AV23" i="216" s="1"/>
  <c r="AT498" i="216"/>
  <c r="AV498" i="216" s="1"/>
  <c r="AT388" i="216"/>
  <c r="AV388" i="216" s="1"/>
  <c r="AT259" i="216"/>
  <c r="AV259" i="216" s="1"/>
  <c r="AT288" i="216"/>
  <c r="AV288" i="216" s="1"/>
  <c r="AT169" i="216"/>
  <c r="AV169" i="216" s="1"/>
  <c r="AT135" i="216"/>
  <c r="AT179" i="216"/>
  <c r="AT21" i="216"/>
  <c r="AV21" i="216" s="1"/>
  <c r="AT77" i="216"/>
  <c r="AV77" i="216" s="1"/>
  <c r="AT27" i="216"/>
  <c r="AV27" i="216" s="1"/>
  <c r="AT494" i="216"/>
  <c r="AV494" i="216" s="1"/>
  <c r="AT380" i="216"/>
  <c r="AV380" i="216" s="1"/>
  <c r="AT255" i="216"/>
  <c r="AV255" i="216" s="1"/>
  <c r="AT472" i="216"/>
  <c r="AV472" i="216" s="1"/>
  <c r="AT162" i="216"/>
  <c r="AV162" i="216" s="1"/>
  <c r="AT226" i="216"/>
  <c r="AV226" i="216" s="1"/>
  <c r="AT152" i="216"/>
  <c r="AT32" i="216"/>
  <c r="AV32" i="216" s="1"/>
  <c r="AT127" i="216"/>
  <c r="AV127" i="216" s="1"/>
  <c r="AT92" i="216"/>
  <c r="AT30" i="216"/>
  <c r="AV30" i="216" s="1"/>
  <c r="AT490" i="216"/>
  <c r="AV490" i="216" s="1"/>
  <c r="AT360" i="216"/>
  <c r="AT251" i="216"/>
  <c r="AV251" i="216" s="1"/>
  <c r="AT348" i="216"/>
  <c r="AV348" i="216" s="1"/>
  <c r="AT158" i="216"/>
  <c r="AT209" i="216"/>
  <c r="AV209" i="216" s="1"/>
  <c r="AT143" i="216"/>
  <c r="AT14" i="216"/>
  <c r="AV14" i="216" s="1"/>
  <c r="AT34" i="216"/>
  <c r="AV34" i="216" s="1"/>
  <c r="AT483" i="216"/>
  <c r="AV483" i="216" s="1"/>
  <c r="AT350" i="216"/>
  <c r="AV350" i="216" s="1"/>
  <c r="AT394" i="216"/>
  <c r="AV394" i="216" s="1"/>
  <c r="AT333" i="216"/>
  <c r="AT154" i="216"/>
  <c r="AV154" i="216" s="1"/>
  <c r="AT186" i="216"/>
  <c r="AV186" i="216" s="1"/>
  <c r="AT216" i="216"/>
  <c r="AV216" i="216" s="1"/>
  <c r="AT18" i="216"/>
  <c r="AT46" i="216"/>
  <c r="AT56" i="216"/>
  <c r="AV56" i="216" s="1"/>
  <c r="AT400" i="216"/>
  <c r="AV400" i="216" s="1"/>
  <c r="AT416" i="216"/>
  <c r="AV416" i="216" s="1"/>
  <c r="AT312" i="216"/>
  <c r="AV312" i="216" s="1"/>
  <c r="AT277" i="216"/>
  <c r="AV277" i="216" s="1"/>
  <c r="AT200" i="216"/>
  <c r="AV200" i="216" s="1"/>
  <c r="AT106" i="216"/>
  <c r="AV106" i="216" s="1"/>
  <c r="AT104" i="216"/>
  <c r="AV104" i="216" s="1"/>
  <c r="AT466" i="216"/>
  <c r="AV466" i="216" s="1"/>
  <c r="AT358" i="216"/>
  <c r="AV358" i="216" s="1"/>
  <c r="AT310" i="216"/>
  <c r="AV310" i="216" s="1"/>
  <c r="AT273" i="216"/>
  <c r="AV273" i="216" s="1"/>
  <c r="AT197" i="216"/>
  <c r="AV197" i="216" s="1"/>
  <c r="AT102" i="216"/>
  <c r="AT100" i="216"/>
  <c r="AT267" i="216"/>
  <c r="AV267" i="216" s="1"/>
  <c r="AT148" i="216"/>
  <c r="AV148" i="216" s="1"/>
  <c r="AT374" i="216"/>
  <c r="AV374" i="216" s="1"/>
  <c r="AT461" i="216"/>
  <c r="AT287" i="216"/>
  <c r="AV287" i="216" s="1"/>
  <c r="AT223" i="216"/>
  <c r="AT170" i="216"/>
  <c r="AV170" i="216" s="1"/>
  <c r="AT76" i="216"/>
  <c r="AV76" i="216" s="1"/>
  <c r="AT74" i="216"/>
  <c r="AV74" i="216" s="1"/>
  <c r="AT40" i="216"/>
  <c r="AV40" i="216" s="1"/>
  <c r="AT467" i="216"/>
  <c r="AT473" i="216"/>
  <c r="AT210" i="216"/>
  <c r="AV210" i="216" s="1"/>
  <c r="AT95" i="216"/>
  <c r="AV95" i="216" s="1"/>
  <c r="AT182" i="216"/>
  <c r="AV182" i="216" s="1"/>
  <c r="AT53" i="216"/>
  <c r="AV53" i="216" s="1"/>
  <c r="AT463" i="216"/>
  <c r="AV463" i="216" s="1"/>
  <c r="AT439" i="216"/>
  <c r="AV439" i="216" s="1"/>
  <c r="AT206" i="216"/>
  <c r="AV206" i="216" s="1"/>
  <c r="AT83" i="216"/>
  <c r="AV83" i="216" s="1"/>
  <c r="AT88" i="216"/>
  <c r="AV88" i="216" s="1"/>
  <c r="AT452" i="216"/>
  <c r="AV452" i="216" s="1"/>
  <c r="AT343" i="216"/>
  <c r="AV343" i="216" s="1"/>
  <c r="AT176" i="216"/>
  <c r="AV176" i="216" s="1"/>
  <c r="AT72" i="216"/>
  <c r="AV72" i="216" s="1"/>
  <c r="AT420" i="216"/>
  <c r="AV420" i="216" s="1"/>
  <c r="AT433" i="216"/>
  <c r="AT341" i="216"/>
  <c r="AT172" i="216"/>
  <c r="AV172" i="216" s="1"/>
  <c r="AT229" i="216"/>
  <c r="AT51" i="216"/>
  <c r="AV51" i="216" s="1"/>
  <c r="AT139" i="216"/>
  <c r="AT443" i="216"/>
  <c r="AT337" i="216"/>
  <c r="AV337" i="216" s="1"/>
  <c r="AT243" i="216"/>
  <c r="AV243" i="216" s="1"/>
  <c r="AT159" i="216"/>
  <c r="AV159" i="216" s="1"/>
  <c r="AT54" i="216"/>
  <c r="AV54" i="216" s="1"/>
  <c r="AT59" i="216"/>
  <c r="AV59" i="216" s="1"/>
  <c r="AT424" i="216"/>
  <c r="AV424" i="216" s="1"/>
  <c r="AT270" i="216"/>
  <c r="AT235" i="216"/>
  <c r="AV235" i="216" s="1"/>
  <c r="AT194" i="216"/>
  <c r="AV194" i="216" s="1"/>
  <c r="AT471" i="216"/>
  <c r="AV471" i="216" s="1"/>
  <c r="AT378" i="216"/>
  <c r="AT308" i="216"/>
  <c r="AV308" i="216" s="1"/>
  <c r="AT230" i="216"/>
  <c r="AV230" i="216" s="1"/>
  <c r="AT114" i="216"/>
  <c r="AV114" i="216" s="1"/>
  <c r="AT437" i="216"/>
  <c r="AV437" i="216" s="1"/>
  <c r="AT370" i="216"/>
  <c r="AT306" i="216"/>
  <c r="AV306" i="216" s="1"/>
  <c r="AT177" i="216"/>
  <c r="AV177" i="216" s="1"/>
  <c r="AT111" i="216"/>
  <c r="AT15" i="216"/>
  <c r="AV15" i="216" s="1"/>
  <c r="AT406" i="216"/>
  <c r="AT342" i="216"/>
  <c r="AV342" i="216" s="1"/>
  <c r="AT163" i="216"/>
  <c r="AV163" i="216" s="1"/>
  <c r="AT78" i="216"/>
  <c r="AV78" i="216" s="1"/>
  <c r="AT55" i="216"/>
  <c r="AV55" i="216" s="1"/>
  <c r="AT401" i="216"/>
  <c r="AV401" i="216" s="1"/>
  <c r="AT280" i="216"/>
  <c r="AT254" i="216"/>
  <c r="AV254" i="216" s="1"/>
  <c r="AT70" i="216"/>
  <c r="AT367" i="216"/>
  <c r="AT193" i="216"/>
  <c r="AT363" i="216"/>
  <c r="AT189" i="216"/>
  <c r="AV189" i="216" s="1"/>
  <c r="AT457" i="216"/>
  <c r="AV457" i="216" s="1"/>
  <c r="AT174" i="216"/>
  <c r="AV174" i="216" s="1"/>
  <c r="AT469" i="216"/>
  <c r="AV469" i="216" s="1"/>
  <c r="AT166" i="216"/>
  <c r="AV166" i="216" s="1"/>
  <c r="AT423" i="216"/>
  <c r="AV423" i="216" s="1"/>
  <c r="AT244" i="216"/>
  <c r="AV244" i="216" s="1"/>
  <c r="AT518" i="216"/>
  <c r="AV518" i="216" s="1"/>
  <c r="AT137" i="216"/>
  <c r="AV137" i="216" s="1"/>
  <c r="AT36" i="216"/>
  <c r="AV36" i="216" s="1"/>
  <c r="AT418" i="216"/>
  <c r="AV418" i="216" s="1"/>
  <c r="AT124" i="216"/>
  <c r="AV124" i="216" s="1"/>
  <c r="AT47" i="216"/>
  <c r="AV47" i="216" s="1"/>
  <c r="AT484" i="216"/>
  <c r="AV484" i="216" s="1"/>
  <c r="AT120" i="216"/>
  <c r="AV120" i="216" s="1"/>
  <c r="AT275" i="216"/>
  <c r="AV275" i="216" s="1"/>
  <c r="AT93" i="216"/>
  <c r="AV93" i="216" s="1"/>
  <c r="AT64" i="216"/>
  <c r="AV64" i="216" s="1"/>
  <c r="AT271" i="216"/>
  <c r="AT89" i="216"/>
  <c r="AV89" i="216" s="1"/>
  <c r="AT519" i="216"/>
  <c r="AT507" i="216"/>
  <c r="AV507" i="216" s="1"/>
  <c r="AT272" i="216"/>
  <c r="AV272" i="216" s="1"/>
  <c r="AT500" i="216"/>
  <c r="AV500" i="216" s="1"/>
  <c r="AT109" i="216"/>
  <c r="AV109" i="216" s="1"/>
  <c r="AT451" i="216"/>
  <c r="AV451" i="216" s="1"/>
  <c r="AT480" i="216"/>
  <c r="AV480" i="216" s="1"/>
  <c r="AT292" i="216"/>
  <c r="AV292" i="216" s="1"/>
  <c r="AT279" i="216"/>
  <c r="AT269" i="216"/>
  <c r="AV269" i="216" s="1"/>
  <c r="AT276" i="216"/>
  <c r="AV276" i="216" s="1"/>
  <c r="AT301" i="216"/>
  <c r="AV301" i="216" s="1"/>
  <c r="AT57" i="216"/>
  <c r="AV57" i="216" s="1"/>
  <c r="AT286" i="216"/>
  <c r="AV286" i="216" s="1"/>
  <c r="AT284" i="216"/>
  <c r="AV284" i="216" s="1"/>
  <c r="AT107" i="216"/>
  <c r="AV107" i="216" s="1"/>
  <c r="AT17" i="216"/>
  <c r="AV17" i="216" s="1"/>
  <c r="AT144" i="216"/>
  <c r="AV144" i="216" s="1"/>
  <c r="AT25" i="216"/>
  <c r="AV25" i="216" s="1"/>
  <c r="AT98" i="216"/>
  <c r="AV98" i="216" s="1"/>
  <c r="AT69" i="216"/>
  <c r="AV69" i="216" s="1"/>
  <c r="AT58" i="216"/>
  <c r="AV58" i="216" s="1"/>
  <c r="AT213" i="216"/>
  <c r="AV213" i="216" s="1"/>
  <c r="AT140" i="216"/>
  <c r="AV140" i="216" s="1"/>
  <c r="AT136" i="216"/>
  <c r="AV136" i="216" s="1"/>
  <c r="AT221" i="216"/>
  <c r="AT167" i="216"/>
  <c r="AV167" i="216" s="1"/>
  <c r="AT258" i="216"/>
  <c r="AV258" i="216" s="1"/>
  <c r="W6" i="216"/>
  <c r="AO6" i="214"/>
  <c r="AK21" i="2" s="1"/>
  <c r="U141" i="216"/>
  <c r="I6" i="216"/>
  <c r="U94" i="216"/>
  <c r="U27" i="216"/>
  <c r="U16" i="216"/>
  <c r="U30" i="216"/>
  <c r="U74" i="216"/>
  <c r="U20" i="216"/>
  <c r="U34" i="216"/>
  <c r="U76" i="216"/>
  <c r="U24" i="216"/>
  <c r="U38" i="216"/>
  <c r="U55" i="216"/>
  <c r="U78" i="216"/>
  <c r="U53" i="216"/>
  <c r="U31" i="216"/>
  <c r="U49" i="216"/>
  <c r="U42" i="216"/>
  <c r="U61" i="216"/>
  <c r="U91" i="216"/>
  <c r="U63" i="216"/>
  <c r="U35" i="216"/>
  <c r="U93" i="216"/>
  <c r="U125" i="216"/>
  <c r="U86" i="216"/>
  <c r="U82" i="216"/>
  <c r="U106" i="216"/>
  <c r="U29" i="216"/>
  <c r="U110" i="216"/>
  <c r="U72" i="216"/>
  <c r="U95" i="216"/>
  <c r="U22" i="216"/>
  <c r="U57" i="216"/>
  <c r="U515" i="216"/>
  <c r="U478" i="216"/>
  <c r="U430" i="216"/>
  <c r="U389" i="216"/>
  <c r="U383" i="216"/>
  <c r="U438" i="216"/>
  <c r="U312" i="216"/>
  <c r="U387" i="216"/>
  <c r="AX387" i="216" s="1"/>
  <c r="U318" i="216"/>
  <c r="U229" i="216"/>
  <c r="U260" i="216"/>
  <c r="AX260" i="216" s="1"/>
  <c r="U257" i="216"/>
  <c r="U226" i="216"/>
  <c r="U138" i="216"/>
  <c r="AX138" i="216" s="1"/>
  <c r="U188" i="216"/>
  <c r="U204" i="216"/>
  <c r="U254" i="216"/>
  <c r="U92" i="216"/>
  <c r="U21" i="216"/>
  <c r="U471" i="216"/>
  <c r="U75" i="216"/>
  <c r="U115" i="216"/>
  <c r="U26" i="216"/>
  <c r="U511" i="216"/>
  <c r="U474" i="216"/>
  <c r="U426" i="216"/>
  <c r="U382" i="216"/>
  <c r="U379" i="216"/>
  <c r="U421" i="216"/>
  <c r="U308" i="216"/>
  <c r="U381" i="216"/>
  <c r="U286" i="216"/>
  <c r="U225" i="216"/>
  <c r="AX225" i="216" s="1"/>
  <c r="U256" i="216"/>
  <c r="U253" i="216"/>
  <c r="U269" i="216"/>
  <c r="U134" i="216"/>
  <c r="U184" i="216"/>
  <c r="U200" i="216"/>
  <c r="U228" i="216"/>
  <c r="U88" i="216"/>
  <c r="U25" i="216"/>
  <c r="U90" i="216"/>
  <c r="U108" i="216"/>
  <c r="AX108" i="216" s="1"/>
  <c r="U116" i="216"/>
  <c r="U33" i="216"/>
  <c r="U71" i="216"/>
  <c r="U507" i="216"/>
  <c r="U517" i="216"/>
  <c r="AX517" i="216" s="1"/>
  <c r="U422" i="216"/>
  <c r="U378" i="216"/>
  <c r="U375" i="216"/>
  <c r="U347" i="216"/>
  <c r="U304" i="216"/>
  <c r="U458" i="216"/>
  <c r="U431" i="216"/>
  <c r="U221" i="216"/>
  <c r="U252" i="216"/>
  <c r="U246" i="216"/>
  <c r="U223" i="216"/>
  <c r="U127" i="216"/>
  <c r="U177" i="216"/>
  <c r="U197" i="216"/>
  <c r="U167" i="216"/>
  <c r="U84" i="216"/>
  <c r="U32" i="216"/>
  <c r="U165" i="216"/>
  <c r="AX165" i="216" s="1"/>
  <c r="U148" i="216"/>
  <c r="U123" i="216"/>
  <c r="U121" i="216"/>
  <c r="U37" i="216"/>
  <c r="U80" i="216"/>
  <c r="U500" i="216"/>
  <c r="U513" i="216"/>
  <c r="U415" i="216"/>
  <c r="U374" i="216"/>
  <c r="U371" i="216"/>
  <c r="U452" i="216"/>
  <c r="U297" i="216"/>
  <c r="U398" i="216"/>
  <c r="U366" i="216"/>
  <c r="U112" i="216"/>
  <c r="U41" i="216"/>
  <c r="U81" i="216"/>
  <c r="U496" i="216"/>
  <c r="U509" i="216"/>
  <c r="U411" i="216"/>
  <c r="U370" i="216"/>
  <c r="U364" i="216"/>
  <c r="U428" i="216"/>
  <c r="AX428" i="216" s="1"/>
  <c r="U293" i="216"/>
  <c r="U340" i="216"/>
  <c r="U341" i="216"/>
  <c r="U214" i="216"/>
  <c r="U469" i="216"/>
  <c r="U238" i="216"/>
  <c r="U206" i="216"/>
  <c r="U273" i="216"/>
  <c r="U169" i="216"/>
  <c r="AX169" i="216" s="1"/>
  <c r="U189" i="216"/>
  <c r="U201" i="216"/>
  <c r="U73" i="216"/>
  <c r="U40" i="216"/>
  <c r="U216" i="216"/>
  <c r="U505" i="216"/>
  <c r="U120" i="216"/>
  <c r="U15" i="216"/>
  <c r="U213" i="216"/>
  <c r="U48" i="216"/>
  <c r="U100" i="216"/>
  <c r="U492" i="216"/>
  <c r="U502" i="216"/>
  <c r="U407" i="216"/>
  <c r="U367" i="216"/>
  <c r="U360" i="216"/>
  <c r="U423" i="216"/>
  <c r="U289" i="216"/>
  <c r="U336" i="216"/>
  <c r="U337" i="216"/>
  <c r="U362" i="216"/>
  <c r="U433" i="216"/>
  <c r="U234" i="216"/>
  <c r="U202" i="216"/>
  <c r="U247" i="216"/>
  <c r="U162" i="216"/>
  <c r="U185" i="216"/>
  <c r="U175" i="216"/>
  <c r="U69" i="216"/>
  <c r="U44" i="216"/>
  <c r="U182" i="216"/>
  <c r="U19" i="216"/>
  <c r="U51" i="216"/>
  <c r="U485" i="216"/>
  <c r="U498" i="216"/>
  <c r="U400" i="216"/>
  <c r="U363" i="216"/>
  <c r="U356" i="216"/>
  <c r="U420" i="216"/>
  <c r="U285" i="216"/>
  <c r="AX285" i="216" s="1"/>
  <c r="U333" i="216"/>
  <c r="U298" i="216"/>
  <c r="U332" i="216"/>
  <c r="U377" i="216"/>
  <c r="U380" i="216"/>
  <c r="U195" i="216"/>
  <c r="U233" i="216"/>
  <c r="U158" i="216"/>
  <c r="U178" i="216"/>
  <c r="U128" i="216"/>
  <c r="U65" i="216"/>
  <c r="AX65" i="216" s="1"/>
  <c r="U47" i="216"/>
  <c r="U190" i="216"/>
  <c r="U23" i="216"/>
  <c r="U66" i="216"/>
  <c r="U518" i="216"/>
  <c r="U481" i="216"/>
  <c r="U494" i="216"/>
  <c r="U396" i="216"/>
  <c r="U359" i="216"/>
  <c r="U349" i="216"/>
  <c r="U406" i="216"/>
  <c r="U282" i="216"/>
  <c r="U329" i="216"/>
  <c r="U354" i="216"/>
  <c r="U328" i="216"/>
  <c r="U369" i="216"/>
  <c r="U352" i="216"/>
  <c r="U191" i="216"/>
  <c r="U220" i="216"/>
  <c r="U154" i="216"/>
  <c r="U174" i="216"/>
  <c r="U209" i="216"/>
  <c r="U58" i="216"/>
  <c r="U250" i="216"/>
  <c r="U39" i="216"/>
  <c r="U109" i="216"/>
  <c r="U119" i="216"/>
  <c r="U499" i="216"/>
  <c r="U512" i="216"/>
  <c r="U468" i="216"/>
  <c r="U429" i="216"/>
  <c r="U455" i="216"/>
  <c r="U435" i="216"/>
  <c r="U397" i="216"/>
  <c r="U395" i="216"/>
  <c r="U306" i="216"/>
  <c r="U263" i="216"/>
  <c r="U326" i="216"/>
  <c r="U346" i="216"/>
  <c r="AX346" i="216" s="1"/>
  <c r="U391" i="216"/>
  <c r="U172" i="216"/>
  <c r="U357" i="216"/>
  <c r="U427" i="216"/>
  <c r="U155" i="216"/>
  <c r="U145" i="216"/>
  <c r="U239" i="216"/>
  <c r="U68" i="216"/>
  <c r="U43" i="216"/>
  <c r="U114" i="216"/>
  <c r="U104" i="216"/>
  <c r="U124" i="216"/>
  <c r="U131" i="216"/>
  <c r="AX131" i="216" s="1"/>
  <c r="U495" i="216"/>
  <c r="U508" i="216"/>
  <c r="U464" i="216"/>
  <c r="U416" i="216"/>
  <c r="U450" i="216"/>
  <c r="U425" i="216"/>
  <c r="U342" i="216"/>
  <c r="U376" i="216"/>
  <c r="U302" i="216"/>
  <c r="U259" i="216"/>
  <c r="U322" i="216"/>
  <c r="U335" i="216"/>
  <c r="U315" i="216"/>
  <c r="U168" i="216"/>
  <c r="U281" i="216"/>
  <c r="U372" i="216"/>
  <c r="AX372" i="216" s="1"/>
  <c r="U151" i="216"/>
  <c r="U126" i="216"/>
  <c r="U205" i="216"/>
  <c r="U102" i="216"/>
  <c r="U503" i="216"/>
  <c r="U475" i="216"/>
  <c r="U457" i="216"/>
  <c r="U408" i="216"/>
  <c r="U310" i="216"/>
  <c r="U294" i="216"/>
  <c r="U313" i="216"/>
  <c r="U142" i="216"/>
  <c r="AX142" i="216" s="1"/>
  <c r="U231" i="216"/>
  <c r="U118" i="216"/>
  <c r="U56" i="216"/>
  <c r="U484" i="216"/>
  <c r="U456" i="216"/>
  <c r="U462" i="216"/>
  <c r="U331" i="216"/>
  <c r="U295" i="216"/>
  <c r="U301" i="216"/>
  <c r="U305" i="216"/>
  <c r="U277" i="216"/>
  <c r="U208" i="216"/>
  <c r="U107" i="216"/>
  <c r="U105" i="216"/>
  <c r="U480" i="216"/>
  <c r="U449" i="216"/>
  <c r="U439" i="216"/>
  <c r="U327" i="216"/>
  <c r="U291" i="216"/>
  <c r="U292" i="216"/>
  <c r="U288" i="216"/>
  <c r="U243" i="216"/>
  <c r="U193" i="216"/>
  <c r="U103" i="216"/>
  <c r="U117" i="216"/>
  <c r="U476" i="216"/>
  <c r="U445" i="216"/>
  <c r="U414" i="216"/>
  <c r="U323" i="216"/>
  <c r="U287" i="216"/>
  <c r="U279" i="216"/>
  <c r="U311" i="216"/>
  <c r="U235" i="216"/>
  <c r="U170" i="216"/>
  <c r="U99" i="216"/>
  <c r="U472" i="216"/>
  <c r="U441" i="216"/>
  <c r="U394" i="216"/>
  <c r="U319" i="216"/>
  <c r="U418" i="216"/>
  <c r="U275" i="216"/>
  <c r="U307" i="216"/>
  <c r="U230" i="216"/>
  <c r="U166" i="216"/>
  <c r="U77" i="216"/>
  <c r="U12" i="216"/>
  <c r="U101" i="216"/>
  <c r="U519" i="216"/>
  <c r="U434" i="216"/>
  <c r="U390" i="216"/>
  <c r="U316" i="216"/>
  <c r="U339" i="216"/>
  <c r="AX339" i="216" s="1"/>
  <c r="U271" i="216"/>
  <c r="U303" i="216"/>
  <c r="U227" i="216"/>
  <c r="U163" i="216"/>
  <c r="U54" i="216"/>
  <c r="U477" i="216"/>
  <c r="U465" i="216"/>
  <c r="U345" i="216"/>
  <c r="U459" i="216"/>
  <c r="U296" i="216"/>
  <c r="U264" i="216"/>
  <c r="U350" i="216"/>
  <c r="U211" i="216"/>
  <c r="U159" i="216"/>
  <c r="U50" i="216"/>
  <c r="U199" i="216"/>
  <c r="U59" i="216"/>
  <c r="U83" i="216"/>
  <c r="U473" i="216"/>
  <c r="U463" i="216"/>
  <c r="U467" i="216"/>
  <c r="U410" i="216"/>
  <c r="U278" i="216"/>
  <c r="U361" i="216"/>
  <c r="U245" i="216"/>
  <c r="U207" i="216"/>
  <c r="U144" i="216"/>
  <c r="U219" i="216"/>
  <c r="U156" i="216"/>
  <c r="U497" i="216"/>
  <c r="U466" i="216"/>
  <c r="U488" i="216"/>
  <c r="AX488" i="216" s="1"/>
  <c r="U358" i="216"/>
  <c r="U251" i="216"/>
  <c r="U373" i="216"/>
  <c r="U183" i="216"/>
  <c r="U173" i="216"/>
  <c r="U129" i="216"/>
  <c r="U97" i="216"/>
  <c r="U386" i="216"/>
  <c r="U442" i="216"/>
  <c r="AX442" i="216" s="1"/>
  <c r="U412" i="216"/>
  <c r="U217" i="216"/>
  <c r="U161" i="216"/>
  <c r="U262" i="216"/>
  <c r="U267" i="216"/>
  <c r="U440" i="216"/>
  <c r="U338" i="216"/>
  <c r="U324" i="216"/>
  <c r="U157" i="216"/>
  <c r="U137" i="216"/>
  <c r="U413" i="216"/>
  <c r="U401" i="216"/>
  <c r="U320" i="216"/>
  <c r="U153" i="216"/>
  <c r="U186" i="216"/>
  <c r="U443" i="216"/>
  <c r="U399" i="216"/>
  <c r="U330" i="216"/>
  <c r="U149" i="216"/>
  <c r="U194" i="216"/>
  <c r="U424" i="216"/>
  <c r="U365" i="216"/>
  <c r="U353" i="216"/>
  <c r="U146" i="216"/>
  <c r="U222" i="216"/>
  <c r="U514" i="216"/>
  <c r="U403" i="216"/>
  <c r="U461" i="216"/>
  <c r="U290" i="216"/>
  <c r="U284" i="216"/>
  <c r="U171" i="216"/>
  <c r="U64" i="216"/>
  <c r="U510" i="216"/>
  <c r="U393" i="216"/>
  <c r="U451" i="216"/>
  <c r="U388" i="216"/>
  <c r="U203" i="216"/>
  <c r="U122" i="216"/>
  <c r="U67" i="216"/>
  <c r="U506" i="216"/>
  <c r="U355" i="216"/>
  <c r="U343" i="216"/>
  <c r="U280" i="216"/>
  <c r="U196" i="216"/>
  <c r="U111" i="216"/>
  <c r="U437" i="216"/>
  <c r="AX437" i="216" s="1"/>
  <c r="U46" i="216"/>
  <c r="U14" i="216"/>
  <c r="U493" i="216"/>
  <c r="U444" i="216"/>
  <c r="U299" i="216"/>
  <c r="U261" i="216"/>
  <c r="U135" i="216"/>
  <c r="U13" i="216"/>
  <c r="U18" i="216"/>
  <c r="U489" i="216"/>
  <c r="U417" i="216"/>
  <c r="U274" i="216"/>
  <c r="U242" i="216"/>
  <c r="U241" i="216"/>
  <c r="U17" i="216"/>
  <c r="U491" i="216"/>
  <c r="U405" i="216"/>
  <c r="U192" i="216"/>
  <c r="U520" i="216"/>
  <c r="U325" i="216"/>
  <c r="U150" i="216"/>
  <c r="U516" i="216"/>
  <c r="U321" i="216"/>
  <c r="U143" i="216"/>
  <c r="U501" i="216"/>
  <c r="U314" i="216"/>
  <c r="U139" i="216"/>
  <c r="U486" i="216"/>
  <c r="U270" i="216"/>
  <c r="U218" i="216"/>
  <c r="U482" i="216"/>
  <c r="U255" i="216"/>
  <c r="U258" i="216"/>
  <c r="U490" i="216"/>
  <c r="U248" i="216"/>
  <c r="U212" i="216"/>
  <c r="U483" i="216"/>
  <c r="U244" i="216"/>
  <c r="U140" i="216"/>
  <c r="U448" i="216"/>
  <c r="U268" i="216"/>
  <c r="U152" i="216"/>
  <c r="U446" i="216"/>
  <c r="U265" i="216"/>
  <c r="U224" i="216"/>
  <c r="U133" i="216"/>
  <c r="U187" i="216"/>
  <c r="U85" i="216"/>
  <c r="U180" i="216"/>
  <c r="U392" i="216"/>
  <c r="U176" i="216"/>
  <c r="AX176" i="216" s="1"/>
  <c r="U479" i="216"/>
  <c r="U136" i="216"/>
  <c r="U460" i="216"/>
  <c r="U132" i="216"/>
  <c r="U384" i="216"/>
  <c r="U348" i="216"/>
  <c r="U409" i="216"/>
  <c r="U447" i="216"/>
  <c r="U344" i="216"/>
  <c r="U179" i="216"/>
  <c r="U454" i="216"/>
  <c r="U36" i="216"/>
  <c r="U432" i="216"/>
  <c r="U240" i="216"/>
  <c r="U236" i="216"/>
  <c r="U70" i="216"/>
  <c r="U276" i="216"/>
  <c r="U52" i="216"/>
  <c r="U309" i="216"/>
  <c r="U210" i="216"/>
  <c r="U87" i="216"/>
  <c r="U237" i="216"/>
  <c r="AX237" i="216" s="1"/>
  <c r="U60" i="216"/>
  <c r="U89" i="216"/>
  <c r="U404" i="216"/>
  <c r="U272" i="216"/>
  <c r="U98" i="216"/>
  <c r="AR6" i="214"/>
  <c r="AN21" i="2" s="1"/>
  <c r="AT34" i="218"/>
  <c r="AV34" i="218" s="1"/>
  <c r="AT27" i="218"/>
  <c r="AV27" i="218" s="1"/>
  <c r="AT38" i="218"/>
  <c r="AV38" i="218" s="1"/>
  <c r="AT23" i="218"/>
  <c r="AV23" i="218" s="1"/>
  <c r="AT42" i="218"/>
  <c r="AV42" i="218" s="1"/>
  <c r="AT19" i="218"/>
  <c r="AV19" i="218" s="1"/>
  <c r="AT30" i="218"/>
  <c r="AV30" i="218" s="1"/>
  <c r="AT15" i="218"/>
  <c r="AV15" i="218" s="1"/>
  <c r="AT501" i="218"/>
  <c r="AV501" i="218" s="1"/>
  <c r="AT494" i="218"/>
  <c r="AT416" i="218"/>
  <c r="AT367" i="218"/>
  <c r="AT375" i="218"/>
  <c r="AT409" i="218"/>
  <c r="AV409" i="218" s="1"/>
  <c r="AT353" i="218"/>
  <c r="AV353" i="218" s="1"/>
  <c r="AT310" i="218"/>
  <c r="AT322" i="218"/>
  <c r="AV322" i="218" s="1"/>
  <c r="AT29" i="218"/>
  <c r="AT493" i="218"/>
  <c r="AV493" i="218" s="1"/>
  <c r="AT483" i="218"/>
  <c r="AV483" i="218" s="1"/>
  <c r="AT412" i="218"/>
  <c r="AV412" i="218" s="1"/>
  <c r="AT359" i="218"/>
  <c r="AV359" i="218" s="1"/>
  <c r="AT364" i="218"/>
  <c r="AT499" i="218"/>
  <c r="AT346" i="218"/>
  <c r="AV346" i="218" s="1"/>
  <c r="AT302" i="218"/>
  <c r="AT311" i="218"/>
  <c r="AT486" i="218"/>
  <c r="AT475" i="218"/>
  <c r="AT408" i="218"/>
  <c r="AV408" i="218" s="1"/>
  <c r="AT491" i="218"/>
  <c r="AV491" i="218" s="1"/>
  <c r="AT356" i="218"/>
  <c r="AT458" i="218"/>
  <c r="AV458" i="218" s="1"/>
  <c r="AT338" i="218"/>
  <c r="AT295" i="218"/>
  <c r="AV295" i="218" s="1"/>
  <c r="AT303" i="218"/>
  <c r="AV303" i="218" s="1"/>
  <c r="AT519" i="218"/>
  <c r="AV519" i="218" s="1"/>
  <c r="AT478" i="218"/>
  <c r="AV478" i="218" s="1"/>
  <c r="AT464" i="218"/>
  <c r="AV464" i="218" s="1"/>
  <c r="AT510" i="218"/>
  <c r="AT404" i="218"/>
  <c r="AV404" i="218" s="1"/>
  <c r="AT345" i="218"/>
  <c r="AV345" i="218" s="1"/>
  <c r="AT440" i="218"/>
  <c r="AT450" i="218"/>
  <c r="AT287" i="218"/>
  <c r="AT292" i="218"/>
  <c r="AV292" i="218" s="1"/>
  <c r="AT515" i="218"/>
  <c r="AV515" i="218" s="1"/>
  <c r="AT474" i="218"/>
  <c r="AT460" i="218"/>
  <c r="AV460" i="218" s="1"/>
  <c r="AT462" i="218"/>
  <c r="AV462" i="218" s="1"/>
  <c r="AT472" i="218"/>
  <c r="AV472" i="218" s="1"/>
  <c r="AT341" i="218"/>
  <c r="AV341" i="218" s="1"/>
  <c r="AT433" i="218"/>
  <c r="AV433" i="218" s="1"/>
  <c r="AT442" i="218"/>
  <c r="AV442" i="218" s="1"/>
  <c r="AT280" i="218"/>
  <c r="AT288" i="218"/>
  <c r="AV288" i="218" s="1"/>
  <c r="AT492" i="218"/>
  <c r="AV492" i="218" s="1"/>
  <c r="AT452" i="218"/>
  <c r="AT434" i="218"/>
  <c r="AT401" i="218"/>
  <c r="AT451" i="218"/>
  <c r="AV451" i="218" s="1"/>
  <c r="AT427" i="218"/>
  <c r="AV427" i="218" s="1"/>
  <c r="AT387" i="218"/>
  <c r="AV387" i="218" s="1"/>
  <c r="AT396" i="218"/>
  <c r="AT261" i="218"/>
  <c r="AV261" i="218" s="1"/>
  <c r="AT262" i="218"/>
  <c r="AT485" i="218"/>
  <c r="AV485" i="218" s="1"/>
  <c r="AT448" i="218"/>
  <c r="AV448" i="218" s="1"/>
  <c r="AT430" i="218"/>
  <c r="AV430" i="218" s="1"/>
  <c r="AT397" i="218"/>
  <c r="AV397" i="218" s="1"/>
  <c r="AT443" i="218"/>
  <c r="AT425" i="218"/>
  <c r="AT384" i="218"/>
  <c r="AV384" i="218" s="1"/>
  <c r="AT392" i="218"/>
  <c r="AT257" i="218"/>
  <c r="AT258" i="218"/>
  <c r="AT467" i="218"/>
  <c r="AT424" i="218"/>
  <c r="AV424" i="218" s="1"/>
  <c r="AT495" i="218"/>
  <c r="AV495" i="218" s="1"/>
  <c r="AT413" i="218"/>
  <c r="AV413" i="218" s="1"/>
  <c r="AT403" i="218"/>
  <c r="AV403" i="218" s="1"/>
  <c r="AT328" i="218"/>
  <c r="AV328" i="218" s="1"/>
  <c r="AT319" i="218"/>
  <c r="AV319" i="218" s="1"/>
  <c r="AT236" i="218"/>
  <c r="AV236" i="218" s="1"/>
  <c r="AT212" i="218"/>
  <c r="AV212" i="218" s="1"/>
  <c r="AT286" i="218"/>
  <c r="AV286" i="218" s="1"/>
  <c r="AT156" i="218"/>
  <c r="AT195" i="218"/>
  <c r="AT238" i="218"/>
  <c r="AV238" i="218" s="1"/>
  <c r="AT271" i="218"/>
  <c r="AT119" i="218"/>
  <c r="AT128" i="218"/>
  <c r="AT129" i="218"/>
  <c r="AV129" i="218" s="1"/>
  <c r="AT463" i="218"/>
  <c r="AV463" i="218" s="1"/>
  <c r="AT422" i="218"/>
  <c r="AV422" i="218" s="1"/>
  <c r="AT469" i="218"/>
  <c r="AT411" i="218"/>
  <c r="AV411" i="218" s="1"/>
  <c r="AT400" i="218"/>
  <c r="AV400" i="218" s="1"/>
  <c r="AT315" i="218"/>
  <c r="AV315" i="218" s="1"/>
  <c r="AT316" i="218"/>
  <c r="AV316" i="218" s="1"/>
  <c r="AT381" i="218"/>
  <c r="AV381" i="218" s="1"/>
  <c r="AT208" i="218"/>
  <c r="AV208" i="218" s="1"/>
  <c r="AT279" i="218"/>
  <c r="AT152" i="218"/>
  <c r="AT191" i="218"/>
  <c r="AV191" i="218" s="1"/>
  <c r="AT226" i="218"/>
  <c r="AT133" i="218"/>
  <c r="AT115" i="218"/>
  <c r="AV115" i="218" s="1"/>
  <c r="AT124" i="218"/>
  <c r="AT125" i="218"/>
  <c r="AV125" i="218" s="1"/>
  <c r="AT488" i="218"/>
  <c r="AV488" i="218" s="1"/>
  <c r="AT459" i="218"/>
  <c r="AT418" i="218"/>
  <c r="AV418" i="218" s="1"/>
  <c r="AT461" i="218"/>
  <c r="AV461" i="218" s="1"/>
  <c r="AT407" i="218"/>
  <c r="AV407" i="218" s="1"/>
  <c r="AT388" i="218"/>
  <c r="AT307" i="218"/>
  <c r="AV307" i="218" s="1"/>
  <c r="AT312" i="218"/>
  <c r="AV312" i="218" s="1"/>
  <c r="AT377" i="218"/>
  <c r="AT204" i="218"/>
  <c r="AV204" i="218" s="1"/>
  <c r="AT245" i="218"/>
  <c r="AV245" i="218" s="1"/>
  <c r="AT145" i="218"/>
  <c r="AV145" i="218" s="1"/>
  <c r="AT187" i="218"/>
  <c r="AT222" i="218"/>
  <c r="AT126" i="218"/>
  <c r="AT112" i="218"/>
  <c r="AV112" i="218" s="1"/>
  <c r="AT120" i="218"/>
  <c r="AV120" i="218" s="1"/>
  <c r="AT121" i="218"/>
  <c r="AT318" i="218"/>
  <c r="AV318" i="218" s="1"/>
  <c r="AT455" i="218"/>
  <c r="AV455" i="218" s="1"/>
  <c r="AT414" i="218"/>
  <c r="AV414" i="218" s="1"/>
  <c r="AT438" i="218"/>
  <c r="AV438" i="218" s="1"/>
  <c r="AT466" i="218"/>
  <c r="AV466" i="218" s="1"/>
  <c r="AT333" i="218"/>
  <c r="AV333" i="218" s="1"/>
  <c r="AT296" i="218"/>
  <c r="AT308" i="218"/>
  <c r="AT373" i="218"/>
  <c r="AV373" i="218" s="1"/>
  <c r="AT200" i="218"/>
  <c r="AT237" i="218"/>
  <c r="AV237" i="218" s="1"/>
  <c r="AT141" i="218"/>
  <c r="AV141" i="218" s="1"/>
  <c r="AT183" i="218"/>
  <c r="AV183" i="218" s="1"/>
  <c r="AT218" i="218"/>
  <c r="AV218" i="218" s="1"/>
  <c r="AT122" i="218"/>
  <c r="AV122" i="218" s="1"/>
  <c r="AT108" i="218"/>
  <c r="AT116" i="218"/>
  <c r="AV116" i="218" s="1"/>
  <c r="AT117" i="218"/>
  <c r="AT14" i="218"/>
  <c r="AV14" i="218" s="1"/>
  <c r="AT114" i="218"/>
  <c r="AV114" i="218" s="1"/>
  <c r="AT284" i="218"/>
  <c r="AV284" i="218" s="1"/>
  <c r="AT444" i="218"/>
  <c r="AV444" i="218" s="1"/>
  <c r="AT410" i="218"/>
  <c r="AT398" i="218"/>
  <c r="AT431" i="218"/>
  <c r="AT340" i="218"/>
  <c r="AT281" i="218"/>
  <c r="AT304" i="218"/>
  <c r="AT369" i="218"/>
  <c r="AT197" i="218"/>
  <c r="AV197" i="218" s="1"/>
  <c r="AT242" i="218"/>
  <c r="AV242" i="218" s="1"/>
  <c r="AT137" i="218"/>
  <c r="AV137" i="218" s="1"/>
  <c r="AT180" i="218"/>
  <c r="AV180" i="218" s="1"/>
  <c r="AT211" i="218"/>
  <c r="AV211" i="218" s="1"/>
  <c r="AT118" i="218"/>
  <c r="AV118" i="218" s="1"/>
  <c r="AT104" i="218"/>
  <c r="AT109" i="218"/>
  <c r="AV109" i="218" s="1"/>
  <c r="AT110" i="218"/>
  <c r="AV110" i="218" s="1"/>
  <c r="AT18" i="218"/>
  <c r="AT13" i="218"/>
  <c r="AV13" i="218" s="1"/>
  <c r="AT131" i="218"/>
  <c r="AV131" i="218" s="1"/>
  <c r="AT517" i="218"/>
  <c r="AT406" i="218"/>
  <c r="AT394" i="218"/>
  <c r="AT405" i="218"/>
  <c r="AT325" i="218"/>
  <c r="AV325" i="218" s="1"/>
  <c r="AT277" i="218"/>
  <c r="AV277" i="218" s="1"/>
  <c r="AT297" i="218"/>
  <c r="AV297" i="218" s="1"/>
  <c r="AT366" i="218"/>
  <c r="AT193" i="218"/>
  <c r="AT234" i="218"/>
  <c r="AV234" i="218" s="1"/>
  <c r="AT324" i="218"/>
  <c r="AV324" i="218" s="1"/>
  <c r="AT176" i="218"/>
  <c r="AV176" i="218" s="1"/>
  <c r="AT207" i="218"/>
  <c r="AV207" i="218" s="1"/>
  <c r="AT111" i="218"/>
  <c r="AT100" i="218"/>
  <c r="AT105" i="218"/>
  <c r="AV105" i="218" s="1"/>
  <c r="AT106" i="218"/>
  <c r="AT22" i="218"/>
  <c r="AT17" i="218"/>
  <c r="AV17" i="218" s="1"/>
  <c r="AT513" i="218"/>
  <c r="AT454" i="218"/>
  <c r="AV454" i="218" s="1"/>
  <c r="AT390" i="218"/>
  <c r="AV390" i="218" s="1"/>
  <c r="AT399" i="218"/>
  <c r="AT321" i="218"/>
  <c r="AV321" i="218" s="1"/>
  <c r="AT273" i="218"/>
  <c r="AT293" i="218"/>
  <c r="AV293" i="218" s="1"/>
  <c r="AT362" i="218"/>
  <c r="AV362" i="218" s="1"/>
  <c r="AT189" i="218"/>
  <c r="AV189" i="218" s="1"/>
  <c r="AT224" i="218"/>
  <c r="AV224" i="218" s="1"/>
  <c r="AT320" i="218"/>
  <c r="AT172" i="218"/>
  <c r="AV172" i="218" s="1"/>
  <c r="AT203" i="218"/>
  <c r="AV203" i="218" s="1"/>
  <c r="AT107" i="218"/>
  <c r="AV107" i="218" s="1"/>
  <c r="AT93" i="218"/>
  <c r="AT101" i="218"/>
  <c r="AT102" i="218"/>
  <c r="AT26" i="218"/>
  <c r="AV26" i="218" s="1"/>
  <c r="AT21" i="218"/>
  <c r="AV21" i="218" s="1"/>
  <c r="AT165" i="218"/>
  <c r="AV165" i="218" s="1"/>
  <c r="AT477" i="218"/>
  <c r="AV477" i="218" s="1"/>
  <c r="AT468" i="218"/>
  <c r="AT382" i="218"/>
  <c r="AV382" i="218" s="1"/>
  <c r="AT337" i="218"/>
  <c r="AV337" i="218" s="1"/>
  <c r="AT365" i="218"/>
  <c r="AV365" i="218" s="1"/>
  <c r="AT272" i="218"/>
  <c r="AV272" i="218" s="1"/>
  <c r="AT235" i="218"/>
  <c r="AT270" i="218"/>
  <c r="AT301" i="218"/>
  <c r="AV301" i="218" s="1"/>
  <c r="AT163" i="218"/>
  <c r="AT194" i="218"/>
  <c r="AV194" i="218" s="1"/>
  <c r="AT252" i="218"/>
  <c r="AV252" i="218" s="1"/>
  <c r="AT146" i="218"/>
  <c r="AV146" i="218" s="1"/>
  <c r="AT173" i="218"/>
  <c r="AV173" i="218" s="1"/>
  <c r="AT77" i="218"/>
  <c r="AT70" i="218"/>
  <c r="AV70" i="218" s="1"/>
  <c r="AT71" i="218"/>
  <c r="AV71" i="218" s="1"/>
  <c r="AT76" i="218"/>
  <c r="AT63" i="218"/>
  <c r="AV63" i="218" s="1"/>
  <c r="AT47" i="218"/>
  <c r="AV47" i="218" s="1"/>
  <c r="AT20" i="218"/>
  <c r="AV20" i="218" s="1"/>
  <c r="AT520" i="218"/>
  <c r="AV520" i="218" s="1"/>
  <c r="AT456" i="218"/>
  <c r="AT378" i="218"/>
  <c r="AT330" i="218"/>
  <c r="AV330" i="218" s="1"/>
  <c r="AT361" i="218"/>
  <c r="AT268" i="218"/>
  <c r="AT344" i="218"/>
  <c r="AV344" i="218" s="1"/>
  <c r="AT263" i="218"/>
  <c r="AT298" i="218"/>
  <c r="AV298" i="218" s="1"/>
  <c r="AT159" i="218"/>
  <c r="AV159" i="218" s="1"/>
  <c r="AT190" i="218"/>
  <c r="AT225" i="218"/>
  <c r="AV225" i="218" s="1"/>
  <c r="AT142" i="218"/>
  <c r="AV142" i="218" s="1"/>
  <c r="AT169" i="218"/>
  <c r="AV169" i="218" s="1"/>
  <c r="AX169" i="218" s="1"/>
  <c r="AT73" i="218"/>
  <c r="AV73" i="218" s="1"/>
  <c r="AT66" i="218"/>
  <c r="AV66" i="218" s="1"/>
  <c r="AT67" i="218"/>
  <c r="AV67" i="218" s="1"/>
  <c r="AX67" i="218" s="1"/>
  <c r="AT72" i="218"/>
  <c r="AT50" i="218"/>
  <c r="AT24" i="218"/>
  <c r="AV24" i="218" s="1"/>
  <c r="AT148" i="218"/>
  <c r="AV148" i="218" s="1"/>
  <c r="AT386" i="218"/>
  <c r="AT507" i="218"/>
  <c r="AT426" i="218"/>
  <c r="AT421" i="218"/>
  <c r="AV421" i="218" s="1"/>
  <c r="AT476" i="218"/>
  <c r="AV476" i="218" s="1"/>
  <c r="AT274" i="218"/>
  <c r="AT174" i="218"/>
  <c r="AV174" i="218" s="1"/>
  <c r="AT264" i="218"/>
  <c r="AT355" i="218"/>
  <c r="AV355" i="218" s="1"/>
  <c r="AT140" i="218"/>
  <c r="AV140" i="218" s="1"/>
  <c r="AT60" i="218"/>
  <c r="AV60" i="218" s="1"/>
  <c r="AT36" i="218"/>
  <c r="AV36" i="218" s="1"/>
  <c r="AT505" i="218"/>
  <c r="AT500" i="218"/>
  <c r="AT439" i="218"/>
  <c r="AV439" i="218" s="1"/>
  <c r="AT417" i="218"/>
  <c r="AT457" i="218"/>
  <c r="AV457" i="218" s="1"/>
  <c r="AT259" i="218"/>
  <c r="AT170" i="218"/>
  <c r="AT230" i="218"/>
  <c r="AV230" i="218" s="1"/>
  <c r="AT246" i="218"/>
  <c r="AV246" i="218" s="1"/>
  <c r="AT134" i="218"/>
  <c r="AT56" i="218"/>
  <c r="AV56" i="218" s="1"/>
  <c r="AT40" i="218"/>
  <c r="AV40" i="218" s="1"/>
  <c r="AT199" i="218"/>
  <c r="AV199" i="218" s="1"/>
  <c r="AT496" i="218"/>
  <c r="AV496" i="218" s="1"/>
  <c r="AT484" i="218"/>
  <c r="AV484" i="218" s="1"/>
  <c r="AT415" i="218"/>
  <c r="AV415" i="218" s="1"/>
  <c r="AT347" i="218"/>
  <c r="AV347" i="218" s="1"/>
  <c r="AT255" i="218"/>
  <c r="AV255" i="218" s="1"/>
  <c r="AT166" i="218"/>
  <c r="AV166" i="218" s="1"/>
  <c r="AT348" i="218"/>
  <c r="AV348" i="218" s="1"/>
  <c r="AT196" i="218"/>
  <c r="AT127" i="218"/>
  <c r="AT52" i="218"/>
  <c r="AT44" i="218"/>
  <c r="AV44" i="218" s="1"/>
  <c r="AT481" i="218"/>
  <c r="AV481" i="218" s="1"/>
  <c r="AT432" i="218"/>
  <c r="AT395" i="218"/>
  <c r="AT354" i="218"/>
  <c r="AT251" i="218"/>
  <c r="AV251" i="218" s="1"/>
  <c r="AT155" i="218"/>
  <c r="AV155" i="218" s="1"/>
  <c r="AT327" i="218"/>
  <c r="AV327" i="218" s="1"/>
  <c r="AT192" i="218"/>
  <c r="AV192" i="218" s="1"/>
  <c r="AT123" i="218"/>
  <c r="AT139" i="218"/>
  <c r="AV139" i="218" s="1"/>
  <c r="AT182" i="218"/>
  <c r="AV182" i="218" s="1"/>
  <c r="AT437" i="218"/>
  <c r="AV437" i="218" s="1"/>
  <c r="AT516" i="218"/>
  <c r="AV516" i="218" s="1"/>
  <c r="AT393" i="218"/>
  <c r="AV393" i="218" s="1"/>
  <c r="AT391" i="218"/>
  <c r="AV391" i="218" s="1"/>
  <c r="AT506" i="218"/>
  <c r="AV506" i="218" s="1"/>
  <c r="AT248" i="218"/>
  <c r="AV248" i="218" s="1"/>
  <c r="AT151" i="218"/>
  <c r="AT275" i="218"/>
  <c r="AV275" i="218" s="1"/>
  <c r="AT188" i="218"/>
  <c r="AT89" i="218"/>
  <c r="AV89" i="218" s="1"/>
  <c r="AT136" i="218"/>
  <c r="AV136" i="218" s="1"/>
  <c r="AT54" i="218"/>
  <c r="AV54" i="218" s="1"/>
  <c r="AT16" i="218"/>
  <c r="AV16" i="218" s="1"/>
  <c r="AT471" i="218"/>
  <c r="AV471" i="218" s="1"/>
  <c r="AT512" i="218"/>
  <c r="AT389" i="218"/>
  <c r="AV389" i="218" s="1"/>
  <c r="AT380" i="218"/>
  <c r="AT269" i="218"/>
  <c r="AT244" i="218"/>
  <c r="AT144" i="218"/>
  <c r="AT221" i="218"/>
  <c r="AV221" i="218" s="1"/>
  <c r="AT184" i="218"/>
  <c r="AV184" i="218" s="1"/>
  <c r="AT85" i="218"/>
  <c r="AV85" i="218" s="1"/>
  <c r="AT132" i="218"/>
  <c r="AV132" i="218" s="1"/>
  <c r="AT31" i="218"/>
  <c r="AV31" i="218" s="1"/>
  <c r="AT267" i="218"/>
  <c r="AV267" i="218" s="1"/>
  <c r="AT508" i="218"/>
  <c r="AV508" i="218" s="1"/>
  <c r="AT374" i="218"/>
  <c r="AV374" i="218" s="1"/>
  <c r="AT376" i="218"/>
  <c r="AV376" i="218" s="1"/>
  <c r="AT254" i="218"/>
  <c r="AT240" i="218"/>
  <c r="AV240" i="218" s="1"/>
  <c r="AT253" i="218"/>
  <c r="AV253" i="218" s="1"/>
  <c r="AT217" i="218"/>
  <c r="AT177" i="218"/>
  <c r="AT81" i="218"/>
  <c r="AT98" i="218"/>
  <c r="AT35" i="218"/>
  <c r="AV35" i="218" s="1"/>
  <c r="AT497" i="218"/>
  <c r="AV497" i="218" s="1"/>
  <c r="AT370" i="218"/>
  <c r="AV370" i="218" s="1"/>
  <c r="AT372" i="218"/>
  <c r="AV372" i="218" s="1"/>
  <c r="AT247" i="218"/>
  <c r="AT358" i="218"/>
  <c r="AV358" i="218" s="1"/>
  <c r="AT227" i="218"/>
  <c r="AV227" i="218" s="1"/>
  <c r="AT214" i="218"/>
  <c r="AV214" i="218" s="1"/>
  <c r="AT162" i="218"/>
  <c r="AV162" i="218" s="1"/>
  <c r="AT78" i="218"/>
  <c r="AT95" i="218"/>
  <c r="AT39" i="218"/>
  <c r="AV39" i="218" s="1"/>
  <c r="AT216" i="218"/>
  <c r="AT498" i="218"/>
  <c r="AT383" i="218"/>
  <c r="AT435" i="218"/>
  <c r="AT339" i="218"/>
  <c r="AV339" i="218" s="1"/>
  <c r="AT294" i="218"/>
  <c r="AV294" i="218" s="1"/>
  <c r="AT205" i="218"/>
  <c r="AT161" i="218"/>
  <c r="AV161" i="218" s="1"/>
  <c r="AT233" i="218"/>
  <c r="AT138" i="218"/>
  <c r="AV138" i="218" s="1"/>
  <c r="AT64" i="218"/>
  <c r="AV64" i="218" s="1"/>
  <c r="AT58" i="218"/>
  <c r="AV58" i="218" s="1"/>
  <c r="AT490" i="218"/>
  <c r="AV490" i="218" s="1"/>
  <c r="AT379" i="218"/>
  <c r="AV379" i="218" s="1"/>
  <c r="AT331" i="218"/>
  <c r="AV331" i="218" s="1"/>
  <c r="AT332" i="218"/>
  <c r="AV332" i="218" s="1"/>
  <c r="AT290" i="218"/>
  <c r="AV290" i="218" s="1"/>
  <c r="AT201" i="218"/>
  <c r="AT157" i="218"/>
  <c r="AT103" i="218"/>
  <c r="AT231" i="218"/>
  <c r="AV231" i="218" s="1"/>
  <c r="AT61" i="218"/>
  <c r="AT335" i="218"/>
  <c r="AV335" i="218" s="1"/>
  <c r="AT511" i="218"/>
  <c r="AV511" i="218" s="1"/>
  <c r="AT423" i="218"/>
  <c r="AT278" i="218"/>
  <c r="AV278" i="218" s="1"/>
  <c r="AT160" i="218"/>
  <c r="AT65" i="218"/>
  <c r="AV65" i="218" s="1"/>
  <c r="AT489" i="218"/>
  <c r="AV489" i="218" s="1"/>
  <c r="AT357" i="218"/>
  <c r="AV357" i="218" s="1"/>
  <c r="AT329" i="218"/>
  <c r="AT210" i="218"/>
  <c r="AV210" i="218" s="1"/>
  <c r="AT74" i="218"/>
  <c r="AT482" i="218"/>
  <c r="AT350" i="218"/>
  <c r="AT313" i="218"/>
  <c r="AV313" i="218" s="1"/>
  <c r="AT206" i="218"/>
  <c r="AV206" i="218" s="1"/>
  <c r="AT59" i="218"/>
  <c r="AV59" i="218" s="1"/>
  <c r="AT32" i="218"/>
  <c r="AT509" i="218"/>
  <c r="AV509" i="218" s="1"/>
  <c r="AT342" i="218"/>
  <c r="AT309" i="218"/>
  <c r="AV309" i="218" s="1"/>
  <c r="AT202" i="218"/>
  <c r="AV202" i="218" s="1"/>
  <c r="AT55" i="218"/>
  <c r="AV55" i="218" s="1"/>
  <c r="AT502" i="218"/>
  <c r="AV502" i="218" s="1"/>
  <c r="AT503" i="218"/>
  <c r="AT305" i="218"/>
  <c r="AT168" i="218"/>
  <c r="AV168" i="218" s="1"/>
  <c r="AT51" i="218"/>
  <c r="AV51" i="218" s="1"/>
  <c r="AT479" i="218"/>
  <c r="AV479" i="218" s="1"/>
  <c r="AT314" i="218"/>
  <c r="AT256" i="218"/>
  <c r="AT153" i="218"/>
  <c r="AV153" i="218" s="1"/>
  <c r="AT135" i="218"/>
  <c r="AV135" i="218" s="1"/>
  <c r="AT449" i="218"/>
  <c r="AV449" i="218" s="1"/>
  <c r="AT306" i="218"/>
  <c r="AV306" i="218" s="1"/>
  <c r="AT229" i="218"/>
  <c r="AV229" i="218" s="1"/>
  <c r="AT149" i="218"/>
  <c r="AV149" i="218" s="1"/>
  <c r="AT94" i="218"/>
  <c r="AV94" i="218" s="1"/>
  <c r="AT250" i="218"/>
  <c r="AV250" i="218" s="1"/>
  <c r="AT445" i="218"/>
  <c r="AV445" i="218" s="1"/>
  <c r="AT299" i="218"/>
  <c r="AV299" i="218" s="1"/>
  <c r="AT223" i="218"/>
  <c r="AV223" i="218" s="1"/>
  <c r="AT228" i="218"/>
  <c r="AV228" i="218" s="1"/>
  <c r="AT90" i="218"/>
  <c r="AT420" i="218"/>
  <c r="AV420" i="218" s="1"/>
  <c r="AT441" i="218"/>
  <c r="AT291" i="218"/>
  <c r="AT219" i="218"/>
  <c r="AV219" i="218" s="1"/>
  <c r="AT343" i="218"/>
  <c r="AV343" i="218" s="1"/>
  <c r="AT86" i="218"/>
  <c r="AT12" i="218"/>
  <c r="AV12" i="218" s="1"/>
  <c r="AT514" i="218"/>
  <c r="AT239" i="218"/>
  <c r="AV239" i="218" s="1"/>
  <c r="AT220" i="218"/>
  <c r="AV220" i="218" s="1"/>
  <c r="AT154" i="218"/>
  <c r="AV154" i="218" s="1"/>
  <c r="AT87" i="218"/>
  <c r="AV87" i="218" s="1"/>
  <c r="AT349" i="218"/>
  <c r="AT175" i="218"/>
  <c r="AT49" i="218"/>
  <c r="AV49" i="218" s="1"/>
  <c r="AT97" i="218"/>
  <c r="AV97" i="218" s="1"/>
  <c r="AT480" i="218"/>
  <c r="AT171" i="218"/>
  <c r="AV171" i="218" s="1"/>
  <c r="AT429" i="218"/>
  <c r="AT167" i="218"/>
  <c r="AV167" i="218" s="1"/>
  <c r="AT276" i="218"/>
  <c r="AV276" i="218" s="1"/>
  <c r="AT260" i="218"/>
  <c r="AT265" i="218"/>
  <c r="AV265" i="218" s="1"/>
  <c r="AT241" i="218"/>
  <c r="AT243" i="218"/>
  <c r="AV243" i="218" s="1"/>
  <c r="AT158" i="218"/>
  <c r="AV158" i="218" s="1"/>
  <c r="AT326" i="218"/>
  <c r="AV326" i="218" s="1"/>
  <c r="AT150" i="218"/>
  <c r="AV150" i="218" s="1"/>
  <c r="AT447" i="218"/>
  <c r="AV447" i="218" s="1"/>
  <c r="AT143" i="218"/>
  <c r="AV143" i="218" s="1"/>
  <c r="AT352" i="218"/>
  <c r="AV352" i="218" s="1"/>
  <c r="AT282" i="218"/>
  <c r="AV282" i="218" s="1"/>
  <c r="AT69" i="218"/>
  <c r="AT48" i="218"/>
  <c r="AT473" i="218"/>
  <c r="AT185" i="218"/>
  <c r="AV185" i="218" s="1"/>
  <c r="AT82" i="218"/>
  <c r="AV82" i="218" s="1"/>
  <c r="AT446" i="218"/>
  <c r="AT83" i="218"/>
  <c r="AV83" i="218" s="1"/>
  <c r="AT518" i="218"/>
  <c r="AT68" i="218"/>
  <c r="AV68" i="218" s="1"/>
  <c r="AT25" i="218"/>
  <c r="AV25" i="218" s="1"/>
  <c r="AT371" i="218"/>
  <c r="AV371" i="218" s="1"/>
  <c r="AT57" i="218"/>
  <c r="AV57" i="218" s="1"/>
  <c r="AT360" i="218"/>
  <c r="AV360" i="218" s="1"/>
  <c r="AT53" i="218"/>
  <c r="AV53" i="218" s="1"/>
  <c r="AT465" i="218"/>
  <c r="AV465" i="218" s="1"/>
  <c r="AT80" i="218"/>
  <c r="AV80" i="218" s="1"/>
  <c r="AT323" i="218"/>
  <c r="AV323" i="218" s="1"/>
  <c r="AT33" i="218"/>
  <c r="AV33" i="218" s="1"/>
  <c r="AT43" i="218"/>
  <c r="AV43" i="218" s="1"/>
  <c r="AT289" i="218"/>
  <c r="AV289" i="218" s="1"/>
  <c r="AT37" i="218"/>
  <c r="AV37" i="218" s="1"/>
  <c r="AT285" i="218"/>
  <c r="AT41" i="218"/>
  <c r="AV41" i="218" s="1"/>
  <c r="AT186" i="218"/>
  <c r="AT179" i="218"/>
  <c r="AV179" i="218" s="1"/>
  <c r="AT84" i="218"/>
  <c r="AV84" i="218" s="1"/>
  <c r="AT75" i="218"/>
  <c r="AV75" i="218" s="1"/>
  <c r="AT91" i="218"/>
  <c r="AV91" i="218" s="1"/>
  <c r="AT46" i="218"/>
  <c r="AT363" i="218"/>
  <c r="AT178" i="218"/>
  <c r="AV178" i="218" s="1"/>
  <c r="AT336" i="218"/>
  <c r="AT213" i="218"/>
  <c r="AT92" i="218"/>
  <c r="AV92" i="218" s="1"/>
  <c r="AT88" i="218"/>
  <c r="AT209" i="218"/>
  <c r="AV209" i="218" s="1"/>
  <c r="AT428" i="218"/>
  <c r="AV428" i="218" s="1"/>
  <c r="AT99" i="218"/>
  <c r="W6" i="218"/>
  <c r="AO6" i="215"/>
  <c r="AK22" i="2" s="1"/>
  <c r="AT61" i="221"/>
  <c r="AV61" i="221" s="1"/>
  <c r="AB6" i="221"/>
  <c r="R6" i="221"/>
  <c r="U33" i="222"/>
  <c r="S6" i="217"/>
  <c r="O24" i="2" s="1"/>
  <c r="U22" i="208"/>
  <c r="J6" i="208"/>
  <c r="U135" i="217"/>
  <c r="R6" i="210"/>
  <c r="AR6" i="205"/>
  <c r="AN13" i="2" s="1"/>
  <c r="U121" i="210"/>
  <c r="I6" i="210"/>
  <c r="U363" i="210"/>
  <c r="U27" i="210"/>
  <c r="U114" i="210"/>
  <c r="U30" i="210"/>
  <c r="U34" i="210"/>
  <c r="U38" i="210"/>
  <c r="U66" i="210"/>
  <c r="U63" i="210"/>
  <c r="U42" i="210"/>
  <c r="U117" i="210"/>
  <c r="U46" i="210"/>
  <c r="U49" i="210"/>
  <c r="U53" i="210"/>
  <c r="U14" i="210"/>
  <c r="U16" i="210"/>
  <c r="U57" i="210"/>
  <c r="U125" i="210"/>
  <c r="U18" i="210"/>
  <c r="U39" i="210"/>
  <c r="U91" i="210"/>
  <c r="U87" i="210"/>
  <c r="U76" i="210"/>
  <c r="U41" i="210"/>
  <c r="U43" i="210"/>
  <c r="U129" i="210"/>
  <c r="U97" i="210"/>
  <c r="U131" i="210"/>
  <c r="U29" i="210"/>
  <c r="U72" i="210"/>
  <c r="U106" i="210"/>
  <c r="U48" i="210"/>
  <c r="U506" i="210"/>
  <c r="U423" i="210"/>
  <c r="U443" i="210"/>
  <c r="U478" i="210"/>
  <c r="U502" i="210"/>
  <c r="U407" i="210"/>
  <c r="U437" i="210"/>
  <c r="U400" i="210"/>
  <c r="U319" i="210"/>
  <c r="U397" i="210"/>
  <c r="U246" i="210"/>
  <c r="U262" i="210"/>
  <c r="U209" i="210"/>
  <c r="U236" i="210"/>
  <c r="U149" i="210"/>
  <c r="U184" i="210"/>
  <c r="U133" i="210"/>
  <c r="U189" i="210"/>
  <c r="U159" i="210"/>
  <c r="U75" i="210"/>
  <c r="U318" i="210"/>
  <c r="U136" i="210"/>
  <c r="U52" i="210"/>
  <c r="U503" i="210"/>
  <c r="U416" i="210"/>
  <c r="U439" i="210"/>
  <c r="U474" i="210"/>
  <c r="U498" i="210"/>
  <c r="U454" i="210"/>
  <c r="U406" i="210"/>
  <c r="U396" i="210"/>
  <c r="U313" i="210"/>
  <c r="U382" i="210"/>
  <c r="U242" i="210"/>
  <c r="U258" i="210"/>
  <c r="U205" i="210"/>
  <c r="U229" i="210"/>
  <c r="U146" i="210"/>
  <c r="U177" i="210"/>
  <c r="U126" i="210"/>
  <c r="U166" i="210"/>
  <c r="U151" i="210"/>
  <c r="U71" i="210"/>
  <c r="U56" i="210"/>
  <c r="U499" i="210"/>
  <c r="U412" i="210"/>
  <c r="U432" i="210"/>
  <c r="U467" i="210"/>
  <c r="U494" i="210"/>
  <c r="U405" i="210"/>
  <c r="U399" i="210"/>
  <c r="U392" i="210"/>
  <c r="U309" i="210"/>
  <c r="U344" i="210"/>
  <c r="U404" i="210"/>
  <c r="U254" i="210"/>
  <c r="U201" i="210"/>
  <c r="U225" i="210"/>
  <c r="U244" i="210"/>
  <c r="U173" i="210"/>
  <c r="U122" i="210"/>
  <c r="U142" i="210"/>
  <c r="U185" i="210"/>
  <c r="U67" i="210"/>
  <c r="U110" i="210"/>
  <c r="U98" i="210"/>
  <c r="U80" i="210"/>
  <c r="U60" i="210"/>
  <c r="U495" i="210"/>
  <c r="U408" i="210"/>
  <c r="U428" i="210"/>
  <c r="U463" i="210"/>
  <c r="U490" i="210"/>
  <c r="U398" i="210"/>
  <c r="U395" i="210"/>
  <c r="U388" i="210"/>
  <c r="U305" i="210"/>
  <c r="U333" i="210"/>
  <c r="U323" i="210"/>
  <c r="U247" i="210"/>
  <c r="U194" i="210"/>
  <c r="U221" i="210"/>
  <c r="U352" i="210"/>
  <c r="U169" i="210"/>
  <c r="U118" i="210"/>
  <c r="U138" i="210"/>
  <c r="U178" i="210"/>
  <c r="U250" i="210"/>
  <c r="U284" i="210"/>
  <c r="U132" i="210"/>
  <c r="U12" i="210"/>
  <c r="U165" i="210"/>
  <c r="U491" i="210"/>
  <c r="U519" i="210"/>
  <c r="U424" i="210"/>
  <c r="U459" i="210"/>
  <c r="U483" i="210"/>
  <c r="U394" i="210"/>
  <c r="U391" i="210"/>
  <c r="U381" i="210"/>
  <c r="U298" i="210"/>
  <c r="U314" i="210"/>
  <c r="U393" i="210"/>
  <c r="U243" i="210"/>
  <c r="U190" i="210"/>
  <c r="U217" i="210"/>
  <c r="U316" i="210"/>
  <c r="U255" i="210"/>
  <c r="U111" i="210"/>
  <c r="U134" i="210"/>
  <c r="U162" i="210"/>
  <c r="U231" i="210"/>
  <c r="U267" i="210"/>
  <c r="U484" i="210"/>
  <c r="U515" i="210"/>
  <c r="U417" i="210"/>
  <c r="U455" i="210"/>
  <c r="U479" i="210"/>
  <c r="U390" i="210"/>
  <c r="U387" i="210"/>
  <c r="U377" i="210"/>
  <c r="U294" i="210"/>
  <c r="U310" i="210"/>
  <c r="U370" i="210"/>
  <c r="U239" i="210"/>
  <c r="U186" i="210"/>
  <c r="U214" i="210"/>
  <c r="U278" i="210"/>
  <c r="U240" i="210"/>
  <c r="U107" i="210"/>
  <c r="U127" i="210"/>
  <c r="U154" i="210"/>
  <c r="U13" i="210"/>
  <c r="U148" i="210"/>
  <c r="U20" i="210"/>
  <c r="U64" i="210"/>
  <c r="U480" i="210"/>
  <c r="U511" i="210"/>
  <c r="U413" i="210"/>
  <c r="U452" i="210"/>
  <c r="U475" i="210"/>
  <c r="U383" i="210"/>
  <c r="U384" i="210"/>
  <c r="U373" i="210"/>
  <c r="U290" i="210"/>
  <c r="U306" i="210"/>
  <c r="U340" i="210"/>
  <c r="U369" i="210"/>
  <c r="U179" i="210"/>
  <c r="U210" i="210"/>
  <c r="U378" i="210"/>
  <c r="U312" i="210"/>
  <c r="U103" i="210"/>
  <c r="U123" i="210"/>
  <c r="U143" i="210"/>
  <c r="U17" i="210"/>
  <c r="U24" i="210"/>
  <c r="U476" i="210"/>
  <c r="U507" i="210"/>
  <c r="U409" i="210"/>
  <c r="U448" i="210"/>
  <c r="U468" i="210"/>
  <c r="U379" i="210"/>
  <c r="U380" i="210"/>
  <c r="U366" i="210"/>
  <c r="U286" i="210"/>
  <c r="U302" i="210"/>
  <c r="U420" i="210"/>
  <c r="U355" i="210"/>
  <c r="U175" i="210"/>
  <c r="U206" i="210"/>
  <c r="U297" i="210"/>
  <c r="U274" i="210"/>
  <c r="U99" i="210"/>
  <c r="U119" i="210"/>
  <c r="U139" i="210"/>
  <c r="U21" i="210"/>
  <c r="U58" i="210"/>
  <c r="U182" i="210"/>
  <c r="U457" i="210"/>
  <c r="U481" i="210"/>
  <c r="U512" i="210"/>
  <c r="U425" i="210"/>
  <c r="U445" i="210"/>
  <c r="U356" i="210"/>
  <c r="U357" i="210"/>
  <c r="U343" i="210"/>
  <c r="U260" i="210"/>
  <c r="U280" i="210"/>
  <c r="U303" i="210"/>
  <c r="U336" i="210"/>
  <c r="U152" i="210"/>
  <c r="U183" i="210"/>
  <c r="U222" i="210"/>
  <c r="U163" i="210"/>
  <c r="U73" i="210"/>
  <c r="U100" i="210"/>
  <c r="U116" i="210"/>
  <c r="U44" i="210"/>
  <c r="U15" i="210"/>
  <c r="U227" i="210"/>
  <c r="U450" i="210"/>
  <c r="U477" i="210"/>
  <c r="U508" i="210"/>
  <c r="U421" i="210"/>
  <c r="U441" i="210"/>
  <c r="U349" i="210"/>
  <c r="U353" i="210"/>
  <c r="U339" i="210"/>
  <c r="U256" i="210"/>
  <c r="U276" i="210"/>
  <c r="U296" i="210"/>
  <c r="U308" i="210"/>
  <c r="U145" i="210"/>
  <c r="U180" i="210"/>
  <c r="U218" i="210"/>
  <c r="U155" i="210"/>
  <c r="U69" i="210"/>
  <c r="U93" i="210"/>
  <c r="U109" i="210"/>
  <c r="U47" i="210"/>
  <c r="U199" i="210"/>
  <c r="U403" i="210"/>
  <c r="U37" i="210"/>
  <c r="U510" i="210"/>
  <c r="U447" i="210"/>
  <c r="U509" i="210"/>
  <c r="U322" i="210"/>
  <c r="U327" i="210"/>
  <c r="U253" i="210"/>
  <c r="U213" i="210"/>
  <c r="U153" i="210"/>
  <c r="U137" i="210"/>
  <c r="U208" i="210"/>
  <c r="U338" i="210"/>
  <c r="U304" i="210"/>
  <c r="U90" i="210"/>
  <c r="U331" i="210"/>
  <c r="U31" i="210"/>
  <c r="U472" i="210"/>
  <c r="U505" i="210"/>
  <c r="U464" i="210"/>
  <c r="U376" i="210"/>
  <c r="U279" i="210"/>
  <c r="U374" i="210"/>
  <c r="U171" i="210"/>
  <c r="U251" i="210"/>
  <c r="U92" i="210"/>
  <c r="U135" i="210"/>
  <c r="U422" i="210"/>
  <c r="U193" i="210"/>
  <c r="U35" i="210"/>
  <c r="U469" i="210"/>
  <c r="U471" i="210"/>
  <c r="U460" i="210"/>
  <c r="U372" i="210"/>
  <c r="U275" i="210"/>
  <c r="U315" i="210"/>
  <c r="U167" i="210"/>
  <c r="U237" i="210"/>
  <c r="U88" i="210"/>
  <c r="U128" i="210"/>
  <c r="U50" i="210"/>
  <c r="U140" i="210"/>
  <c r="U465" i="210"/>
  <c r="U520" i="210"/>
  <c r="U456" i="210"/>
  <c r="U365" i="210"/>
  <c r="U271" i="210"/>
  <c r="U311" i="210"/>
  <c r="U160" i="210"/>
  <c r="U230" i="210"/>
  <c r="U84" i="210"/>
  <c r="U124" i="210"/>
  <c r="U273" i="210"/>
  <c r="U54" i="210"/>
  <c r="U144" i="210"/>
  <c r="U461" i="210"/>
  <c r="U516" i="210"/>
  <c r="U449" i="210"/>
  <c r="U361" i="210"/>
  <c r="U264" i="210"/>
  <c r="U307" i="210"/>
  <c r="U156" i="210"/>
  <c r="U226" i="210"/>
  <c r="U77" i="210"/>
  <c r="U120" i="210"/>
  <c r="U386" i="210"/>
  <c r="U435" i="210"/>
  <c r="U277" i="210"/>
  <c r="U431" i="210"/>
  <c r="U415" i="210"/>
  <c r="U325" i="210"/>
  <c r="U282" i="210"/>
  <c r="U219" i="210"/>
  <c r="U95" i="210"/>
  <c r="U446" i="210"/>
  <c r="U501" i="210"/>
  <c r="U434" i="210"/>
  <c r="U350" i="210"/>
  <c r="U252" i="210"/>
  <c r="U292" i="210"/>
  <c r="U270" i="210"/>
  <c r="U211" i="210"/>
  <c r="U65" i="210"/>
  <c r="U105" i="210"/>
  <c r="U489" i="210"/>
  <c r="U348" i="210"/>
  <c r="U196" i="210"/>
  <c r="U486" i="210"/>
  <c r="U86" i="210"/>
  <c r="U204" i="210"/>
  <c r="U442" i="210"/>
  <c r="U497" i="210"/>
  <c r="U430" i="210"/>
  <c r="U346" i="210"/>
  <c r="U245" i="210"/>
  <c r="U288" i="210"/>
  <c r="U263" i="210"/>
  <c r="U207" i="210"/>
  <c r="U293" i="210"/>
  <c r="U101" i="210"/>
  <c r="U174" i="210"/>
  <c r="U438" i="210"/>
  <c r="U493" i="210"/>
  <c r="U426" i="210"/>
  <c r="U342" i="210"/>
  <c r="U241" i="210"/>
  <c r="U281" i="210"/>
  <c r="U248" i="210"/>
  <c r="U203" i="210"/>
  <c r="U200" i="210"/>
  <c r="U94" i="210"/>
  <c r="U192" i="210"/>
  <c r="U83" i="210"/>
  <c r="U496" i="210"/>
  <c r="U440" i="210"/>
  <c r="U371" i="210"/>
  <c r="U358" i="210"/>
  <c r="U295" i="210"/>
  <c r="U321" i="210"/>
  <c r="U195" i="210"/>
  <c r="U238" i="210"/>
  <c r="U112" i="210"/>
  <c r="U32" i="210"/>
  <c r="U233" i="210"/>
  <c r="U429" i="210"/>
  <c r="U287" i="210"/>
  <c r="U212" i="210"/>
  <c r="U102" i="210"/>
  <c r="U332" i="210"/>
  <c r="U176" i="210"/>
  <c r="U51" i="210"/>
  <c r="U68" i="210"/>
  <c r="U492" i="210"/>
  <c r="U433" i="210"/>
  <c r="U364" i="210"/>
  <c r="U354" i="210"/>
  <c r="U291" i="210"/>
  <c r="U389" i="210"/>
  <c r="U191" i="210"/>
  <c r="U223" i="210"/>
  <c r="U108" i="210"/>
  <c r="U36" i="210"/>
  <c r="U485" i="210"/>
  <c r="U360" i="210"/>
  <c r="U347" i="210"/>
  <c r="U359" i="210"/>
  <c r="U187" i="210"/>
  <c r="U104" i="210"/>
  <c r="U40" i="210"/>
  <c r="U19" i="210"/>
  <c r="U473" i="210"/>
  <c r="U418" i="210"/>
  <c r="U345" i="210"/>
  <c r="U272" i="210"/>
  <c r="U289" i="210"/>
  <c r="U234" i="210"/>
  <c r="U89" i="210"/>
  <c r="U216" i="210"/>
  <c r="U451" i="210"/>
  <c r="U299" i="210"/>
  <c r="U158" i="210"/>
  <c r="U335" i="210"/>
  <c r="U82" i="210"/>
  <c r="U330" i="210"/>
  <c r="U55" i="210"/>
  <c r="U482" i="210"/>
  <c r="U268" i="210"/>
  <c r="U150" i="210"/>
  <c r="U375" i="210"/>
  <c r="U341" i="210"/>
  <c r="U337" i="210"/>
  <c r="U444" i="210"/>
  <c r="U265" i="210"/>
  <c r="U141" i="210"/>
  <c r="U228" i="210"/>
  <c r="U220" i="210"/>
  <c r="U25" i="210"/>
  <c r="U414" i="210"/>
  <c r="U261" i="210"/>
  <c r="U197" i="210"/>
  <c r="U410" i="210"/>
  <c r="U257" i="210"/>
  <c r="U115" i="210"/>
  <c r="U74" i="210"/>
  <c r="U224" i="210"/>
  <c r="U285" i="210"/>
  <c r="U517" i="210"/>
  <c r="U269" i="210"/>
  <c r="U85" i="210"/>
  <c r="U33" i="210"/>
  <c r="U22" i="210"/>
  <c r="U513" i="210"/>
  <c r="U329" i="210"/>
  <c r="U81" i="210"/>
  <c r="U26" i="210"/>
  <c r="U411" i="210"/>
  <c r="U235" i="210"/>
  <c r="U78" i="210"/>
  <c r="U61" i="210"/>
  <c r="U326" i="210"/>
  <c r="U202" i="210"/>
  <c r="U59" i="210"/>
  <c r="U157" i="210"/>
  <c r="U320" i="210"/>
  <c r="U462" i="210"/>
  <c r="U259" i="210"/>
  <c r="U518" i="210"/>
  <c r="U488" i="210"/>
  <c r="U172" i="210"/>
  <c r="U427" i="210"/>
  <c r="U328" i="210"/>
  <c r="U161" i="210"/>
  <c r="U466" i="210"/>
  <c r="U188" i="210"/>
  <c r="U367" i="210"/>
  <c r="U514" i="210"/>
  <c r="U362" i="210"/>
  <c r="U168" i="210"/>
  <c r="U500" i="210"/>
  <c r="U324" i="210"/>
  <c r="U458" i="210"/>
  <c r="U401" i="210"/>
  <c r="U170" i="210"/>
  <c r="U301" i="210"/>
  <c r="U23" i="210"/>
  <c r="AN6" i="214"/>
  <c r="AJ21" i="2" s="1"/>
  <c r="AQ6" i="216"/>
  <c r="AM23" i="2" s="1"/>
  <c r="AN6" i="216"/>
  <c r="AJ23" i="2" s="1"/>
  <c r="AN6" i="222"/>
  <c r="AJ29" i="2" s="1"/>
  <c r="AP6" i="223"/>
  <c r="AL30" i="2" s="1"/>
  <c r="AO6" i="207"/>
  <c r="AK14" i="2" s="1"/>
  <c r="AK6" i="207"/>
  <c r="AK6" i="208"/>
  <c r="AT124" i="205"/>
  <c r="AV124" i="205" s="1"/>
  <c r="AT82" i="205"/>
  <c r="AV82" i="205" s="1"/>
  <c r="AT50" i="205"/>
  <c r="AT43" i="205"/>
  <c r="AT58" i="205"/>
  <c r="AV58" i="205" s="1"/>
  <c r="AT74" i="205"/>
  <c r="AV74" i="205" s="1"/>
  <c r="AT16" i="205"/>
  <c r="AT24" i="205"/>
  <c r="AT31" i="205"/>
  <c r="AT77" i="205"/>
  <c r="AT39" i="205"/>
  <c r="AV39" i="205" s="1"/>
  <c r="AT93" i="205"/>
  <c r="AT20" i="205"/>
  <c r="AV20" i="205" s="1"/>
  <c r="AT35" i="205"/>
  <c r="AT71" i="205"/>
  <c r="AV71" i="205" s="1"/>
  <c r="AT54" i="205"/>
  <c r="AV54" i="205" s="1"/>
  <c r="AT97" i="205"/>
  <c r="AV97" i="205" s="1"/>
  <c r="AT29" i="205"/>
  <c r="AV29" i="205" s="1"/>
  <c r="AT12" i="205"/>
  <c r="AT53" i="205"/>
  <c r="AV53" i="205" s="1"/>
  <c r="AT520" i="205"/>
  <c r="AV520" i="205" s="1"/>
  <c r="AT494" i="205"/>
  <c r="AV494" i="205" s="1"/>
  <c r="AT421" i="205"/>
  <c r="AV421" i="205" s="1"/>
  <c r="AT415" i="205"/>
  <c r="AV415" i="205" s="1"/>
  <c r="AT428" i="205"/>
  <c r="AV428" i="205" s="1"/>
  <c r="AT363" i="205"/>
  <c r="AV363" i="205" s="1"/>
  <c r="AT364" i="205"/>
  <c r="AV364" i="205" s="1"/>
  <c r="AT332" i="205"/>
  <c r="AV332" i="205" s="1"/>
  <c r="AT377" i="205"/>
  <c r="AV377" i="205" s="1"/>
  <c r="AT261" i="205"/>
  <c r="AV261" i="205" s="1"/>
  <c r="AT243" i="205"/>
  <c r="AV243" i="205" s="1"/>
  <c r="AT303" i="205"/>
  <c r="AV303" i="205" s="1"/>
  <c r="AT260" i="205"/>
  <c r="AV260" i="205" s="1"/>
  <c r="AT315" i="205"/>
  <c r="AV315" i="205" s="1"/>
  <c r="AT190" i="205"/>
  <c r="AV190" i="205" s="1"/>
  <c r="AT115" i="205"/>
  <c r="AV115" i="205" s="1"/>
  <c r="AT139" i="205"/>
  <c r="AV139" i="205" s="1"/>
  <c r="AT179" i="205"/>
  <c r="AV179" i="205" s="1"/>
  <c r="AT83" i="205"/>
  <c r="AV83" i="205" s="1"/>
  <c r="AT51" i="205"/>
  <c r="AV51" i="205" s="1"/>
  <c r="AT207" i="205"/>
  <c r="AV207" i="205" s="1"/>
  <c r="AT250" i="205"/>
  <c r="AV250" i="205" s="1"/>
  <c r="AT486" i="205"/>
  <c r="AV486" i="205" s="1"/>
  <c r="AT414" i="205"/>
  <c r="AV414" i="205" s="1"/>
  <c r="AT156" i="205"/>
  <c r="AV156" i="205" s="1"/>
  <c r="AT69" i="205"/>
  <c r="AV69" i="205" s="1"/>
  <c r="AT352" i="205"/>
  <c r="AV352" i="205" s="1"/>
  <c r="AT417" i="205"/>
  <c r="AT400" i="205"/>
  <c r="AV400" i="205" s="1"/>
  <c r="AT375" i="205"/>
  <c r="AV375" i="205" s="1"/>
  <c r="AT204" i="205"/>
  <c r="AV204" i="205" s="1"/>
  <c r="AT194" i="205"/>
  <c r="AT100" i="205"/>
  <c r="AV100" i="205" s="1"/>
  <c r="AT90" i="205"/>
  <c r="AV90" i="205" s="1"/>
  <c r="AT57" i="205"/>
  <c r="AV57" i="205" s="1"/>
  <c r="AT516" i="205"/>
  <c r="AT490" i="205"/>
  <c r="AV490" i="205" s="1"/>
  <c r="AT510" i="205"/>
  <c r="AT469" i="205"/>
  <c r="AV469" i="205" s="1"/>
  <c r="AT426" i="205"/>
  <c r="AV426" i="205" s="1"/>
  <c r="AT359" i="205"/>
  <c r="AV359" i="205" s="1"/>
  <c r="AT353" i="205"/>
  <c r="AT399" i="205"/>
  <c r="AV399" i="205" s="1"/>
  <c r="AT365" i="205"/>
  <c r="AV365" i="205" s="1"/>
  <c r="AT257" i="205"/>
  <c r="AV257" i="205" s="1"/>
  <c r="AT228" i="205"/>
  <c r="AV228" i="205" s="1"/>
  <c r="AT294" i="205"/>
  <c r="AT252" i="205"/>
  <c r="AT305" i="205"/>
  <c r="AV305" i="205" s="1"/>
  <c r="AT187" i="205"/>
  <c r="AT112" i="205"/>
  <c r="AT135" i="205"/>
  <c r="AV135" i="205" s="1"/>
  <c r="AT176" i="205"/>
  <c r="AT76" i="205"/>
  <c r="AT89" i="205"/>
  <c r="AV89" i="205" s="1"/>
  <c r="AT109" i="205"/>
  <c r="AV109" i="205" s="1"/>
  <c r="AT101" i="205"/>
  <c r="AV101" i="205" s="1"/>
  <c r="AT55" i="205"/>
  <c r="AV55" i="205" s="1"/>
  <c r="AT431" i="205"/>
  <c r="AV431" i="205" s="1"/>
  <c r="AT313" i="205"/>
  <c r="AV313" i="205" s="1"/>
  <c r="AT208" i="205"/>
  <c r="AV208" i="205" s="1"/>
  <c r="AT132" i="205"/>
  <c r="AV132" i="205" s="1"/>
  <c r="AT482" i="205"/>
  <c r="AV482" i="205" s="1"/>
  <c r="AT188" i="205"/>
  <c r="AV188" i="205" s="1"/>
  <c r="AT108" i="205"/>
  <c r="AV108" i="205" s="1"/>
  <c r="AT61" i="205"/>
  <c r="AV61" i="205" s="1"/>
  <c r="AT512" i="205"/>
  <c r="AT483" i="205"/>
  <c r="AV483" i="205" s="1"/>
  <c r="AT466" i="205"/>
  <c r="AV466" i="205" s="1"/>
  <c r="AT465" i="205"/>
  <c r="AT424" i="205"/>
  <c r="AV424" i="205" s="1"/>
  <c r="AT355" i="205"/>
  <c r="AV355" i="205" s="1"/>
  <c r="AT340" i="205"/>
  <c r="AV340" i="205" s="1"/>
  <c r="AT371" i="205"/>
  <c r="AV371" i="205" s="1"/>
  <c r="AT354" i="205"/>
  <c r="AV354" i="205" s="1"/>
  <c r="AT253" i="205"/>
  <c r="AV253" i="205" s="1"/>
  <c r="AT224" i="205"/>
  <c r="AV224" i="205" s="1"/>
  <c r="AT282" i="205"/>
  <c r="AV282" i="205" s="1"/>
  <c r="AT245" i="205"/>
  <c r="AT279" i="205"/>
  <c r="AV279" i="205" s="1"/>
  <c r="AT177" i="205"/>
  <c r="AV177" i="205" s="1"/>
  <c r="AT293" i="205"/>
  <c r="AT131" i="205"/>
  <c r="AV131" i="205" s="1"/>
  <c r="AT159" i="205"/>
  <c r="AV159" i="205" s="1"/>
  <c r="AT251" i="205"/>
  <c r="AV251" i="205" s="1"/>
  <c r="AT92" i="205"/>
  <c r="AV92" i="205" s="1"/>
  <c r="AT103" i="205"/>
  <c r="AV103" i="205" s="1"/>
  <c r="AT59" i="205"/>
  <c r="AV59" i="205" s="1"/>
  <c r="AT104" i="205"/>
  <c r="AV104" i="205" s="1"/>
  <c r="AT67" i="205"/>
  <c r="AV67" i="205" s="1"/>
  <c r="AT508" i="205"/>
  <c r="AV508" i="205" s="1"/>
  <c r="AT479" i="205"/>
  <c r="AV479" i="205" s="1"/>
  <c r="AT462" i="205"/>
  <c r="AV462" i="205" s="1"/>
  <c r="AT461" i="205"/>
  <c r="AV461" i="205" s="1"/>
  <c r="AT422" i="205"/>
  <c r="AV422" i="205" s="1"/>
  <c r="AT503" i="205"/>
  <c r="AV503" i="205" s="1"/>
  <c r="AT325" i="205"/>
  <c r="AV325" i="205" s="1"/>
  <c r="AT341" i="205"/>
  <c r="AV341" i="205" s="1"/>
  <c r="AT350" i="205"/>
  <c r="AV350" i="205" s="1"/>
  <c r="AT246" i="205"/>
  <c r="AT220" i="205"/>
  <c r="AV220" i="205" s="1"/>
  <c r="AT262" i="205"/>
  <c r="AV262" i="205" s="1"/>
  <c r="AT231" i="205"/>
  <c r="AV231" i="205" s="1"/>
  <c r="AT311" i="205"/>
  <c r="AV311" i="205" s="1"/>
  <c r="AT240" i="205"/>
  <c r="AV240" i="205" s="1"/>
  <c r="AT256" i="205"/>
  <c r="AV256" i="205" s="1"/>
  <c r="AT128" i="205"/>
  <c r="AV128" i="205" s="1"/>
  <c r="AT155" i="205"/>
  <c r="AV155" i="205" s="1"/>
  <c r="AT202" i="205"/>
  <c r="AV202" i="205" s="1"/>
  <c r="AT107" i="205"/>
  <c r="AV107" i="205" s="1"/>
  <c r="AT267" i="205"/>
  <c r="AV267" i="205" s="1"/>
  <c r="AT111" i="205"/>
  <c r="AV111" i="205" s="1"/>
  <c r="AT409" i="205"/>
  <c r="AV409" i="205" s="1"/>
  <c r="AT196" i="205"/>
  <c r="AV196" i="205" s="1"/>
  <c r="AT68" i="205"/>
  <c r="AV68" i="205" s="1"/>
  <c r="AT413" i="205"/>
  <c r="AV413" i="205" s="1"/>
  <c r="AT391" i="205"/>
  <c r="AV391" i="205" s="1"/>
  <c r="AT152" i="205"/>
  <c r="AT129" i="205"/>
  <c r="AV129" i="205" s="1"/>
  <c r="AT63" i="205"/>
  <c r="AV63" i="205" s="1"/>
  <c r="AT70" i="205"/>
  <c r="AV70" i="205" s="1"/>
  <c r="AT501" i="205"/>
  <c r="AV501" i="205" s="1"/>
  <c r="AT475" i="205"/>
  <c r="AV475" i="205" s="1"/>
  <c r="AT458" i="205"/>
  <c r="AV458" i="205" s="1"/>
  <c r="AT457" i="205"/>
  <c r="AV457" i="205" s="1"/>
  <c r="AT411" i="205"/>
  <c r="AV411" i="205" s="1"/>
  <c r="AT451" i="205"/>
  <c r="AV451" i="205" s="1"/>
  <c r="AT322" i="205"/>
  <c r="AV322" i="205" s="1"/>
  <c r="AT338" i="205"/>
  <c r="AV338" i="205" s="1"/>
  <c r="AT347" i="205"/>
  <c r="AV347" i="205" s="1"/>
  <c r="AT242" i="205"/>
  <c r="AV242" i="205" s="1"/>
  <c r="AT213" i="205"/>
  <c r="AV213" i="205" s="1"/>
  <c r="AT254" i="205"/>
  <c r="AV254" i="205" s="1"/>
  <c r="AT227" i="205"/>
  <c r="AV227" i="205" s="1"/>
  <c r="AT234" i="205"/>
  <c r="AV234" i="205" s="1"/>
  <c r="AT238" i="205"/>
  <c r="AV238" i="205" s="1"/>
  <c r="AT175" i="205"/>
  <c r="AV175" i="205" s="1"/>
  <c r="AT281" i="205"/>
  <c r="AV281" i="205" s="1"/>
  <c r="AT151" i="205"/>
  <c r="AV151" i="205" s="1"/>
  <c r="AT171" i="205"/>
  <c r="AV171" i="205" s="1"/>
  <c r="AT114" i="205"/>
  <c r="AV114" i="205" s="1"/>
  <c r="AT75" i="205"/>
  <c r="AV75" i="205" s="1"/>
  <c r="AT435" i="205"/>
  <c r="AT310" i="205"/>
  <c r="AV310" i="205" s="1"/>
  <c r="AT203" i="205"/>
  <c r="AV203" i="205" s="1"/>
  <c r="AT26" i="205"/>
  <c r="AV26" i="205" s="1"/>
  <c r="AT449" i="205"/>
  <c r="AT218" i="205"/>
  <c r="AT497" i="205"/>
  <c r="AT468" i="205"/>
  <c r="AT450" i="205"/>
  <c r="AV450" i="205" s="1"/>
  <c r="AT454" i="205"/>
  <c r="AV454" i="205" s="1"/>
  <c r="AT499" i="205"/>
  <c r="AV499" i="205" s="1"/>
  <c r="AT446" i="205"/>
  <c r="AV446" i="205" s="1"/>
  <c r="AT316" i="205"/>
  <c r="AV316" i="205" s="1"/>
  <c r="AT335" i="205"/>
  <c r="AV335" i="205" s="1"/>
  <c r="AT333" i="205"/>
  <c r="AV333" i="205" s="1"/>
  <c r="AT394" i="205"/>
  <c r="AV394" i="205" s="1"/>
  <c r="AT209" i="205"/>
  <c r="AT247" i="205"/>
  <c r="AV247" i="205" s="1"/>
  <c r="AT223" i="205"/>
  <c r="AV223" i="205" s="1"/>
  <c r="AT205" i="205"/>
  <c r="AT210" i="205"/>
  <c r="AV210" i="205" s="1"/>
  <c r="AT172" i="205"/>
  <c r="AT255" i="205"/>
  <c r="AV255" i="205" s="1"/>
  <c r="AT144" i="205"/>
  <c r="AV144" i="205" s="1"/>
  <c r="AT168" i="205"/>
  <c r="AV168" i="205" s="1"/>
  <c r="AT14" i="205"/>
  <c r="AV14" i="205" s="1"/>
  <c r="AT386" i="205"/>
  <c r="AV386" i="205" s="1"/>
  <c r="AT456" i="205"/>
  <c r="AV456" i="205" s="1"/>
  <c r="AT336" i="205"/>
  <c r="AV336" i="205" s="1"/>
  <c r="AT229" i="205"/>
  <c r="AV229" i="205" s="1"/>
  <c r="AT327" i="205"/>
  <c r="AV327" i="205" s="1"/>
  <c r="AT120" i="205"/>
  <c r="AV120" i="205" s="1"/>
  <c r="AT81" i="205"/>
  <c r="AV81" i="205" s="1"/>
  <c r="AT493" i="205"/>
  <c r="AV493" i="205" s="1"/>
  <c r="AT464" i="205"/>
  <c r="AV464" i="205" s="1"/>
  <c r="AT443" i="205"/>
  <c r="AV443" i="205" s="1"/>
  <c r="AT452" i="205"/>
  <c r="AV452" i="205" s="1"/>
  <c r="AT418" i="205"/>
  <c r="AT439" i="205"/>
  <c r="AV439" i="205" s="1"/>
  <c r="AT312" i="205"/>
  <c r="AT329" i="205"/>
  <c r="AV329" i="205" s="1"/>
  <c r="AT330" i="205"/>
  <c r="AV330" i="205" s="1"/>
  <c r="AT388" i="205"/>
  <c r="AV388" i="205" s="1"/>
  <c r="AT288" i="205"/>
  <c r="AV288" i="205" s="1"/>
  <c r="AT230" i="205"/>
  <c r="AV230" i="205" s="1"/>
  <c r="AT219" i="205"/>
  <c r="AV219" i="205" s="1"/>
  <c r="AT184" i="205"/>
  <c r="AV184" i="205" s="1"/>
  <c r="AT180" i="205"/>
  <c r="AV180" i="205" s="1"/>
  <c r="AT161" i="205"/>
  <c r="AV161" i="205" s="1"/>
  <c r="AT237" i="205"/>
  <c r="AT140" i="205"/>
  <c r="AV140" i="205" s="1"/>
  <c r="AT18" i="205"/>
  <c r="AV18" i="205" s="1"/>
  <c r="AT270" i="205"/>
  <c r="AV270" i="205" s="1"/>
  <c r="AT105" i="205"/>
  <c r="AV105" i="205" s="1"/>
  <c r="AT396" i="205"/>
  <c r="AT84" i="205"/>
  <c r="AV84" i="205" s="1"/>
  <c r="AT489" i="205"/>
  <c r="AV489" i="205" s="1"/>
  <c r="AT460" i="205"/>
  <c r="AV460" i="205" s="1"/>
  <c r="AT438" i="205"/>
  <c r="AV438" i="205" s="1"/>
  <c r="AT440" i="205"/>
  <c r="AV440" i="205" s="1"/>
  <c r="AT444" i="205"/>
  <c r="AV444" i="205" s="1"/>
  <c r="AT407" i="205"/>
  <c r="AV407" i="205" s="1"/>
  <c r="AT308" i="205"/>
  <c r="AV308" i="205" s="1"/>
  <c r="AT326" i="205"/>
  <c r="AV326" i="205" s="1"/>
  <c r="AT314" i="205"/>
  <c r="AV314" i="205" s="1"/>
  <c r="AT381" i="205"/>
  <c r="AV381" i="205" s="1"/>
  <c r="AT274" i="205"/>
  <c r="AV274" i="205" s="1"/>
  <c r="AT226" i="205"/>
  <c r="AV226" i="205" s="1"/>
  <c r="AT212" i="205"/>
  <c r="AV212" i="205" s="1"/>
  <c r="AT160" i="205"/>
  <c r="AT264" i="205"/>
  <c r="AV264" i="205" s="1"/>
  <c r="AT201" i="205"/>
  <c r="AV201" i="205" s="1"/>
  <c r="AT235" i="205"/>
  <c r="AV235" i="205" s="1"/>
  <c r="AT136" i="205"/>
  <c r="AV136" i="205" s="1"/>
  <c r="AT22" i="205"/>
  <c r="AV22" i="205" s="1"/>
  <c r="AT94" i="205"/>
  <c r="AV94" i="205" s="1"/>
  <c r="AT432" i="205"/>
  <c r="AV432" i="205" s="1"/>
  <c r="AT222" i="205"/>
  <c r="AV222" i="205" s="1"/>
  <c r="AT73" i="205"/>
  <c r="AV73" i="205" s="1"/>
  <c r="AT416" i="205"/>
  <c r="AV416" i="205" s="1"/>
  <c r="AT306" i="205"/>
  <c r="AT169" i="205"/>
  <c r="AT33" i="205"/>
  <c r="AV33" i="205" s="1"/>
  <c r="AT182" i="205"/>
  <c r="AV182" i="205" s="1"/>
  <c r="AT19" i="205"/>
  <c r="AV19" i="205" s="1"/>
  <c r="AT467" i="205"/>
  <c r="AV467" i="205" s="1"/>
  <c r="AT434" i="205"/>
  <c r="AT488" i="205"/>
  <c r="AV488" i="205" s="1"/>
  <c r="AT495" i="205"/>
  <c r="AV495" i="205" s="1"/>
  <c r="AT397" i="205"/>
  <c r="AV397" i="205" s="1"/>
  <c r="AT348" i="205"/>
  <c r="AV348" i="205" s="1"/>
  <c r="AT346" i="205"/>
  <c r="AV346" i="205" s="1"/>
  <c r="AT323" i="205"/>
  <c r="AV323" i="205" s="1"/>
  <c r="AT295" i="205"/>
  <c r="AV295" i="205" s="1"/>
  <c r="AT361" i="205"/>
  <c r="AV361" i="205" s="1"/>
  <c r="AT297" i="205"/>
  <c r="AV297" i="205" s="1"/>
  <c r="AT296" i="205"/>
  <c r="AV296" i="205" s="1"/>
  <c r="AT193" i="205"/>
  <c r="AV193" i="205" s="1"/>
  <c r="AT137" i="205"/>
  <c r="AV137" i="205" s="1"/>
  <c r="AT149" i="205"/>
  <c r="AV149" i="205" s="1"/>
  <c r="AT233" i="205"/>
  <c r="AV233" i="205" s="1"/>
  <c r="AT199" i="205"/>
  <c r="AV199" i="205" s="1"/>
  <c r="AT117" i="205"/>
  <c r="AV117" i="205" s="1"/>
  <c r="AT48" i="205"/>
  <c r="AV48" i="205" s="1"/>
  <c r="AT86" i="205"/>
  <c r="AV86" i="205" s="1"/>
  <c r="AT17" i="205"/>
  <c r="AV17" i="205" s="1"/>
  <c r="AT369" i="205"/>
  <c r="AV369" i="205" s="1"/>
  <c r="AT519" i="205"/>
  <c r="AT447" i="205"/>
  <c r="AV447" i="205" s="1"/>
  <c r="AT319" i="205"/>
  <c r="AV319" i="205" s="1"/>
  <c r="AT342" i="205"/>
  <c r="AV342" i="205" s="1"/>
  <c r="AT185" i="205"/>
  <c r="AV185" i="205" s="1"/>
  <c r="AT191" i="205"/>
  <c r="AT25" i="205"/>
  <c r="AV25" i="205" s="1"/>
  <c r="AT517" i="205"/>
  <c r="AV517" i="205" s="1"/>
  <c r="AT442" i="205"/>
  <c r="AT506" i="205"/>
  <c r="AT339" i="205"/>
  <c r="AT122" i="205"/>
  <c r="AV122" i="205" s="1"/>
  <c r="AT173" i="205"/>
  <c r="AV173" i="205" s="1"/>
  <c r="AT192" i="205"/>
  <c r="AV192" i="205" s="1"/>
  <c r="AT85" i="205"/>
  <c r="AV85" i="205" s="1"/>
  <c r="AT23" i="205"/>
  <c r="AV23" i="205" s="1"/>
  <c r="AT148" i="205"/>
  <c r="AV148" i="205" s="1"/>
  <c r="AT463" i="205"/>
  <c r="AV463" i="205" s="1"/>
  <c r="AT430" i="205"/>
  <c r="AV430" i="205" s="1"/>
  <c r="AT408" i="205"/>
  <c r="AV408" i="205" s="1"/>
  <c r="AT491" i="205"/>
  <c r="AV491" i="205" s="1"/>
  <c r="AT393" i="205"/>
  <c r="AV393" i="205" s="1"/>
  <c r="AT337" i="205"/>
  <c r="AT343" i="205"/>
  <c r="AV343" i="205" s="1"/>
  <c r="AT412" i="205"/>
  <c r="AV412" i="205" s="1"/>
  <c r="AT291" i="205"/>
  <c r="AT345" i="205"/>
  <c r="AT290" i="205"/>
  <c r="AV290" i="205" s="1"/>
  <c r="AT275" i="205"/>
  <c r="AT189" i="205"/>
  <c r="AT133" i="205"/>
  <c r="AV133" i="205" s="1"/>
  <c r="AT146" i="205"/>
  <c r="AV146" i="205" s="1"/>
  <c r="AT206" i="205"/>
  <c r="AT186" i="205"/>
  <c r="AV186" i="205" s="1"/>
  <c r="AT110" i="205"/>
  <c r="AV110" i="205" s="1"/>
  <c r="AT52" i="205"/>
  <c r="AV52" i="205" s="1"/>
  <c r="AT99" i="205"/>
  <c r="AV99" i="205" s="1"/>
  <c r="AT21" i="205"/>
  <c r="AV21" i="205" s="1"/>
  <c r="AT65" i="205"/>
  <c r="AV65" i="205" s="1"/>
  <c r="AT116" i="205"/>
  <c r="AV116" i="205" s="1"/>
  <c r="AT420" i="205"/>
  <c r="AV420" i="205" s="1"/>
  <c r="AT27" i="205"/>
  <c r="AV27" i="205" s="1"/>
  <c r="AT459" i="205"/>
  <c r="AT455" i="205"/>
  <c r="AV455" i="205" s="1"/>
  <c r="AT514" i="205"/>
  <c r="AV514" i="205" s="1"/>
  <c r="AT389" i="205"/>
  <c r="AV389" i="205" s="1"/>
  <c r="AT331" i="205"/>
  <c r="AV331" i="205" s="1"/>
  <c r="AT379" i="205"/>
  <c r="AV379" i="205" s="1"/>
  <c r="AT287" i="205"/>
  <c r="AV287" i="205" s="1"/>
  <c r="AT278" i="205"/>
  <c r="AV278" i="205" s="1"/>
  <c r="AT273" i="205"/>
  <c r="AV273" i="205" s="1"/>
  <c r="AT126" i="205"/>
  <c r="AV126" i="205" s="1"/>
  <c r="AT142" i="205"/>
  <c r="AV142" i="205" s="1"/>
  <c r="AT183" i="205"/>
  <c r="AV183" i="205" s="1"/>
  <c r="AT106" i="205"/>
  <c r="AV106" i="205" s="1"/>
  <c r="AT56" i="205"/>
  <c r="AV56" i="205" s="1"/>
  <c r="AT30" i="205"/>
  <c r="AV30" i="205" s="1"/>
  <c r="AT515" i="205"/>
  <c r="AT448" i="205"/>
  <c r="AV448" i="205" s="1"/>
  <c r="AT485" i="205"/>
  <c r="AV485" i="205" s="1"/>
  <c r="AT382" i="205"/>
  <c r="AV382" i="205" s="1"/>
  <c r="AT376" i="205"/>
  <c r="AV376" i="205" s="1"/>
  <c r="AT373" i="205"/>
  <c r="AV373" i="205" s="1"/>
  <c r="AT280" i="205"/>
  <c r="AV280" i="205" s="1"/>
  <c r="AT321" i="205"/>
  <c r="AV321" i="205" s="1"/>
  <c r="AT271" i="205"/>
  <c r="AV271" i="205" s="1"/>
  <c r="AT178" i="205"/>
  <c r="AV178" i="205" s="1"/>
  <c r="AT138" i="205"/>
  <c r="AV138" i="205" s="1"/>
  <c r="AT167" i="205"/>
  <c r="AV167" i="205" s="1"/>
  <c r="AT102" i="205"/>
  <c r="AV102" i="205" s="1"/>
  <c r="AT60" i="205"/>
  <c r="AV60" i="205" s="1"/>
  <c r="AT32" i="205"/>
  <c r="AV32" i="205" s="1"/>
  <c r="AT15" i="205"/>
  <c r="AV15" i="205" s="1"/>
  <c r="AT427" i="205"/>
  <c r="AT367" i="205"/>
  <c r="AT299" i="205"/>
  <c r="AV299" i="205" s="1"/>
  <c r="AT289" i="205"/>
  <c r="AV289" i="205" s="1"/>
  <c r="AT119" i="205"/>
  <c r="AV119" i="205" s="1"/>
  <c r="AT403" i="205"/>
  <c r="AV403" i="205" s="1"/>
  <c r="AT324" i="205"/>
  <c r="AV324" i="205" s="1"/>
  <c r="AT41" i="205"/>
  <c r="AV41" i="205" s="1"/>
  <c r="AT162" i="205"/>
  <c r="AV162" i="205" s="1"/>
  <c r="AT258" i="205"/>
  <c r="AV258" i="205" s="1"/>
  <c r="AT241" i="205"/>
  <c r="AV241" i="205" s="1"/>
  <c r="AT34" i="205"/>
  <c r="AV34" i="205" s="1"/>
  <c r="AT425" i="205"/>
  <c r="AT372" i="205"/>
  <c r="AT276" i="205"/>
  <c r="AV276" i="205" s="1"/>
  <c r="AT277" i="205"/>
  <c r="AV277" i="205" s="1"/>
  <c r="AT263" i="205"/>
  <c r="AV263" i="205" s="1"/>
  <c r="AT36" i="205"/>
  <c r="AV36" i="205" s="1"/>
  <c r="AT473" i="205"/>
  <c r="AV473" i="205" s="1"/>
  <c r="AT239" i="205"/>
  <c r="AV239" i="205" s="1"/>
  <c r="AT88" i="205"/>
  <c r="AV88" i="205" s="1"/>
  <c r="AT507" i="205"/>
  <c r="AV507" i="205" s="1"/>
  <c r="AT406" i="205"/>
  <c r="AV406" i="205" s="1"/>
  <c r="AT118" i="205"/>
  <c r="AV118" i="205" s="1"/>
  <c r="AT38" i="205"/>
  <c r="AV38" i="205" s="1"/>
  <c r="AT423" i="205"/>
  <c r="AV423" i="205" s="1"/>
  <c r="AT357" i="205"/>
  <c r="AV357" i="205" s="1"/>
  <c r="AT272" i="205"/>
  <c r="AV272" i="205" s="1"/>
  <c r="AT298" i="205"/>
  <c r="AV298" i="205" s="1"/>
  <c r="AT244" i="205"/>
  <c r="AV244" i="205" s="1"/>
  <c r="AT40" i="205"/>
  <c r="AV40" i="205" s="1"/>
  <c r="AT380" i="205"/>
  <c r="AV380" i="205" s="1"/>
  <c r="AT471" i="205"/>
  <c r="AV471" i="205" s="1"/>
  <c r="AT163" i="205"/>
  <c r="AV163" i="205" s="1"/>
  <c r="AT248" i="205"/>
  <c r="AT165" i="205"/>
  <c r="AV165" i="205" s="1"/>
  <c r="AT42" i="205"/>
  <c r="AV42" i="205" s="1"/>
  <c r="AT410" i="205"/>
  <c r="AV410" i="205" s="1"/>
  <c r="AT328" i="205"/>
  <c r="AV328" i="205" s="1"/>
  <c r="AT268" i="205"/>
  <c r="AV268" i="205" s="1"/>
  <c r="AT200" i="205"/>
  <c r="AV200" i="205" s="1"/>
  <c r="AT158" i="205"/>
  <c r="AV158" i="205" s="1"/>
  <c r="AT44" i="205"/>
  <c r="AV44" i="205" s="1"/>
  <c r="AT505" i="205"/>
  <c r="AV505" i="205" s="1"/>
  <c r="AT492" i="205"/>
  <c r="AT265" i="205"/>
  <c r="AV265" i="205" s="1"/>
  <c r="AT154" i="205"/>
  <c r="AV154" i="205" s="1"/>
  <c r="AT150" i="205"/>
  <c r="AT405" i="205"/>
  <c r="AV405" i="205" s="1"/>
  <c r="AT66" i="205"/>
  <c r="AV66" i="205" s="1"/>
  <c r="AT395" i="205"/>
  <c r="AT478" i="205"/>
  <c r="AV478" i="205" s="1"/>
  <c r="AT49" i="205"/>
  <c r="AV49" i="205" s="1"/>
  <c r="AT387" i="205"/>
  <c r="AV387" i="205" s="1"/>
  <c r="AT197" i="205"/>
  <c r="AV197" i="205" s="1"/>
  <c r="AT47" i="205"/>
  <c r="AV47" i="205" s="1"/>
  <c r="AT437" i="205"/>
  <c r="AV437" i="205" s="1"/>
  <c r="AT500" i="205"/>
  <c r="AV500" i="205" s="1"/>
  <c r="AT518" i="205"/>
  <c r="AV518" i="205" s="1"/>
  <c r="AT481" i="205"/>
  <c r="AV481" i="205" s="1"/>
  <c r="AT398" i="205"/>
  <c r="AV398" i="205" s="1"/>
  <c r="AT174" i="205"/>
  <c r="AV174" i="205" s="1"/>
  <c r="AT511" i="205"/>
  <c r="AV511" i="205" s="1"/>
  <c r="AT349" i="205"/>
  <c r="AV349" i="205" s="1"/>
  <c r="AT225" i="205"/>
  <c r="AV225" i="205" s="1"/>
  <c r="AT286" i="205"/>
  <c r="AV286" i="205" s="1"/>
  <c r="AT141" i="205"/>
  <c r="AV141" i="205" s="1"/>
  <c r="AT484" i="205"/>
  <c r="AV484" i="205" s="1"/>
  <c r="AT46" i="205"/>
  <c r="AV46" i="205" s="1"/>
  <c r="AT477" i="205"/>
  <c r="AV477" i="205" s="1"/>
  <c r="AT366" i="205"/>
  <c r="AV366" i="205" s="1"/>
  <c r="AT392" i="205"/>
  <c r="AV392" i="205" s="1"/>
  <c r="AT170" i="205"/>
  <c r="AV170" i="205" s="1"/>
  <c r="AT143" i="205"/>
  <c r="AV143" i="205" s="1"/>
  <c r="AT166" i="205"/>
  <c r="AV166" i="205" s="1"/>
  <c r="AT37" i="205"/>
  <c r="AV37" i="205" s="1"/>
  <c r="AT433" i="205"/>
  <c r="AV433" i="205" s="1"/>
  <c r="AT145" i="205"/>
  <c r="AV145" i="205" s="1"/>
  <c r="AT496" i="205"/>
  <c r="AV496" i="205" s="1"/>
  <c r="AT362" i="205"/>
  <c r="AV362" i="205" s="1"/>
  <c r="AT474" i="205"/>
  <c r="AV474" i="205" s="1"/>
  <c r="AT480" i="205"/>
  <c r="AT360" i="205"/>
  <c r="AV360" i="205" s="1"/>
  <c r="AT304" i="205"/>
  <c r="AV304" i="205" s="1"/>
  <c r="AT236" i="205"/>
  <c r="AV236" i="205" s="1"/>
  <c r="AT221" i="205"/>
  <c r="AV221" i="205" s="1"/>
  <c r="AT509" i="205"/>
  <c r="AT356" i="205"/>
  <c r="AV356" i="205" s="1"/>
  <c r="AT121" i="205"/>
  <c r="AV121" i="205" s="1"/>
  <c r="AT404" i="205"/>
  <c r="AV404" i="205" s="1"/>
  <c r="AT64" i="205"/>
  <c r="AV64" i="205" s="1"/>
  <c r="AT401" i="205"/>
  <c r="AV401" i="205" s="1"/>
  <c r="AT259" i="205"/>
  <c r="AT72" i="205"/>
  <c r="AV72" i="205" s="1"/>
  <c r="AT445" i="205"/>
  <c r="AV445" i="205" s="1"/>
  <c r="AT513" i="205"/>
  <c r="AV513" i="205" s="1"/>
  <c r="AT476" i="205"/>
  <c r="AV476" i="205" s="1"/>
  <c r="AT358" i="205"/>
  <c r="AV358" i="205" s="1"/>
  <c r="AT301" i="205"/>
  <c r="AV301" i="205" s="1"/>
  <c r="AT214" i="205"/>
  <c r="AT125" i="205"/>
  <c r="AT78" i="205"/>
  <c r="AV78" i="205" s="1"/>
  <c r="AT472" i="205"/>
  <c r="AV472" i="205" s="1"/>
  <c r="AT195" i="205"/>
  <c r="AT344" i="205"/>
  <c r="AV344" i="205" s="1"/>
  <c r="AT157" i="205"/>
  <c r="AV157" i="205" s="1"/>
  <c r="AT98" i="205"/>
  <c r="AV98" i="205" s="1"/>
  <c r="AT217" i="205"/>
  <c r="AV217" i="205" s="1"/>
  <c r="AT378" i="205"/>
  <c r="AV378" i="205" s="1"/>
  <c r="AT390" i="205"/>
  <c r="AT211" i="205"/>
  <c r="AV211" i="205" s="1"/>
  <c r="AT134" i="205"/>
  <c r="AV134" i="205" s="1"/>
  <c r="AT91" i="205"/>
  <c r="AV91" i="205" s="1"/>
  <c r="AT292" i="205"/>
  <c r="AT502" i="205"/>
  <c r="AT285" i="205"/>
  <c r="AT498" i="205"/>
  <c r="AV498" i="205" s="1"/>
  <c r="AT320" i="205"/>
  <c r="AV320" i="205" s="1"/>
  <c r="AT153" i="205"/>
  <c r="AV153" i="205" s="1"/>
  <c r="AT95" i="205"/>
  <c r="AV95" i="205" s="1"/>
  <c r="AT441" i="205"/>
  <c r="AV441" i="205" s="1"/>
  <c r="AT374" i="205"/>
  <c r="AV374" i="205" s="1"/>
  <c r="AT383" i="205"/>
  <c r="AV383" i="205" s="1"/>
  <c r="AT309" i="205"/>
  <c r="AV309" i="205" s="1"/>
  <c r="AT127" i="205"/>
  <c r="AV127" i="205" s="1"/>
  <c r="AT87" i="205"/>
  <c r="AV87" i="205" s="1"/>
  <c r="AT80" i="205"/>
  <c r="AV80" i="205" s="1"/>
  <c r="AT284" i="205"/>
  <c r="AV284" i="205" s="1"/>
  <c r="AT429" i="205"/>
  <c r="AV429" i="205" s="1"/>
  <c r="AT370" i="205"/>
  <c r="AT302" i="205"/>
  <c r="AT269" i="205"/>
  <c r="AV269" i="205" s="1"/>
  <c r="AT123" i="205"/>
  <c r="AV123" i="205" s="1"/>
  <c r="AT216" i="205"/>
  <c r="AV216" i="205" s="1"/>
  <c r="AT384" i="205"/>
  <c r="AV384" i="205" s="1"/>
  <c r="AT318" i="205"/>
  <c r="AT307" i="205"/>
  <c r="AV307" i="205" s="1"/>
  <c r="W6" i="205"/>
  <c r="AV35" i="216"/>
  <c r="AV293" i="216"/>
  <c r="AV381" i="216"/>
  <c r="AV514" i="216"/>
  <c r="AV289" i="216"/>
  <c r="AV461" i="216"/>
  <c r="AV345" i="216"/>
  <c r="AV280" i="216"/>
  <c r="AV228" i="216"/>
  <c r="AV376" i="216"/>
  <c r="AV411" i="216"/>
  <c r="AV294" i="216"/>
  <c r="AV220" i="216"/>
  <c r="AV298" i="216"/>
  <c r="AV119" i="216"/>
  <c r="AV513" i="216"/>
  <c r="AV506" i="216"/>
  <c r="AV365" i="216"/>
  <c r="AV214" i="216"/>
  <c r="AV110" i="216"/>
  <c r="AV115" i="216"/>
  <c r="AV139" i="216"/>
  <c r="AV496" i="216"/>
  <c r="AV399" i="216"/>
  <c r="AV359" i="216"/>
  <c r="AV222" i="216"/>
  <c r="AV111" i="216"/>
  <c r="AV462" i="216"/>
  <c r="AV481" i="216"/>
  <c r="AV363" i="216"/>
  <c r="AV433" i="216"/>
  <c r="AV265" i="216"/>
  <c r="AV341" i="216"/>
  <c r="AV102" i="216"/>
  <c r="AV100" i="216"/>
  <c r="AV473" i="216"/>
  <c r="AV248" i="216"/>
  <c r="AV516" i="216"/>
  <c r="AV476" i="216"/>
  <c r="AV413" i="216"/>
  <c r="AV219" i="216"/>
  <c r="AV92" i="216"/>
  <c r="AV85" i="216"/>
  <c r="AV398" i="216"/>
  <c r="AV443" i="216"/>
  <c r="AV336" i="216"/>
  <c r="AV311" i="216"/>
  <c r="AV178" i="216"/>
  <c r="AV202" i="216"/>
  <c r="AV458" i="216"/>
  <c r="AV333" i="216"/>
  <c r="AV279" i="216"/>
  <c r="AV193" i="216"/>
  <c r="AV171" i="216"/>
  <c r="AV270" i="216"/>
  <c r="AV357" i="216"/>
  <c r="AV143" i="216"/>
  <c r="AV467" i="216"/>
  <c r="AV263" i="216"/>
  <c r="AV360" i="216"/>
  <c r="AV395" i="216"/>
  <c r="AV391" i="216"/>
  <c r="AV155" i="216"/>
  <c r="AV153" i="216"/>
  <c r="AV141" i="216"/>
  <c r="AV229" i="216"/>
  <c r="AV447" i="216"/>
  <c r="AV421" i="216"/>
  <c r="AV379" i="216"/>
  <c r="AV223" i="216"/>
  <c r="AV503" i="216"/>
  <c r="AV323" i="216"/>
  <c r="AV221" i="216"/>
  <c r="AV158" i="216"/>
  <c r="AV367" i="216"/>
  <c r="AV479" i="216"/>
  <c r="AV149" i="216"/>
  <c r="AV18" i="216"/>
  <c r="AV373" i="216"/>
  <c r="AV370" i="216"/>
  <c r="AV403" i="216"/>
  <c r="AV495" i="216"/>
  <c r="AV340" i="216"/>
  <c r="AV491" i="216"/>
  <c r="AV188" i="216"/>
  <c r="AV314" i="216"/>
  <c r="AV184" i="216"/>
  <c r="AV152" i="216"/>
  <c r="AV432" i="216"/>
  <c r="AV224" i="216"/>
  <c r="AV382" i="216"/>
  <c r="AV179" i="216"/>
  <c r="AV430" i="216"/>
  <c r="AV218" i="216"/>
  <c r="AV425" i="216"/>
  <c r="AV231" i="216"/>
  <c r="AV406" i="216"/>
  <c r="AV327" i="216"/>
  <c r="AV46" i="216"/>
  <c r="AV135" i="216"/>
  <c r="AV316" i="216"/>
  <c r="AV407" i="216"/>
  <c r="AV396" i="216"/>
  <c r="AV271" i="216"/>
  <c r="AV378" i="216"/>
  <c r="AV252" i="216"/>
  <c r="AV302" i="216"/>
  <c r="AV417" i="216"/>
  <c r="AV180" i="216"/>
  <c r="AV70" i="216"/>
  <c r="AV519" i="216"/>
  <c r="AK6" i="216"/>
  <c r="U66" i="214"/>
  <c r="K6" i="214"/>
  <c r="AQ6" i="214"/>
  <c r="AM21" i="2" s="1"/>
  <c r="AK6" i="214"/>
  <c r="U143" i="215"/>
  <c r="U32" i="215"/>
  <c r="U103" i="215"/>
  <c r="U93" i="215"/>
  <c r="U163" i="215"/>
  <c r="U450" i="215"/>
  <c r="U477" i="215"/>
  <c r="U493" i="215"/>
  <c r="U410" i="215"/>
  <c r="U430" i="215"/>
  <c r="U346" i="215"/>
  <c r="U332" i="215"/>
  <c r="U340" i="215"/>
  <c r="U287" i="215"/>
  <c r="U311" i="215"/>
  <c r="U248" i="215"/>
  <c r="U279" i="215"/>
  <c r="U319" i="215"/>
  <c r="U204" i="215"/>
  <c r="U190" i="215"/>
  <c r="U134" i="215"/>
  <c r="U94" i="215"/>
  <c r="U177" i="215"/>
  <c r="U76" i="215"/>
  <c r="U160" i="215"/>
  <c r="U69" i="215"/>
  <c r="U85" i="215"/>
  <c r="U446" i="215"/>
  <c r="U473" i="215"/>
  <c r="U489" i="215"/>
  <c r="U406" i="215"/>
  <c r="U426" i="215"/>
  <c r="U342" i="215"/>
  <c r="U328" i="215"/>
  <c r="U336" i="215"/>
  <c r="U280" i="215"/>
  <c r="U307" i="215"/>
  <c r="U244" i="215"/>
  <c r="U259" i="215"/>
  <c r="U375" i="215"/>
  <c r="U200" i="215"/>
  <c r="U247" i="215"/>
  <c r="U127" i="215"/>
  <c r="U90" i="215"/>
  <c r="U175" i="215"/>
  <c r="U72" i="215"/>
  <c r="U105" i="215"/>
  <c r="U65" i="215"/>
  <c r="U114" i="215"/>
  <c r="U133" i="215"/>
  <c r="U59" i="215"/>
  <c r="U442" i="215"/>
  <c r="U466" i="215"/>
  <c r="U486" i="215"/>
  <c r="U517" i="215"/>
  <c r="U422" i="215"/>
  <c r="U338" i="215"/>
  <c r="U409" i="215"/>
  <c r="U383" i="215"/>
  <c r="U276" i="215"/>
  <c r="U303" i="215"/>
  <c r="U240" i="215"/>
  <c r="U251" i="215"/>
  <c r="U312" i="215"/>
  <c r="U197" i="215"/>
  <c r="U228" i="215"/>
  <c r="U123" i="215"/>
  <c r="U86" i="215"/>
  <c r="U150" i="215"/>
  <c r="U68" i="215"/>
  <c r="U194" i="215"/>
  <c r="U58" i="215"/>
  <c r="U120" i="215"/>
  <c r="U518" i="215"/>
  <c r="U435" i="215"/>
  <c r="U458" i="215"/>
  <c r="U478" i="215"/>
  <c r="U509" i="215"/>
  <c r="U411" i="215"/>
  <c r="U327" i="215"/>
  <c r="U420" i="215"/>
  <c r="U326" i="215"/>
  <c r="U268" i="215"/>
  <c r="U292" i="215"/>
  <c r="U229" i="215"/>
  <c r="U305" i="215"/>
  <c r="U282" i="215"/>
  <c r="U189" i="215"/>
  <c r="U209" i="215"/>
  <c r="U115" i="215"/>
  <c r="U75" i="215"/>
  <c r="U121" i="215"/>
  <c r="U61" i="215"/>
  <c r="U135" i="215"/>
  <c r="U50" i="215"/>
  <c r="I6" i="215"/>
  <c r="U471" i="215"/>
  <c r="U36" i="215"/>
  <c r="U514" i="215"/>
  <c r="U431" i="215"/>
  <c r="U451" i="215"/>
  <c r="U474" i="215"/>
  <c r="U502" i="215"/>
  <c r="U407" i="215"/>
  <c r="U323" i="215"/>
  <c r="U404" i="215"/>
  <c r="U345" i="215"/>
  <c r="U265" i="215"/>
  <c r="U288" i="215"/>
  <c r="U225" i="215"/>
  <c r="U294" i="215"/>
  <c r="U271" i="215"/>
  <c r="U185" i="215"/>
  <c r="U235" i="215"/>
  <c r="U112" i="215"/>
  <c r="U71" i="215"/>
  <c r="U110" i="215"/>
  <c r="U57" i="215"/>
  <c r="U132" i="215"/>
  <c r="U43" i="215"/>
  <c r="U335" i="215"/>
  <c r="U47" i="215"/>
  <c r="U510" i="215"/>
  <c r="U427" i="215"/>
  <c r="U447" i="215"/>
  <c r="U467" i="215"/>
  <c r="U498" i="215"/>
  <c r="U403" i="215"/>
  <c r="U400" i="215"/>
  <c r="U401" i="215"/>
  <c r="U488" i="215"/>
  <c r="U261" i="215"/>
  <c r="U281" i="215"/>
  <c r="U221" i="215"/>
  <c r="U275" i="215"/>
  <c r="U250" i="215"/>
  <c r="U308" i="215"/>
  <c r="U304" i="215"/>
  <c r="U108" i="215"/>
  <c r="U67" i="215"/>
  <c r="U101" i="215"/>
  <c r="U53" i="215"/>
  <c r="U122" i="215"/>
  <c r="U39" i="215"/>
  <c r="U63" i="215"/>
  <c r="U506" i="215"/>
  <c r="U423" i="215"/>
  <c r="U443" i="215"/>
  <c r="U463" i="215"/>
  <c r="U494" i="215"/>
  <c r="U399" i="215"/>
  <c r="U396" i="215"/>
  <c r="U397" i="215"/>
  <c r="U369" i="215"/>
  <c r="U257" i="215"/>
  <c r="U277" i="215"/>
  <c r="U217" i="215"/>
  <c r="U267" i="215"/>
  <c r="U316" i="215"/>
  <c r="U297" i="215"/>
  <c r="U243" i="215"/>
  <c r="U104" i="215"/>
  <c r="U60" i="215"/>
  <c r="U220" i="215"/>
  <c r="U49" i="215"/>
  <c r="U111" i="215"/>
  <c r="U35" i="215"/>
  <c r="U78" i="215"/>
  <c r="U484" i="215"/>
  <c r="U515" i="215"/>
  <c r="U417" i="215"/>
  <c r="U444" i="215"/>
  <c r="U468" i="215"/>
  <c r="U380" i="215"/>
  <c r="U373" i="215"/>
  <c r="U374" i="215"/>
  <c r="U321" i="215"/>
  <c r="U330" i="215"/>
  <c r="U254" i="215"/>
  <c r="U195" i="215"/>
  <c r="U230" i="215"/>
  <c r="U238" i="215"/>
  <c r="U192" i="215"/>
  <c r="U168" i="215"/>
  <c r="U136" i="215"/>
  <c r="U37" i="215"/>
  <c r="U166" i="215"/>
  <c r="U27" i="215"/>
  <c r="U128" i="215"/>
  <c r="U199" i="215"/>
  <c r="U70" i="215"/>
  <c r="U131" i="215"/>
  <c r="U216" i="215"/>
  <c r="U55" i="215"/>
  <c r="U480" i="215"/>
  <c r="U511" i="215"/>
  <c r="U413" i="215"/>
  <c r="U440" i="215"/>
  <c r="U464" i="215"/>
  <c r="U376" i="215"/>
  <c r="U366" i="215"/>
  <c r="U370" i="215"/>
  <c r="U314" i="215"/>
  <c r="U394" i="215"/>
  <c r="U405" i="215"/>
  <c r="U191" i="215"/>
  <c r="U226" i="215"/>
  <c r="U234" i="215"/>
  <c r="U184" i="215"/>
  <c r="U161" i="215"/>
  <c r="U126" i="215"/>
  <c r="U33" i="215"/>
  <c r="U155" i="215"/>
  <c r="U23" i="215"/>
  <c r="U125" i="215"/>
  <c r="U169" i="215"/>
  <c r="U81" i="215"/>
  <c r="U141" i="215"/>
  <c r="U454" i="215"/>
  <c r="U40" i="215"/>
  <c r="U44" i="215"/>
  <c r="U412" i="215"/>
  <c r="U482" i="215"/>
  <c r="U441" i="215"/>
  <c r="U354" i="215"/>
  <c r="U310" i="215"/>
  <c r="U262" i="215"/>
  <c r="U264" i="215"/>
  <c r="U208" i="215"/>
  <c r="U146" i="215"/>
  <c r="U22" i="215"/>
  <c r="U30" i="215"/>
  <c r="U24" i="215"/>
  <c r="U51" i="215"/>
  <c r="U519" i="215"/>
  <c r="U455" i="215"/>
  <c r="U415" i="215"/>
  <c r="U343" i="215"/>
  <c r="U302" i="215"/>
  <c r="U322" i="215"/>
  <c r="U241" i="215"/>
  <c r="U286" i="215"/>
  <c r="U138" i="215"/>
  <c r="U14" i="215"/>
  <c r="U15" i="215"/>
  <c r="U16" i="215"/>
  <c r="U17" i="215"/>
  <c r="U507" i="215"/>
  <c r="U452" i="215"/>
  <c r="U395" i="215"/>
  <c r="U339" i="215"/>
  <c r="U299" i="215"/>
  <c r="U320" i="215"/>
  <c r="U237" i="215"/>
  <c r="U278" i="215"/>
  <c r="U119" i="215"/>
  <c r="U186" i="215"/>
  <c r="U188" i="215"/>
  <c r="U167" i="215"/>
  <c r="U89" i="215"/>
  <c r="U165" i="215"/>
  <c r="U500" i="215"/>
  <c r="U448" i="215"/>
  <c r="U391" i="215"/>
  <c r="U437" i="215"/>
  <c r="U295" i="215"/>
  <c r="U313" i="215"/>
  <c r="U222" i="215"/>
  <c r="U255" i="215"/>
  <c r="U100" i="215"/>
  <c r="U182" i="215"/>
  <c r="U173" i="215"/>
  <c r="U158" i="215"/>
  <c r="U106" i="215"/>
  <c r="U29" i="215"/>
  <c r="U492" i="215"/>
  <c r="U429" i="215"/>
  <c r="U384" i="215"/>
  <c r="U389" i="215"/>
  <c r="U272" i="215"/>
  <c r="U270" i="215"/>
  <c r="U211" i="215"/>
  <c r="U293" i="215"/>
  <c r="U154" i="215"/>
  <c r="U144" i="215"/>
  <c r="U162" i="215"/>
  <c r="U485" i="215"/>
  <c r="U425" i="215"/>
  <c r="U372" i="215"/>
  <c r="U382" i="215"/>
  <c r="U253" i="215"/>
  <c r="U256" i="215"/>
  <c r="U207" i="215"/>
  <c r="U239" i="215"/>
  <c r="U152" i="215"/>
  <c r="U137" i="215"/>
  <c r="U140" i="215"/>
  <c r="U318" i="215"/>
  <c r="U503" i="215"/>
  <c r="U481" i="215"/>
  <c r="U421" i="215"/>
  <c r="U365" i="215"/>
  <c r="U378" i="215"/>
  <c r="U398" i="215"/>
  <c r="U236" i="215"/>
  <c r="U203" i="215"/>
  <c r="U224" i="215"/>
  <c r="U129" i="215"/>
  <c r="U80" i="215"/>
  <c r="U102" i="215"/>
  <c r="U476" i="215"/>
  <c r="U428" i="215"/>
  <c r="U490" i="215"/>
  <c r="U350" i="215"/>
  <c r="U355" i="215"/>
  <c r="U390" i="215"/>
  <c r="U202" i="215"/>
  <c r="U252" i="215"/>
  <c r="U274" i="215"/>
  <c r="U118" i="215"/>
  <c r="U95" i="215"/>
  <c r="U99" i="215"/>
  <c r="U109" i="215"/>
  <c r="U25" i="215"/>
  <c r="U508" i="215"/>
  <c r="U331" i="215"/>
  <c r="U291" i="215"/>
  <c r="U298" i="215"/>
  <c r="U205" i="215"/>
  <c r="U124" i="215"/>
  <c r="U73" i="215"/>
  <c r="U499" i="215"/>
  <c r="U501" i="215"/>
  <c r="U392" i="215"/>
  <c r="U386" i="215"/>
  <c r="U285" i="215"/>
  <c r="U180" i="215"/>
  <c r="U46" i="215"/>
  <c r="U54" i="215"/>
  <c r="U495" i="215"/>
  <c r="U497" i="215"/>
  <c r="U388" i="215"/>
  <c r="U356" i="215"/>
  <c r="U329" i="215"/>
  <c r="U176" i="215"/>
  <c r="U116" i="215"/>
  <c r="U31" i="215"/>
  <c r="U148" i="215"/>
  <c r="U491" i="215"/>
  <c r="U459" i="215"/>
  <c r="U381" i="215"/>
  <c r="U360" i="215"/>
  <c r="U245" i="215"/>
  <c r="U172" i="215"/>
  <c r="U98" i="215"/>
  <c r="U20" i="215"/>
  <c r="U233" i="215"/>
  <c r="U472" i="215"/>
  <c r="U433" i="215"/>
  <c r="U377" i="215"/>
  <c r="U371" i="215"/>
  <c r="U218" i="215"/>
  <c r="U157" i="215"/>
  <c r="U91" i="215"/>
  <c r="U156" i="215"/>
  <c r="U469" i="215"/>
  <c r="U418" i="215"/>
  <c r="U362" i="215"/>
  <c r="U364" i="215"/>
  <c r="U196" i="215"/>
  <c r="U153" i="215"/>
  <c r="U87" i="215"/>
  <c r="U284" i="215"/>
  <c r="U465" i="215"/>
  <c r="U414" i="215"/>
  <c r="U358" i="215"/>
  <c r="U325" i="215"/>
  <c r="U290" i="215"/>
  <c r="U149" i="215"/>
  <c r="U83" i="215"/>
  <c r="U352" i="215"/>
  <c r="U461" i="215"/>
  <c r="U513" i="215"/>
  <c r="U347" i="215"/>
  <c r="U315" i="215"/>
  <c r="U260" i="215"/>
  <c r="U142" i="215"/>
  <c r="U64" i="215"/>
  <c r="U66" i="215"/>
  <c r="U496" i="215"/>
  <c r="U456" i="215"/>
  <c r="U348" i="215"/>
  <c r="U289" i="215"/>
  <c r="U223" i="215"/>
  <c r="U107" i="215"/>
  <c r="U171" i="215"/>
  <c r="U13" i="215"/>
  <c r="U505" i="215"/>
  <c r="U462" i="215"/>
  <c r="U449" i="215"/>
  <c r="U344" i="215"/>
  <c r="U214" i="215"/>
  <c r="U219" i="215"/>
  <c r="U82" i="215"/>
  <c r="U178" i="215"/>
  <c r="U387" i="215"/>
  <c r="U187" i="215"/>
  <c r="U48" i="215"/>
  <c r="U174" i="215"/>
  <c r="U361" i="215"/>
  <c r="U183" i="215"/>
  <c r="U41" i="215"/>
  <c r="U357" i="215"/>
  <c r="U309" i="215"/>
  <c r="U26" i="215"/>
  <c r="U353" i="215"/>
  <c r="U301" i="215"/>
  <c r="U18" i="215"/>
  <c r="U457" i="215"/>
  <c r="U393" i="215"/>
  <c r="U246" i="215"/>
  <c r="U42" i="215"/>
  <c r="U438" i="215"/>
  <c r="U367" i="215"/>
  <c r="U242" i="215"/>
  <c r="U38" i="215"/>
  <c r="U416" i="215"/>
  <c r="U363" i="215"/>
  <c r="U231" i="215"/>
  <c r="U34" i="215"/>
  <c r="U408" i="215"/>
  <c r="U359" i="215"/>
  <c r="U227" i="215"/>
  <c r="U19" i="215"/>
  <c r="U516" i="215"/>
  <c r="U337" i="215"/>
  <c r="U213" i="215"/>
  <c r="U84" i="215"/>
  <c r="U512" i="215"/>
  <c r="U306" i="215"/>
  <c r="U263" i="215"/>
  <c r="U77" i="215"/>
  <c r="U475" i="215"/>
  <c r="U159" i="215"/>
  <c r="U460" i="215"/>
  <c r="U139" i="215"/>
  <c r="U12" i="215"/>
  <c r="U445" i="215"/>
  <c r="U56" i="215"/>
  <c r="U434" i="215"/>
  <c r="U52" i="215"/>
  <c r="U273" i="215"/>
  <c r="U349" i="215"/>
  <c r="U151" i="215"/>
  <c r="U296" i="215"/>
  <c r="U341" i="215"/>
  <c r="U145" i="215"/>
  <c r="U324" i="215"/>
  <c r="U92" i="215"/>
  <c r="U379" i="215"/>
  <c r="U88" i="215"/>
  <c r="U210" i="215"/>
  <c r="U117" i="215"/>
  <c r="U193" i="215"/>
  <c r="U206" i="215"/>
  <c r="U74" i="215"/>
  <c r="U439" i="215"/>
  <c r="U212" i="215"/>
  <c r="U432" i="215"/>
  <c r="U97" i="215"/>
  <c r="U424" i="215"/>
  <c r="U479" i="215"/>
  <c r="U520" i="215"/>
  <c r="U483" i="215"/>
  <c r="U269" i="215"/>
  <c r="U179" i="215"/>
  <c r="U170" i="215"/>
  <c r="U258" i="215"/>
  <c r="U333" i="215"/>
  <c r="U201" i="215"/>
  <c r="AQ6" i="221"/>
  <c r="AM28" i="2" s="1"/>
  <c r="AO6" i="223"/>
  <c r="AK30" i="2" s="1"/>
  <c r="AK6" i="211"/>
  <c r="U132" i="214"/>
  <c r="U105" i="214"/>
  <c r="U82" i="214"/>
  <c r="U86" i="214"/>
  <c r="U22" i="214"/>
  <c r="U117" i="214"/>
  <c r="U514" i="214"/>
  <c r="U431" i="214"/>
  <c r="U451" i="214"/>
  <c r="U493" i="214"/>
  <c r="U410" i="214"/>
  <c r="U430" i="214"/>
  <c r="U344" i="214"/>
  <c r="U345" i="214"/>
  <c r="U353" i="214"/>
  <c r="U288" i="214"/>
  <c r="U293" i="214"/>
  <c r="U400" i="214"/>
  <c r="U222" i="214"/>
  <c r="U179" i="214"/>
  <c r="U29" i="214"/>
  <c r="U284" i="214"/>
  <c r="U159" i="214"/>
  <c r="U109" i="214"/>
  <c r="U90" i="214"/>
  <c r="U26" i="214"/>
  <c r="U80" i="214"/>
  <c r="U510" i="214"/>
  <c r="U427" i="214"/>
  <c r="U447" i="214"/>
  <c r="U489" i="214"/>
  <c r="U406" i="214"/>
  <c r="U426" i="214"/>
  <c r="U340" i="214"/>
  <c r="U341" i="214"/>
  <c r="U350" i="214"/>
  <c r="U281" i="214"/>
  <c r="U289" i="214"/>
  <c r="U396" i="214"/>
  <c r="U218" i="214"/>
  <c r="U175" i="214"/>
  <c r="U195" i="214"/>
  <c r="U219" i="214"/>
  <c r="U150" i="214"/>
  <c r="U98" i="214"/>
  <c r="U46" i="214"/>
  <c r="U182" i="214"/>
  <c r="U185" i="214"/>
  <c r="U121" i="214"/>
  <c r="U94" i="214"/>
  <c r="U33" i="214"/>
  <c r="U506" i="214"/>
  <c r="U423" i="214"/>
  <c r="U443" i="214"/>
  <c r="U486" i="214"/>
  <c r="U517" i="214"/>
  <c r="U422" i="214"/>
  <c r="U336" i="214"/>
  <c r="U337" i="214"/>
  <c r="U346" i="214"/>
  <c r="U277" i="214"/>
  <c r="U285" i="214"/>
  <c r="U381" i="214"/>
  <c r="U211" i="214"/>
  <c r="U171" i="214"/>
  <c r="U191" i="214"/>
  <c r="U210" i="214"/>
  <c r="U143" i="214"/>
  <c r="U95" i="214"/>
  <c r="U12" i="214"/>
  <c r="U20" i="214"/>
  <c r="U24" i="214"/>
  <c r="U114" i="214"/>
  <c r="U268" i="214"/>
  <c r="U48" i="214"/>
  <c r="U59" i="214"/>
  <c r="U495" i="214"/>
  <c r="U408" i="214"/>
  <c r="U428" i="214"/>
  <c r="U474" i="214"/>
  <c r="U502" i="214"/>
  <c r="U407" i="214"/>
  <c r="U325" i="214"/>
  <c r="U322" i="214"/>
  <c r="U331" i="214"/>
  <c r="U262" i="214"/>
  <c r="U274" i="214"/>
  <c r="U294" i="214"/>
  <c r="U366" i="214"/>
  <c r="U156" i="214"/>
  <c r="U180" i="214"/>
  <c r="U358" i="214"/>
  <c r="U128" i="214"/>
  <c r="U83" i="214"/>
  <c r="U31" i="214"/>
  <c r="U144" i="214"/>
  <c r="U52" i="214"/>
  <c r="U491" i="214"/>
  <c r="U519" i="214"/>
  <c r="U424" i="214"/>
  <c r="U467" i="214"/>
  <c r="U498" i="214"/>
  <c r="U404" i="214"/>
  <c r="U321" i="214"/>
  <c r="U315" i="214"/>
  <c r="U327" i="214"/>
  <c r="U258" i="214"/>
  <c r="U270" i="214"/>
  <c r="U290" i="214"/>
  <c r="U388" i="214"/>
  <c r="U152" i="214"/>
  <c r="U176" i="214"/>
  <c r="U332" i="214"/>
  <c r="U124" i="214"/>
  <c r="U76" i="214"/>
  <c r="U35" i="214"/>
  <c r="U352" i="214"/>
  <c r="U197" i="214"/>
  <c r="U148" i="214"/>
  <c r="U55" i="214"/>
  <c r="U484" i="214"/>
  <c r="U515" i="214"/>
  <c r="U417" i="214"/>
  <c r="U463" i="214"/>
  <c r="U494" i="214"/>
  <c r="U401" i="214"/>
  <c r="U314" i="214"/>
  <c r="U311" i="214"/>
  <c r="U323" i="214"/>
  <c r="U254" i="214"/>
  <c r="U263" i="214"/>
  <c r="U286" i="214"/>
  <c r="U373" i="214"/>
  <c r="U145" i="214"/>
  <c r="U172" i="214"/>
  <c r="U295" i="214"/>
  <c r="U56" i="214"/>
  <c r="U30" i="214"/>
  <c r="U70" i="214"/>
  <c r="U34" i="214"/>
  <c r="U461" i="214"/>
  <c r="U485" i="214"/>
  <c r="U437" i="214"/>
  <c r="U440" i="214"/>
  <c r="U464" i="214"/>
  <c r="U374" i="214"/>
  <c r="U379" i="214"/>
  <c r="U384" i="214"/>
  <c r="U339" i="214"/>
  <c r="U224" i="214"/>
  <c r="U240" i="214"/>
  <c r="U256" i="214"/>
  <c r="U257" i="214"/>
  <c r="U118" i="214"/>
  <c r="U146" i="214"/>
  <c r="U188" i="214"/>
  <c r="U347" i="214"/>
  <c r="U100" i="214"/>
  <c r="U89" i="214"/>
  <c r="U38" i="214"/>
  <c r="U412" i="214"/>
  <c r="U516" i="214"/>
  <c r="U490" i="214"/>
  <c r="U363" i="214"/>
  <c r="U399" i="214"/>
  <c r="U303" i="214"/>
  <c r="U251" i="214"/>
  <c r="U230" i="214"/>
  <c r="U126" i="214"/>
  <c r="U123" i="214"/>
  <c r="U116" i="214"/>
  <c r="U242" i="214"/>
  <c r="U58" i="214"/>
  <c r="U216" i="214"/>
  <c r="U16" i="214"/>
  <c r="U49" i="214"/>
  <c r="U75" i="214"/>
  <c r="U507" i="214"/>
  <c r="U508" i="214"/>
  <c r="U479" i="214"/>
  <c r="U355" i="214"/>
  <c r="U391" i="214"/>
  <c r="U292" i="214"/>
  <c r="U244" i="214"/>
  <c r="U392" i="214"/>
  <c r="U111" i="214"/>
  <c r="U115" i="214"/>
  <c r="U276" i="214"/>
  <c r="U129" i="214"/>
  <c r="U306" i="214"/>
  <c r="U39" i="214"/>
  <c r="U43" i="214"/>
  <c r="U74" i="214"/>
  <c r="U60" i="214"/>
  <c r="U85" i="214"/>
  <c r="U78" i="214"/>
  <c r="U131" i="214"/>
  <c r="U41" i="214"/>
  <c r="U476" i="214"/>
  <c r="U458" i="214"/>
  <c r="U429" i="214"/>
  <c r="U389" i="214"/>
  <c r="U330" i="214"/>
  <c r="U309" i="214"/>
  <c r="U236" i="214"/>
  <c r="U208" i="214"/>
  <c r="U206" i="214"/>
  <c r="U192" i="214"/>
  <c r="U102" i="214"/>
  <c r="U92" i="214"/>
  <c r="U40" i="214"/>
  <c r="U301" i="214"/>
  <c r="U472" i="214"/>
  <c r="U439" i="214"/>
  <c r="U425" i="214"/>
  <c r="U382" i="214"/>
  <c r="U326" i="214"/>
  <c r="U296" i="214"/>
  <c r="U229" i="214"/>
  <c r="U204" i="214"/>
  <c r="U202" i="214"/>
  <c r="U184" i="214"/>
  <c r="U91" i="214"/>
  <c r="U88" i="214"/>
  <c r="U44" i="214"/>
  <c r="U93" i="214"/>
  <c r="U67" i="214"/>
  <c r="U14" i="214"/>
  <c r="U469" i="214"/>
  <c r="U432" i="214"/>
  <c r="U421" i="214"/>
  <c r="U378" i="214"/>
  <c r="U307" i="214"/>
  <c r="U273" i="214"/>
  <c r="U225" i="214"/>
  <c r="U200" i="214"/>
  <c r="U187" i="214"/>
  <c r="U177" i="214"/>
  <c r="U87" i="214"/>
  <c r="U84" i="214"/>
  <c r="U47" i="214"/>
  <c r="U18" i="214"/>
  <c r="U465" i="214"/>
  <c r="U413" i="214"/>
  <c r="U418" i="214"/>
  <c r="U370" i="214"/>
  <c r="U395" i="214"/>
  <c r="U269" i="214"/>
  <c r="U221" i="214"/>
  <c r="U272" i="214"/>
  <c r="U183" i="214"/>
  <c r="U173" i="214"/>
  <c r="U72" i="214"/>
  <c r="U77" i="214"/>
  <c r="U51" i="214"/>
  <c r="U267" i="214"/>
  <c r="U53" i="214"/>
  <c r="U37" i="214"/>
  <c r="U457" i="214"/>
  <c r="U409" i="214"/>
  <c r="U414" i="214"/>
  <c r="U367" i="214"/>
  <c r="U387" i="214"/>
  <c r="U247" i="214"/>
  <c r="U217" i="214"/>
  <c r="U209" i="214"/>
  <c r="U168" i="214"/>
  <c r="U169" i="214"/>
  <c r="U68" i="214"/>
  <c r="U73" i="214"/>
  <c r="U386" i="214"/>
  <c r="U450" i="214"/>
  <c r="U405" i="214"/>
  <c r="U513" i="214"/>
  <c r="U359" i="214"/>
  <c r="U380" i="214"/>
  <c r="U243" i="214"/>
  <c r="U214" i="214"/>
  <c r="U205" i="214"/>
  <c r="U161" i="214"/>
  <c r="U162" i="214"/>
  <c r="U64" i="214"/>
  <c r="U69" i="214"/>
  <c r="U420" i="214"/>
  <c r="U63" i="214"/>
  <c r="U446" i="214"/>
  <c r="U505" i="214"/>
  <c r="U509" i="214"/>
  <c r="U348" i="214"/>
  <c r="U376" i="214"/>
  <c r="U239" i="214"/>
  <c r="U305" i="214"/>
  <c r="U201" i="214"/>
  <c r="U157" i="214"/>
  <c r="U158" i="214"/>
  <c r="U61" i="214"/>
  <c r="U65" i="214"/>
  <c r="U442" i="214"/>
  <c r="U471" i="214"/>
  <c r="U483" i="214"/>
  <c r="U333" i="214"/>
  <c r="U372" i="214"/>
  <c r="U235" i="214"/>
  <c r="U298" i="214"/>
  <c r="U194" i="214"/>
  <c r="U153" i="214"/>
  <c r="U154" i="214"/>
  <c r="U57" i="214"/>
  <c r="U54" i="214"/>
  <c r="U335" i="214"/>
  <c r="U23" i="214"/>
  <c r="U500" i="214"/>
  <c r="U482" i="214"/>
  <c r="U449" i="214"/>
  <c r="U390" i="214"/>
  <c r="U338" i="214"/>
  <c r="U313" i="214"/>
  <c r="U260" i="214"/>
  <c r="U141" i="214"/>
  <c r="U127" i="214"/>
  <c r="U280" i="214"/>
  <c r="U238" i="214"/>
  <c r="U170" i="214"/>
  <c r="U165" i="214"/>
  <c r="U27" i="214"/>
  <c r="U97" i="214"/>
  <c r="U496" i="214"/>
  <c r="U478" i="214"/>
  <c r="U445" i="214"/>
  <c r="U383" i="214"/>
  <c r="U319" i="214"/>
  <c r="U304" i="214"/>
  <c r="U252" i="214"/>
  <c r="U137" i="214"/>
  <c r="U119" i="214"/>
  <c r="U155" i="214"/>
  <c r="U178" i="214"/>
  <c r="U125" i="214"/>
  <c r="U403" i="214"/>
  <c r="U15" i="214"/>
  <c r="U501" i="214"/>
  <c r="U398" i="214"/>
  <c r="U213" i="214"/>
  <c r="U167" i="214"/>
  <c r="U120" i="214"/>
  <c r="U193" i="214"/>
  <c r="U369" i="214"/>
  <c r="U19" i="214"/>
  <c r="U497" i="214"/>
  <c r="U394" i="214"/>
  <c r="U488" i="214"/>
  <c r="U160" i="214"/>
  <c r="U163" i="214"/>
  <c r="U189" i="214"/>
  <c r="U42" i="214"/>
  <c r="U459" i="214"/>
  <c r="U375" i="214"/>
  <c r="U297" i="214"/>
  <c r="U133" i="214"/>
  <c r="U253" i="214"/>
  <c r="U13" i="214"/>
  <c r="U455" i="214"/>
  <c r="U371" i="214"/>
  <c r="U282" i="214"/>
  <c r="U122" i="214"/>
  <c r="U231" i="214"/>
  <c r="U17" i="214"/>
  <c r="U108" i="214"/>
  <c r="U518" i="214"/>
  <c r="U452" i="214"/>
  <c r="U364" i="214"/>
  <c r="U278" i="214"/>
  <c r="U234" i="214"/>
  <c r="U151" i="214"/>
  <c r="U21" i="214"/>
  <c r="U503" i="214"/>
  <c r="U448" i="214"/>
  <c r="U360" i="214"/>
  <c r="U259" i="214"/>
  <c r="U212" i="214"/>
  <c r="U140" i="214"/>
  <c r="U25" i="214"/>
  <c r="U499" i="214"/>
  <c r="U444" i="214"/>
  <c r="U356" i="214"/>
  <c r="U255" i="214"/>
  <c r="U354" i="214"/>
  <c r="U110" i="214"/>
  <c r="U32" i="214"/>
  <c r="U480" i="214"/>
  <c r="U433" i="214"/>
  <c r="U349" i="214"/>
  <c r="U248" i="214"/>
  <c r="U328" i="214"/>
  <c r="U106" i="214"/>
  <c r="U36" i="214"/>
  <c r="U112" i="214"/>
  <c r="U492" i="214"/>
  <c r="U441" i="214"/>
  <c r="U316" i="214"/>
  <c r="U245" i="214"/>
  <c r="U343" i="214"/>
  <c r="U261" i="214"/>
  <c r="U199" i="214"/>
  <c r="U481" i="214"/>
  <c r="U434" i="214"/>
  <c r="U312" i="214"/>
  <c r="U241" i="214"/>
  <c r="U299" i="214"/>
  <c r="U174" i="214"/>
  <c r="U468" i="214"/>
  <c r="U275" i="214"/>
  <c r="U223" i="214"/>
  <c r="U265" i="214"/>
  <c r="U104" i="214"/>
  <c r="U460" i="214"/>
  <c r="U271" i="214"/>
  <c r="U302" i="214"/>
  <c r="U310" i="214"/>
  <c r="U50" i="214"/>
  <c r="U456" i="214"/>
  <c r="U264" i="214"/>
  <c r="U287" i="214"/>
  <c r="U415" i="214"/>
  <c r="U237" i="214"/>
  <c r="U136" i="214"/>
  <c r="U411" i="214"/>
  <c r="U226" i="214"/>
  <c r="U107" i="214"/>
  <c r="U166" i="214"/>
  <c r="U186" i="214"/>
  <c r="U365" i="214"/>
  <c r="U397" i="214"/>
  <c r="U377" i="214"/>
  <c r="U103" i="214"/>
  <c r="U393" i="214"/>
  <c r="U362" i="214"/>
  <c r="U99" i="214"/>
  <c r="U438" i="214"/>
  <c r="U101" i="214"/>
  <c r="U329" i="214"/>
  <c r="U190" i="214"/>
  <c r="U291" i="214"/>
  <c r="U149" i="214"/>
  <c r="U511" i="214"/>
  <c r="U342" i="214"/>
  <c r="U134" i="214"/>
  <c r="U324" i="214"/>
  <c r="U477" i="214"/>
  <c r="U308" i="214"/>
  <c r="U227" i="214"/>
  <c r="U473" i="214"/>
  <c r="U454" i="214"/>
  <c r="U207" i="214"/>
  <c r="U233" i="214"/>
  <c r="U466" i="214"/>
  <c r="U203" i="214"/>
  <c r="U250" i="214"/>
  <c r="U220" i="214"/>
  <c r="U71" i="214"/>
  <c r="U279" i="214"/>
  <c r="U142" i="214"/>
  <c r="U138" i="214"/>
  <c r="U196" i="214"/>
  <c r="U246" i="214"/>
  <c r="U81" i="214"/>
  <c r="U139" i="214"/>
  <c r="U135" i="214"/>
  <c r="U435" i="214"/>
  <c r="U416" i="214"/>
  <c r="U462" i="214"/>
  <c r="U318" i="214"/>
  <c r="U320" i="214"/>
  <c r="U520" i="214"/>
  <c r="U475" i="214"/>
  <c r="U357" i="214"/>
  <c r="U512" i="214"/>
  <c r="U361" i="214"/>
  <c r="U228" i="214"/>
  <c r="I6" i="214"/>
  <c r="AT75" i="214"/>
  <c r="AV75" i="214" s="1"/>
  <c r="X6" i="214"/>
  <c r="S6" i="207"/>
  <c r="O14" i="2" s="1"/>
  <c r="AN6" i="205"/>
  <c r="AJ13" i="2" s="1"/>
  <c r="AO6" i="213"/>
  <c r="AK20" i="2" s="1"/>
  <c r="AO6" i="211"/>
  <c r="AK18" i="2" s="1"/>
  <c r="AO6" i="210"/>
  <c r="AK17" i="2" s="1"/>
  <c r="AP6" i="215"/>
  <c r="AL22" i="2" s="1"/>
  <c r="AN6" i="213"/>
  <c r="AJ20" i="2" s="1"/>
  <c r="AQ6" i="217"/>
  <c r="AM24" i="2" s="1"/>
  <c r="S6" i="221"/>
  <c r="O28" i="2" s="1"/>
  <c r="AN6" i="221"/>
  <c r="AJ28" i="2" s="1"/>
  <c r="U190" i="221"/>
  <c r="U12" i="221"/>
  <c r="U41" i="221"/>
  <c r="U133" i="221"/>
  <c r="U472" i="221"/>
  <c r="U500" i="221"/>
  <c r="U520" i="221"/>
  <c r="U433" i="221"/>
  <c r="U460" i="221"/>
  <c r="U400" i="221"/>
  <c r="U401" i="221"/>
  <c r="U488" i="221"/>
  <c r="U306" i="221"/>
  <c r="U398" i="221"/>
  <c r="U255" i="221"/>
  <c r="U218" i="221"/>
  <c r="U269" i="221"/>
  <c r="U159" i="221"/>
  <c r="U235" i="221"/>
  <c r="U165" i="221"/>
  <c r="U94" i="221"/>
  <c r="U55" i="221"/>
  <c r="U122" i="221"/>
  <c r="U98" i="221"/>
  <c r="U386" i="221"/>
  <c r="U48" i="221"/>
  <c r="U469" i="221"/>
  <c r="U496" i="221"/>
  <c r="U516" i="221"/>
  <c r="U429" i="221"/>
  <c r="U456" i="221"/>
  <c r="U396" i="221"/>
  <c r="U397" i="221"/>
  <c r="U405" i="221"/>
  <c r="U302" i="221"/>
  <c r="U361" i="221"/>
  <c r="U251" i="221"/>
  <c r="U211" i="221"/>
  <c r="U246" i="221"/>
  <c r="U155" i="221"/>
  <c r="U225" i="221"/>
  <c r="U157" i="221"/>
  <c r="U90" i="221"/>
  <c r="U59" i="221"/>
  <c r="U52" i="221"/>
  <c r="U141" i="221"/>
  <c r="U465" i="221"/>
  <c r="U492" i="221"/>
  <c r="U512" i="221"/>
  <c r="U425" i="221"/>
  <c r="U449" i="221"/>
  <c r="U392" i="221"/>
  <c r="U393" i="221"/>
  <c r="U390" i="221"/>
  <c r="U299" i="221"/>
  <c r="U394" i="221"/>
  <c r="U248" i="221"/>
  <c r="U207" i="221"/>
  <c r="U234" i="221"/>
  <c r="U151" i="221"/>
  <c r="U209" i="221"/>
  <c r="U256" i="221"/>
  <c r="U86" i="221"/>
  <c r="U66" i="221"/>
  <c r="U132" i="221"/>
  <c r="U19" i="221"/>
  <c r="U115" i="221"/>
  <c r="U80" i="221"/>
  <c r="U56" i="221"/>
  <c r="U106" i="221"/>
  <c r="U148" i="221"/>
  <c r="U461" i="221"/>
  <c r="U485" i="221"/>
  <c r="U508" i="221"/>
  <c r="U421" i="221"/>
  <c r="U445" i="221"/>
  <c r="U388" i="221"/>
  <c r="U389" i="221"/>
  <c r="U375" i="221"/>
  <c r="U295" i="221"/>
  <c r="U342" i="221"/>
  <c r="U244" i="221"/>
  <c r="U203" i="221"/>
  <c r="U231" i="221"/>
  <c r="U261" i="221"/>
  <c r="U187" i="221"/>
  <c r="U298" i="221"/>
  <c r="U253" i="221"/>
  <c r="U70" i="221"/>
  <c r="U134" i="221"/>
  <c r="U23" i="221"/>
  <c r="U369" i="221"/>
  <c r="U89" i="221"/>
  <c r="U60" i="221"/>
  <c r="U108" i="221"/>
  <c r="U153" i="221"/>
  <c r="U457" i="221"/>
  <c r="U481" i="221"/>
  <c r="U501" i="221"/>
  <c r="U418" i="221"/>
  <c r="U441" i="221"/>
  <c r="U381" i="221"/>
  <c r="U382" i="221"/>
  <c r="U364" i="221"/>
  <c r="U291" i="221"/>
  <c r="U323" i="221"/>
  <c r="U240" i="221"/>
  <c r="U196" i="221"/>
  <c r="U227" i="221"/>
  <c r="U241" i="221"/>
  <c r="U171" i="221"/>
  <c r="U242" i="221"/>
  <c r="U229" i="221"/>
  <c r="U74" i="221"/>
  <c r="U156" i="221"/>
  <c r="U27" i="221"/>
  <c r="U144" i="221"/>
  <c r="U29" i="221"/>
  <c r="U100" i="221"/>
  <c r="U67" i="221"/>
  <c r="U450" i="221"/>
  <c r="U477" i="221"/>
  <c r="U497" i="221"/>
  <c r="U414" i="221"/>
  <c r="U434" i="221"/>
  <c r="U377" i="221"/>
  <c r="U378" i="221"/>
  <c r="U353" i="221"/>
  <c r="U287" i="221"/>
  <c r="U357" i="221"/>
  <c r="U236" i="221"/>
  <c r="U192" i="221"/>
  <c r="U223" i="221"/>
  <c r="U238" i="221"/>
  <c r="U161" i="221"/>
  <c r="U224" i="221"/>
  <c r="U217" i="221"/>
  <c r="U78" i="221"/>
  <c r="U91" i="221"/>
  <c r="U87" i="221"/>
  <c r="U30" i="221"/>
  <c r="U146" i="221"/>
  <c r="U63" i="221"/>
  <c r="U71" i="221"/>
  <c r="U446" i="221"/>
  <c r="U473" i="221"/>
  <c r="U493" i="221"/>
  <c r="U410" i="221"/>
  <c r="U430" i="221"/>
  <c r="U373" i="221"/>
  <c r="U374" i="221"/>
  <c r="U345" i="221"/>
  <c r="U350" i="221"/>
  <c r="U326" i="221"/>
  <c r="U276" i="221"/>
  <c r="U188" i="221"/>
  <c r="U219" i="221"/>
  <c r="U265" i="221"/>
  <c r="U257" i="221"/>
  <c r="U210" i="221"/>
  <c r="U213" i="221"/>
  <c r="U81" i="221"/>
  <c r="U99" i="221"/>
  <c r="U39" i="221"/>
  <c r="U176" i="221"/>
  <c r="U93" i="221"/>
  <c r="U34" i="221"/>
  <c r="U121" i="221"/>
  <c r="U75" i="221"/>
  <c r="U129" i="221"/>
  <c r="U442" i="221"/>
  <c r="U466" i="221"/>
  <c r="U489" i="221"/>
  <c r="U406" i="221"/>
  <c r="U426" i="221"/>
  <c r="U366" i="221"/>
  <c r="U370" i="221"/>
  <c r="U313" i="221"/>
  <c r="U337" i="221"/>
  <c r="U312" i="221"/>
  <c r="U247" i="221"/>
  <c r="U184" i="221"/>
  <c r="U212" i="221"/>
  <c r="U260" i="221"/>
  <c r="U252" i="221"/>
  <c r="U186" i="221"/>
  <c r="U201" i="221"/>
  <c r="U43" i="221"/>
  <c r="U38" i="221"/>
  <c r="U95" i="221"/>
  <c r="U506" i="221"/>
  <c r="U423" i="221"/>
  <c r="U443" i="221"/>
  <c r="U467" i="221"/>
  <c r="U498" i="221"/>
  <c r="U420" i="221"/>
  <c r="U343" i="221"/>
  <c r="U348" i="221"/>
  <c r="U372" i="221"/>
  <c r="U346" i="221"/>
  <c r="U289" i="221"/>
  <c r="U349" i="221"/>
  <c r="U158" i="221"/>
  <c r="U193" i="221"/>
  <c r="U180" i="221"/>
  <c r="U214" i="221"/>
  <c r="U135" i="221"/>
  <c r="U21" i="221"/>
  <c r="U69" i="221"/>
  <c r="U61" i="221"/>
  <c r="U471" i="221"/>
  <c r="U35" i="221"/>
  <c r="U85" i="221"/>
  <c r="U503" i="221"/>
  <c r="U416" i="221"/>
  <c r="U439" i="221"/>
  <c r="U463" i="221"/>
  <c r="U494" i="221"/>
  <c r="U399" i="221"/>
  <c r="U339" i="221"/>
  <c r="U344" i="221"/>
  <c r="U341" i="221"/>
  <c r="U315" i="221"/>
  <c r="U285" i="221"/>
  <c r="U316" i="221"/>
  <c r="U154" i="221"/>
  <c r="U189" i="221"/>
  <c r="U168" i="221"/>
  <c r="U202" i="221"/>
  <c r="U128" i="221"/>
  <c r="U25" i="221"/>
  <c r="U145" i="221"/>
  <c r="U280" i="221"/>
  <c r="U73" i="221"/>
  <c r="U140" i="221"/>
  <c r="U64" i="221"/>
  <c r="U125" i="221"/>
  <c r="U112" i="221"/>
  <c r="U511" i="221"/>
  <c r="U444" i="221"/>
  <c r="U380" i="221"/>
  <c r="U325" i="221"/>
  <c r="U292" i="221"/>
  <c r="U226" i="221"/>
  <c r="U166" i="221"/>
  <c r="U179" i="221"/>
  <c r="U47" i="221"/>
  <c r="U136" i="221"/>
  <c r="U53" i="221"/>
  <c r="U437" i="221"/>
  <c r="U97" i="221"/>
  <c r="U127" i="221"/>
  <c r="U507" i="221"/>
  <c r="U440" i="221"/>
  <c r="U376" i="221"/>
  <c r="U321" i="221"/>
  <c r="U288" i="221"/>
  <c r="U222" i="221"/>
  <c r="U163" i="221"/>
  <c r="U167" i="221"/>
  <c r="U51" i="221"/>
  <c r="U138" i="221"/>
  <c r="U57" i="221"/>
  <c r="U123" i="221"/>
  <c r="U462" i="221"/>
  <c r="U517" i="221"/>
  <c r="U362" i="221"/>
  <c r="U309" i="221"/>
  <c r="U308" i="221"/>
  <c r="U177" i="221"/>
  <c r="U220" i="221"/>
  <c r="U172" i="221"/>
  <c r="U88" i="221"/>
  <c r="U103" i="221"/>
  <c r="U68" i="221"/>
  <c r="U505" i="221"/>
  <c r="U518" i="221"/>
  <c r="U458" i="221"/>
  <c r="U513" i="221"/>
  <c r="U358" i="221"/>
  <c r="U305" i="221"/>
  <c r="U304" i="221"/>
  <c r="U173" i="221"/>
  <c r="U216" i="221"/>
  <c r="U160" i="221"/>
  <c r="U118" i="221"/>
  <c r="U72" i="221"/>
  <c r="U514" i="221"/>
  <c r="U451" i="221"/>
  <c r="U509" i="221"/>
  <c r="U354" i="221"/>
  <c r="U383" i="221"/>
  <c r="U297" i="221"/>
  <c r="U169" i="221"/>
  <c r="U206" i="221"/>
  <c r="U143" i="221"/>
  <c r="U126" i="221"/>
  <c r="U76" i="221"/>
  <c r="U31" i="221"/>
  <c r="U510" i="221"/>
  <c r="U447" i="221"/>
  <c r="U502" i="221"/>
  <c r="U347" i="221"/>
  <c r="U360" i="221"/>
  <c r="U293" i="221"/>
  <c r="U162" i="221"/>
  <c r="U194" i="221"/>
  <c r="U139" i="221"/>
  <c r="U83" i="221"/>
  <c r="U24" i="221"/>
  <c r="U14" i="221"/>
  <c r="U499" i="221"/>
  <c r="U432" i="221"/>
  <c r="U490" i="221"/>
  <c r="U332" i="221"/>
  <c r="U327" i="221"/>
  <c r="U282" i="221"/>
  <c r="U338" i="221"/>
  <c r="U271" i="221"/>
  <c r="U124" i="221"/>
  <c r="U149" i="221"/>
  <c r="U82" i="221"/>
  <c r="U137" i="221"/>
  <c r="U438" i="221"/>
  <c r="U486" i="221"/>
  <c r="U422" i="221"/>
  <c r="U367" i="221"/>
  <c r="U330" i="221"/>
  <c r="U272" i="221"/>
  <c r="U208" i="221"/>
  <c r="U245" i="221"/>
  <c r="U191" i="221"/>
  <c r="U152" i="221"/>
  <c r="U182" i="221"/>
  <c r="U435" i="221"/>
  <c r="U482" i="221"/>
  <c r="U415" i="221"/>
  <c r="U363" i="221"/>
  <c r="U365" i="221"/>
  <c r="U331" i="221"/>
  <c r="U204" i="221"/>
  <c r="U264" i="221"/>
  <c r="U175" i="221"/>
  <c r="U131" i="221"/>
  <c r="U301" i="221"/>
  <c r="U150" i="221"/>
  <c r="U431" i="221"/>
  <c r="U478" i="221"/>
  <c r="U411" i="221"/>
  <c r="U359" i="221"/>
  <c r="U379" i="221"/>
  <c r="U294" i="221"/>
  <c r="U200" i="221"/>
  <c r="U254" i="221"/>
  <c r="U13" i="221"/>
  <c r="U50" i="221"/>
  <c r="U318" i="221"/>
  <c r="U46" i="221"/>
  <c r="U474" i="221"/>
  <c r="U355" i="221"/>
  <c r="U286" i="221"/>
  <c r="U228" i="221"/>
  <c r="U250" i="221"/>
  <c r="U459" i="221"/>
  <c r="U340" i="221"/>
  <c r="U281" i="221"/>
  <c r="U221" i="221"/>
  <c r="U267" i="221"/>
  <c r="U117" i="221"/>
  <c r="U455" i="221"/>
  <c r="U336" i="221"/>
  <c r="U279" i="221"/>
  <c r="U205" i="221"/>
  <c r="U107" i="221"/>
  <c r="U352" i="221"/>
  <c r="U452" i="221"/>
  <c r="U333" i="221"/>
  <c r="U277" i="221"/>
  <c r="U195" i="221"/>
  <c r="U114" i="221"/>
  <c r="U403" i="221"/>
  <c r="U110" i="221"/>
  <c r="U448" i="221"/>
  <c r="U329" i="221"/>
  <c r="U230" i="221"/>
  <c r="U183" i="221"/>
  <c r="U20" i="221"/>
  <c r="U18" i="221"/>
  <c r="U495" i="221"/>
  <c r="U483" i="221"/>
  <c r="U319" i="221"/>
  <c r="U275" i="221"/>
  <c r="U120" i="221"/>
  <c r="U335" i="221"/>
  <c r="U16" i="221"/>
  <c r="U22" i="221"/>
  <c r="U491" i="221"/>
  <c r="U479" i="221"/>
  <c r="U356" i="221"/>
  <c r="U273" i="221"/>
  <c r="U116" i="221"/>
  <c r="U26" i="221"/>
  <c r="U484" i="221"/>
  <c r="U475" i="221"/>
  <c r="U322" i="221"/>
  <c r="U258" i="221"/>
  <c r="U109" i="221"/>
  <c r="U111" i="221"/>
  <c r="U104" i="221"/>
  <c r="U408" i="221"/>
  <c r="U391" i="221"/>
  <c r="U307" i="221"/>
  <c r="U178" i="221"/>
  <c r="U36" i="221"/>
  <c r="U58" i="221"/>
  <c r="U519" i="221"/>
  <c r="U387" i="221"/>
  <c r="U303" i="221"/>
  <c r="U174" i="221"/>
  <c r="U40" i="221"/>
  <c r="U65" i="221"/>
  <c r="U15" i="221"/>
  <c r="U33" i="221"/>
  <c r="U468" i="221"/>
  <c r="U290" i="221"/>
  <c r="U233" i="221"/>
  <c r="U37" i="221"/>
  <c r="U464" i="221"/>
  <c r="U284" i="221"/>
  <c r="U92" i="221"/>
  <c r="U407" i="221"/>
  <c r="U197" i="221"/>
  <c r="U102" i="221"/>
  <c r="U395" i="221"/>
  <c r="U185" i="221"/>
  <c r="U384" i="221"/>
  <c r="U170" i="221"/>
  <c r="U54" i="221"/>
  <c r="U328" i="221"/>
  <c r="U268" i="221"/>
  <c r="U77" i="221"/>
  <c r="U324" i="221"/>
  <c r="U239" i="221"/>
  <c r="U84" i="221"/>
  <c r="U320" i="221"/>
  <c r="U237" i="221"/>
  <c r="U454" i="221"/>
  <c r="U262" i="221"/>
  <c r="U427" i="221"/>
  <c r="U371" i="221"/>
  <c r="U17" i="221"/>
  <c r="U417" i="221"/>
  <c r="U413" i="221"/>
  <c r="U409" i="221"/>
  <c r="U404" i="221"/>
  <c r="U314" i="221"/>
  <c r="U310" i="221"/>
  <c r="U311" i="221"/>
  <c r="U296" i="221"/>
  <c r="U142" i="221"/>
  <c r="U259" i="221"/>
  <c r="U243" i="221"/>
  <c r="U105" i="221"/>
  <c r="U101" i="221"/>
  <c r="U32" i="221"/>
  <c r="U44" i="221"/>
  <c r="U199" i="221"/>
  <c r="U412" i="221"/>
  <c r="U515" i="221"/>
  <c r="U278" i="221"/>
  <c r="U274" i="221"/>
  <c r="U270" i="221"/>
  <c r="U263" i="221"/>
  <c r="U42" i="221"/>
  <c r="U49" i="221"/>
  <c r="U480" i="221"/>
  <c r="U476" i="221"/>
  <c r="U428" i="221"/>
  <c r="U424" i="221"/>
  <c r="I6" i="221"/>
  <c r="U69" i="223"/>
  <c r="J6" i="223"/>
  <c r="U37" i="222"/>
  <c r="U65" i="222"/>
  <c r="J6" i="222"/>
  <c r="AN6" i="223"/>
  <c r="AJ30" i="2" s="1"/>
  <c r="AQ6" i="224"/>
  <c r="AM31" i="2" s="1"/>
  <c r="S6" i="209"/>
  <c r="O16" i="2" s="1"/>
  <c r="AT274" i="207"/>
  <c r="AV274" i="207" s="1"/>
  <c r="AT76" i="207"/>
  <c r="AV76" i="207" s="1"/>
  <c r="AT12" i="207"/>
  <c r="AT33" i="207"/>
  <c r="AV33" i="207" s="1"/>
  <c r="AT50" i="207"/>
  <c r="AV50" i="207" s="1"/>
  <c r="AT157" i="207"/>
  <c r="AV157" i="207" s="1"/>
  <c r="AT16" i="207"/>
  <c r="AV16" i="207" s="1"/>
  <c r="AT41" i="207"/>
  <c r="AV41" i="207" s="1"/>
  <c r="AT38" i="207"/>
  <c r="AV38" i="207" s="1"/>
  <c r="AT57" i="207"/>
  <c r="AV57" i="207" s="1"/>
  <c r="AT13" i="207"/>
  <c r="AV13" i="207" s="1"/>
  <c r="AT20" i="207"/>
  <c r="AV20" i="207" s="1"/>
  <c r="AT43" i="207"/>
  <c r="AV43" i="207" s="1"/>
  <c r="AT70" i="207"/>
  <c r="AV70" i="207" s="1"/>
  <c r="AT53" i="207"/>
  <c r="AV53" i="207" s="1"/>
  <c r="AT81" i="207"/>
  <c r="AV81" i="207" s="1"/>
  <c r="AT27" i="207"/>
  <c r="AV27" i="207" s="1"/>
  <c r="AT36" i="207"/>
  <c r="AV36" i="207" s="1"/>
  <c r="AT77" i="207"/>
  <c r="AV77" i="207" s="1"/>
  <c r="AT29" i="207"/>
  <c r="AV29" i="207" s="1"/>
  <c r="AT129" i="207"/>
  <c r="AV129" i="207" s="1"/>
  <c r="AT34" i="207"/>
  <c r="AV34" i="207" s="1"/>
  <c r="AT46" i="207"/>
  <c r="AV46" i="207" s="1"/>
  <c r="AT68" i="207"/>
  <c r="AV68" i="207" s="1"/>
  <c r="AT80" i="207"/>
  <c r="AV80" i="207" s="1"/>
  <c r="AT278" i="207"/>
  <c r="AV278" i="207" s="1"/>
  <c r="AT95" i="207"/>
  <c r="AV95" i="207" s="1"/>
  <c r="AT91" i="207"/>
  <c r="AV91" i="207" s="1"/>
  <c r="AT21" i="207"/>
  <c r="AV21" i="207" s="1"/>
  <c r="AT42" i="207"/>
  <c r="AV42" i="207" s="1"/>
  <c r="AT58" i="207"/>
  <c r="AV58" i="207" s="1"/>
  <c r="AT55" i="207"/>
  <c r="AV55" i="207" s="1"/>
  <c r="AT507" i="207"/>
  <c r="AV507" i="207" s="1"/>
  <c r="AT493" i="207"/>
  <c r="AV493" i="207" s="1"/>
  <c r="AT475" i="207"/>
  <c r="AV475" i="207" s="1"/>
  <c r="AT404" i="207"/>
  <c r="AV404" i="207" s="1"/>
  <c r="AT510" i="207"/>
  <c r="AV510" i="207" s="1"/>
  <c r="AT364" i="207"/>
  <c r="AV364" i="207" s="1"/>
  <c r="AT332" i="207"/>
  <c r="AV332" i="207" s="1"/>
  <c r="AT340" i="207"/>
  <c r="AV340" i="207" s="1"/>
  <c r="AT387" i="207"/>
  <c r="AV387" i="207" s="1"/>
  <c r="AT312" i="207"/>
  <c r="AV312" i="207" s="1"/>
  <c r="AT256" i="207"/>
  <c r="AV256" i="207" s="1"/>
  <c r="AT231" i="207"/>
  <c r="AV231" i="207" s="1"/>
  <c r="AT268" i="207"/>
  <c r="AV268" i="207" s="1"/>
  <c r="AT160" i="207"/>
  <c r="AV160" i="207" s="1"/>
  <c r="AT185" i="207"/>
  <c r="AV185" i="207" s="1"/>
  <c r="AT325" i="207"/>
  <c r="AV325" i="207" s="1"/>
  <c r="AT100" i="207"/>
  <c r="AV100" i="207" s="1"/>
  <c r="AT192" i="207"/>
  <c r="AV192" i="207" s="1"/>
  <c r="AT52" i="207"/>
  <c r="AV52" i="207" s="1"/>
  <c r="AT65" i="207"/>
  <c r="AV65" i="207" s="1"/>
  <c r="AT352" i="207"/>
  <c r="AV352" i="207" s="1"/>
  <c r="AT484" i="207"/>
  <c r="AV484" i="207" s="1"/>
  <c r="AT370" i="207"/>
  <c r="AV370" i="207" s="1"/>
  <c r="AT187" i="207"/>
  <c r="AV187" i="207" s="1"/>
  <c r="AT480" i="207"/>
  <c r="AV480" i="207" s="1"/>
  <c r="AT324" i="207"/>
  <c r="AV324" i="207" s="1"/>
  <c r="AT103" i="207"/>
  <c r="AV103" i="207" s="1"/>
  <c r="AT64" i="207"/>
  <c r="AV64" i="207" s="1"/>
  <c r="AT87" i="207"/>
  <c r="AV87" i="207" s="1"/>
  <c r="AT500" i="207"/>
  <c r="AV500" i="207" s="1"/>
  <c r="AT489" i="207"/>
  <c r="AV489" i="207" s="1"/>
  <c r="AT468" i="207"/>
  <c r="AV468" i="207" s="1"/>
  <c r="AT396" i="207"/>
  <c r="AV396" i="207" s="1"/>
  <c r="AT506" i="207"/>
  <c r="AV506" i="207" s="1"/>
  <c r="AT360" i="207"/>
  <c r="AV360" i="207" s="1"/>
  <c r="AT322" i="207"/>
  <c r="AV322" i="207" s="1"/>
  <c r="AT333" i="207"/>
  <c r="AV333" i="207" s="1"/>
  <c r="AT367" i="207"/>
  <c r="AV367" i="207" s="1"/>
  <c r="AT280" i="207"/>
  <c r="AV280" i="207" s="1"/>
  <c r="AT359" i="207"/>
  <c r="AV359" i="207" s="1"/>
  <c r="AT227" i="207"/>
  <c r="AV227" i="207" s="1"/>
  <c r="AT257" i="207"/>
  <c r="AV257" i="207" s="1"/>
  <c r="AT156" i="207"/>
  <c r="AV156" i="207" s="1"/>
  <c r="AT180" i="207"/>
  <c r="AV180" i="207" s="1"/>
  <c r="AT210" i="207"/>
  <c r="AV210" i="207" s="1"/>
  <c r="AT93" i="207"/>
  <c r="AV93" i="207" s="1"/>
  <c r="AT170" i="207"/>
  <c r="AV170" i="207" s="1"/>
  <c r="AT217" i="207"/>
  <c r="AV217" i="207" s="1"/>
  <c r="AT59" i="207"/>
  <c r="AV59" i="207" s="1"/>
  <c r="AT72" i="207"/>
  <c r="AV72" i="207" s="1"/>
  <c r="AT116" i="207"/>
  <c r="AV116" i="207" s="1"/>
  <c r="AT420" i="207"/>
  <c r="AV420" i="207" s="1"/>
  <c r="AT491" i="207"/>
  <c r="AV491" i="207" s="1"/>
  <c r="AT435" i="207"/>
  <c r="AV435" i="207" s="1"/>
  <c r="AT272" i="207"/>
  <c r="AV272" i="207" s="1"/>
  <c r="AT101" i="207"/>
  <c r="AV101" i="207" s="1"/>
  <c r="AT454" i="207"/>
  <c r="AV454" i="207" s="1"/>
  <c r="AT66" i="207"/>
  <c r="AV66" i="207" s="1"/>
  <c r="AT455" i="207"/>
  <c r="AV455" i="207" s="1"/>
  <c r="AT472" i="207"/>
  <c r="AV472" i="207" s="1"/>
  <c r="AT193" i="207"/>
  <c r="AV193" i="207" s="1"/>
  <c r="AT97" i="207"/>
  <c r="AV97" i="207" s="1"/>
  <c r="AT73" i="207"/>
  <c r="AV73" i="207" s="1"/>
  <c r="AT83" i="207"/>
  <c r="AV83" i="207" s="1"/>
  <c r="AT496" i="207"/>
  <c r="AV496" i="207" s="1"/>
  <c r="AT486" i="207"/>
  <c r="AV486" i="207" s="1"/>
  <c r="AT464" i="207"/>
  <c r="AV464" i="207" s="1"/>
  <c r="AT440" i="207"/>
  <c r="AV440" i="207" s="1"/>
  <c r="AT469" i="207"/>
  <c r="AV469" i="207" s="1"/>
  <c r="AT356" i="207"/>
  <c r="AV356" i="207" s="1"/>
  <c r="AT388" i="207"/>
  <c r="AV388" i="207" s="1"/>
  <c r="AT398" i="207"/>
  <c r="AV398" i="207" s="1"/>
  <c r="AT365" i="207"/>
  <c r="AV365" i="207" s="1"/>
  <c r="AT260" i="207"/>
  <c r="AV260" i="207" s="1"/>
  <c r="AT304" i="207"/>
  <c r="AV304" i="207" s="1"/>
  <c r="AT223" i="207"/>
  <c r="AV223" i="207" s="1"/>
  <c r="AT247" i="207"/>
  <c r="AV247" i="207" s="1"/>
  <c r="AT152" i="207"/>
  <c r="AV152" i="207" s="1"/>
  <c r="AT177" i="207"/>
  <c r="AV177" i="207" s="1"/>
  <c r="AT203" i="207"/>
  <c r="AV203" i="207" s="1"/>
  <c r="AT89" i="207"/>
  <c r="AV89" i="207" s="1"/>
  <c r="AT134" i="207"/>
  <c r="AV134" i="207" s="1"/>
  <c r="AT176" i="207"/>
  <c r="AV176" i="207" s="1"/>
  <c r="AT143" i="207"/>
  <c r="AV143" i="207" s="1"/>
  <c r="AT132" i="207"/>
  <c r="AV132" i="207" s="1"/>
  <c r="AT195" i="207"/>
  <c r="AV195" i="207" s="1"/>
  <c r="AT244" i="207"/>
  <c r="AV244" i="207" s="1"/>
  <c r="AT492" i="207"/>
  <c r="AV492" i="207" s="1"/>
  <c r="AT482" i="207"/>
  <c r="AV482" i="207" s="1"/>
  <c r="AT460" i="207"/>
  <c r="AV460" i="207" s="1"/>
  <c r="AT438" i="207"/>
  <c r="AV438" i="207" s="1"/>
  <c r="AT457" i="207"/>
  <c r="AV457" i="207" s="1"/>
  <c r="AT349" i="207"/>
  <c r="AV349" i="207" s="1"/>
  <c r="AT374" i="207"/>
  <c r="AV374" i="207" s="1"/>
  <c r="AT392" i="207"/>
  <c r="AV392" i="207" s="1"/>
  <c r="AT336" i="207"/>
  <c r="AV336" i="207" s="1"/>
  <c r="AT319" i="207"/>
  <c r="AV319" i="207" s="1"/>
  <c r="AT297" i="207"/>
  <c r="AV297" i="207" s="1"/>
  <c r="AT219" i="207"/>
  <c r="AV219" i="207" s="1"/>
  <c r="AT243" i="207"/>
  <c r="AV243" i="207" s="1"/>
  <c r="AT145" i="207"/>
  <c r="AV145" i="207" s="1"/>
  <c r="AT163" i="207"/>
  <c r="AV163" i="207" s="1"/>
  <c r="AT172" i="207"/>
  <c r="AV172" i="207" s="1"/>
  <c r="AT85" i="207"/>
  <c r="AV85" i="207" s="1"/>
  <c r="AT131" i="207"/>
  <c r="AV131" i="207" s="1"/>
  <c r="AT173" i="207"/>
  <c r="AV173" i="207" s="1"/>
  <c r="AT488" i="207"/>
  <c r="AV488" i="207" s="1"/>
  <c r="AT459" i="207"/>
  <c r="AV459" i="207" s="1"/>
  <c r="AT327" i="207"/>
  <c r="AV327" i="207" s="1"/>
  <c r="AT276" i="207"/>
  <c r="AV276" i="207" s="1"/>
  <c r="AT421" i="207"/>
  <c r="AV421" i="207" s="1"/>
  <c r="AT154" i="207"/>
  <c r="AV154" i="207" s="1"/>
  <c r="AT248" i="207"/>
  <c r="AV248" i="207" s="1"/>
  <c r="AT485" i="207"/>
  <c r="AV485" i="207" s="1"/>
  <c r="AT478" i="207"/>
  <c r="AV478" i="207" s="1"/>
  <c r="AT456" i="207"/>
  <c r="AV456" i="207" s="1"/>
  <c r="AT434" i="207"/>
  <c r="AV434" i="207" s="1"/>
  <c r="AT442" i="207"/>
  <c r="AV442" i="207" s="1"/>
  <c r="AT345" i="207"/>
  <c r="AV345" i="207" s="1"/>
  <c r="AT372" i="207"/>
  <c r="AV372" i="207" s="1"/>
  <c r="AT382" i="207"/>
  <c r="AV382" i="207" s="1"/>
  <c r="AT331" i="207"/>
  <c r="AV331" i="207" s="1"/>
  <c r="AT307" i="207"/>
  <c r="AV307" i="207" s="1"/>
  <c r="AT288" i="207"/>
  <c r="AV288" i="207" s="1"/>
  <c r="AT212" i="207"/>
  <c r="AV212" i="207" s="1"/>
  <c r="AT239" i="207"/>
  <c r="AV239" i="207" s="1"/>
  <c r="AT141" i="207"/>
  <c r="AV141" i="207" s="1"/>
  <c r="AT149" i="207"/>
  <c r="AV149" i="207" s="1"/>
  <c r="AT169" i="207"/>
  <c r="AV169" i="207" s="1"/>
  <c r="AT253" i="207"/>
  <c r="AV253" i="207" s="1"/>
  <c r="AT122" i="207"/>
  <c r="AV122" i="207" s="1"/>
  <c r="AT159" i="207"/>
  <c r="AV159" i="207" s="1"/>
  <c r="AT92" i="207"/>
  <c r="AV92" i="207" s="1"/>
  <c r="AT216" i="207"/>
  <c r="AV216" i="207" s="1"/>
  <c r="AT471" i="207"/>
  <c r="AV471" i="207" s="1"/>
  <c r="AT466" i="207"/>
  <c r="AV466" i="207" s="1"/>
  <c r="AT320" i="207"/>
  <c r="AV320" i="207" s="1"/>
  <c r="AT220" i="207"/>
  <c r="AV220" i="207" s="1"/>
  <c r="AT142" i="207"/>
  <c r="AV142" i="207" s="1"/>
  <c r="AT267" i="207"/>
  <c r="AV267" i="207" s="1"/>
  <c r="AT462" i="207"/>
  <c r="AV462" i="207" s="1"/>
  <c r="AT424" i="207"/>
  <c r="AV424" i="207" s="1"/>
  <c r="AT431" i="207"/>
  <c r="AV431" i="207" s="1"/>
  <c r="AT270" i="207"/>
  <c r="AV270" i="207" s="1"/>
  <c r="AT184" i="207"/>
  <c r="AV184" i="207" s="1"/>
  <c r="AT481" i="207"/>
  <c r="AV481" i="207" s="1"/>
  <c r="AT474" i="207"/>
  <c r="AV474" i="207" s="1"/>
  <c r="AT449" i="207"/>
  <c r="AV449" i="207" s="1"/>
  <c r="AT432" i="207"/>
  <c r="AV432" i="207" s="1"/>
  <c r="AT418" i="207"/>
  <c r="AV418" i="207" s="1"/>
  <c r="AT341" i="207"/>
  <c r="AV341" i="207" s="1"/>
  <c r="AT366" i="207"/>
  <c r="AV366" i="207" s="1"/>
  <c r="AT380" i="207"/>
  <c r="AV380" i="207" s="1"/>
  <c r="AT326" i="207"/>
  <c r="AV326" i="207" s="1"/>
  <c r="AT293" i="207"/>
  <c r="AV293" i="207" s="1"/>
  <c r="AT275" i="207"/>
  <c r="AV275" i="207" s="1"/>
  <c r="AT208" i="207"/>
  <c r="AV208" i="207" s="1"/>
  <c r="AT235" i="207"/>
  <c r="AV235" i="207" s="1"/>
  <c r="AT137" i="207"/>
  <c r="AV137" i="207" s="1"/>
  <c r="AT127" i="207"/>
  <c r="AV127" i="207" s="1"/>
  <c r="AT155" i="207"/>
  <c r="AV155" i="207" s="1"/>
  <c r="AT225" i="207"/>
  <c r="AV225" i="207" s="1"/>
  <c r="AT119" i="207"/>
  <c r="AV119" i="207" s="1"/>
  <c r="AT291" i="207"/>
  <c r="AV291" i="207" s="1"/>
  <c r="AT126" i="207"/>
  <c r="AV126" i="207" s="1"/>
  <c r="AT391" i="207"/>
  <c r="AV391" i="207" s="1"/>
  <c r="AT197" i="207"/>
  <c r="AV197" i="207" s="1"/>
  <c r="AT15" i="207"/>
  <c r="AV15" i="207" s="1"/>
  <c r="AT377" i="207"/>
  <c r="AV377" i="207" s="1"/>
  <c r="AT213" i="207"/>
  <c r="AV213" i="207" s="1"/>
  <c r="AT139" i="207"/>
  <c r="AV139" i="207" s="1"/>
  <c r="AT255" i="207"/>
  <c r="AV255" i="207" s="1"/>
  <c r="AT23" i="207"/>
  <c r="AV23" i="207" s="1"/>
  <c r="AT477" i="207"/>
  <c r="AV477" i="207" s="1"/>
  <c r="AT467" i="207"/>
  <c r="AV467" i="207" s="1"/>
  <c r="AT445" i="207"/>
  <c r="AV445" i="207" s="1"/>
  <c r="AT430" i="207"/>
  <c r="AV430" i="207" s="1"/>
  <c r="AT410" i="207"/>
  <c r="AV410" i="207" s="1"/>
  <c r="AT337" i="207"/>
  <c r="AV337" i="207" s="1"/>
  <c r="AT433" i="207"/>
  <c r="AV433" i="207" s="1"/>
  <c r="AT338" i="207"/>
  <c r="AV338" i="207" s="1"/>
  <c r="AT384" i="207"/>
  <c r="AV384" i="207" s="1"/>
  <c r="AT284" i="207"/>
  <c r="AV284" i="207" s="1"/>
  <c r="AT273" i="207"/>
  <c r="AV273" i="207" s="1"/>
  <c r="AT204" i="207"/>
  <c r="AV204" i="207" s="1"/>
  <c r="AT228" i="207"/>
  <c r="AV228" i="207" s="1"/>
  <c r="AT133" i="207"/>
  <c r="AV133" i="207" s="1"/>
  <c r="AT114" i="207"/>
  <c r="AV114" i="207" s="1"/>
  <c r="AT121" i="207"/>
  <c r="AV121" i="207" s="1"/>
  <c r="AT221" i="207"/>
  <c r="AV221" i="207" s="1"/>
  <c r="AT109" i="207"/>
  <c r="AV109" i="207" s="1"/>
  <c r="AT211" i="207"/>
  <c r="AV211" i="207" s="1"/>
  <c r="AT102" i="207"/>
  <c r="AV102" i="207" s="1"/>
  <c r="AT505" i="207"/>
  <c r="AV505" i="207" s="1"/>
  <c r="AT426" i="207"/>
  <c r="AV426" i="207" s="1"/>
  <c r="AT316" i="207"/>
  <c r="AV316" i="207" s="1"/>
  <c r="AT165" i="207"/>
  <c r="AV165" i="207" s="1"/>
  <c r="AT69" i="207"/>
  <c r="AV69" i="207" s="1"/>
  <c r="AT473" i="207"/>
  <c r="AV473" i="207" s="1"/>
  <c r="AT463" i="207"/>
  <c r="AV463" i="207" s="1"/>
  <c r="AT441" i="207"/>
  <c r="AV441" i="207" s="1"/>
  <c r="AT428" i="207"/>
  <c r="AV428" i="207" s="1"/>
  <c r="AT495" i="207"/>
  <c r="AV495" i="207" s="1"/>
  <c r="AT330" i="207"/>
  <c r="AV330" i="207" s="1"/>
  <c r="AT429" i="207"/>
  <c r="AV429" i="207" s="1"/>
  <c r="AT323" i="207"/>
  <c r="AV323" i="207" s="1"/>
  <c r="AT354" i="207"/>
  <c r="AV354" i="207" s="1"/>
  <c r="AT251" i="207"/>
  <c r="AV251" i="207" s="1"/>
  <c r="AT263" i="207"/>
  <c r="AV263" i="207" s="1"/>
  <c r="AT200" i="207"/>
  <c r="AV200" i="207" s="1"/>
  <c r="AT224" i="207"/>
  <c r="AV224" i="207" s="1"/>
  <c r="AT328" i="207"/>
  <c r="AV328" i="207" s="1"/>
  <c r="AT111" i="207"/>
  <c r="AV111" i="207" s="1"/>
  <c r="AT357" i="207"/>
  <c r="AV357" i="207" s="1"/>
  <c r="AT178" i="207"/>
  <c r="AV178" i="207" s="1"/>
  <c r="AT105" i="207"/>
  <c r="AV105" i="207" s="1"/>
  <c r="AT202" i="207"/>
  <c r="AV202" i="207" s="1"/>
  <c r="AT110" i="207"/>
  <c r="AV110" i="207" s="1"/>
  <c r="AT168" i="207"/>
  <c r="AV168" i="207" s="1"/>
  <c r="AT250" i="207"/>
  <c r="AV250" i="207" s="1"/>
  <c r="AT51" i="207"/>
  <c r="AV51" i="207" s="1"/>
  <c r="AT425" i="207"/>
  <c r="AV425" i="207" s="1"/>
  <c r="AT107" i="207"/>
  <c r="AV107" i="207" s="1"/>
  <c r="AT313" i="207"/>
  <c r="AV313" i="207" s="1"/>
  <c r="AT262" i="207"/>
  <c r="AV262" i="207" s="1"/>
  <c r="AT182" i="207"/>
  <c r="AV182" i="207" s="1"/>
  <c r="AT98" i="207"/>
  <c r="AV98" i="207" s="1"/>
  <c r="AT151" i="207"/>
  <c r="AV151" i="207" s="1"/>
  <c r="AT447" i="207"/>
  <c r="AV447" i="207" s="1"/>
  <c r="AT513" i="207"/>
  <c r="AV513" i="207" s="1"/>
  <c r="AT395" i="207"/>
  <c r="AV395" i="207" s="1"/>
  <c r="AT503" i="207"/>
  <c r="AV503" i="207" s="1"/>
  <c r="AT413" i="207"/>
  <c r="AV413" i="207" s="1"/>
  <c r="AT408" i="207"/>
  <c r="AV408" i="207" s="1"/>
  <c r="AT376" i="207"/>
  <c r="AV376" i="207" s="1"/>
  <c r="AT301" i="207"/>
  <c r="AV301" i="207" s="1"/>
  <c r="AT409" i="207"/>
  <c r="AV409" i="207" s="1"/>
  <c r="AT282" i="207"/>
  <c r="AV282" i="207" s="1"/>
  <c r="AT299" i="207"/>
  <c r="AV299" i="207" s="1"/>
  <c r="AT362" i="207"/>
  <c r="AV362" i="207" s="1"/>
  <c r="AT201" i="207"/>
  <c r="AV201" i="207" s="1"/>
  <c r="AT222" i="207"/>
  <c r="AV222" i="207" s="1"/>
  <c r="AT240" i="207"/>
  <c r="AV240" i="207" s="1"/>
  <c r="AT161" i="207"/>
  <c r="AV161" i="207" s="1"/>
  <c r="AT206" i="207"/>
  <c r="AV206" i="207" s="1"/>
  <c r="AT86" i="207"/>
  <c r="AV86" i="207" s="1"/>
  <c r="AT520" i="207"/>
  <c r="AV520" i="207" s="1"/>
  <c r="AT394" i="207"/>
  <c r="AV394" i="207" s="1"/>
  <c r="AT294" i="207"/>
  <c r="AV294" i="207" s="1"/>
  <c r="AT261" i="207"/>
  <c r="AV261" i="207" s="1"/>
  <c r="AT190" i="207"/>
  <c r="AV190" i="207" s="1"/>
  <c r="AT136" i="207"/>
  <c r="AV136" i="207" s="1"/>
  <c r="AT75" i="207"/>
  <c r="AV75" i="207" s="1"/>
  <c r="AT14" i="207"/>
  <c r="AV14" i="207" s="1"/>
  <c r="AT516" i="207"/>
  <c r="AV516" i="207" s="1"/>
  <c r="AT407" i="207"/>
  <c r="AV407" i="207" s="1"/>
  <c r="AT346" i="207"/>
  <c r="AV346" i="207" s="1"/>
  <c r="AT373" i="207"/>
  <c r="AV373" i="207" s="1"/>
  <c r="AT254" i="207"/>
  <c r="AV254" i="207" s="1"/>
  <c r="AT174" i="207"/>
  <c r="AV174" i="207" s="1"/>
  <c r="AT150" i="207"/>
  <c r="AV150" i="207" s="1"/>
  <c r="AT61" i="207"/>
  <c r="AV61" i="207" s="1"/>
  <c r="AT37" i="207"/>
  <c r="AV37" i="207" s="1"/>
  <c r="AT106" i="207"/>
  <c r="AV106" i="207" s="1"/>
  <c r="AT443" i="207"/>
  <c r="AV443" i="207" s="1"/>
  <c r="AT509" i="207"/>
  <c r="AV509" i="207" s="1"/>
  <c r="AT448" i="207"/>
  <c r="AV448" i="207" s="1"/>
  <c r="AT499" i="207"/>
  <c r="AV499" i="207" s="1"/>
  <c r="AT405" i="207"/>
  <c r="AV405" i="207" s="1"/>
  <c r="AT465" i="207"/>
  <c r="AV465" i="207" s="1"/>
  <c r="AT350" i="207"/>
  <c r="AV350" i="207" s="1"/>
  <c r="AT298" i="207"/>
  <c r="AV298" i="207" s="1"/>
  <c r="AT406" i="207"/>
  <c r="AV406" i="207" s="1"/>
  <c r="AT265" i="207"/>
  <c r="AV265" i="207" s="1"/>
  <c r="AT277" i="207"/>
  <c r="AV277" i="207" s="1"/>
  <c r="AT358" i="207"/>
  <c r="AV358" i="207" s="1"/>
  <c r="AT194" i="207"/>
  <c r="AV194" i="207" s="1"/>
  <c r="AT214" i="207"/>
  <c r="AV214" i="207" s="1"/>
  <c r="AT230" i="207"/>
  <c r="AV230" i="207" s="1"/>
  <c r="AT158" i="207"/>
  <c r="AV158" i="207" s="1"/>
  <c r="AT189" i="207"/>
  <c r="AV189" i="207" s="1"/>
  <c r="AT82" i="207"/>
  <c r="AV82" i="207" s="1"/>
  <c r="AT47" i="207"/>
  <c r="AV47" i="207" s="1"/>
  <c r="AT148" i="207"/>
  <c r="AV148" i="207" s="1"/>
  <c r="AT78" i="207"/>
  <c r="AV78" i="207" s="1"/>
  <c r="AT24" i="207"/>
  <c r="AV24" i="207" s="1"/>
  <c r="AT502" i="207"/>
  <c r="AV502" i="207" s="1"/>
  <c r="AT401" i="207"/>
  <c r="AV401" i="207" s="1"/>
  <c r="AT415" i="207"/>
  <c r="AV415" i="207" s="1"/>
  <c r="AT446" i="207"/>
  <c r="AV446" i="207" s="1"/>
  <c r="AT348" i="207"/>
  <c r="AV348" i="207" s="1"/>
  <c r="AT400" i="207"/>
  <c r="AV400" i="207" s="1"/>
  <c r="AT258" i="207"/>
  <c r="AV258" i="207" s="1"/>
  <c r="AT308" i="207"/>
  <c r="AV308" i="207" s="1"/>
  <c r="AT207" i="207"/>
  <c r="AV207" i="207" s="1"/>
  <c r="AT218" i="207"/>
  <c r="AV218" i="207" s="1"/>
  <c r="AT153" i="207"/>
  <c r="AV153" i="207" s="1"/>
  <c r="AT54" i="207"/>
  <c r="AV54" i="207" s="1"/>
  <c r="AT233" i="207"/>
  <c r="AV233" i="207" s="1"/>
  <c r="AT120" i="207"/>
  <c r="AV120" i="207" s="1"/>
  <c r="AT123" i="207"/>
  <c r="AV123" i="207" s="1"/>
  <c r="AT498" i="207"/>
  <c r="AV498" i="207" s="1"/>
  <c r="AT461" i="207"/>
  <c r="AV461" i="207" s="1"/>
  <c r="AT390" i="207"/>
  <c r="AV390" i="207" s="1"/>
  <c r="AT437" i="207"/>
  <c r="AV437" i="207" s="1"/>
  <c r="AT290" i="207"/>
  <c r="AV290" i="207" s="1"/>
  <c r="AT245" i="207"/>
  <c r="AV245" i="207" s="1"/>
  <c r="AT292" i="207"/>
  <c r="AV292" i="207" s="1"/>
  <c r="AT186" i="207"/>
  <c r="AV186" i="207" s="1"/>
  <c r="AT191" i="207"/>
  <c r="AV191" i="207" s="1"/>
  <c r="AT118" i="207"/>
  <c r="AV118" i="207" s="1"/>
  <c r="AT71" i="207"/>
  <c r="AV71" i="207" s="1"/>
  <c r="AT22" i="207"/>
  <c r="AV22" i="207" s="1"/>
  <c r="AT18" i="207"/>
  <c r="AV18" i="207" s="1"/>
  <c r="AT335" i="207"/>
  <c r="AV335" i="207" s="1"/>
  <c r="AT39" i="207"/>
  <c r="AV39" i="207" s="1"/>
  <c r="AT519" i="207"/>
  <c r="AV519" i="207" s="1"/>
  <c r="AT412" i="207"/>
  <c r="AV412" i="207" s="1"/>
  <c r="AT378" i="207"/>
  <c r="AV378" i="207" s="1"/>
  <c r="AT237" i="207"/>
  <c r="AV237" i="207" s="1"/>
  <c r="AT167" i="207"/>
  <c r="AV167" i="207" s="1"/>
  <c r="AT229" i="207"/>
  <c r="AV229" i="207" s="1"/>
  <c r="AT40" i="207"/>
  <c r="AV40" i="207" s="1"/>
  <c r="AT67" i="207"/>
  <c r="AV67" i="207" s="1"/>
  <c r="AT444" i="207"/>
  <c r="AV444" i="207" s="1"/>
  <c r="AT234" i="207"/>
  <c r="AV234" i="207" s="1"/>
  <c r="AT63" i="207"/>
  <c r="AV63" i="207" s="1"/>
  <c r="AT166" i="207"/>
  <c r="AV166" i="207" s="1"/>
  <c r="AT427" i="207"/>
  <c r="AV427" i="207" s="1"/>
  <c r="AT44" i="207"/>
  <c r="AV44" i="207" s="1"/>
  <c r="AT515" i="207"/>
  <c r="AV515" i="207" s="1"/>
  <c r="AT422" i="207"/>
  <c r="AV422" i="207" s="1"/>
  <c r="AT344" i="207"/>
  <c r="AV344" i="207" s="1"/>
  <c r="AT271" i="207"/>
  <c r="AV271" i="207" s="1"/>
  <c r="AT264" i="207"/>
  <c r="AV264" i="207" s="1"/>
  <c r="AT128" i="207"/>
  <c r="AV128" i="207" s="1"/>
  <c r="AT199" i="207"/>
  <c r="AV199" i="207" s="1"/>
  <c r="AT397" i="207"/>
  <c r="AV397" i="207" s="1"/>
  <c r="AT99" i="207"/>
  <c r="AV99" i="207" s="1"/>
  <c r="AT279" i="207"/>
  <c r="AV279" i="207" s="1"/>
  <c r="AT289" i="207"/>
  <c r="AV289" i="207" s="1"/>
  <c r="AT318" i="207"/>
  <c r="AV318" i="207" s="1"/>
  <c r="AT144" i="207"/>
  <c r="AV144" i="207" s="1"/>
  <c r="AT49" i="207"/>
  <c r="AV49" i="207" s="1"/>
  <c r="AT511" i="207"/>
  <c r="AV511" i="207" s="1"/>
  <c r="AT399" i="207"/>
  <c r="AV399" i="207" s="1"/>
  <c r="AT342" i="207"/>
  <c r="AV342" i="207" s="1"/>
  <c r="AT269" i="207"/>
  <c r="AV269" i="207" s="1"/>
  <c r="AT226" i="207"/>
  <c r="AV226" i="207" s="1"/>
  <c r="AT125" i="207"/>
  <c r="AV125" i="207" s="1"/>
  <c r="AT238" i="207"/>
  <c r="AV238" i="207" s="1"/>
  <c r="AT379" i="207"/>
  <c r="AV379" i="207" s="1"/>
  <c r="AT56" i="207"/>
  <c r="AV56" i="207" s="1"/>
  <c r="AT458" i="207"/>
  <c r="AV458" i="207" s="1"/>
  <c r="AT393" i="207"/>
  <c r="AV393" i="207" s="1"/>
  <c r="AT363" i="207"/>
  <c r="AV363" i="207" s="1"/>
  <c r="AT311" i="207"/>
  <c r="AV311" i="207" s="1"/>
  <c r="AT138" i="207"/>
  <c r="AV138" i="207" s="1"/>
  <c r="AT315" i="207"/>
  <c r="AV315" i="207" s="1"/>
  <c r="AT389" i="207"/>
  <c r="AV389" i="207" s="1"/>
  <c r="AT439" i="207"/>
  <c r="AV439" i="207" s="1"/>
  <c r="AT188" i="207"/>
  <c r="AV188" i="207" s="1"/>
  <c r="AT74" i="207"/>
  <c r="AV74" i="207" s="1"/>
  <c r="AT517" i="207"/>
  <c r="AV517" i="207" s="1"/>
  <c r="AT451" i="207"/>
  <c r="AV451" i="207" s="1"/>
  <c r="AT361" i="207"/>
  <c r="AV361" i="207" s="1"/>
  <c r="AT306" i="207"/>
  <c r="AV306" i="207" s="1"/>
  <c r="AT135" i="207"/>
  <c r="AV135" i="207" s="1"/>
  <c r="AT296" i="207"/>
  <c r="AV296" i="207" s="1"/>
  <c r="AT383" i="207"/>
  <c r="AV383" i="207" s="1"/>
  <c r="AT60" i="207"/>
  <c r="AV60" i="207" s="1"/>
  <c r="AT512" i="207"/>
  <c r="AV512" i="207" s="1"/>
  <c r="AT518" i="207"/>
  <c r="AV518" i="207" s="1"/>
  <c r="AT309" i="207"/>
  <c r="AV309" i="207" s="1"/>
  <c r="AT246" i="207"/>
  <c r="AV246" i="207" s="1"/>
  <c r="AT117" i="207"/>
  <c r="AV117" i="207" s="1"/>
  <c r="AT94" i="207"/>
  <c r="AV94" i="207" s="1"/>
  <c r="AT501" i="207"/>
  <c r="AV501" i="207" s="1"/>
  <c r="AT252" i="207"/>
  <c r="AV252" i="207" s="1"/>
  <c r="AT494" i="207"/>
  <c r="AV494" i="207" s="1"/>
  <c r="AT146" i="207"/>
  <c r="AV146" i="207" s="1"/>
  <c r="AT508" i="207"/>
  <c r="AV508" i="207" s="1"/>
  <c r="AT514" i="207"/>
  <c r="AV514" i="207" s="1"/>
  <c r="AT305" i="207"/>
  <c r="AV305" i="207" s="1"/>
  <c r="AT242" i="207"/>
  <c r="AV242" i="207" s="1"/>
  <c r="AT303" i="207"/>
  <c r="AV303" i="207" s="1"/>
  <c r="AT90" i="207"/>
  <c r="AV90" i="207" s="1"/>
  <c r="AT31" i="207"/>
  <c r="AV31" i="207" s="1"/>
  <c r="AT286" i="207"/>
  <c r="AV286" i="207" s="1"/>
  <c r="AT32" i="207"/>
  <c r="AV32" i="207" s="1"/>
  <c r="AT497" i="207"/>
  <c r="AV497" i="207" s="1"/>
  <c r="AT416" i="207"/>
  <c r="AV416" i="207" s="1"/>
  <c r="AT375" i="207"/>
  <c r="AV375" i="207" s="1"/>
  <c r="AT162" i="207"/>
  <c r="AV162" i="207" s="1"/>
  <c r="AT88" i="207"/>
  <c r="AV88" i="207" s="1"/>
  <c r="AT490" i="207"/>
  <c r="AV490" i="207" s="1"/>
  <c r="AT371" i="207"/>
  <c r="AV371" i="207" s="1"/>
  <c r="AT423" i="207"/>
  <c r="AV423" i="207" s="1"/>
  <c r="AT259" i="207"/>
  <c r="AV259" i="207" s="1"/>
  <c r="AT124" i="207"/>
  <c r="AV124" i="207" s="1"/>
  <c r="AT140" i="207"/>
  <c r="AV140" i="207" s="1"/>
  <c r="AT321" i="207"/>
  <c r="AV321" i="207" s="1"/>
  <c r="AT115" i="207"/>
  <c r="AV115" i="207" s="1"/>
  <c r="AT355" i="207"/>
  <c r="AV355" i="207" s="1"/>
  <c r="AT205" i="207"/>
  <c r="AV205" i="207" s="1"/>
  <c r="AT353" i="207"/>
  <c r="AV353" i="207" s="1"/>
  <c r="AT108" i="207"/>
  <c r="AV108" i="207" s="1"/>
  <c r="AT25" i="207"/>
  <c r="AV25" i="207" s="1"/>
  <c r="AT417" i="207"/>
  <c r="AV417" i="207" s="1"/>
  <c r="AT175" i="207"/>
  <c r="AV175" i="207" s="1"/>
  <c r="AT386" i="207"/>
  <c r="AV386" i="207" s="1"/>
  <c r="AT285" i="207"/>
  <c r="AV285" i="207" s="1"/>
  <c r="AT26" i="207"/>
  <c r="AV26" i="207" s="1"/>
  <c r="AT483" i="207"/>
  <c r="AV483" i="207" s="1"/>
  <c r="AT347" i="207"/>
  <c r="AV347" i="207" s="1"/>
  <c r="AT329" i="207"/>
  <c r="AV329" i="207" s="1"/>
  <c r="AT287" i="207"/>
  <c r="AV287" i="207" s="1"/>
  <c r="AT196" i="207"/>
  <c r="AV196" i="207" s="1"/>
  <c r="AT183" i="207"/>
  <c r="AV183" i="207" s="1"/>
  <c r="AT19" i="207"/>
  <c r="AV19" i="207" s="1"/>
  <c r="AT411" i="207"/>
  <c r="AV411" i="207" s="1"/>
  <c r="AT381" i="207"/>
  <c r="AV381" i="207" s="1"/>
  <c r="AT209" i="207"/>
  <c r="AV209" i="207" s="1"/>
  <c r="AT450" i="207"/>
  <c r="AV450" i="207" s="1"/>
  <c r="AT302" i="207"/>
  <c r="AV302" i="207" s="1"/>
  <c r="AT295" i="207"/>
  <c r="AV295" i="207" s="1"/>
  <c r="AT104" i="207"/>
  <c r="AV104" i="207" s="1"/>
  <c r="AT479" i="207"/>
  <c r="AV479" i="207" s="1"/>
  <c r="AT343" i="207"/>
  <c r="AV343" i="207" s="1"/>
  <c r="AT281" i="207"/>
  <c r="AV281" i="207" s="1"/>
  <c r="AT314" i="207"/>
  <c r="AV314" i="207" s="1"/>
  <c r="AT369" i="207"/>
  <c r="AV369" i="207" s="1"/>
  <c r="AT48" i="207"/>
  <c r="AV48" i="207" s="1"/>
  <c r="AT403" i="207"/>
  <c r="AV403" i="207" s="1"/>
  <c r="AT310" i="207"/>
  <c r="AV310" i="207" s="1"/>
  <c r="AT112" i="207"/>
  <c r="AV112" i="207" s="1"/>
  <c r="AT84" i="207"/>
  <c r="AV84" i="207" s="1"/>
  <c r="AT179" i="207"/>
  <c r="AV179" i="207" s="1"/>
  <c r="AT339" i="207"/>
  <c r="AV339" i="207" s="1"/>
  <c r="AT30" i="207"/>
  <c r="AV30" i="207" s="1"/>
  <c r="AT476" i="207"/>
  <c r="AV476" i="207" s="1"/>
  <c r="AT414" i="207"/>
  <c r="AV414" i="207" s="1"/>
  <c r="AT241" i="207"/>
  <c r="AV241" i="207" s="1"/>
  <c r="AT171" i="207"/>
  <c r="AV171" i="207" s="1"/>
  <c r="AT236" i="207"/>
  <c r="AV236" i="207" s="1"/>
  <c r="AT35" i="207"/>
  <c r="AV35" i="207" s="1"/>
  <c r="AT452" i="207"/>
  <c r="AV452" i="207" s="1"/>
  <c r="W6" i="207"/>
  <c r="AT17" i="207"/>
  <c r="AV17" i="207" s="1"/>
  <c r="Z6" i="207"/>
  <c r="U104" i="208"/>
  <c r="AT94" i="213"/>
  <c r="AV94" i="213" s="1"/>
  <c r="Z6" i="213"/>
  <c r="AN6" i="212"/>
  <c r="AJ19" i="2" s="1"/>
  <c r="U26" i="208"/>
  <c r="AP6" i="208"/>
  <c r="AL15" i="2" s="1"/>
  <c r="S6" i="208"/>
  <c r="O15" i="2" s="1"/>
  <c r="R6" i="224"/>
  <c r="R6" i="219"/>
  <c r="U219" i="208"/>
  <c r="U131" i="208"/>
  <c r="I6" i="208"/>
  <c r="U67" i="208"/>
  <c r="U121" i="208"/>
  <c r="U46" i="208"/>
  <c r="U84" i="208"/>
  <c r="U23" i="208"/>
  <c r="U136" i="208"/>
  <c r="U154" i="208"/>
  <c r="U151" i="208"/>
  <c r="U465" i="208"/>
  <c r="U492" i="208"/>
  <c r="U512" i="208"/>
  <c r="U425" i="208"/>
  <c r="U449" i="208"/>
  <c r="U361" i="208"/>
  <c r="U328" i="208"/>
  <c r="U348" i="208"/>
  <c r="U287" i="208"/>
  <c r="U394" i="208"/>
  <c r="U228" i="208"/>
  <c r="U203" i="208"/>
  <c r="U252" i="208"/>
  <c r="U160" i="208"/>
  <c r="U118" i="208"/>
  <c r="U44" i="208"/>
  <c r="U60" i="208"/>
  <c r="U166" i="208"/>
  <c r="U119" i="208"/>
  <c r="U88" i="208"/>
  <c r="U27" i="208"/>
  <c r="U143" i="208"/>
  <c r="U170" i="208"/>
  <c r="U158" i="208"/>
  <c r="U461" i="208"/>
  <c r="U485" i="208"/>
  <c r="U508" i="208"/>
  <c r="U421" i="208"/>
  <c r="U445" i="208"/>
  <c r="U357" i="208"/>
  <c r="U324" i="208"/>
  <c r="U344" i="208"/>
  <c r="U280" i="208"/>
  <c r="U383" i="208"/>
  <c r="U379" i="208"/>
  <c r="U196" i="208"/>
  <c r="U364" i="208"/>
  <c r="U338" i="208"/>
  <c r="U111" i="208"/>
  <c r="U47" i="208"/>
  <c r="U352" i="208"/>
  <c r="U505" i="208"/>
  <c r="U101" i="208"/>
  <c r="U56" i="208"/>
  <c r="U176" i="208"/>
  <c r="U63" i="208"/>
  <c r="U106" i="208"/>
  <c r="U30" i="208"/>
  <c r="U174" i="208"/>
  <c r="U214" i="208"/>
  <c r="U162" i="208"/>
  <c r="U457" i="208"/>
  <c r="U481" i="208"/>
  <c r="U501" i="208"/>
  <c r="U418" i="208"/>
  <c r="U441" i="208"/>
  <c r="U353" i="208"/>
  <c r="U320" i="208"/>
  <c r="U340" i="208"/>
  <c r="U276" i="208"/>
  <c r="U341" i="208"/>
  <c r="U350" i="208"/>
  <c r="U192" i="208"/>
  <c r="U349" i="208"/>
  <c r="U260" i="208"/>
  <c r="U107" i="208"/>
  <c r="U51" i="208"/>
  <c r="U52" i="208"/>
  <c r="U12" i="208"/>
  <c r="U128" i="208"/>
  <c r="U109" i="208"/>
  <c r="U34" i="208"/>
  <c r="U189" i="208"/>
  <c r="U221" i="208"/>
  <c r="U178" i="208"/>
  <c r="U450" i="208"/>
  <c r="U477" i="208"/>
  <c r="U497" i="208"/>
  <c r="U414" i="208"/>
  <c r="U434" i="208"/>
  <c r="U488" i="208"/>
  <c r="U313" i="208"/>
  <c r="U336" i="208"/>
  <c r="U272" i="208"/>
  <c r="U330" i="208"/>
  <c r="U337" i="208"/>
  <c r="U188" i="208"/>
  <c r="U331" i="208"/>
  <c r="U297" i="208"/>
  <c r="U103" i="208"/>
  <c r="U55" i="208"/>
  <c r="U437" i="208"/>
  <c r="U48" i="208"/>
  <c r="U148" i="208"/>
  <c r="U41" i="208"/>
  <c r="U236" i="208"/>
  <c r="U204" i="208"/>
  <c r="U139" i="208"/>
  <c r="U42" i="208"/>
  <c r="U237" i="208"/>
  <c r="U138" i="208"/>
  <c r="U183" i="208"/>
  <c r="U442" i="208"/>
  <c r="U466" i="208"/>
  <c r="U489" i="208"/>
  <c r="U406" i="208"/>
  <c r="U426" i="208"/>
  <c r="U400" i="208"/>
  <c r="U305" i="208"/>
  <c r="U329" i="208"/>
  <c r="U265" i="208"/>
  <c r="U303" i="208"/>
  <c r="U308" i="208"/>
  <c r="U177" i="208"/>
  <c r="U274" i="208"/>
  <c r="U289" i="208"/>
  <c r="U92" i="208"/>
  <c r="U66" i="208"/>
  <c r="U267" i="208"/>
  <c r="U37" i="208"/>
  <c r="U16" i="208"/>
  <c r="U146" i="208"/>
  <c r="U49" i="208"/>
  <c r="U140" i="208"/>
  <c r="U195" i="208"/>
  <c r="U438" i="208"/>
  <c r="U462" i="208"/>
  <c r="U486" i="208"/>
  <c r="U517" i="208"/>
  <c r="U422" i="208"/>
  <c r="U396" i="208"/>
  <c r="U386" i="208"/>
  <c r="U325" i="208"/>
  <c r="U261" i="208"/>
  <c r="U296" i="208"/>
  <c r="U282" i="208"/>
  <c r="U173" i="208"/>
  <c r="U241" i="208"/>
  <c r="U285" i="208"/>
  <c r="U398" i="208"/>
  <c r="U70" i="208"/>
  <c r="U91" i="208"/>
  <c r="U95" i="208"/>
  <c r="U20" i="208"/>
  <c r="U191" i="208"/>
  <c r="U53" i="208"/>
  <c r="U120" i="208"/>
  <c r="U200" i="208"/>
  <c r="U518" i="208"/>
  <c r="U435" i="208"/>
  <c r="U458" i="208"/>
  <c r="U482" i="208"/>
  <c r="U513" i="208"/>
  <c r="U415" i="208"/>
  <c r="U392" i="208"/>
  <c r="U404" i="208"/>
  <c r="U321" i="208"/>
  <c r="U257" i="208"/>
  <c r="U292" i="208"/>
  <c r="U327" i="208"/>
  <c r="U169" i="208"/>
  <c r="U224" i="208"/>
  <c r="U270" i="208"/>
  <c r="U251" i="208"/>
  <c r="U74" i="208"/>
  <c r="U301" i="208"/>
  <c r="U43" i="208"/>
  <c r="U125" i="208"/>
  <c r="U72" i="208"/>
  <c r="U208" i="208"/>
  <c r="U117" i="208"/>
  <c r="U499" i="208"/>
  <c r="U412" i="208"/>
  <c r="U432" i="208"/>
  <c r="U459" i="208"/>
  <c r="U490" i="208"/>
  <c r="U395" i="208"/>
  <c r="U366" i="208"/>
  <c r="U382" i="208"/>
  <c r="U356" i="208"/>
  <c r="U234" i="208"/>
  <c r="U269" i="208"/>
  <c r="U286" i="208"/>
  <c r="U375" i="208"/>
  <c r="U201" i="208"/>
  <c r="U156" i="208"/>
  <c r="U161" i="208"/>
  <c r="U135" i="208"/>
  <c r="U471" i="208"/>
  <c r="U50" i="208"/>
  <c r="U225" i="208"/>
  <c r="U76" i="208"/>
  <c r="U223" i="208"/>
  <c r="U124" i="208"/>
  <c r="U495" i="208"/>
  <c r="U408" i="208"/>
  <c r="U428" i="208"/>
  <c r="U455" i="208"/>
  <c r="U483" i="208"/>
  <c r="U391" i="208"/>
  <c r="U362" i="208"/>
  <c r="U378" i="208"/>
  <c r="U346" i="208"/>
  <c r="U231" i="208"/>
  <c r="U262" i="208"/>
  <c r="U256" i="208"/>
  <c r="U318" i="208"/>
  <c r="U194" i="208"/>
  <c r="U152" i="208"/>
  <c r="U13" i="208"/>
  <c r="U142" i="208"/>
  <c r="U403" i="208"/>
  <c r="U90" i="208"/>
  <c r="U69" i="208"/>
  <c r="U87" i="208"/>
  <c r="U115" i="208"/>
  <c r="U427" i="208"/>
  <c r="U493" i="208"/>
  <c r="U460" i="208"/>
  <c r="U347" i="208"/>
  <c r="U322" i="208"/>
  <c r="U277" i="208"/>
  <c r="U342" i="208"/>
  <c r="U167" i="208"/>
  <c r="U32" i="208"/>
  <c r="U496" i="208"/>
  <c r="U137" i="208"/>
  <c r="U374" i="208"/>
  <c r="U86" i="208"/>
  <c r="U73" i="208"/>
  <c r="U94" i="208"/>
  <c r="U165" i="208"/>
  <c r="U423" i="208"/>
  <c r="U478" i="208"/>
  <c r="U456" i="208"/>
  <c r="U343" i="208"/>
  <c r="U311" i="208"/>
  <c r="U273" i="208"/>
  <c r="U319" i="208"/>
  <c r="U293" i="208"/>
  <c r="U36" i="208"/>
  <c r="U514" i="208"/>
  <c r="U326" i="208"/>
  <c r="U193" i="208"/>
  <c r="U510" i="208"/>
  <c r="U242" i="208"/>
  <c r="U212" i="208"/>
  <c r="U82" i="208"/>
  <c r="U77" i="208"/>
  <c r="U100" i="208"/>
  <c r="U185" i="208"/>
  <c r="U416" i="208"/>
  <c r="U474" i="208"/>
  <c r="U430" i="208"/>
  <c r="U339" i="208"/>
  <c r="U302" i="208"/>
  <c r="U258" i="208"/>
  <c r="U259" i="208"/>
  <c r="U263" i="208"/>
  <c r="U40" i="208"/>
  <c r="U473" i="208"/>
  <c r="U75" i="208"/>
  <c r="U132" i="208"/>
  <c r="U114" i="208"/>
  <c r="U197" i="208"/>
  <c r="U519" i="208"/>
  <c r="U467" i="208"/>
  <c r="U411" i="208"/>
  <c r="U332" i="208"/>
  <c r="U299" i="208"/>
  <c r="U254" i="208"/>
  <c r="U226" i="208"/>
  <c r="U199" i="208"/>
  <c r="U59" i="208"/>
  <c r="U180" i="208"/>
  <c r="U304" i="208"/>
  <c r="U80" i="208"/>
  <c r="U307" i="208"/>
  <c r="U71" i="208"/>
  <c r="U210" i="208"/>
  <c r="U134" i="208"/>
  <c r="U206" i="208"/>
  <c r="U515" i="208"/>
  <c r="U463" i="208"/>
  <c r="U407" i="208"/>
  <c r="U309" i="208"/>
  <c r="U295" i="208"/>
  <c r="U247" i="208"/>
  <c r="U278" i="208"/>
  <c r="U172" i="208"/>
  <c r="U78" i="208"/>
  <c r="U150" i="208"/>
  <c r="U384" i="208"/>
  <c r="U144" i="208"/>
  <c r="U157" i="208"/>
  <c r="U380" i="208"/>
  <c r="U133" i="208"/>
  <c r="U250" i="208"/>
  <c r="U244" i="208"/>
  <c r="U511" i="208"/>
  <c r="U452" i="208"/>
  <c r="U369" i="208"/>
  <c r="U401" i="208"/>
  <c r="U291" i="208"/>
  <c r="U243" i="208"/>
  <c r="U245" i="208"/>
  <c r="U248" i="208"/>
  <c r="U81" i="208"/>
  <c r="U389" i="208"/>
  <c r="U187" i="208"/>
  <c r="U264" i="208"/>
  <c r="U116" i="208"/>
  <c r="U127" i="208"/>
  <c r="U149" i="208"/>
  <c r="U507" i="208"/>
  <c r="U448" i="208"/>
  <c r="U399" i="208"/>
  <c r="U397" i="208"/>
  <c r="U268" i="208"/>
  <c r="U239" i="208"/>
  <c r="U216" i="208"/>
  <c r="U145" i="208"/>
  <c r="U85" i="208"/>
  <c r="U440" i="208"/>
  <c r="U433" i="208"/>
  <c r="U123" i="208"/>
  <c r="U129" i="208"/>
  <c r="U182" i="208"/>
  <c r="U500" i="208"/>
  <c r="U444" i="208"/>
  <c r="U387" i="208"/>
  <c r="U393" i="208"/>
  <c r="U253" i="208"/>
  <c r="U235" i="208"/>
  <c r="U316" i="208"/>
  <c r="U141" i="208"/>
  <c r="U89" i="208"/>
  <c r="U246" i="208"/>
  <c r="U112" i="208"/>
  <c r="U153" i="208"/>
  <c r="U15" i="208"/>
  <c r="U105" i="208"/>
  <c r="U491" i="208"/>
  <c r="U443" i="208"/>
  <c r="U509" i="208"/>
  <c r="U365" i="208"/>
  <c r="U363" i="208"/>
  <c r="U371" i="208"/>
  <c r="U290" i="208"/>
  <c r="U213" i="208"/>
  <c r="U99" i="208"/>
  <c r="U360" i="208"/>
  <c r="U388" i="208"/>
  <c r="U381" i="208"/>
  <c r="U190" i="208"/>
  <c r="U24" i="208"/>
  <c r="U19" i="208"/>
  <c r="U108" i="208"/>
  <c r="U484" i="208"/>
  <c r="U439" i="208"/>
  <c r="U502" i="208"/>
  <c r="U420" i="208"/>
  <c r="U359" i="208"/>
  <c r="U345" i="208"/>
  <c r="U275" i="208"/>
  <c r="U209" i="208"/>
  <c r="U168" i="208"/>
  <c r="U284" i="208"/>
  <c r="U31" i="208"/>
  <c r="U38" i="208"/>
  <c r="U480" i="208"/>
  <c r="U424" i="208"/>
  <c r="U498" i="208"/>
  <c r="U355" i="208"/>
  <c r="U323" i="208"/>
  <c r="U240" i="208"/>
  <c r="U205" i="208"/>
  <c r="U163" i="208"/>
  <c r="U335" i="208"/>
  <c r="U35" i="208"/>
  <c r="U57" i="208"/>
  <c r="U476" i="208"/>
  <c r="U417" i="208"/>
  <c r="U494" i="208"/>
  <c r="U333" i="208"/>
  <c r="U312" i="208"/>
  <c r="U222" i="208"/>
  <c r="U279" i="208"/>
  <c r="U33" i="208"/>
  <c r="U54" i="208"/>
  <c r="U431" i="208"/>
  <c r="U367" i="208"/>
  <c r="U179" i="208"/>
  <c r="U255" i="208"/>
  <c r="U468" i="208"/>
  <c r="U58" i="208"/>
  <c r="U451" i="208"/>
  <c r="U314" i="208"/>
  <c r="U175" i="208"/>
  <c r="U405" i="208"/>
  <c r="U315" i="208"/>
  <c r="U479" i="208"/>
  <c r="U475" i="208"/>
  <c r="U230" i="208"/>
  <c r="U65" i="208"/>
  <c r="U447" i="208"/>
  <c r="U310" i="208"/>
  <c r="U171" i="208"/>
  <c r="U233" i="208"/>
  <c r="U217" i="208"/>
  <c r="U298" i="208"/>
  <c r="U159" i="208"/>
  <c r="U413" i="208"/>
  <c r="U306" i="208"/>
  <c r="U126" i="208"/>
  <c r="U102" i="208"/>
  <c r="U14" i="208"/>
  <c r="U202" i="208"/>
  <c r="U409" i="208"/>
  <c r="U454" i="208"/>
  <c r="U122" i="208"/>
  <c r="U83" i="208"/>
  <c r="U288" i="208"/>
  <c r="U97" i="208"/>
  <c r="U61" i="208"/>
  <c r="U520" i="208"/>
  <c r="U238" i="208"/>
  <c r="U271" i="208"/>
  <c r="U18" i="208"/>
  <c r="U410" i="208"/>
  <c r="U25" i="208"/>
  <c r="U98" i="208"/>
  <c r="U64" i="208"/>
  <c r="U516" i="208"/>
  <c r="U227" i="208"/>
  <c r="U17" i="208"/>
  <c r="U155" i="208"/>
  <c r="U68" i="208"/>
  <c r="U429" i="208"/>
  <c r="U21" i="208"/>
  <c r="U229" i="208"/>
  <c r="U464" i="208"/>
  <c r="U294" i="208"/>
  <c r="U503" i="208"/>
  <c r="U184" i="208"/>
  <c r="U390" i="208"/>
  <c r="U469" i="208"/>
  <c r="U220" i="208"/>
  <c r="U29" i="208"/>
  <c r="U93" i="208"/>
  <c r="U376" i="208"/>
  <c r="U218" i="208"/>
  <c r="U506" i="208"/>
  <c r="U377" i="208"/>
  <c r="U207" i="208"/>
  <c r="U358" i="208"/>
  <c r="U354" i="208"/>
  <c r="U110" i="208"/>
  <c r="U372" i="208"/>
  <c r="U211" i="208"/>
  <c r="U373" i="208"/>
  <c r="U472" i="208"/>
  <c r="U39" i="208"/>
  <c r="U446" i="208"/>
  <c r="U370" i="208"/>
  <c r="U186" i="208"/>
  <c r="U281" i="208"/>
  <c r="AT85" i="211"/>
  <c r="AV85" i="211" s="1"/>
  <c r="AT143" i="211"/>
  <c r="AV143" i="211" s="1"/>
  <c r="AT66" i="211"/>
  <c r="AV66" i="211" s="1"/>
  <c r="AT27" i="211"/>
  <c r="AV27" i="211" s="1"/>
  <c r="AT188" i="211"/>
  <c r="AV188" i="211" s="1"/>
  <c r="AT81" i="211"/>
  <c r="AV81" i="211" s="1"/>
  <c r="AT74" i="211"/>
  <c r="AV74" i="211" s="1"/>
  <c r="AT135" i="211"/>
  <c r="AV135" i="211" s="1"/>
  <c r="AT44" i="211"/>
  <c r="AV44" i="211" s="1"/>
  <c r="AT34" i="211"/>
  <c r="AV34" i="211" s="1"/>
  <c r="AT16" i="211"/>
  <c r="AV16" i="211" s="1"/>
  <c r="AT51" i="211"/>
  <c r="AV51" i="211" s="1"/>
  <c r="AT39" i="211"/>
  <c r="AV39" i="211" s="1"/>
  <c r="AT76" i="211"/>
  <c r="AV76" i="211" s="1"/>
  <c r="AT24" i="211"/>
  <c r="AV24" i="211" s="1"/>
  <c r="AT20" i="211"/>
  <c r="AV20" i="211" s="1"/>
  <c r="AT196" i="211"/>
  <c r="AV196" i="211" s="1"/>
  <c r="AT48" i="211"/>
  <c r="AV48" i="211" s="1"/>
  <c r="W6" i="211"/>
  <c r="AT61" i="211"/>
  <c r="AV61" i="211" s="1"/>
  <c r="AT23" i="211"/>
  <c r="AV23" i="211" s="1"/>
  <c r="AT485" i="211"/>
  <c r="AV485" i="211" s="1"/>
  <c r="AT512" i="211"/>
  <c r="AV512" i="211" s="1"/>
  <c r="AT425" i="211"/>
  <c r="AV425" i="211" s="1"/>
  <c r="AT449" i="211"/>
  <c r="AV449" i="211" s="1"/>
  <c r="AT377" i="211"/>
  <c r="AV377" i="211" s="1"/>
  <c r="AT370" i="211"/>
  <c r="AV370" i="211" s="1"/>
  <c r="AT386" i="211"/>
  <c r="AV386" i="211" s="1"/>
  <c r="AT380" i="211"/>
  <c r="AV380" i="211" s="1"/>
  <c r="AT328" i="211"/>
  <c r="AV328" i="211" s="1"/>
  <c r="AT252" i="211"/>
  <c r="AV252" i="211" s="1"/>
  <c r="AT272" i="211"/>
  <c r="AV272" i="211" s="1"/>
  <c r="AT343" i="211"/>
  <c r="AV343" i="211" s="1"/>
  <c r="AT235" i="211"/>
  <c r="AV235" i="211" s="1"/>
  <c r="AT263" i="211"/>
  <c r="AV263" i="211" s="1"/>
  <c r="AT189" i="211"/>
  <c r="AV189" i="211" s="1"/>
  <c r="AT194" i="211"/>
  <c r="AV194" i="211" s="1"/>
  <c r="AT92" i="211"/>
  <c r="AV92" i="211" s="1"/>
  <c r="AT191" i="211"/>
  <c r="AV191" i="211" s="1"/>
  <c r="AT180" i="211"/>
  <c r="AV180" i="211" s="1"/>
  <c r="AT17" i="211"/>
  <c r="AV17" i="211" s="1"/>
  <c r="AT233" i="211"/>
  <c r="AV233" i="211" s="1"/>
  <c r="AT403" i="211"/>
  <c r="AV403" i="211" s="1"/>
  <c r="AT68" i="211"/>
  <c r="AV68" i="211" s="1"/>
  <c r="AT481" i="211"/>
  <c r="AV481" i="211" s="1"/>
  <c r="AT508" i="211"/>
  <c r="AV508" i="211" s="1"/>
  <c r="AT421" i="211"/>
  <c r="AV421" i="211" s="1"/>
  <c r="AT445" i="211"/>
  <c r="AV445" i="211" s="1"/>
  <c r="AT373" i="211"/>
  <c r="AV373" i="211" s="1"/>
  <c r="AT367" i="211"/>
  <c r="AV367" i="211" s="1"/>
  <c r="AT383" i="211"/>
  <c r="AV383" i="211" s="1"/>
  <c r="AT376" i="211"/>
  <c r="AV376" i="211" s="1"/>
  <c r="AT326" i="211"/>
  <c r="AV326" i="211" s="1"/>
  <c r="AT245" i="211"/>
  <c r="AV245" i="211" s="1"/>
  <c r="AT268" i="211"/>
  <c r="AV268" i="211" s="1"/>
  <c r="AT333" i="211"/>
  <c r="AV333" i="211" s="1"/>
  <c r="AT228" i="211"/>
  <c r="AV228" i="211" s="1"/>
  <c r="AT259" i="211"/>
  <c r="AV259" i="211" s="1"/>
  <c r="AT185" i="211"/>
  <c r="AV185" i="211" s="1"/>
  <c r="AT190" i="211"/>
  <c r="AV190" i="211" s="1"/>
  <c r="AT88" i="211"/>
  <c r="AV88" i="211" s="1"/>
  <c r="AT187" i="211"/>
  <c r="AV187" i="211" s="1"/>
  <c r="AT176" i="211"/>
  <c r="AV176" i="211" s="1"/>
  <c r="AT30" i="211"/>
  <c r="AV30" i="211" s="1"/>
  <c r="AT21" i="211"/>
  <c r="AV21" i="211" s="1"/>
  <c r="AT250" i="211"/>
  <c r="AV250" i="211" s="1"/>
  <c r="AT505" i="211"/>
  <c r="AV505" i="211" s="1"/>
  <c r="AT29" i="211"/>
  <c r="AV29" i="211" s="1"/>
  <c r="AT115" i="211"/>
  <c r="AV115" i="211" s="1"/>
  <c r="AT477" i="211"/>
  <c r="AV477" i="211" s="1"/>
  <c r="AT501" i="211"/>
  <c r="AV501" i="211" s="1"/>
  <c r="AT418" i="211"/>
  <c r="AV418" i="211" s="1"/>
  <c r="AT441" i="211"/>
  <c r="AV441" i="211" s="1"/>
  <c r="AT369" i="211"/>
  <c r="AV369" i="211" s="1"/>
  <c r="AT363" i="211"/>
  <c r="AV363" i="211" s="1"/>
  <c r="AT379" i="211"/>
  <c r="AV379" i="211" s="1"/>
  <c r="AT372" i="211"/>
  <c r="AV372" i="211" s="1"/>
  <c r="AT324" i="211"/>
  <c r="AV324" i="211" s="1"/>
  <c r="AT241" i="211"/>
  <c r="AV241" i="211" s="1"/>
  <c r="AT265" i="211"/>
  <c r="AV265" i="211" s="1"/>
  <c r="AT329" i="211"/>
  <c r="AV329" i="211" s="1"/>
  <c r="AT224" i="211"/>
  <c r="AV224" i="211" s="1"/>
  <c r="AT255" i="211"/>
  <c r="AV255" i="211" s="1"/>
  <c r="AT178" i="211"/>
  <c r="AV178" i="211" s="1"/>
  <c r="AT186" i="211"/>
  <c r="AV186" i="211" s="1"/>
  <c r="AT84" i="211"/>
  <c r="AV84" i="211" s="1"/>
  <c r="AT183" i="211"/>
  <c r="AV183" i="211" s="1"/>
  <c r="AT172" i="211"/>
  <c r="AV172" i="211" s="1"/>
  <c r="AT35" i="211"/>
  <c r="AV35" i="211" s="1"/>
  <c r="AT25" i="211"/>
  <c r="AV25" i="211" s="1"/>
  <c r="AT46" i="211"/>
  <c r="AV46" i="211" s="1"/>
  <c r="AT41" i="211"/>
  <c r="AV41" i="211" s="1"/>
  <c r="AT473" i="211"/>
  <c r="AV473" i="211" s="1"/>
  <c r="AT497" i="211"/>
  <c r="AV497" i="211" s="1"/>
  <c r="AT414" i="211"/>
  <c r="AV414" i="211" s="1"/>
  <c r="AT434" i="211"/>
  <c r="AV434" i="211" s="1"/>
  <c r="AT366" i="211"/>
  <c r="AV366" i="211" s="1"/>
  <c r="AT359" i="211"/>
  <c r="AV359" i="211" s="1"/>
  <c r="AT375" i="211"/>
  <c r="AV375" i="211" s="1"/>
  <c r="AT365" i="211"/>
  <c r="AV365" i="211" s="1"/>
  <c r="AT322" i="211"/>
  <c r="AV322" i="211" s="1"/>
  <c r="AT237" i="211"/>
  <c r="AV237" i="211" s="1"/>
  <c r="AT261" i="211"/>
  <c r="AV261" i="211" s="1"/>
  <c r="AT325" i="211"/>
  <c r="AV325" i="211" s="1"/>
  <c r="AT220" i="211"/>
  <c r="AV220" i="211" s="1"/>
  <c r="AT251" i="211"/>
  <c r="AV251" i="211" s="1"/>
  <c r="AT174" i="211"/>
  <c r="AV174" i="211" s="1"/>
  <c r="AT179" i="211"/>
  <c r="AV179" i="211" s="1"/>
  <c r="AT80" i="211"/>
  <c r="AV80" i="211" s="1"/>
  <c r="AT146" i="211"/>
  <c r="AV146" i="211" s="1"/>
  <c r="AT168" i="211"/>
  <c r="AV168" i="211" s="1"/>
  <c r="AT98" i="211"/>
  <c r="AV98" i="211" s="1"/>
  <c r="AT40" i="211"/>
  <c r="AV40" i="211" s="1"/>
  <c r="AT32" i="211"/>
  <c r="AV32" i="211" s="1"/>
  <c r="AT49" i="211"/>
  <c r="AV49" i="211" s="1"/>
  <c r="AT267" i="211"/>
  <c r="AV267" i="211" s="1"/>
  <c r="AT488" i="211"/>
  <c r="AV488" i="211" s="1"/>
  <c r="AT63" i="211"/>
  <c r="AV63" i="211" s="1"/>
  <c r="AT466" i="211"/>
  <c r="AV466" i="211" s="1"/>
  <c r="AT493" i="211"/>
  <c r="AV493" i="211" s="1"/>
  <c r="AT410" i="211"/>
  <c r="AV410" i="211" s="1"/>
  <c r="AT430" i="211"/>
  <c r="AV430" i="211" s="1"/>
  <c r="AT362" i="211"/>
  <c r="AV362" i="211" s="1"/>
  <c r="AT355" i="211"/>
  <c r="AV355" i="211" s="1"/>
  <c r="AT371" i="211"/>
  <c r="AV371" i="211" s="1"/>
  <c r="AT361" i="211"/>
  <c r="AV361" i="211" s="1"/>
  <c r="AT320" i="211"/>
  <c r="AV320" i="211" s="1"/>
  <c r="AT230" i="211"/>
  <c r="AV230" i="211" s="1"/>
  <c r="AT257" i="211"/>
  <c r="AV257" i="211" s="1"/>
  <c r="AT321" i="211"/>
  <c r="AV321" i="211" s="1"/>
  <c r="AT213" i="211"/>
  <c r="AV213" i="211" s="1"/>
  <c r="AT248" i="211"/>
  <c r="AV248" i="211" s="1"/>
  <c r="AT170" i="211"/>
  <c r="AV170" i="211" s="1"/>
  <c r="AT175" i="211"/>
  <c r="AV175" i="211" s="1"/>
  <c r="AT77" i="211"/>
  <c r="AV77" i="211" s="1"/>
  <c r="AT142" i="211"/>
  <c r="AV142" i="211" s="1"/>
  <c r="AT162" i="211"/>
  <c r="AV162" i="211" s="1"/>
  <c r="AT284" i="211"/>
  <c r="AV284" i="211" s="1"/>
  <c r="AT420" i="211"/>
  <c r="AV420" i="211" s="1"/>
  <c r="AT165" i="211"/>
  <c r="AV165" i="211" s="1"/>
  <c r="AT462" i="211"/>
  <c r="AV462" i="211" s="1"/>
  <c r="AT489" i="211"/>
  <c r="AV489" i="211" s="1"/>
  <c r="AT406" i="211"/>
  <c r="AV406" i="211" s="1"/>
  <c r="AT426" i="211"/>
  <c r="AV426" i="211" s="1"/>
  <c r="AT358" i="211"/>
  <c r="AV358" i="211" s="1"/>
  <c r="AT348" i="211"/>
  <c r="AV348" i="211" s="1"/>
  <c r="AT364" i="211"/>
  <c r="AV364" i="211" s="1"/>
  <c r="AT357" i="211"/>
  <c r="AV357" i="211" s="1"/>
  <c r="AT314" i="211"/>
  <c r="AV314" i="211" s="1"/>
  <c r="AT226" i="211"/>
  <c r="AV226" i="211" s="1"/>
  <c r="AT253" i="211"/>
  <c r="AV253" i="211" s="1"/>
  <c r="AT309" i="211"/>
  <c r="AV309" i="211" s="1"/>
  <c r="AT209" i="211"/>
  <c r="AV209" i="211" s="1"/>
  <c r="AT244" i="211"/>
  <c r="AV244" i="211" s="1"/>
  <c r="AT166" i="211"/>
  <c r="AV166" i="211" s="1"/>
  <c r="AT171" i="211"/>
  <c r="AV171" i="211" s="1"/>
  <c r="AT73" i="211"/>
  <c r="AV73" i="211" s="1"/>
  <c r="AT138" i="211"/>
  <c r="AV138" i="211" s="1"/>
  <c r="AT158" i="211"/>
  <c r="AV158" i="211" s="1"/>
  <c r="AT14" i="211"/>
  <c r="AV14" i="211" s="1"/>
  <c r="AT70" i="211"/>
  <c r="AV70" i="211" s="1"/>
  <c r="AT471" i="211"/>
  <c r="AV471" i="211" s="1"/>
  <c r="AT458" i="211"/>
  <c r="AV458" i="211" s="1"/>
  <c r="AT486" i="211"/>
  <c r="AV486" i="211" s="1"/>
  <c r="AT517" i="211"/>
  <c r="AV517" i="211" s="1"/>
  <c r="AT422" i="211"/>
  <c r="AV422" i="211" s="1"/>
  <c r="AT354" i="211"/>
  <c r="AV354" i="211" s="1"/>
  <c r="AT344" i="211"/>
  <c r="AV344" i="211" s="1"/>
  <c r="AT360" i="211"/>
  <c r="AV360" i="211" s="1"/>
  <c r="AT353" i="211"/>
  <c r="AV353" i="211" s="1"/>
  <c r="AT347" i="211"/>
  <c r="AV347" i="211" s="1"/>
  <c r="AT222" i="211"/>
  <c r="AV222" i="211" s="1"/>
  <c r="AT246" i="211"/>
  <c r="AV246" i="211" s="1"/>
  <c r="AT303" i="211"/>
  <c r="AV303" i="211" s="1"/>
  <c r="AT205" i="211"/>
  <c r="AV205" i="211" s="1"/>
  <c r="AT240" i="211"/>
  <c r="AV240" i="211" s="1"/>
  <c r="AT163" i="211"/>
  <c r="AV163" i="211" s="1"/>
  <c r="AT167" i="211"/>
  <c r="AV167" i="211" s="1"/>
  <c r="AT69" i="211"/>
  <c r="AV69" i="211" s="1"/>
  <c r="AT134" i="211"/>
  <c r="AV134" i="211" s="1"/>
  <c r="AT154" i="211"/>
  <c r="AV154" i="211" s="1"/>
  <c r="AT18" i="211"/>
  <c r="AV18" i="211" s="1"/>
  <c r="AT52" i="211"/>
  <c r="AV52" i="211" s="1"/>
  <c r="AT78" i="211"/>
  <c r="AV78" i="211" s="1"/>
  <c r="AT31" i="211"/>
  <c r="AV31" i="211" s="1"/>
  <c r="AT451" i="211"/>
  <c r="AV451" i="211" s="1"/>
  <c r="AT482" i="211"/>
  <c r="AV482" i="211" s="1"/>
  <c r="AT513" i="211"/>
  <c r="AV513" i="211" s="1"/>
  <c r="AT415" i="211"/>
  <c r="AV415" i="211" s="1"/>
  <c r="AT514" i="211"/>
  <c r="AV514" i="211" s="1"/>
  <c r="AT340" i="211"/>
  <c r="AV340" i="211" s="1"/>
  <c r="AT356" i="211"/>
  <c r="AV356" i="211" s="1"/>
  <c r="AT350" i="211"/>
  <c r="AV350" i="211" s="1"/>
  <c r="AT339" i="211"/>
  <c r="AV339" i="211" s="1"/>
  <c r="AT218" i="211"/>
  <c r="AV218" i="211" s="1"/>
  <c r="AT242" i="211"/>
  <c r="AV242" i="211" s="1"/>
  <c r="AT296" i="211"/>
  <c r="AV296" i="211" s="1"/>
  <c r="AT201" i="211"/>
  <c r="AV201" i="211" s="1"/>
  <c r="AT236" i="211"/>
  <c r="AV236" i="211" s="1"/>
  <c r="AT159" i="211"/>
  <c r="AV159" i="211" s="1"/>
  <c r="AT160" i="211"/>
  <c r="AV160" i="211" s="1"/>
  <c r="AT65" i="211"/>
  <c r="AV65" i="211" s="1"/>
  <c r="AT128" i="211"/>
  <c r="AV128" i="211" s="1"/>
  <c r="AT150" i="211"/>
  <c r="AV150" i="211" s="1"/>
  <c r="AT22" i="211"/>
  <c r="AV22" i="211" s="1"/>
  <c r="AT93" i="211"/>
  <c r="AV93" i="211" s="1"/>
  <c r="AT454" i="211"/>
  <c r="AV454" i="211" s="1"/>
  <c r="AT55" i="211"/>
  <c r="AV55" i="211" s="1"/>
  <c r="AT428" i="211"/>
  <c r="AV428" i="211" s="1"/>
  <c r="AT459" i="211"/>
  <c r="AV459" i="211" s="1"/>
  <c r="AT490" i="211"/>
  <c r="AV490" i="211" s="1"/>
  <c r="AT461" i="211"/>
  <c r="AV461" i="211" s="1"/>
  <c r="AT408" i="211"/>
  <c r="AV408" i="211" s="1"/>
  <c r="AT442" i="211"/>
  <c r="AV442" i="211" s="1"/>
  <c r="AT423" i="211"/>
  <c r="AV423" i="211" s="1"/>
  <c r="AT327" i="211"/>
  <c r="AV327" i="211" s="1"/>
  <c r="AT290" i="211"/>
  <c r="AV290" i="211" s="1"/>
  <c r="AT506" i="211"/>
  <c r="AV506" i="211" s="1"/>
  <c r="AT223" i="211"/>
  <c r="AV223" i="211" s="1"/>
  <c r="AT273" i="211"/>
  <c r="AV273" i="211" s="1"/>
  <c r="AT297" i="211"/>
  <c r="AV297" i="211" s="1"/>
  <c r="AT214" i="211"/>
  <c r="AV214" i="211" s="1"/>
  <c r="AT136" i="211"/>
  <c r="AV136" i="211" s="1"/>
  <c r="AT137" i="211"/>
  <c r="AV137" i="211" s="1"/>
  <c r="AT169" i="211"/>
  <c r="AV169" i="211" s="1"/>
  <c r="AT97" i="211"/>
  <c r="AV97" i="211" s="1"/>
  <c r="AT91" i="211"/>
  <c r="AV91" i="211" s="1"/>
  <c r="AT64" i="211"/>
  <c r="AV64" i="211" s="1"/>
  <c r="AT127" i="211"/>
  <c r="AV127" i="211" s="1"/>
  <c r="AT54" i="211"/>
  <c r="AV54" i="211" s="1"/>
  <c r="AT335" i="211"/>
  <c r="AV335" i="211" s="1"/>
  <c r="AT57" i="211"/>
  <c r="AV57" i="211" s="1"/>
  <c r="AT519" i="211"/>
  <c r="AV519" i="211" s="1"/>
  <c r="AT424" i="211"/>
  <c r="AV424" i="211" s="1"/>
  <c r="AT455" i="211"/>
  <c r="AV455" i="211" s="1"/>
  <c r="AT483" i="211"/>
  <c r="AV483" i="211" s="1"/>
  <c r="AT435" i="211"/>
  <c r="AV435" i="211" s="1"/>
  <c r="AT401" i="211"/>
  <c r="AV401" i="211" s="1"/>
  <c r="AT427" i="211"/>
  <c r="AV427" i="211" s="1"/>
  <c r="AT412" i="211"/>
  <c r="AV412" i="211" s="1"/>
  <c r="AT323" i="211"/>
  <c r="AV323" i="211" s="1"/>
  <c r="AT286" i="211"/>
  <c r="AV286" i="211" s="1"/>
  <c r="AT302" i="211"/>
  <c r="AV302" i="211" s="1"/>
  <c r="AT219" i="211"/>
  <c r="AV219" i="211" s="1"/>
  <c r="AT269" i="211"/>
  <c r="AV269" i="211" s="1"/>
  <c r="AT293" i="211"/>
  <c r="AV293" i="211" s="1"/>
  <c r="AT210" i="211"/>
  <c r="AV210" i="211" s="1"/>
  <c r="AT132" i="211"/>
  <c r="AV132" i="211" s="1"/>
  <c r="AT133" i="211"/>
  <c r="AV133" i="211" s="1"/>
  <c r="AT161" i="211"/>
  <c r="AV161" i="211" s="1"/>
  <c r="AT94" i="211"/>
  <c r="AV94" i="211" s="1"/>
  <c r="AT87" i="211"/>
  <c r="AV87" i="211" s="1"/>
  <c r="AT56" i="211"/>
  <c r="AV56" i="211" s="1"/>
  <c r="AT216" i="211"/>
  <c r="AV216" i="211" s="1"/>
  <c r="AT352" i="211"/>
  <c r="AV352" i="211" s="1"/>
  <c r="AT192" i="211"/>
  <c r="AV192" i="211" s="1"/>
  <c r="AT409" i="211"/>
  <c r="AV409" i="211" s="1"/>
  <c r="AT468" i="211"/>
  <c r="AV468" i="211" s="1"/>
  <c r="AT389" i="211"/>
  <c r="AV389" i="211" s="1"/>
  <c r="AT395" i="211"/>
  <c r="AV395" i="211" s="1"/>
  <c r="AT271" i="211"/>
  <c r="AV271" i="211" s="1"/>
  <c r="AT315" i="211"/>
  <c r="AV315" i="211" s="1"/>
  <c r="AT282" i="211"/>
  <c r="AV282" i="211" s="1"/>
  <c r="AT121" i="211"/>
  <c r="AV121" i="211" s="1"/>
  <c r="AT149" i="211"/>
  <c r="AV149" i="211" s="1"/>
  <c r="AT148" i="211"/>
  <c r="AV148" i="211" s="1"/>
  <c r="AT405" i="211"/>
  <c r="AV405" i="211" s="1"/>
  <c r="AT464" i="211"/>
  <c r="AV464" i="211" s="1"/>
  <c r="AT382" i="211"/>
  <c r="AV382" i="211" s="1"/>
  <c r="AT391" i="211"/>
  <c r="AV391" i="211" s="1"/>
  <c r="AT264" i="211"/>
  <c r="AV264" i="211" s="1"/>
  <c r="AT313" i="211"/>
  <c r="AV313" i="211" s="1"/>
  <c r="AT278" i="211"/>
  <c r="AV278" i="211" s="1"/>
  <c r="AT117" i="211"/>
  <c r="AV117" i="211" s="1"/>
  <c r="AT106" i="211"/>
  <c r="AV106" i="211" s="1"/>
  <c r="AT131" i="211"/>
  <c r="AV131" i="211" s="1"/>
  <c r="AT15" i="211"/>
  <c r="AV15" i="211" s="1"/>
  <c r="AT520" i="211"/>
  <c r="AV520" i="211" s="1"/>
  <c r="AT460" i="211"/>
  <c r="AV460" i="211" s="1"/>
  <c r="AT378" i="211"/>
  <c r="AV378" i="211" s="1"/>
  <c r="AT387" i="211"/>
  <c r="AV387" i="211" s="1"/>
  <c r="AT260" i="211"/>
  <c r="AV260" i="211" s="1"/>
  <c r="AT311" i="211"/>
  <c r="AV311" i="211" s="1"/>
  <c r="AT274" i="211"/>
  <c r="AV274" i="211" s="1"/>
  <c r="AT110" i="211"/>
  <c r="AV110" i="211" s="1"/>
  <c r="AT104" i="211"/>
  <c r="AV104" i="211" s="1"/>
  <c r="AT184" i="211"/>
  <c r="AV184" i="211" s="1"/>
  <c r="AT99" i="211"/>
  <c r="AV99" i="211" s="1"/>
  <c r="AT301" i="211"/>
  <c r="AV301" i="211" s="1"/>
  <c r="AT19" i="211"/>
  <c r="AV19" i="211" s="1"/>
  <c r="AT516" i="211"/>
  <c r="AV516" i="211" s="1"/>
  <c r="AT456" i="211"/>
  <c r="AV456" i="211" s="1"/>
  <c r="AT374" i="211"/>
  <c r="AV374" i="211" s="1"/>
  <c r="AT384" i="211"/>
  <c r="AV384" i="211" s="1"/>
  <c r="AT256" i="211"/>
  <c r="AV256" i="211" s="1"/>
  <c r="AT306" i="211"/>
  <c r="AV306" i="211" s="1"/>
  <c r="AT270" i="211"/>
  <c r="AV270" i="211" s="1"/>
  <c r="AT200" i="211"/>
  <c r="AV200" i="211" s="1"/>
  <c r="AT195" i="211"/>
  <c r="AV195" i="211" s="1"/>
  <c r="AT13" i="211"/>
  <c r="AV13" i="211" s="1"/>
  <c r="AT114" i="211"/>
  <c r="AV114" i="211" s="1"/>
  <c r="AT478" i="211"/>
  <c r="AV478" i="211" s="1"/>
  <c r="AT411" i="211"/>
  <c r="AV411" i="211" s="1"/>
  <c r="AT336" i="211"/>
  <c r="AV336" i="211" s="1"/>
  <c r="AT346" i="211"/>
  <c r="AV346" i="211" s="1"/>
  <c r="AT211" i="211"/>
  <c r="AV211" i="211" s="1"/>
  <c r="AT292" i="211"/>
  <c r="AV292" i="211" s="1"/>
  <c r="AT229" i="211"/>
  <c r="AV229" i="211" s="1"/>
  <c r="AT156" i="211"/>
  <c r="AV156" i="211" s="1"/>
  <c r="AT124" i="211"/>
  <c r="AV124" i="211" s="1"/>
  <c r="AT58" i="211"/>
  <c r="AV58" i="211" s="1"/>
  <c r="AT123" i="211"/>
  <c r="AV123" i="211" s="1"/>
  <c r="AT474" i="211"/>
  <c r="AV474" i="211" s="1"/>
  <c r="AT407" i="211"/>
  <c r="AV407" i="211" s="1"/>
  <c r="AT518" i="211"/>
  <c r="AV518" i="211" s="1"/>
  <c r="AT342" i="211"/>
  <c r="AV342" i="211" s="1"/>
  <c r="AT207" i="211"/>
  <c r="AV207" i="211" s="1"/>
  <c r="AT288" i="211"/>
  <c r="AV288" i="211" s="1"/>
  <c r="AT225" i="211"/>
  <c r="AV225" i="211" s="1"/>
  <c r="AT152" i="211"/>
  <c r="AV152" i="211" s="1"/>
  <c r="AT120" i="211"/>
  <c r="AV120" i="211" s="1"/>
  <c r="AT60" i="211"/>
  <c r="AV60" i="211" s="1"/>
  <c r="AT467" i="211"/>
  <c r="AV467" i="211" s="1"/>
  <c r="AT510" i="211"/>
  <c r="AV510" i="211" s="1"/>
  <c r="AT495" i="211"/>
  <c r="AV495" i="211" s="1"/>
  <c r="AT338" i="211"/>
  <c r="AV338" i="211" s="1"/>
  <c r="AT480" i="211"/>
  <c r="AV480" i="211" s="1"/>
  <c r="AT281" i="211"/>
  <c r="AV281" i="211" s="1"/>
  <c r="AT221" i="211"/>
  <c r="AV221" i="211" s="1"/>
  <c r="AT145" i="211"/>
  <c r="AV145" i="211" s="1"/>
  <c r="AT116" i="211"/>
  <c r="AV116" i="211" s="1"/>
  <c r="AT72" i="211"/>
  <c r="AV72" i="211" s="1"/>
  <c r="AT463" i="211"/>
  <c r="AV463" i="211" s="1"/>
  <c r="AT484" i="211"/>
  <c r="AV484" i="211" s="1"/>
  <c r="AT469" i="211"/>
  <c r="AV469" i="211" s="1"/>
  <c r="AT331" i="211"/>
  <c r="AV331" i="211" s="1"/>
  <c r="AT341" i="211"/>
  <c r="AV341" i="211" s="1"/>
  <c r="AT277" i="211"/>
  <c r="AV277" i="211" s="1"/>
  <c r="AT217" i="211"/>
  <c r="AV217" i="211" s="1"/>
  <c r="AT141" i="211"/>
  <c r="AV141" i="211" s="1"/>
  <c r="AT102" i="211"/>
  <c r="AV102" i="211" s="1"/>
  <c r="AT318" i="211"/>
  <c r="AV318" i="211" s="1"/>
  <c r="AT496" i="211"/>
  <c r="AV496" i="211" s="1"/>
  <c r="AT433" i="211"/>
  <c r="AV433" i="211" s="1"/>
  <c r="AT388" i="211"/>
  <c r="AV388" i="211" s="1"/>
  <c r="AT394" i="211"/>
  <c r="AV394" i="211" s="1"/>
  <c r="AT332" i="211"/>
  <c r="AV332" i="211" s="1"/>
  <c r="AT280" i="211"/>
  <c r="AV280" i="211" s="1"/>
  <c r="AT243" i="211"/>
  <c r="AV243" i="211" s="1"/>
  <c r="AT197" i="211"/>
  <c r="AV197" i="211" s="1"/>
  <c r="AT107" i="211"/>
  <c r="AV107" i="211" s="1"/>
  <c r="AT71" i="211"/>
  <c r="AV71" i="211" s="1"/>
  <c r="AT43" i="211"/>
  <c r="AV43" i="211" s="1"/>
  <c r="AT59" i="211"/>
  <c r="AV59" i="211" s="1"/>
  <c r="AT492" i="211"/>
  <c r="AV492" i="211" s="1"/>
  <c r="AT429" i="211"/>
  <c r="AV429" i="211" s="1"/>
  <c r="AT381" i="211"/>
  <c r="AV381" i="211" s="1"/>
  <c r="AT390" i="211"/>
  <c r="AV390" i="211" s="1"/>
  <c r="AT330" i="211"/>
  <c r="AV330" i="211" s="1"/>
  <c r="AT276" i="211"/>
  <c r="AV276" i="211" s="1"/>
  <c r="AT239" i="211"/>
  <c r="AV239" i="211" s="1"/>
  <c r="AT193" i="211"/>
  <c r="AV193" i="211" s="1"/>
  <c r="AT101" i="211"/>
  <c r="AV101" i="211" s="1"/>
  <c r="AT109" i="211"/>
  <c r="AV109" i="211" s="1"/>
  <c r="AT440" i="211"/>
  <c r="AV440" i="211" s="1"/>
  <c r="AT398" i="211"/>
  <c r="AV398" i="211" s="1"/>
  <c r="AT287" i="211"/>
  <c r="AV287" i="211" s="1"/>
  <c r="AT203" i="211"/>
  <c r="AV203" i="211" s="1"/>
  <c r="AT75" i="211"/>
  <c r="AV75" i="211" s="1"/>
  <c r="AT38" i="211"/>
  <c r="AV38" i="211" s="1"/>
  <c r="AT258" i="211"/>
  <c r="AV258" i="211" s="1"/>
  <c r="AT396" i="211"/>
  <c r="AV396" i="211" s="1"/>
  <c r="AT36" i="211"/>
  <c r="AV36" i="211" s="1"/>
  <c r="AT509" i="211"/>
  <c r="AV509" i="211" s="1"/>
  <c r="AT349" i="211"/>
  <c r="AV349" i="211" s="1"/>
  <c r="AT238" i="211"/>
  <c r="AV238" i="211" s="1"/>
  <c r="AT155" i="211"/>
  <c r="AV155" i="211" s="1"/>
  <c r="AT105" i="211"/>
  <c r="AV105" i="211" s="1"/>
  <c r="AT511" i="211"/>
  <c r="AV511" i="211" s="1"/>
  <c r="AT122" i="211"/>
  <c r="AV122" i="211" s="1"/>
  <c r="AT507" i="211"/>
  <c r="AV507" i="211" s="1"/>
  <c r="AT502" i="211"/>
  <c r="AV502" i="211" s="1"/>
  <c r="AT503" i="211"/>
  <c r="AV503" i="211" s="1"/>
  <c r="AT234" i="211"/>
  <c r="AV234" i="211" s="1"/>
  <c r="AT151" i="211"/>
  <c r="AV151" i="211" s="1"/>
  <c r="AT100" i="211"/>
  <c r="AV100" i="211" s="1"/>
  <c r="AT119" i="211"/>
  <c r="AV119" i="211" s="1"/>
  <c r="AT498" i="211"/>
  <c r="AV498" i="211" s="1"/>
  <c r="AT476" i="211"/>
  <c r="AV476" i="211" s="1"/>
  <c r="AT231" i="211"/>
  <c r="AV231" i="211" s="1"/>
  <c r="AT144" i="211"/>
  <c r="AV144" i="211" s="1"/>
  <c r="AT103" i="211"/>
  <c r="AV103" i="211" s="1"/>
  <c r="AT53" i="211"/>
  <c r="AV53" i="211" s="1"/>
  <c r="AT494" i="211"/>
  <c r="AV494" i="211" s="1"/>
  <c r="AT450" i="211"/>
  <c r="AV450" i="211" s="1"/>
  <c r="AT227" i="211"/>
  <c r="AV227" i="211" s="1"/>
  <c r="AT140" i="211"/>
  <c r="AV140" i="211" s="1"/>
  <c r="AT95" i="211"/>
  <c r="AV95" i="211" s="1"/>
  <c r="AT50" i="211"/>
  <c r="AV50" i="211" s="1"/>
  <c r="AT400" i="211"/>
  <c r="AV400" i="211" s="1"/>
  <c r="AT312" i="211"/>
  <c r="AV312" i="211" s="1"/>
  <c r="AT479" i="211"/>
  <c r="AV479" i="211" s="1"/>
  <c r="AT404" i="211"/>
  <c r="AV404" i="211" s="1"/>
  <c r="AT212" i="211"/>
  <c r="AV212" i="211" s="1"/>
  <c r="AT129" i="211"/>
  <c r="AV129" i="211" s="1"/>
  <c r="AT83" i="211"/>
  <c r="AV83" i="211" s="1"/>
  <c r="AT89" i="211"/>
  <c r="AV89" i="211" s="1"/>
  <c r="AT182" i="211"/>
  <c r="AV182" i="211" s="1"/>
  <c r="AT316" i="211"/>
  <c r="AV316" i="211" s="1"/>
  <c r="AT204" i="211"/>
  <c r="AV204" i="211" s="1"/>
  <c r="AT139" i="211"/>
  <c r="AV139" i="211" s="1"/>
  <c r="AT475" i="211"/>
  <c r="AV475" i="211" s="1"/>
  <c r="AT399" i="211"/>
  <c r="AV399" i="211" s="1"/>
  <c r="AT457" i="211"/>
  <c r="AV457" i="211" s="1"/>
  <c r="AT125" i="211"/>
  <c r="AV125" i="211" s="1"/>
  <c r="AT118" i="211"/>
  <c r="AV118" i="211" s="1"/>
  <c r="AT515" i="211"/>
  <c r="AV515" i="211" s="1"/>
  <c r="AT431" i="211"/>
  <c r="AV431" i="211" s="1"/>
  <c r="AT319" i="211"/>
  <c r="AV319" i="211" s="1"/>
  <c r="AT262" i="211"/>
  <c r="AV262" i="211" s="1"/>
  <c r="AT126" i="211"/>
  <c r="AV126" i="211" s="1"/>
  <c r="AT199" i="211"/>
  <c r="AV199" i="211" s="1"/>
  <c r="AT254" i="211"/>
  <c r="AV254" i="211" s="1"/>
  <c r="AT443" i="211"/>
  <c r="AV443" i="211" s="1"/>
  <c r="AT465" i="211"/>
  <c r="AV465" i="211" s="1"/>
  <c r="AT305" i="211"/>
  <c r="AV305" i="211" s="1"/>
  <c r="AT307" i="211"/>
  <c r="AV307" i="211" s="1"/>
  <c r="AT108" i="211"/>
  <c r="AV108" i="211" s="1"/>
  <c r="AT416" i="211"/>
  <c r="AV416" i="211" s="1"/>
  <c r="AT47" i="211"/>
  <c r="AV47" i="211" s="1"/>
  <c r="AT397" i="211"/>
  <c r="AV397" i="211" s="1"/>
  <c r="AT439" i="211"/>
  <c r="AV439" i="211" s="1"/>
  <c r="AT438" i="211"/>
  <c r="AV438" i="211" s="1"/>
  <c r="AT298" i="211"/>
  <c r="AV298" i="211" s="1"/>
  <c r="AT337" i="211"/>
  <c r="AV337" i="211" s="1"/>
  <c r="AT177" i="211"/>
  <c r="AV177" i="211" s="1"/>
  <c r="AT432" i="211"/>
  <c r="AV432" i="211" s="1"/>
  <c r="AT294" i="211"/>
  <c r="AV294" i="211" s="1"/>
  <c r="AT304" i="211"/>
  <c r="AV304" i="211" s="1"/>
  <c r="AT173" i="211"/>
  <c r="AV173" i="211" s="1"/>
  <c r="AT417" i="211"/>
  <c r="AV417" i="211" s="1"/>
  <c r="AT279" i="211"/>
  <c r="AV279" i="211" s="1"/>
  <c r="AT289" i="211"/>
  <c r="AV289" i="211" s="1"/>
  <c r="AT157" i="211"/>
  <c r="AV157" i="211" s="1"/>
  <c r="AT499" i="211"/>
  <c r="AV499" i="211" s="1"/>
  <c r="AT82" i="211"/>
  <c r="AV82" i="211" s="1"/>
  <c r="AT285" i="211"/>
  <c r="AV285" i="211" s="1"/>
  <c r="AT472" i="211"/>
  <c r="AV472" i="211" s="1"/>
  <c r="AT291" i="211"/>
  <c r="AV291" i="211" s="1"/>
  <c r="AT446" i="211"/>
  <c r="AV446" i="211" s="1"/>
  <c r="AT437" i="211"/>
  <c r="AV437" i="211" s="1"/>
  <c r="AT247" i="211"/>
  <c r="AV247" i="211" s="1"/>
  <c r="AT12" i="211"/>
  <c r="AT308" i="211"/>
  <c r="AV308" i="211" s="1"/>
  <c r="AT26" i="211"/>
  <c r="AV26" i="211" s="1"/>
  <c r="AT345" i="211"/>
  <c r="AV345" i="211" s="1"/>
  <c r="AT310" i="211"/>
  <c r="AV310" i="211" s="1"/>
  <c r="AT33" i="211"/>
  <c r="AV33" i="211" s="1"/>
  <c r="AT275" i="211"/>
  <c r="AV275" i="211" s="1"/>
  <c r="AT299" i="211"/>
  <c r="AV299" i="211" s="1"/>
  <c r="AT295" i="211"/>
  <c r="AV295" i="211" s="1"/>
  <c r="AT447" i="211"/>
  <c r="AV447" i="211" s="1"/>
  <c r="AT206" i="211"/>
  <c r="AV206" i="211" s="1"/>
  <c r="AT444" i="211"/>
  <c r="AV444" i="211" s="1"/>
  <c r="AT392" i="211"/>
  <c r="AV392" i="211" s="1"/>
  <c r="AT90" i="211"/>
  <c r="AV90" i="211" s="1"/>
  <c r="AT37" i="211"/>
  <c r="AV37" i="211" s="1"/>
  <c r="AT413" i="211"/>
  <c r="AV413" i="211" s="1"/>
  <c r="AT202" i="211"/>
  <c r="AV202" i="211" s="1"/>
  <c r="AT448" i="211"/>
  <c r="AV448" i="211" s="1"/>
  <c r="AT153" i="211"/>
  <c r="AV153" i="211" s="1"/>
  <c r="AT491" i="211"/>
  <c r="AV491" i="211" s="1"/>
  <c r="AT452" i="211"/>
  <c r="AV452" i="211" s="1"/>
  <c r="AT208" i="211"/>
  <c r="AV208" i="211" s="1"/>
  <c r="AT111" i="211"/>
  <c r="AV111" i="211" s="1"/>
  <c r="AT112" i="211"/>
  <c r="AV112" i="211" s="1"/>
  <c r="AT67" i="211"/>
  <c r="AV67" i="211" s="1"/>
  <c r="AT393" i="211"/>
  <c r="AV393" i="211" s="1"/>
  <c r="AT86" i="211"/>
  <c r="AV86" i="211" s="1"/>
  <c r="AT42" i="211"/>
  <c r="AV42" i="211" s="1"/>
  <c r="AT500" i="211"/>
  <c r="AV500" i="211" s="1"/>
  <c r="AT188" i="210"/>
  <c r="AV188" i="210" s="1"/>
  <c r="AB6" i="210"/>
  <c r="AR6" i="211"/>
  <c r="AN18" i="2" s="1"/>
  <c r="I6" i="213"/>
  <c r="U506" i="213"/>
  <c r="U519" i="213"/>
  <c r="U424" i="213"/>
  <c r="U467" i="213"/>
  <c r="U498" i="213"/>
  <c r="U400" i="213"/>
  <c r="U350" i="213"/>
  <c r="U367" i="213"/>
  <c r="U373" i="213"/>
  <c r="U295" i="213"/>
  <c r="U499" i="213"/>
  <c r="U511" i="213"/>
  <c r="U413" i="213"/>
  <c r="U459" i="213"/>
  <c r="U490" i="213"/>
  <c r="U390" i="213"/>
  <c r="U342" i="213"/>
  <c r="U359" i="213"/>
  <c r="U320" i="213"/>
  <c r="U287" i="213"/>
  <c r="U510" i="213"/>
  <c r="U507" i="213"/>
  <c r="U398" i="213"/>
  <c r="U440" i="213"/>
  <c r="U456" i="213"/>
  <c r="U387" i="213"/>
  <c r="U416" i="213"/>
  <c r="U349" i="213"/>
  <c r="U306" i="213"/>
  <c r="U269" i="213"/>
  <c r="U221" i="213"/>
  <c r="U285" i="213"/>
  <c r="U158" i="213"/>
  <c r="U223" i="213"/>
  <c r="U256" i="213"/>
  <c r="U242" i="213"/>
  <c r="U76" i="213"/>
  <c r="U179" i="213"/>
  <c r="U125" i="213"/>
  <c r="U78" i="213"/>
  <c r="U24" i="213"/>
  <c r="U42" i="213"/>
  <c r="U38" i="213"/>
  <c r="U318" i="213"/>
  <c r="U503" i="213"/>
  <c r="U500" i="213"/>
  <c r="U505" i="213"/>
  <c r="U433" i="213"/>
  <c r="U449" i="213"/>
  <c r="U384" i="213"/>
  <c r="U393" i="213"/>
  <c r="U341" i="213"/>
  <c r="U302" i="213"/>
  <c r="U262" i="213"/>
  <c r="U217" i="213"/>
  <c r="U240" i="213"/>
  <c r="U154" i="213"/>
  <c r="U219" i="213"/>
  <c r="U248" i="213"/>
  <c r="U205" i="213"/>
  <c r="U72" i="213"/>
  <c r="U121" i="213"/>
  <c r="U175" i="213"/>
  <c r="U74" i="213"/>
  <c r="U31" i="213"/>
  <c r="U71" i="213"/>
  <c r="U495" i="213"/>
  <c r="U496" i="213"/>
  <c r="U471" i="213"/>
  <c r="U429" i="213"/>
  <c r="U445" i="213"/>
  <c r="U380" i="213"/>
  <c r="U389" i="213"/>
  <c r="U392" i="213"/>
  <c r="U299" i="213"/>
  <c r="U258" i="213"/>
  <c r="U214" i="213"/>
  <c r="U255" i="213"/>
  <c r="U308" i="213"/>
  <c r="U212" i="213"/>
  <c r="U328" i="213"/>
  <c r="U201" i="213"/>
  <c r="U68" i="213"/>
  <c r="U159" i="213"/>
  <c r="U166" i="213"/>
  <c r="U70" i="213"/>
  <c r="U148" i="213"/>
  <c r="U35" i="213"/>
  <c r="U491" i="213"/>
  <c r="U492" i="213"/>
  <c r="U520" i="213"/>
  <c r="U425" i="213"/>
  <c r="U441" i="213"/>
  <c r="U376" i="213"/>
  <c r="U382" i="213"/>
  <c r="U362" i="213"/>
  <c r="U291" i="213"/>
  <c r="U254" i="213"/>
  <c r="U210" i="213"/>
  <c r="U252" i="213"/>
  <c r="U289" i="213"/>
  <c r="U208" i="213"/>
  <c r="U276" i="213"/>
  <c r="U194" i="213"/>
  <c r="U64" i="213"/>
  <c r="U151" i="213"/>
  <c r="U146" i="213"/>
  <c r="U66" i="213"/>
  <c r="U39" i="213"/>
  <c r="U56" i="213"/>
  <c r="U484" i="213"/>
  <c r="U485" i="213"/>
  <c r="U516" i="213"/>
  <c r="U421" i="213"/>
  <c r="U434" i="213"/>
  <c r="U372" i="213"/>
  <c r="U378" i="213"/>
  <c r="U354" i="213"/>
  <c r="U345" i="213"/>
  <c r="U247" i="213"/>
  <c r="U206" i="213"/>
  <c r="U237" i="213"/>
  <c r="U275" i="213"/>
  <c r="U204" i="213"/>
  <c r="U235" i="213"/>
  <c r="U163" i="213"/>
  <c r="U61" i="213"/>
  <c r="U128" i="213"/>
  <c r="U143" i="213"/>
  <c r="U59" i="213"/>
  <c r="U105" i="213"/>
  <c r="U41" i="213"/>
  <c r="U114" i="213"/>
  <c r="U480" i="213"/>
  <c r="U481" i="213"/>
  <c r="U512" i="213"/>
  <c r="U418" i="213"/>
  <c r="U430" i="213"/>
  <c r="U365" i="213"/>
  <c r="U374" i="213"/>
  <c r="U326" i="213"/>
  <c r="U337" i="213"/>
  <c r="U243" i="213"/>
  <c r="U202" i="213"/>
  <c r="U230" i="213"/>
  <c r="U268" i="213"/>
  <c r="U200" i="213"/>
  <c r="U224" i="213"/>
  <c r="U153" i="213"/>
  <c r="U57" i="213"/>
  <c r="U118" i="213"/>
  <c r="U140" i="213"/>
  <c r="U55" i="213"/>
  <c r="U131" i="213"/>
  <c r="U75" i="213"/>
  <c r="U109" i="213"/>
  <c r="U284" i="213"/>
  <c r="U476" i="213"/>
  <c r="U477" i="213"/>
  <c r="U508" i="213"/>
  <c r="U414" i="213"/>
  <c r="U426" i="213"/>
  <c r="U361" i="213"/>
  <c r="U370" i="213"/>
  <c r="U313" i="213"/>
  <c r="U366" i="213"/>
  <c r="U239" i="213"/>
  <c r="U195" i="213"/>
  <c r="U226" i="213"/>
  <c r="U312" i="213"/>
  <c r="U197" i="213"/>
  <c r="U213" i="213"/>
  <c r="U150" i="213"/>
  <c r="U53" i="213"/>
  <c r="U111" i="213"/>
  <c r="U137" i="213"/>
  <c r="U51" i="213"/>
  <c r="U52" i="213"/>
  <c r="U12" i="213"/>
  <c r="U90" i="213"/>
  <c r="U126" i="213"/>
  <c r="U403" i="213"/>
  <c r="U472" i="213"/>
  <c r="U473" i="213"/>
  <c r="U501" i="213"/>
  <c r="U410" i="213"/>
  <c r="U422" i="213"/>
  <c r="U357" i="213"/>
  <c r="U363" i="213"/>
  <c r="U309" i="213"/>
  <c r="U358" i="213"/>
  <c r="U381" i="213"/>
  <c r="U191" i="213"/>
  <c r="U222" i="213"/>
  <c r="U304" i="213"/>
  <c r="U193" i="213"/>
  <c r="U171" i="213"/>
  <c r="U127" i="213"/>
  <c r="U49" i="213"/>
  <c r="U107" i="213"/>
  <c r="U134" i="213"/>
  <c r="U47" i="213"/>
  <c r="U63" i="213"/>
  <c r="U165" i="213"/>
  <c r="U149" i="213"/>
  <c r="U450" i="213"/>
  <c r="U447" i="213"/>
  <c r="U482" i="213"/>
  <c r="U502" i="213"/>
  <c r="U383" i="213"/>
  <c r="U327" i="213"/>
  <c r="U336" i="213"/>
  <c r="U388" i="213"/>
  <c r="U307" i="213"/>
  <c r="U267" i="213"/>
  <c r="U172" i="213"/>
  <c r="U196" i="213"/>
  <c r="U182" i="213"/>
  <c r="U170" i="213"/>
  <c r="U209" i="213"/>
  <c r="U110" i="213"/>
  <c r="U156" i="213"/>
  <c r="U84" i="213"/>
  <c r="U112" i="213"/>
  <c r="U21" i="213"/>
  <c r="U129" i="213"/>
  <c r="U22" i="213"/>
  <c r="U29" i="213"/>
  <c r="U446" i="213"/>
  <c r="U443" i="213"/>
  <c r="U478" i="213"/>
  <c r="U494" i="213"/>
  <c r="U379" i="213"/>
  <c r="U323" i="213"/>
  <c r="U333" i="213"/>
  <c r="U360" i="213"/>
  <c r="U303" i="213"/>
  <c r="U290" i="213"/>
  <c r="U168" i="213"/>
  <c r="U192" i="213"/>
  <c r="U316" i="213"/>
  <c r="U280" i="213"/>
  <c r="U144" i="213"/>
  <c r="U106" i="213"/>
  <c r="U145" i="213"/>
  <c r="U77" i="213"/>
  <c r="U108" i="213"/>
  <c r="U25" i="213"/>
  <c r="U152" i="213"/>
  <c r="U26" i="213"/>
  <c r="U420" i="213"/>
  <c r="U428" i="213"/>
  <c r="U475" i="213"/>
  <c r="U404" i="213"/>
  <c r="U324" i="213"/>
  <c r="U257" i="213"/>
  <c r="U177" i="213"/>
  <c r="U253" i="213"/>
  <c r="U95" i="213"/>
  <c r="U65" i="213"/>
  <c r="U233" i="213"/>
  <c r="U417" i="213"/>
  <c r="U468" i="213"/>
  <c r="U488" i="213"/>
  <c r="U321" i="213"/>
  <c r="U236" i="213"/>
  <c r="U173" i="213"/>
  <c r="U238" i="213"/>
  <c r="U91" i="213"/>
  <c r="U58" i="213"/>
  <c r="U43" i="213"/>
  <c r="U97" i="213"/>
  <c r="U335" i="213"/>
  <c r="U518" i="213"/>
  <c r="U409" i="213"/>
  <c r="U464" i="213"/>
  <c r="U399" i="213"/>
  <c r="U314" i="213"/>
  <c r="U229" i="213"/>
  <c r="U169" i="213"/>
  <c r="U319" i="213"/>
  <c r="U87" i="213"/>
  <c r="U54" i="213"/>
  <c r="U514" i="213"/>
  <c r="U405" i="213"/>
  <c r="U460" i="213"/>
  <c r="U423" i="213"/>
  <c r="U310" i="213"/>
  <c r="U225" i="213"/>
  <c r="U162" i="213"/>
  <c r="U259" i="213"/>
  <c r="U83" i="213"/>
  <c r="U50" i="213"/>
  <c r="U469" i="213"/>
  <c r="U497" i="213"/>
  <c r="U415" i="213"/>
  <c r="U355" i="213"/>
  <c r="U330" i="213"/>
  <c r="U187" i="213"/>
  <c r="U282" i="213"/>
  <c r="U160" i="213"/>
  <c r="U274" i="213"/>
  <c r="U122" i="213"/>
  <c r="U465" i="213"/>
  <c r="U493" i="213"/>
  <c r="U411" i="213"/>
  <c r="U348" i="213"/>
  <c r="U322" i="213"/>
  <c r="U183" i="213"/>
  <c r="U261" i="213"/>
  <c r="U155" i="213"/>
  <c r="U186" i="213"/>
  <c r="U251" i="213"/>
  <c r="U228" i="213"/>
  <c r="U461" i="213"/>
  <c r="U489" i="213"/>
  <c r="U407" i="213"/>
  <c r="U344" i="213"/>
  <c r="U315" i="213"/>
  <c r="U180" i="213"/>
  <c r="U244" i="213"/>
  <c r="U297" i="213"/>
  <c r="U167" i="213"/>
  <c r="U157" i="213"/>
  <c r="U60" i="213"/>
  <c r="U369" i="213"/>
  <c r="U457" i="213"/>
  <c r="U486" i="213"/>
  <c r="U394" i="213"/>
  <c r="U340" i="213"/>
  <c r="U311" i="213"/>
  <c r="U176" i="213"/>
  <c r="U216" i="213"/>
  <c r="U220" i="213"/>
  <c r="U161" i="213"/>
  <c r="U115" i="213"/>
  <c r="U86" i="213"/>
  <c r="U386" i="213"/>
  <c r="U427" i="213"/>
  <c r="U448" i="213"/>
  <c r="U395" i="213"/>
  <c r="U396" i="213"/>
  <c r="U277" i="213"/>
  <c r="U246" i="213"/>
  <c r="U231" i="213"/>
  <c r="U123" i="213"/>
  <c r="U124" i="213"/>
  <c r="U85" i="213"/>
  <c r="U16" i="213"/>
  <c r="U30" i="213"/>
  <c r="U67" i="213"/>
  <c r="U515" i="213"/>
  <c r="U444" i="213"/>
  <c r="U391" i="213"/>
  <c r="U352" i="213"/>
  <c r="U273" i="213"/>
  <c r="U294" i="213"/>
  <c r="U227" i="213"/>
  <c r="U116" i="213"/>
  <c r="U286" i="213"/>
  <c r="U81" i="213"/>
  <c r="U20" i="213"/>
  <c r="U34" i="213"/>
  <c r="U474" i="213"/>
  <c r="U329" i="213"/>
  <c r="U279" i="213"/>
  <c r="U141" i="213"/>
  <c r="U104" i="213"/>
  <c r="U15" i="213"/>
  <c r="U332" i="213"/>
  <c r="U463" i="213"/>
  <c r="U325" i="213"/>
  <c r="U272" i="213"/>
  <c r="U138" i="213"/>
  <c r="U100" i="213"/>
  <c r="U19" i="213"/>
  <c r="U102" i="213"/>
  <c r="U46" i="213"/>
  <c r="U455" i="213"/>
  <c r="U412" i="213"/>
  <c r="U263" i="213"/>
  <c r="U135" i="213"/>
  <c r="U93" i="213"/>
  <c r="U23" i="213"/>
  <c r="U452" i="213"/>
  <c r="U397" i="213"/>
  <c r="U260" i="213"/>
  <c r="U132" i="213"/>
  <c r="U89" i="213"/>
  <c r="U27" i="213"/>
  <c r="U184" i="213"/>
  <c r="U406" i="213"/>
  <c r="U305" i="213"/>
  <c r="U218" i="213"/>
  <c r="U120" i="213"/>
  <c r="U44" i="213"/>
  <c r="U250" i="213"/>
  <c r="U483" i="213"/>
  <c r="U32" i="213"/>
  <c r="U517" i="213"/>
  <c r="U298" i="213"/>
  <c r="U211" i="213"/>
  <c r="U245" i="213"/>
  <c r="U40" i="213"/>
  <c r="U188" i="213"/>
  <c r="U36" i="213"/>
  <c r="U513" i="213"/>
  <c r="U347" i="213"/>
  <c r="U207" i="213"/>
  <c r="U190" i="213"/>
  <c r="U13" i="213"/>
  <c r="U377" i="213"/>
  <c r="U509" i="213"/>
  <c r="U339" i="213"/>
  <c r="U203" i="213"/>
  <c r="U117" i="213"/>
  <c r="U17" i="213"/>
  <c r="U199" i="213"/>
  <c r="U479" i="213"/>
  <c r="U98" i="213"/>
  <c r="U435" i="213"/>
  <c r="U408" i="213"/>
  <c r="U288" i="213"/>
  <c r="U241" i="213"/>
  <c r="U136" i="213"/>
  <c r="U82" i="213"/>
  <c r="U103" i="213"/>
  <c r="U346" i="213"/>
  <c r="U431" i="213"/>
  <c r="U401" i="213"/>
  <c r="U281" i="213"/>
  <c r="U234" i="213"/>
  <c r="U133" i="213"/>
  <c r="U466" i="213"/>
  <c r="U353" i="213"/>
  <c r="U343" i="213"/>
  <c r="U189" i="213"/>
  <c r="U80" i="213"/>
  <c r="U462" i="213"/>
  <c r="U364" i="213"/>
  <c r="U185" i="213"/>
  <c r="U99" i="213"/>
  <c r="U293" i="213"/>
  <c r="U278" i="213"/>
  <c r="U432" i="213"/>
  <c r="U18" i="213"/>
  <c r="U69" i="213"/>
  <c r="U442" i="213"/>
  <c r="U178" i="213"/>
  <c r="U73" i="213"/>
  <c r="U438" i="213"/>
  <c r="U174" i="213"/>
  <c r="U338" i="213"/>
  <c r="U331" i="213"/>
  <c r="U458" i="213"/>
  <c r="U271" i="213"/>
  <c r="U37" i="213"/>
  <c r="U451" i="213"/>
  <c r="U264" i="213"/>
  <c r="U92" i="213"/>
  <c r="U88" i="213"/>
  <c r="U439" i="213"/>
  <c r="U142" i="213"/>
  <c r="U139" i="213"/>
  <c r="U375" i="213"/>
  <c r="U371" i="213"/>
  <c r="U437" i="213"/>
  <c r="U119" i="213"/>
  <c r="U356" i="213"/>
  <c r="U270" i="213"/>
  <c r="U454" i="213"/>
  <c r="U48" i="213"/>
  <c r="U292" i="213"/>
  <c r="U296" i="213"/>
  <c r="U101" i="213"/>
  <c r="U301" i="213"/>
  <c r="U265" i="213"/>
  <c r="U14" i="213"/>
  <c r="U33" i="213"/>
  <c r="U125" i="219"/>
  <c r="U60" i="218"/>
  <c r="AQ6" i="218"/>
  <c r="AM25" i="2" s="1"/>
  <c r="U67" i="222"/>
  <c r="U24" i="223"/>
  <c r="R6" i="216"/>
  <c r="U37" i="220"/>
  <c r="K6" i="220"/>
  <c r="AQ6" i="220"/>
  <c r="AM27" i="2" s="1"/>
  <c r="AR6" i="221"/>
  <c r="AN28" i="2" s="1"/>
  <c r="AT83" i="223"/>
  <c r="AV83" i="223" s="1"/>
  <c r="AT46" i="223"/>
  <c r="AT18" i="223"/>
  <c r="AV18" i="223" s="1"/>
  <c r="AT31" i="223"/>
  <c r="AT516" i="223"/>
  <c r="AV516" i="223" s="1"/>
  <c r="AT513" i="223"/>
  <c r="AV513" i="223" s="1"/>
  <c r="AT484" i="223"/>
  <c r="AV484" i="223" s="1"/>
  <c r="AT396" i="223"/>
  <c r="AV396" i="223" s="1"/>
  <c r="AT451" i="223"/>
  <c r="AV451" i="223" s="1"/>
  <c r="AT391" i="223"/>
  <c r="AV391" i="223" s="1"/>
  <c r="AT397" i="223"/>
  <c r="AV397" i="223" s="1"/>
  <c r="AT288" i="223"/>
  <c r="AV288" i="223" s="1"/>
  <c r="AT328" i="223"/>
  <c r="AV328" i="223" s="1"/>
  <c r="AT236" i="223"/>
  <c r="AV236" i="223" s="1"/>
  <c r="AT332" i="223"/>
  <c r="AV332" i="223" s="1"/>
  <c r="AT173" i="223"/>
  <c r="AV173" i="223" s="1"/>
  <c r="AT256" i="223"/>
  <c r="AV256" i="223" s="1"/>
  <c r="AT250" i="223"/>
  <c r="AV250" i="223" s="1"/>
  <c r="AT171" i="223"/>
  <c r="AV171" i="223" s="1"/>
  <c r="AT210" i="223"/>
  <c r="AV210" i="223" s="1"/>
  <c r="AT142" i="223"/>
  <c r="AV142" i="223" s="1"/>
  <c r="AT120" i="223"/>
  <c r="AV120" i="223" s="1"/>
  <c r="AT124" i="223"/>
  <c r="AV124" i="223" s="1"/>
  <c r="AT512" i="223"/>
  <c r="AV512" i="223" s="1"/>
  <c r="AT509" i="223"/>
  <c r="AV509" i="223" s="1"/>
  <c r="AT461" i="223"/>
  <c r="AV461" i="223" s="1"/>
  <c r="AT392" i="223"/>
  <c r="AV392" i="223" s="1"/>
  <c r="AT443" i="223"/>
  <c r="AV443" i="223" s="1"/>
  <c r="AT389" i="223"/>
  <c r="AV389" i="223" s="1"/>
  <c r="AT372" i="223"/>
  <c r="AV372" i="223" s="1"/>
  <c r="AT281" i="223"/>
  <c r="AV281" i="223" s="1"/>
  <c r="AT316" i="223"/>
  <c r="AV316" i="223" s="1"/>
  <c r="AT414" i="223"/>
  <c r="AV414" i="223" s="1"/>
  <c r="AT313" i="223"/>
  <c r="AV313" i="223" s="1"/>
  <c r="AT169" i="223"/>
  <c r="AV169" i="223" s="1"/>
  <c r="AT247" i="223"/>
  <c r="AV247" i="223" s="1"/>
  <c r="AT301" i="223"/>
  <c r="AT167" i="223"/>
  <c r="AV167" i="223" s="1"/>
  <c r="AT195" i="223"/>
  <c r="AV195" i="223" s="1"/>
  <c r="AT116" i="223"/>
  <c r="AV116" i="223" s="1"/>
  <c r="AT202" i="223"/>
  <c r="AV202" i="223" s="1"/>
  <c r="AT146" i="223"/>
  <c r="AV146" i="223" s="1"/>
  <c r="AT48" i="223"/>
  <c r="AV48" i="223" s="1"/>
  <c r="AT519" i="223"/>
  <c r="AV519" i="223" s="1"/>
  <c r="AT493" i="223"/>
  <c r="AV493" i="223" s="1"/>
  <c r="AT490" i="223"/>
  <c r="AV490" i="223" s="1"/>
  <c r="AT418" i="223"/>
  <c r="AV418" i="223" s="1"/>
  <c r="AT373" i="223"/>
  <c r="AV373" i="223" s="1"/>
  <c r="AT432" i="223"/>
  <c r="AV432" i="223" s="1"/>
  <c r="AT320" i="223"/>
  <c r="AV320" i="223" s="1"/>
  <c r="AT336" i="223"/>
  <c r="AV336" i="223" s="1"/>
  <c r="AT262" i="223"/>
  <c r="AV262" i="223" s="1"/>
  <c r="AT297" i="223"/>
  <c r="AV297" i="223" s="1"/>
  <c r="AT363" i="223"/>
  <c r="AV363" i="223" s="1"/>
  <c r="AT234" i="223"/>
  <c r="AV234" i="223" s="1"/>
  <c r="AT150" i="223"/>
  <c r="AV150" i="223" s="1"/>
  <c r="AT223" i="223"/>
  <c r="AV223" i="223" s="1"/>
  <c r="AT231" i="223"/>
  <c r="AV231" i="223" s="1"/>
  <c r="AT145" i="223"/>
  <c r="AV145" i="223" s="1"/>
  <c r="AT122" i="223"/>
  <c r="AV122" i="223" s="1"/>
  <c r="AT383" i="223"/>
  <c r="AV383" i="223" s="1"/>
  <c r="AT309" i="223"/>
  <c r="AV309" i="223" s="1"/>
  <c r="AT153" i="223"/>
  <c r="AV153" i="223" s="1"/>
  <c r="AT511" i="223"/>
  <c r="AV511" i="223" s="1"/>
  <c r="AT486" i="223"/>
  <c r="AV486" i="223" s="1"/>
  <c r="AT479" i="223"/>
  <c r="AV479" i="223" s="1"/>
  <c r="AT431" i="223"/>
  <c r="AV431" i="223" s="1"/>
  <c r="AT362" i="223"/>
  <c r="AV362" i="223" s="1"/>
  <c r="AT413" i="223"/>
  <c r="AV413" i="223" s="1"/>
  <c r="AT310" i="223"/>
  <c r="AV310" i="223" s="1"/>
  <c r="AT412" i="223"/>
  <c r="AV412" i="223" s="1"/>
  <c r="AT375" i="223"/>
  <c r="AV375" i="223" s="1"/>
  <c r="AT289" i="223"/>
  <c r="AV289" i="223" s="1"/>
  <c r="AT340" i="223"/>
  <c r="AV340" i="223" s="1"/>
  <c r="AT258" i="223"/>
  <c r="AV258" i="223" s="1"/>
  <c r="AT139" i="223"/>
  <c r="AV139" i="223" s="1"/>
  <c r="AT212" i="223"/>
  <c r="AV212" i="223" s="1"/>
  <c r="AT245" i="223"/>
  <c r="AV245" i="223" s="1"/>
  <c r="AT137" i="223"/>
  <c r="AV137" i="223" s="1"/>
  <c r="AT109" i="223"/>
  <c r="AV109" i="223" s="1"/>
  <c r="AT65" i="223"/>
  <c r="AV65" i="223" s="1"/>
  <c r="AT485" i="223"/>
  <c r="AV485" i="223" s="1"/>
  <c r="AT463" i="223"/>
  <c r="AV463" i="223" s="1"/>
  <c r="AT456" i="223"/>
  <c r="AV456" i="223" s="1"/>
  <c r="AT457" i="223"/>
  <c r="AV457" i="223" s="1"/>
  <c r="AT438" i="223"/>
  <c r="AV438" i="223" s="1"/>
  <c r="AT338" i="223"/>
  <c r="AV338" i="223" s="1"/>
  <c r="AT393" i="223"/>
  <c r="AV393" i="223" s="1"/>
  <c r="AT339" i="223"/>
  <c r="AV339" i="223" s="1"/>
  <c r="AT386" i="223"/>
  <c r="AV386" i="223" s="1"/>
  <c r="AT270" i="223"/>
  <c r="AV270" i="223" s="1"/>
  <c r="AT349" i="223"/>
  <c r="AV349" i="223" s="1"/>
  <c r="AT211" i="223"/>
  <c r="AV211" i="223" s="1"/>
  <c r="AT268" i="223"/>
  <c r="AV268" i="223" s="1"/>
  <c r="AT193" i="223"/>
  <c r="AV193" i="223" s="1"/>
  <c r="AT209" i="223"/>
  <c r="AV209" i="223" s="1"/>
  <c r="AT271" i="223"/>
  <c r="AV271" i="223" s="1"/>
  <c r="AT86" i="223"/>
  <c r="AT95" i="223"/>
  <c r="AV95" i="223" s="1"/>
  <c r="AT107" i="223"/>
  <c r="AV107" i="223" s="1"/>
  <c r="AT24" i="223"/>
  <c r="AV24" i="223" s="1"/>
  <c r="AT482" i="223"/>
  <c r="AV482" i="223" s="1"/>
  <c r="AT445" i="223"/>
  <c r="AV445" i="223" s="1"/>
  <c r="AT400" i="223"/>
  <c r="AV400" i="223" s="1"/>
  <c r="AT480" i="223"/>
  <c r="AV480" i="223" s="1"/>
  <c r="AT347" i="223"/>
  <c r="AV347" i="223" s="1"/>
  <c r="AT292" i="223"/>
  <c r="AV292" i="223" s="1"/>
  <c r="AT285" i="223"/>
  <c r="AV285" i="223" s="1"/>
  <c r="AT343" i="223"/>
  <c r="AV343" i="223" s="1"/>
  <c r="AT177" i="223"/>
  <c r="AV177" i="223" s="1"/>
  <c r="AT208" i="223"/>
  <c r="AV208" i="223" s="1"/>
  <c r="AT201" i="223"/>
  <c r="AV201" i="223" s="1"/>
  <c r="AT214" i="223"/>
  <c r="AV214" i="223" s="1"/>
  <c r="AT123" i="223"/>
  <c r="AV123" i="223" s="1"/>
  <c r="AT111" i="223"/>
  <c r="AV111" i="223" s="1"/>
  <c r="AT89" i="223"/>
  <c r="AV89" i="223" s="1"/>
  <c r="AT39" i="223"/>
  <c r="AV39" i="223" s="1"/>
  <c r="AT80" i="223"/>
  <c r="AV80" i="223" s="1"/>
  <c r="AT25" i="223"/>
  <c r="AV25" i="223" s="1"/>
  <c r="AT43" i="223"/>
  <c r="AV43" i="223" s="1"/>
  <c r="AX43" i="223" s="1"/>
  <c r="AT58" i="223"/>
  <c r="AV58" i="223" s="1"/>
  <c r="AT478" i="223"/>
  <c r="AV478" i="223" s="1"/>
  <c r="AT441" i="223"/>
  <c r="AV441" i="223" s="1"/>
  <c r="AT388" i="223"/>
  <c r="AV388" i="223" s="1"/>
  <c r="AT408" i="223"/>
  <c r="AV408" i="223" s="1"/>
  <c r="AT333" i="223"/>
  <c r="AV333" i="223" s="1"/>
  <c r="AT277" i="223"/>
  <c r="AV277" i="223" s="1"/>
  <c r="AT282" i="223"/>
  <c r="AV282" i="223" s="1"/>
  <c r="AT319" i="223"/>
  <c r="AV319" i="223" s="1"/>
  <c r="AT162" i="223"/>
  <c r="AV162" i="223" s="1"/>
  <c r="AT204" i="223"/>
  <c r="AV204" i="223" s="1"/>
  <c r="AT194" i="223"/>
  <c r="AV194" i="223" s="1"/>
  <c r="AT151" i="223"/>
  <c r="AV151" i="223" s="1"/>
  <c r="AT110" i="223"/>
  <c r="AV110" i="223" s="1"/>
  <c r="AT103" i="223"/>
  <c r="AV103" i="223" s="1"/>
  <c r="AT85" i="223"/>
  <c r="AV85" i="223" s="1"/>
  <c r="AT97" i="223"/>
  <c r="AV97" i="223" s="1"/>
  <c r="AT63" i="223"/>
  <c r="AV63" i="223" s="1"/>
  <c r="AT51" i="223"/>
  <c r="AT74" i="223"/>
  <c r="AV74" i="223" s="1"/>
  <c r="AT69" i="223"/>
  <c r="AV69" i="223" s="1"/>
  <c r="AT474" i="223"/>
  <c r="AV474" i="223" s="1"/>
  <c r="AT434" i="223"/>
  <c r="AV434" i="223" s="1"/>
  <c r="AT381" i="223"/>
  <c r="AV381" i="223" s="1"/>
  <c r="AT416" i="223"/>
  <c r="AV416" i="223" s="1"/>
  <c r="AT330" i="223"/>
  <c r="AV330" i="223" s="1"/>
  <c r="AT273" i="223"/>
  <c r="AV273" i="223" s="1"/>
  <c r="AT278" i="223"/>
  <c r="AV278" i="223" s="1"/>
  <c r="AT290" i="223"/>
  <c r="AV290" i="223" s="1"/>
  <c r="AT158" i="223"/>
  <c r="AV158" i="223" s="1"/>
  <c r="AT200" i="223"/>
  <c r="AV200" i="223" s="1"/>
  <c r="AT190" i="223"/>
  <c r="AV190" i="223" s="1"/>
  <c r="AT149" i="223"/>
  <c r="AV149" i="223" s="1"/>
  <c r="AT106" i="223"/>
  <c r="AV106" i="223" s="1"/>
  <c r="AT99" i="223"/>
  <c r="AV99" i="223" s="1"/>
  <c r="AT187" i="223"/>
  <c r="AV187" i="223" s="1"/>
  <c r="AT50" i="223"/>
  <c r="AV50" i="223" s="1"/>
  <c r="AT77" i="223"/>
  <c r="AV77" i="223" s="1"/>
  <c r="AT318" i="223"/>
  <c r="AV318" i="223" s="1"/>
  <c r="AT56" i="223"/>
  <c r="AV56" i="223" s="1"/>
  <c r="AT467" i="223"/>
  <c r="AV467" i="223" s="1"/>
  <c r="AT430" i="223"/>
  <c r="AV430" i="223" s="1"/>
  <c r="AT377" i="223"/>
  <c r="AV377" i="223" s="1"/>
  <c r="AT341" i="223"/>
  <c r="AV341" i="223" s="1"/>
  <c r="AT506" i="223"/>
  <c r="AV506" i="223" s="1"/>
  <c r="AT269" i="223"/>
  <c r="AV269" i="223" s="1"/>
  <c r="AT274" i="223"/>
  <c r="AV274" i="223" s="1"/>
  <c r="AT279" i="223"/>
  <c r="AV279" i="223" s="1"/>
  <c r="AT154" i="223"/>
  <c r="AV154" i="223" s="1"/>
  <c r="AT197" i="223"/>
  <c r="AV197" i="223" s="1"/>
  <c r="AT186" i="223"/>
  <c r="AV186" i="223" s="1"/>
  <c r="AT134" i="223"/>
  <c r="AV134" i="223" s="1"/>
  <c r="AT102" i="223"/>
  <c r="AV102" i="223" s="1"/>
  <c r="AT92" i="223"/>
  <c r="AV92" i="223" s="1"/>
  <c r="AT128" i="223"/>
  <c r="AV128" i="223" s="1"/>
  <c r="AT55" i="223"/>
  <c r="AV55" i="223" s="1"/>
  <c r="AT114" i="223"/>
  <c r="AV114" i="223" s="1"/>
  <c r="AT515" i="223"/>
  <c r="AV515" i="223" s="1"/>
  <c r="AT459" i="223"/>
  <c r="AV459" i="223" s="1"/>
  <c r="AT426" i="223"/>
  <c r="AV426" i="223" s="1"/>
  <c r="AT366" i="223"/>
  <c r="AV366" i="223" s="1"/>
  <c r="AT329" i="223"/>
  <c r="AV329" i="223" s="1"/>
  <c r="AT405" i="223"/>
  <c r="AV405" i="223" s="1"/>
  <c r="AT382" i="223"/>
  <c r="AV382" i="223" s="1"/>
  <c r="AT263" i="223"/>
  <c r="AV263" i="223" s="1"/>
  <c r="AT237" i="223"/>
  <c r="AV237" i="223" s="1"/>
  <c r="AT143" i="223"/>
  <c r="AV143" i="223" s="1"/>
  <c r="AT189" i="223"/>
  <c r="AV189" i="223" s="1"/>
  <c r="AT179" i="223"/>
  <c r="AV179" i="223" s="1"/>
  <c r="AT119" i="223"/>
  <c r="AV119" i="223" s="1"/>
  <c r="AT98" i="223"/>
  <c r="AV98" i="223" s="1"/>
  <c r="AT88" i="223"/>
  <c r="AV88" i="223" s="1"/>
  <c r="AT72" i="223"/>
  <c r="AV72" i="223" s="1"/>
  <c r="AT44" i="223"/>
  <c r="AV44" i="223" s="1"/>
  <c r="AT335" i="223"/>
  <c r="AV335" i="223" s="1"/>
  <c r="AT466" i="223"/>
  <c r="AV466" i="223" s="1"/>
  <c r="AT498" i="223"/>
  <c r="AV498" i="223" s="1"/>
  <c r="AT514" i="223"/>
  <c r="AV514" i="223" s="1"/>
  <c r="AT407" i="223"/>
  <c r="AV407" i="223" s="1"/>
  <c r="AT359" i="223"/>
  <c r="AV359" i="223" s="1"/>
  <c r="AT345" i="223"/>
  <c r="AV345" i="223" s="1"/>
  <c r="AT348" i="223"/>
  <c r="AV348" i="223" s="1"/>
  <c r="AT394" i="223"/>
  <c r="AV394" i="223" s="1"/>
  <c r="AT222" i="223"/>
  <c r="AV222" i="223" s="1"/>
  <c r="AT287" i="223"/>
  <c r="AV287" i="223" s="1"/>
  <c r="AT291" i="223"/>
  <c r="AV291" i="223" s="1"/>
  <c r="AT286" i="223"/>
  <c r="AV286" i="223" s="1"/>
  <c r="AT67" i="223"/>
  <c r="AV67" i="223" s="1"/>
  <c r="AT183" i="223"/>
  <c r="AV183" i="223" s="1"/>
  <c r="AT133" i="223"/>
  <c r="AV133" i="223" s="1"/>
  <c r="AT17" i="223"/>
  <c r="AV17" i="223" s="1"/>
  <c r="AT32" i="223"/>
  <c r="AV32" i="223" s="1"/>
  <c r="AT59" i="223"/>
  <c r="AV59" i="223" s="1"/>
  <c r="AT403" i="223"/>
  <c r="AV403" i="223" s="1"/>
  <c r="AT462" i="223"/>
  <c r="AV462" i="223" s="1"/>
  <c r="AT494" i="223"/>
  <c r="AV494" i="223" s="1"/>
  <c r="AT491" i="223"/>
  <c r="AV491" i="223" s="1"/>
  <c r="AT499" i="223"/>
  <c r="AV499" i="223" s="1"/>
  <c r="AT344" i="223"/>
  <c r="AV344" i="223" s="1"/>
  <c r="AT342" i="223"/>
  <c r="AV342" i="223" s="1"/>
  <c r="AT337" i="223"/>
  <c r="AV337" i="223" s="1"/>
  <c r="AT378" i="223"/>
  <c r="AV378" i="223" s="1"/>
  <c r="AT218" i="223"/>
  <c r="AV218" i="223" s="1"/>
  <c r="AT276" i="223"/>
  <c r="AV276" i="223" s="1"/>
  <c r="AT280" i="223"/>
  <c r="AV280" i="223" s="1"/>
  <c r="AT275" i="223"/>
  <c r="AV275" i="223" s="1"/>
  <c r="AT60" i="223"/>
  <c r="AV60" i="223" s="1"/>
  <c r="AT161" i="223"/>
  <c r="AV161" i="223" s="1"/>
  <c r="AT118" i="223"/>
  <c r="AV118" i="223" s="1"/>
  <c r="AT505" i="223"/>
  <c r="AV505" i="223" s="1"/>
  <c r="AT489" i="223"/>
  <c r="AV489" i="223" s="1"/>
  <c r="AT449" i="223"/>
  <c r="AV449" i="223" s="1"/>
  <c r="AT423" i="223"/>
  <c r="AV423" i="223" s="1"/>
  <c r="AT427" i="223"/>
  <c r="AV427" i="223" s="1"/>
  <c r="AT350" i="223"/>
  <c r="AV350" i="223" s="1"/>
  <c r="AT296" i="223"/>
  <c r="AV296" i="223" s="1"/>
  <c r="AT293" i="223"/>
  <c r="AV293" i="223" s="1"/>
  <c r="AT346" i="223"/>
  <c r="AV346" i="223" s="1"/>
  <c r="AT184" i="223"/>
  <c r="AV184" i="223" s="1"/>
  <c r="AT219" i="223"/>
  <c r="AV219" i="223" s="1"/>
  <c r="AT205" i="223"/>
  <c r="AV205" i="223" s="1"/>
  <c r="AT254" i="223"/>
  <c r="AV254" i="223" s="1"/>
  <c r="AT502" i="223"/>
  <c r="AV502" i="223" s="1"/>
  <c r="AT472" i="223"/>
  <c r="AV472" i="223" s="1"/>
  <c r="AT299" i="223"/>
  <c r="AV299" i="223" s="1"/>
  <c r="AT355" i="223"/>
  <c r="AV355" i="223" s="1"/>
  <c r="AT246" i="223"/>
  <c r="AV246" i="223" s="1"/>
  <c r="AT235" i="223"/>
  <c r="AV235" i="223" s="1"/>
  <c r="AT356" i="223"/>
  <c r="AV356" i="223" s="1"/>
  <c r="AT87" i="223"/>
  <c r="AV87" i="223" s="1"/>
  <c r="AT112" i="223"/>
  <c r="AV112" i="223" s="1"/>
  <c r="AT61" i="223"/>
  <c r="AV61" i="223" s="1"/>
  <c r="AT454" i="223"/>
  <c r="AV454" i="223" s="1"/>
  <c r="AT483" i="223"/>
  <c r="AV483" i="223" s="1"/>
  <c r="AT446" i="223"/>
  <c r="AV446" i="223" s="1"/>
  <c r="AT395" i="223"/>
  <c r="AV395" i="223" s="1"/>
  <c r="AT331" i="223"/>
  <c r="AV331" i="223" s="1"/>
  <c r="AT243" i="223"/>
  <c r="AV243" i="223" s="1"/>
  <c r="AT227" i="223"/>
  <c r="AV227" i="223" s="1"/>
  <c r="AT260" i="223"/>
  <c r="AV260" i="223" s="1"/>
  <c r="AT225" i="223"/>
  <c r="AV225" i="223" s="1"/>
  <c r="AT108" i="223"/>
  <c r="AV108" i="223" s="1"/>
  <c r="AT471" i="223"/>
  <c r="AV471" i="223" s="1"/>
  <c r="AT507" i="223"/>
  <c r="AV507" i="223" s="1"/>
  <c r="AT475" i="223"/>
  <c r="AV475" i="223" s="1"/>
  <c r="AT435" i="223"/>
  <c r="AV435" i="223" s="1"/>
  <c r="AT399" i="223"/>
  <c r="AV399" i="223" s="1"/>
  <c r="AT390" i="223"/>
  <c r="AV390" i="223" s="1"/>
  <c r="AT261" i="223"/>
  <c r="AV261" i="223" s="1"/>
  <c r="AT185" i="223"/>
  <c r="AV185" i="223" s="1"/>
  <c r="AT242" i="223"/>
  <c r="AV242" i="223" s="1"/>
  <c r="AT191" i="223"/>
  <c r="AV191" i="223" s="1"/>
  <c r="AT104" i="223"/>
  <c r="AV104" i="223" s="1"/>
  <c r="AT27" i="223"/>
  <c r="AV27" i="223" s="1"/>
  <c r="AT35" i="223"/>
  <c r="AV35" i="223" s="1"/>
  <c r="AT500" i="223"/>
  <c r="AV500" i="223" s="1"/>
  <c r="AT468" i="223"/>
  <c r="AV468" i="223" s="1"/>
  <c r="AT421" i="223"/>
  <c r="AV421" i="223" s="1"/>
  <c r="AT367" i="223"/>
  <c r="AV367" i="223" s="1"/>
  <c r="AT312" i="223"/>
  <c r="AV312" i="223" s="1"/>
  <c r="AT230" i="223"/>
  <c r="AV230" i="223" s="1"/>
  <c r="AT178" i="223"/>
  <c r="AV178" i="223" s="1"/>
  <c r="AT239" i="223"/>
  <c r="AV239" i="223" s="1"/>
  <c r="AT168" i="223"/>
  <c r="AV168" i="223" s="1"/>
  <c r="AT100" i="223"/>
  <c r="AV100" i="223" s="1"/>
  <c r="W6" i="223"/>
  <c r="AT54" i="223"/>
  <c r="AV54" i="223" s="1"/>
  <c r="AT420" i="223"/>
  <c r="AV420" i="223" s="1"/>
  <c r="AT199" i="223"/>
  <c r="AV199" i="223" s="1"/>
  <c r="AT496" i="223"/>
  <c r="AV496" i="223" s="1"/>
  <c r="AT464" i="223"/>
  <c r="AV464" i="223" s="1"/>
  <c r="AT417" i="223"/>
  <c r="AV417" i="223" s="1"/>
  <c r="AT357" i="223"/>
  <c r="AV357" i="223" s="1"/>
  <c r="AT308" i="223"/>
  <c r="AV308" i="223" s="1"/>
  <c r="AT226" i="223"/>
  <c r="AV226" i="223" s="1"/>
  <c r="AT174" i="223"/>
  <c r="AV174" i="223" s="1"/>
  <c r="AT295" i="223"/>
  <c r="AV295" i="223" s="1"/>
  <c r="AT140" i="223"/>
  <c r="AV140" i="223" s="1"/>
  <c r="AT93" i="223"/>
  <c r="AV93" i="223" s="1"/>
  <c r="AT70" i="223"/>
  <c r="AV70" i="223" s="1"/>
  <c r="AT488" i="223"/>
  <c r="AV488" i="223" s="1"/>
  <c r="AT21" i="223"/>
  <c r="AV21" i="223" s="1"/>
  <c r="AT492" i="223"/>
  <c r="AV492" i="223" s="1"/>
  <c r="AT460" i="223"/>
  <c r="AV460" i="223" s="1"/>
  <c r="AT476" i="223"/>
  <c r="AV476" i="223" s="1"/>
  <c r="AT352" i="223"/>
  <c r="AT304" i="223"/>
  <c r="AV304" i="223" s="1"/>
  <c r="AT207" i="223"/>
  <c r="AV207" i="223" s="1"/>
  <c r="AT170" i="223"/>
  <c r="AV170" i="223" s="1"/>
  <c r="AT257" i="223"/>
  <c r="AV257" i="223" s="1"/>
  <c r="AT132" i="223"/>
  <c r="AV132" i="223" s="1"/>
  <c r="AT481" i="223"/>
  <c r="AV481" i="223" s="1"/>
  <c r="AT422" i="223"/>
  <c r="AV422" i="223" s="1"/>
  <c r="AT465" i="223"/>
  <c r="AV465" i="223" s="1"/>
  <c r="AT327" i="223"/>
  <c r="AV327" i="223" s="1"/>
  <c r="AT259" i="223"/>
  <c r="AV259" i="223" s="1"/>
  <c r="AT203" i="223"/>
  <c r="AV203" i="223" s="1"/>
  <c r="AT166" i="223"/>
  <c r="AV166" i="223" s="1"/>
  <c r="AT105" i="223"/>
  <c r="AV105" i="223" s="1"/>
  <c r="AT117" i="223"/>
  <c r="AV117" i="223" s="1"/>
  <c r="AT23" i="223"/>
  <c r="AV23" i="223" s="1"/>
  <c r="AT36" i="223"/>
  <c r="AV36" i="223" s="1"/>
  <c r="AT68" i="223"/>
  <c r="AV68" i="223" s="1"/>
  <c r="AT477" i="223"/>
  <c r="AV477" i="223" s="1"/>
  <c r="AT450" i="223"/>
  <c r="AV450" i="223" s="1"/>
  <c r="AT425" i="223"/>
  <c r="AV425" i="223" s="1"/>
  <c r="AT401" i="223"/>
  <c r="AV401" i="223" s="1"/>
  <c r="AT255" i="223"/>
  <c r="AV255" i="223" s="1"/>
  <c r="AT196" i="223"/>
  <c r="AV196" i="223" s="1"/>
  <c r="AT253" i="223"/>
  <c r="AV253" i="223" s="1"/>
  <c r="AT101" i="223"/>
  <c r="AV101" i="223" s="1"/>
  <c r="AT229" i="223"/>
  <c r="AV229" i="223" s="1"/>
  <c r="AT26" i="223"/>
  <c r="AV26" i="223" s="1"/>
  <c r="AT47" i="223"/>
  <c r="AV47" i="223" s="1"/>
  <c r="AT125" i="223"/>
  <c r="AV125" i="223" s="1"/>
  <c r="AT37" i="223"/>
  <c r="AV37" i="223" s="1"/>
  <c r="AT501" i="223"/>
  <c r="AV501" i="223" s="1"/>
  <c r="AT439" i="223"/>
  <c r="AV439" i="223" s="1"/>
  <c r="AT379" i="223"/>
  <c r="AV379" i="223" s="1"/>
  <c r="AT307" i="223"/>
  <c r="AV307" i="223" s="1"/>
  <c r="AT411" i="223"/>
  <c r="AV411" i="223" s="1"/>
  <c r="AT294" i="223"/>
  <c r="AV294" i="223" s="1"/>
  <c r="AT220" i="223"/>
  <c r="AV220" i="223" s="1"/>
  <c r="AT71" i="223"/>
  <c r="AV71" i="223" s="1"/>
  <c r="AT84" i="223"/>
  <c r="AV84" i="223" s="1"/>
  <c r="AT14" i="223"/>
  <c r="AV14" i="223" s="1"/>
  <c r="AT22" i="223"/>
  <c r="AV22" i="223" s="1"/>
  <c r="AT497" i="223"/>
  <c r="AV497" i="223" s="1"/>
  <c r="AT433" i="223"/>
  <c r="AV433" i="223" s="1"/>
  <c r="AT364" i="223"/>
  <c r="AV364" i="223" s="1"/>
  <c r="AT303" i="223"/>
  <c r="AV303" i="223" s="1"/>
  <c r="AT353" i="223"/>
  <c r="AV353" i="223" s="1"/>
  <c r="AT272" i="223"/>
  <c r="AV272" i="223" s="1"/>
  <c r="AT213" i="223"/>
  <c r="AV213" i="223" s="1"/>
  <c r="AT217" i="223"/>
  <c r="AV217" i="223" s="1"/>
  <c r="AT180" i="223"/>
  <c r="AV180" i="223" s="1"/>
  <c r="AT78" i="223"/>
  <c r="AV78" i="223" s="1"/>
  <c r="AT30" i="223"/>
  <c r="AV30" i="223" s="1"/>
  <c r="AT233" i="223"/>
  <c r="AV233" i="223" s="1"/>
  <c r="AT34" i="223"/>
  <c r="AV34" i="223" s="1"/>
  <c r="AT447" i="223"/>
  <c r="AV447" i="223" s="1"/>
  <c r="AT311" i="223"/>
  <c r="AV311" i="223" s="1"/>
  <c r="AT305" i="223"/>
  <c r="AV305" i="223" s="1"/>
  <c r="AT75" i="223"/>
  <c r="AT19" i="223"/>
  <c r="AT284" i="223"/>
  <c r="AV284" i="223" s="1"/>
  <c r="AT53" i="223"/>
  <c r="AV53" i="223" s="1"/>
  <c r="AT518" i="223"/>
  <c r="AV518" i="223" s="1"/>
  <c r="AT365" i="223"/>
  <c r="AV365" i="223" s="1"/>
  <c r="AT264" i="223"/>
  <c r="AV264" i="223" s="1"/>
  <c r="AT206" i="223"/>
  <c r="AV206" i="223" s="1"/>
  <c r="AT38" i="223"/>
  <c r="AV38" i="223" s="1"/>
  <c r="AT495" i="223"/>
  <c r="AV495" i="223" s="1"/>
  <c r="AT360" i="223"/>
  <c r="AV360" i="223" s="1"/>
  <c r="AT376" i="223"/>
  <c r="AV376" i="223" s="1"/>
  <c r="AT221" i="223"/>
  <c r="AV221" i="223" s="1"/>
  <c r="AT41" i="223"/>
  <c r="AV41" i="223" s="1"/>
  <c r="AT182" i="223"/>
  <c r="AV182" i="223" s="1"/>
  <c r="AT76" i="223"/>
  <c r="AT469" i="223"/>
  <c r="AV469" i="223" s="1"/>
  <c r="AT321" i="223"/>
  <c r="AV321" i="223" s="1"/>
  <c r="AT371" i="223"/>
  <c r="AV371" i="223" s="1"/>
  <c r="AT176" i="223"/>
  <c r="AV176" i="223" s="1"/>
  <c r="AT49" i="223"/>
  <c r="AV49" i="223" s="1"/>
  <c r="AT369" i="223"/>
  <c r="AV369" i="223" s="1"/>
  <c r="AT428" i="223"/>
  <c r="AV428" i="223" s="1"/>
  <c r="AT409" i="223"/>
  <c r="AV409" i="223" s="1"/>
  <c r="AT241" i="223"/>
  <c r="AV241" i="223" s="1"/>
  <c r="AT129" i="223"/>
  <c r="AV129" i="223" s="1"/>
  <c r="AT20" i="223"/>
  <c r="AV20" i="223" s="1"/>
  <c r="AT13" i="223"/>
  <c r="AV13" i="223" s="1"/>
  <c r="AT12" i="223"/>
  <c r="AT358" i="223"/>
  <c r="AV358" i="223" s="1"/>
  <c r="AT380" i="223"/>
  <c r="AV380" i="223" s="1"/>
  <c r="AT406" i="223"/>
  <c r="AV406" i="223" s="1"/>
  <c r="AT126" i="223"/>
  <c r="AV126" i="223" s="1"/>
  <c r="AT64" i="223"/>
  <c r="AV64" i="223" s="1"/>
  <c r="AT354" i="223"/>
  <c r="AV354" i="223" s="1"/>
  <c r="AT370" i="223"/>
  <c r="AV370" i="223" s="1"/>
  <c r="AT238" i="223"/>
  <c r="AV238" i="223" s="1"/>
  <c r="AT91" i="223"/>
  <c r="AV91" i="223" s="1"/>
  <c r="AT16" i="223"/>
  <c r="AV16" i="223" s="1"/>
  <c r="AT437" i="223"/>
  <c r="AV437" i="223" s="1"/>
  <c r="AT29" i="223"/>
  <c r="AV29" i="223" s="1"/>
  <c r="AT452" i="223"/>
  <c r="AV452" i="223" s="1"/>
  <c r="AT410" i="223"/>
  <c r="AV410" i="223" s="1"/>
  <c r="AT322" i="223"/>
  <c r="AV322" i="223" s="1"/>
  <c r="AT160" i="223"/>
  <c r="AV160" i="223" s="1"/>
  <c r="AT121" i="223"/>
  <c r="AV121" i="223" s="1"/>
  <c r="AT52" i="223"/>
  <c r="AV52" i="223" s="1"/>
  <c r="AT165" i="223"/>
  <c r="AV165" i="223" s="1"/>
  <c r="AT448" i="223"/>
  <c r="AV448" i="223" s="1"/>
  <c r="AT374" i="223"/>
  <c r="AV374" i="223" s="1"/>
  <c r="AT404" i="223"/>
  <c r="AV404" i="223" s="1"/>
  <c r="AT156" i="223"/>
  <c r="AV156" i="223" s="1"/>
  <c r="AT172" i="223"/>
  <c r="AV172" i="223" s="1"/>
  <c r="AT57" i="223"/>
  <c r="AV57" i="223" s="1"/>
  <c r="AT444" i="223"/>
  <c r="AV444" i="223" s="1"/>
  <c r="AT314" i="223"/>
  <c r="AV314" i="223" s="1"/>
  <c r="AT398" i="223"/>
  <c r="AV398" i="223" s="1"/>
  <c r="AT152" i="223"/>
  <c r="AV152" i="223" s="1"/>
  <c r="AT155" i="223"/>
  <c r="AV155" i="223" s="1"/>
  <c r="AT66" i="223"/>
  <c r="AV66" i="223" s="1"/>
  <c r="AT510" i="223"/>
  <c r="AV510" i="223" s="1"/>
  <c r="AT135" i="223"/>
  <c r="AV135" i="223" s="1"/>
  <c r="AT42" i="223"/>
  <c r="AT131" i="223"/>
  <c r="AV131" i="223" s="1"/>
  <c r="AT415" i="223"/>
  <c r="AV415" i="223" s="1"/>
  <c r="AT298" i="223"/>
  <c r="AV298" i="223" s="1"/>
  <c r="AT148" i="223"/>
  <c r="AV148" i="223" s="1"/>
  <c r="AT503" i="223"/>
  <c r="AV503" i="223" s="1"/>
  <c r="AT265" i="223"/>
  <c r="AV265" i="223" s="1"/>
  <c r="AT326" i="223"/>
  <c r="AV326" i="223" s="1"/>
  <c r="AT228" i="223"/>
  <c r="AV228" i="223" s="1"/>
  <c r="AT73" i="223"/>
  <c r="AV73" i="223" s="1"/>
  <c r="AT267" i="223"/>
  <c r="AV267" i="223" s="1"/>
  <c r="AT387" i="223"/>
  <c r="AV387" i="223" s="1"/>
  <c r="AT224" i="223"/>
  <c r="AV224" i="223" s="1"/>
  <c r="AT144" i="223"/>
  <c r="AV144" i="223" s="1"/>
  <c r="AT323" i="223"/>
  <c r="AV323" i="223" s="1"/>
  <c r="AT175" i="223"/>
  <c r="AV175" i="223" s="1"/>
  <c r="AT33" i="223"/>
  <c r="AV33" i="223" s="1"/>
  <c r="AT306" i="223"/>
  <c r="AV306" i="223" s="1"/>
  <c r="AT141" i="223"/>
  <c r="AV141" i="223" s="1"/>
  <c r="AT81" i="223"/>
  <c r="AV81" i="223" s="1"/>
  <c r="AT40" i="223"/>
  <c r="AV40" i="223" s="1"/>
  <c r="AT302" i="223"/>
  <c r="AV302" i="223" s="1"/>
  <c r="AT361" i="223"/>
  <c r="AV361" i="223" s="1"/>
  <c r="AT458" i="223"/>
  <c r="AV458" i="223" s="1"/>
  <c r="AT248" i="223"/>
  <c r="AV248" i="223" s="1"/>
  <c r="AT157" i="223"/>
  <c r="AV157" i="223" s="1"/>
  <c r="AT520" i="223"/>
  <c r="AV520" i="223" s="1"/>
  <c r="AT244" i="223"/>
  <c r="AV244" i="223" s="1"/>
  <c r="AT138" i="223"/>
  <c r="AV138" i="223" s="1"/>
  <c r="AT94" i="223"/>
  <c r="AV94" i="223" s="1"/>
  <c r="AT15" i="223"/>
  <c r="AV15" i="223" s="1"/>
  <c r="AT90" i="223"/>
  <c r="AV90" i="223" s="1"/>
  <c r="AT82" i="223"/>
  <c r="AV82" i="223" s="1"/>
  <c r="AT473" i="223"/>
  <c r="AV473" i="223" s="1"/>
  <c r="AT159" i="223"/>
  <c r="AV159" i="223" s="1"/>
  <c r="AT508" i="223"/>
  <c r="AV508" i="223" s="1"/>
  <c r="AT127" i="223"/>
  <c r="AV127" i="223" s="1"/>
  <c r="AT455" i="223"/>
  <c r="AV455" i="223" s="1"/>
  <c r="AT163" i="223"/>
  <c r="AV163" i="223" s="1"/>
  <c r="AT440" i="223"/>
  <c r="AV440" i="223" s="1"/>
  <c r="AT136" i="223"/>
  <c r="AV136" i="223" s="1"/>
  <c r="AT517" i="223"/>
  <c r="AV517" i="223" s="1"/>
  <c r="AT115" i="223"/>
  <c r="AV115" i="223" s="1"/>
  <c r="AT442" i="223"/>
  <c r="AV442" i="223" s="1"/>
  <c r="AT315" i="223"/>
  <c r="AV315" i="223" s="1"/>
  <c r="AT216" i="223"/>
  <c r="AV216" i="223" s="1"/>
  <c r="AT324" i="223"/>
  <c r="AV324" i="223" s="1"/>
  <c r="AT251" i="223"/>
  <c r="AV251" i="223" s="1"/>
  <c r="AT429" i="223"/>
  <c r="AV429" i="223" s="1"/>
  <c r="AT384" i="223"/>
  <c r="AV384" i="223" s="1"/>
  <c r="AT240" i="223"/>
  <c r="AV240" i="223" s="1"/>
  <c r="AT188" i="223"/>
  <c r="AV188" i="223" s="1"/>
  <c r="AT325" i="223"/>
  <c r="AV325" i="223" s="1"/>
  <c r="AT424" i="223"/>
  <c r="AV424" i="223" s="1"/>
  <c r="AT192" i="223"/>
  <c r="AV192" i="223" s="1"/>
  <c r="AT252" i="223"/>
  <c r="AV252" i="223" s="1"/>
  <c r="U194" i="211"/>
  <c r="I6" i="211"/>
  <c r="U89" i="211"/>
  <c r="U503" i="211"/>
  <c r="U416" i="211"/>
  <c r="U443" i="211"/>
  <c r="U474" i="211"/>
  <c r="U502" i="211"/>
  <c r="U407" i="211"/>
  <c r="U382" i="211"/>
  <c r="U398" i="211"/>
  <c r="U380" i="211"/>
  <c r="U245" i="211"/>
  <c r="U280" i="211"/>
  <c r="U395" i="211"/>
  <c r="U269" i="211"/>
  <c r="U183" i="211"/>
  <c r="U100" i="211"/>
  <c r="U155" i="211"/>
  <c r="U293" i="211"/>
  <c r="U65" i="211"/>
  <c r="U124" i="211"/>
  <c r="U376" i="211"/>
  <c r="U38" i="211"/>
  <c r="U24" i="211"/>
  <c r="U499" i="211"/>
  <c r="U412" i="211"/>
  <c r="U439" i="211"/>
  <c r="U467" i="211"/>
  <c r="U498" i="211"/>
  <c r="U400" i="211"/>
  <c r="U378" i="211"/>
  <c r="U394" i="211"/>
  <c r="U384" i="211"/>
  <c r="U241" i="211"/>
  <c r="U276" i="211"/>
  <c r="U361" i="211"/>
  <c r="U262" i="211"/>
  <c r="U180" i="211"/>
  <c r="U304" i="211"/>
  <c r="U151" i="211"/>
  <c r="U259" i="211"/>
  <c r="U58" i="211"/>
  <c r="U120" i="211"/>
  <c r="U162" i="211"/>
  <c r="U34" i="211"/>
  <c r="U39" i="211"/>
  <c r="U97" i="211"/>
  <c r="U495" i="211"/>
  <c r="U408" i="211"/>
  <c r="U432" i="211"/>
  <c r="U463" i="211"/>
  <c r="U494" i="211"/>
  <c r="U396" i="211"/>
  <c r="AX396" i="211" s="1"/>
  <c r="U374" i="211"/>
  <c r="U390" i="211"/>
  <c r="U332" i="211"/>
  <c r="U237" i="211"/>
  <c r="U272" i="211"/>
  <c r="U346" i="211"/>
  <c r="U258" i="211"/>
  <c r="U176" i="211"/>
  <c r="U270" i="211"/>
  <c r="U144" i="211"/>
  <c r="U225" i="211"/>
  <c r="U199" i="211"/>
  <c r="U116" i="211"/>
  <c r="U158" i="211"/>
  <c r="U30" i="211"/>
  <c r="U44" i="211"/>
  <c r="U505" i="211"/>
  <c r="U217" i="211"/>
  <c r="AX217" i="211" s="1"/>
  <c r="U491" i="211"/>
  <c r="AX491" i="211" s="1"/>
  <c r="U404" i="211"/>
  <c r="U428" i="211"/>
  <c r="U459" i="211"/>
  <c r="U490" i="211"/>
  <c r="AX490" i="211" s="1"/>
  <c r="U392" i="211"/>
  <c r="U370" i="211"/>
  <c r="U383" i="211"/>
  <c r="U328" i="211"/>
  <c r="U230" i="211"/>
  <c r="U268" i="211"/>
  <c r="U338" i="211"/>
  <c r="U254" i="211"/>
  <c r="U172" i="211"/>
  <c r="U342" i="211"/>
  <c r="U140" i="211"/>
  <c r="U297" i="211"/>
  <c r="U179" i="211"/>
  <c r="U111" i="211"/>
  <c r="AX111" i="211" s="1"/>
  <c r="U154" i="211"/>
  <c r="U27" i="211"/>
  <c r="U15" i="211"/>
  <c r="U48" i="211"/>
  <c r="U145" i="211"/>
  <c r="U47" i="211"/>
  <c r="U484" i="211"/>
  <c r="U519" i="211"/>
  <c r="U424" i="211"/>
  <c r="U455" i="211"/>
  <c r="U483" i="211"/>
  <c r="U388" i="211"/>
  <c r="U367" i="211"/>
  <c r="U379" i="211"/>
  <c r="U324" i="211"/>
  <c r="U226" i="211"/>
  <c r="U265" i="211"/>
  <c r="U331" i="211"/>
  <c r="U247" i="211"/>
  <c r="U168" i="211"/>
  <c r="U278" i="211"/>
  <c r="U136" i="211"/>
  <c r="U263" i="211"/>
  <c r="U175" i="211"/>
  <c r="U107" i="211"/>
  <c r="U150" i="211"/>
  <c r="U13" i="211"/>
  <c r="U37" i="211"/>
  <c r="U51" i="211"/>
  <c r="U19" i="211"/>
  <c r="U66" i="211"/>
  <c r="U480" i="211"/>
  <c r="U515" i="211"/>
  <c r="U417" i="211"/>
  <c r="U452" i="211"/>
  <c r="U479" i="211"/>
  <c r="U381" i="211"/>
  <c r="U363" i="211"/>
  <c r="U375" i="211"/>
  <c r="AX375" i="211" s="1"/>
  <c r="U320" i="211"/>
  <c r="U222" i="211"/>
  <c r="U261" i="211"/>
  <c r="U327" i="211"/>
  <c r="U243" i="211"/>
  <c r="U161" i="211"/>
  <c r="U244" i="211"/>
  <c r="U132" i="211"/>
  <c r="U229" i="211"/>
  <c r="U171" i="211"/>
  <c r="U94" i="211"/>
  <c r="AX94" i="211" s="1"/>
  <c r="U105" i="211"/>
  <c r="U17" i="211"/>
  <c r="U216" i="211"/>
  <c r="U23" i="211"/>
  <c r="U74" i="211"/>
  <c r="U476" i="211"/>
  <c r="U511" i="211"/>
  <c r="U413" i="211"/>
  <c r="U448" i="211"/>
  <c r="U475" i="211"/>
  <c r="U377" i="211"/>
  <c r="U359" i="211"/>
  <c r="AX359" i="211" s="1"/>
  <c r="U371" i="211"/>
  <c r="U350" i="211"/>
  <c r="U218" i="211"/>
  <c r="U257" i="211"/>
  <c r="U323" i="211"/>
  <c r="U239" i="211"/>
  <c r="U157" i="211"/>
  <c r="U282" i="211"/>
  <c r="U129" i="211"/>
  <c r="U196" i="211"/>
  <c r="U167" i="211"/>
  <c r="U90" i="211"/>
  <c r="U103" i="211"/>
  <c r="U21" i="211"/>
  <c r="U233" i="211"/>
  <c r="U471" i="211"/>
  <c r="U29" i="211"/>
  <c r="U274" i="211"/>
  <c r="U54" i="211"/>
  <c r="U472" i="211"/>
  <c r="U507" i="211"/>
  <c r="U409" i="211"/>
  <c r="U444" i="211"/>
  <c r="U468" i="211"/>
  <c r="AX468" i="211" s="1"/>
  <c r="U373" i="211"/>
  <c r="U355" i="211"/>
  <c r="U364" i="211"/>
  <c r="U308" i="211"/>
  <c r="U211" i="211"/>
  <c r="U253" i="211"/>
  <c r="U319" i="211"/>
  <c r="U235" i="211"/>
  <c r="U153" i="211"/>
  <c r="U248" i="211"/>
  <c r="U125" i="211"/>
  <c r="U192" i="211"/>
  <c r="U251" i="211"/>
  <c r="U86" i="211"/>
  <c r="U95" i="211"/>
  <c r="U25" i="211"/>
  <c r="U81" i="211"/>
  <c r="U250" i="211"/>
  <c r="U14" i="211"/>
  <c r="U450" i="211"/>
  <c r="U481" i="211"/>
  <c r="U508" i="211"/>
  <c r="U421" i="211"/>
  <c r="U445" i="211"/>
  <c r="U347" i="211"/>
  <c r="AX347" i="211" s="1"/>
  <c r="U333" i="211"/>
  <c r="U341" i="211"/>
  <c r="U286" i="211"/>
  <c r="AX286" i="211" s="1"/>
  <c r="U353" i="211"/>
  <c r="U231" i="211"/>
  <c r="U309" i="211"/>
  <c r="U209" i="211"/>
  <c r="U134" i="211"/>
  <c r="U189" i="211"/>
  <c r="U102" i="211"/>
  <c r="U135" i="211"/>
  <c r="U99" i="211"/>
  <c r="U60" i="211"/>
  <c r="AX60" i="211" s="1"/>
  <c r="U72" i="211"/>
  <c r="U114" i="211"/>
  <c r="U31" i="211"/>
  <c r="U18" i="211"/>
  <c r="U141" i="211"/>
  <c r="U446" i="211"/>
  <c r="U477" i="211"/>
  <c r="U501" i="211"/>
  <c r="U418" i="211"/>
  <c r="U441" i="211"/>
  <c r="U343" i="211"/>
  <c r="U329" i="211"/>
  <c r="U337" i="211"/>
  <c r="U279" i="211"/>
  <c r="U391" i="211"/>
  <c r="U227" i="211"/>
  <c r="U303" i="211"/>
  <c r="U205" i="211"/>
  <c r="U127" i="211"/>
  <c r="U185" i="211"/>
  <c r="AX185" i="211" s="1"/>
  <c r="U98" i="211"/>
  <c r="U101" i="211"/>
  <c r="AX101" i="211" s="1"/>
  <c r="U240" i="211"/>
  <c r="U56" i="211"/>
  <c r="U68" i="211"/>
  <c r="U63" i="211"/>
  <c r="U435" i="211"/>
  <c r="U489" i="211"/>
  <c r="U426" i="211"/>
  <c r="U314" i="211"/>
  <c r="U264" i="211"/>
  <c r="U212" i="211"/>
  <c r="U372" i="211"/>
  <c r="U170" i="211"/>
  <c r="U84" i="211"/>
  <c r="U156" i="211"/>
  <c r="U78" i="211"/>
  <c r="U12" i="211"/>
  <c r="U431" i="211"/>
  <c r="U486" i="211"/>
  <c r="U422" i="211"/>
  <c r="U310" i="211"/>
  <c r="U260" i="211"/>
  <c r="U208" i="211"/>
  <c r="U195" i="211"/>
  <c r="AX195" i="211" s="1"/>
  <c r="U166" i="211"/>
  <c r="U77" i="211"/>
  <c r="U152" i="211"/>
  <c r="U93" i="211"/>
  <c r="U148" i="211"/>
  <c r="U427" i="211"/>
  <c r="U482" i="211"/>
  <c r="U415" i="211"/>
  <c r="U420" i="211"/>
  <c r="AX420" i="211" s="1"/>
  <c r="U256" i="211"/>
  <c r="U204" i="211"/>
  <c r="U191" i="211"/>
  <c r="U163" i="211"/>
  <c r="U73" i="211"/>
  <c r="U131" i="211"/>
  <c r="U423" i="211"/>
  <c r="U478" i="211"/>
  <c r="U411" i="211"/>
  <c r="U488" i="211"/>
  <c r="U252" i="211"/>
  <c r="U200" i="211"/>
  <c r="U187" i="211"/>
  <c r="U159" i="211"/>
  <c r="U69" i="211"/>
  <c r="AX69" i="211" s="1"/>
  <c r="U109" i="211"/>
  <c r="U26" i="211"/>
  <c r="U500" i="211"/>
  <c r="U440" i="211"/>
  <c r="U366" i="211"/>
  <c r="U360" i="211"/>
  <c r="U207" i="211"/>
  <c r="U313" i="211"/>
  <c r="U149" i="211"/>
  <c r="U121" i="211"/>
  <c r="U236" i="211"/>
  <c r="U91" i="211"/>
  <c r="U267" i="211"/>
  <c r="U33" i="211"/>
  <c r="U496" i="211"/>
  <c r="U433" i="211"/>
  <c r="U362" i="211"/>
  <c r="U356" i="211"/>
  <c r="U203" i="211"/>
  <c r="U306" i="211"/>
  <c r="U146" i="211"/>
  <c r="U117" i="211"/>
  <c r="U177" i="211"/>
  <c r="U87" i="211"/>
  <c r="U137" i="211"/>
  <c r="U284" i="211"/>
  <c r="U43" i="211"/>
  <c r="U492" i="211"/>
  <c r="U429" i="211"/>
  <c r="U358" i="211"/>
  <c r="U349" i="211"/>
  <c r="U403" i="211"/>
  <c r="AX403" i="211" s="1"/>
  <c r="U399" i="211"/>
  <c r="U142" i="211"/>
  <c r="U110" i="211"/>
  <c r="U173" i="211"/>
  <c r="U83" i="211"/>
  <c r="U165" i="211"/>
  <c r="U301" i="211"/>
  <c r="U46" i="211"/>
  <c r="U485" i="211"/>
  <c r="U425" i="211"/>
  <c r="U354" i="211"/>
  <c r="U345" i="211"/>
  <c r="U387" i="211"/>
  <c r="U365" i="211"/>
  <c r="U138" i="211"/>
  <c r="U106" i="211"/>
  <c r="AX106" i="211" s="1"/>
  <c r="U169" i="211"/>
  <c r="U76" i="211"/>
  <c r="U190" i="211"/>
  <c r="U55" i="211"/>
  <c r="U510" i="211"/>
  <c r="U451" i="211"/>
  <c r="U513" i="211"/>
  <c r="U393" i="211"/>
  <c r="U311" i="211"/>
  <c r="U291" i="211"/>
  <c r="U277" i="211"/>
  <c r="AX277" i="211" s="1"/>
  <c r="U108" i="211"/>
  <c r="U221" i="211"/>
  <c r="U202" i="211"/>
  <c r="U49" i="211"/>
  <c r="U16" i="211"/>
  <c r="U369" i="211"/>
  <c r="U50" i="211"/>
  <c r="U506" i="211"/>
  <c r="U447" i="211"/>
  <c r="U509" i="211"/>
  <c r="U389" i="211"/>
  <c r="AX389" i="211" s="1"/>
  <c r="U307" i="211"/>
  <c r="U287" i="211"/>
  <c r="U273" i="211"/>
  <c r="U104" i="211"/>
  <c r="U210" i="211"/>
  <c r="U128" i="211"/>
  <c r="U42" i="211"/>
  <c r="AX42" i="211" s="1"/>
  <c r="U20" i="211"/>
  <c r="U386" i="211"/>
  <c r="U458" i="211"/>
  <c r="U397" i="211"/>
  <c r="U295" i="211"/>
  <c r="AX295" i="211" s="1"/>
  <c r="U112" i="211"/>
  <c r="U118" i="211"/>
  <c r="U80" i="211"/>
  <c r="U410" i="211"/>
  <c r="U292" i="211"/>
  <c r="U35" i="211"/>
  <c r="U405" i="211"/>
  <c r="AX405" i="211" s="1"/>
  <c r="U348" i="211"/>
  <c r="U246" i="211"/>
  <c r="U312" i="211"/>
  <c r="U82" i="211"/>
  <c r="U61" i="211"/>
  <c r="U322" i="211"/>
  <c r="U41" i="211"/>
  <c r="U40" i="211"/>
  <c r="U520" i="211"/>
  <c r="U344" i="211"/>
  <c r="U242" i="211"/>
  <c r="U214" i="211"/>
  <c r="U75" i="211"/>
  <c r="U516" i="211"/>
  <c r="U340" i="211"/>
  <c r="U238" i="211"/>
  <c r="U197" i="211"/>
  <c r="U71" i="211"/>
  <c r="U133" i="211"/>
  <c r="U512" i="211"/>
  <c r="AX512" i="211" s="1"/>
  <c r="U336" i="211"/>
  <c r="U234" i="211"/>
  <c r="AX234" i="211" s="1"/>
  <c r="U193" i="211"/>
  <c r="U67" i="211"/>
  <c r="U186" i="211"/>
  <c r="U326" i="211"/>
  <c r="U406" i="211"/>
  <c r="AX406" i="211" s="1"/>
  <c r="U57" i="211"/>
  <c r="U85" i="211"/>
  <c r="U497" i="211"/>
  <c r="U325" i="211"/>
  <c r="U223" i="211"/>
  <c r="U178" i="211"/>
  <c r="U52" i="211"/>
  <c r="U285" i="211"/>
  <c r="U289" i="211"/>
  <c r="U493" i="211"/>
  <c r="U321" i="211"/>
  <c r="U219" i="211"/>
  <c r="U174" i="211"/>
  <c r="AX174" i="211" s="1"/>
  <c r="U160" i="211"/>
  <c r="U182" i="211"/>
  <c r="U518" i="211"/>
  <c r="U414" i="211"/>
  <c r="U330" i="211"/>
  <c r="U296" i="211"/>
  <c r="U316" i="211"/>
  <c r="U64" i="211"/>
  <c r="U335" i="211"/>
  <c r="U288" i="211"/>
  <c r="U465" i="211"/>
  <c r="U460" i="211"/>
  <c r="U298" i="211"/>
  <c r="U224" i="211"/>
  <c r="U184" i="211"/>
  <c r="U437" i="211"/>
  <c r="AX437" i="211" s="1"/>
  <c r="U290" i="211"/>
  <c r="AX290" i="211" s="1"/>
  <c r="U434" i="211"/>
  <c r="U92" i="211"/>
  <c r="U461" i="211"/>
  <c r="U456" i="211"/>
  <c r="U294" i="211"/>
  <c r="U220" i="211"/>
  <c r="U143" i="211"/>
  <c r="AX143" i="211" s="1"/>
  <c r="U457" i="211"/>
  <c r="U449" i="211"/>
  <c r="AX449" i="211" s="1"/>
  <c r="U213" i="211"/>
  <c r="U139" i="211"/>
  <c r="U442" i="211"/>
  <c r="U275" i="211"/>
  <c r="U201" i="211"/>
  <c r="U357" i="211"/>
  <c r="U70" i="211"/>
  <c r="U473" i="211"/>
  <c r="U88" i="211"/>
  <c r="U302" i="211"/>
  <c r="U352" i="211"/>
  <c r="U119" i="211"/>
  <c r="U22" i="211"/>
  <c r="U299" i="211"/>
  <c r="U188" i="211"/>
  <c r="U281" i="211"/>
  <c r="U228" i="211"/>
  <c r="U438" i="211"/>
  <c r="U115" i="211"/>
  <c r="U514" i="211"/>
  <c r="U318" i="211"/>
  <c r="U462" i="211"/>
  <c r="U469" i="211"/>
  <c r="U123" i="211"/>
  <c r="U36" i="211"/>
  <c r="U466" i="211"/>
  <c r="U517" i="211"/>
  <c r="U464" i="211"/>
  <c r="U206" i="211"/>
  <c r="U401" i="211"/>
  <c r="U32" i="211"/>
  <c r="U315" i="211"/>
  <c r="U305" i="211"/>
  <c r="U430" i="211"/>
  <c r="U126" i="211"/>
  <c r="U454" i="211"/>
  <c r="U53" i="211"/>
  <c r="U339" i="211"/>
  <c r="U122" i="211"/>
  <c r="U271" i="211"/>
  <c r="U255" i="211"/>
  <c r="AX255" i="211" s="1"/>
  <c r="AO6" i="222"/>
  <c r="AK29" i="2" s="1"/>
  <c r="U70" i="210"/>
  <c r="K6" i="210"/>
  <c r="AQ6" i="205"/>
  <c r="AM13" i="2" s="1"/>
  <c r="AR6" i="207"/>
  <c r="AN14" i="2" s="1"/>
  <c r="AV93" i="205"/>
  <c r="AV367" i="205"/>
  <c r="AV76" i="205"/>
  <c r="AV390" i="205"/>
  <c r="AV293" i="205"/>
  <c r="AV509" i="205"/>
  <c r="AV125" i="205"/>
  <c r="AV502" i="205"/>
  <c r="AV449" i="205"/>
  <c r="AV306" i="205"/>
  <c r="AV218" i="205"/>
  <c r="AV16" i="205"/>
  <c r="AV468" i="205"/>
  <c r="AV418" i="205"/>
  <c r="AV395" i="205"/>
  <c r="AV302" i="205"/>
  <c r="AV172" i="205"/>
  <c r="AV189" i="205"/>
  <c r="AV43" i="205"/>
  <c r="AV205" i="205"/>
  <c r="AV318" i="205"/>
  <c r="AV24" i="205"/>
  <c r="AV206" i="205"/>
  <c r="AV396" i="205"/>
  <c r="AV31" i="205"/>
  <c r="AV519" i="205"/>
  <c r="AV510" i="205"/>
  <c r="AV434" i="205"/>
  <c r="AV339" i="205"/>
  <c r="AV372" i="205"/>
  <c r="AV191" i="205"/>
  <c r="AV160" i="205"/>
  <c r="AV35" i="205"/>
  <c r="AV515" i="205"/>
  <c r="AV506" i="205"/>
  <c r="AV425" i="205"/>
  <c r="AV291" i="205"/>
  <c r="AV152" i="205"/>
  <c r="AV294" i="205"/>
  <c r="AV492" i="205"/>
  <c r="AV465" i="205"/>
  <c r="AV337" i="205"/>
  <c r="AV252" i="205"/>
  <c r="AV214" i="205"/>
  <c r="AV516" i="205"/>
  <c r="AV353" i="205"/>
  <c r="AV237" i="205"/>
  <c r="AV169" i="205"/>
  <c r="AV245" i="205"/>
  <c r="AV370" i="205"/>
  <c r="AV195" i="205"/>
  <c r="AV246" i="205"/>
  <c r="AV442" i="205"/>
  <c r="AV187" i="205"/>
  <c r="AV194" i="205"/>
  <c r="AV512" i="205"/>
  <c r="AV285" i="205"/>
  <c r="AV176" i="205"/>
  <c r="AV497" i="205"/>
  <c r="AV435" i="205"/>
  <c r="AV248" i="205"/>
  <c r="AV292" i="205"/>
  <c r="AV459" i="205"/>
  <c r="AV480" i="205"/>
  <c r="AV259" i="205"/>
  <c r="AV50" i="205"/>
  <c r="AV417" i="205"/>
  <c r="AV345" i="205"/>
  <c r="AV312" i="205"/>
  <c r="AV275" i="205"/>
  <c r="AV209" i="205"/>
  <c r="AV112" i="205"/>
  <c r="AV150" i="205"/>
  <c r="AV427" i="205"/>
  <c r="AV77" i="205"/>
  <c r="AK6" i="205"/>
  <c r="AN6" i="207"/>
  <c r="AJ14" i="2" s="1"/>
  <c r="AO6" i="209"/>
  <c r="AK16" i="2" s="1"/>
  <c r="AN6" i="211"/>
  <c r="AJ18" i="2" s="1"/>
  <c r="U133" i="217"/>
  <c r="U26" i="217"/>
  <c r="U14" i="217"/>
  <c r="U465" i="217"/>
  <c r="U492" i="217"/>
  <c r="U497" i="217"/>
  <c r="U414" i="217"/>
  <c r="U434" i="217"/>
  <c r="U361" i="217"/>
  <c r="U339" i="217"/>
  <c r="U366" i="217"/>
  <c r="U296" i="217"/>
  <c r="U207" i="217"/>
  <c r="U250" i="217"/>
  <c r="U305" i="217"/>
  <c r="U403" i="217"/>
  <c r="U221" i="217"/>
  <c r="U138" i="217"/>
  <c r="U159" i="217"/>
  <c r="U174" i="217"/>
  <c r="U107" i="217"/>
  <c r="U25" i="217"/>
  <c r="U129" i="217"/>
  <c r="U15" i="217"/>
  <c r="U106" i="217"/>
  <c r="U83" i="217"/>
  <c r="U95" i="217"/>
  <c r="U461" i="217"/>
  <c r="U485" i="217"/>
  <c r="U493" i="217"/>
  <c r="U410" i="217"/>
  <c r="U430" i="217"/>
  <c r="U357" i="217"/>
  <c r="U407" i="217"/>
  <c r="U349" i="217"/>
  <c r="U292" i="217"/>
  <c r="U203" i="217"/>
  <c r="U310" i="217"/>
  <c r="U291" i="217"/>
  <c r="U381" i="217"/>
  <c r="U217" i="217"/>
  <c r="U134" i="217"/>
  <c r="U295" i="217"/>
  <c r="U160" i="217"/>
  <c r="U103" i="217"/>
  <c r="U38" i="217"/>
  <c r="U16" i="217"/>
  <c r="U19" i="217"/>
  <c r="U93" i="217"/>
  <c r="U85" i="217"/>
  <c r="U100" i="217"/>
  <c r="U457" i="217"/>
  <c r="U481" i="217"/>
  <c r="U489" i="217"/>
  <c r="U406" i="217"/>
  <c r="U426" i="217"/>
  <c r="U353" i="217"/>
  <c r="U409" i="217"/>
  <c r="U332" i="217"/>
  <c r="U288" i="217"/>
  <c r="U196" i="217"/>
  <c r="U261" i="217"/>
  <c r="U268" i="217"/>
  <c r="U323" i="217"/>
  <c r="U214" i="217"/>
  <c r="U330" i="217"/>
  <c r="U234" i="217"/>
  <c r="U204" i="217"/>
  <c r="U99" i="217"/>
  <c r="U32" i="217"/>
  <c r="U57" i="217"/>
  <c r="U20" i="217"/>
  <c r="U23" i="217"/>
  <c r="U90" i="217"/>
  <c r="U105" i="217"/>
  <c r="U450" i="217"/>
  <c r="U477" i="217"/>
  <c r="U486" i="217"/>
  <c r="U517" i="217"/>
  <c r="U422" i="217"/>
  <c r="U350" i="217"/>
  <c r="U397" i="217"/>
  <c r="U404" i="217"/>
  <c r="U281" i="217"/>
  <c r="U192" i="217"/>
  <c r="U257" i="217"/>
  <c r="U262" i="217"/>
  <c r="U316" i="217"/>
  <c r="U210" i="217"/>
  <c r="U321" i="217"/>
  <c r="U219" i="217"/>
  <c r="U177" i="217"/>
  <c r="U92" i="217"/>
  <c r="U24" i="217"/>
  <c r="U34" i="217"/>
  <c r="U27" i="217"/>
  <c r="U124" i="217"/>
  <c r="U386" i="217"/>
  <c r="U12" i="217"/>
  <c r="U446" i="217"/>
  <c r="U473" i="217"/>
  <c r="U482" i="217"/>
  <c r="U513" i="217"/>
  <c r="U417" i="217"/>
  <c r="U346" i="217"/>
  <c r="U392" i="217"/>
  <c r="U393" i="217"/>
  <c r="U277" i="217"/>
  <c r="U188" i="217"/>
  <c r="U253" i="217"/>
  <c r="U258" i="217"/>
  <c r="U284" i="217"/>
  <c r="U206" i="217"/>
  <c r="U314" i="217"/>
  <c r="U156" i="217"/>
  <c r="U154" i="217"/>
  <c r="U88" i="217"/>
  <c r="U31" i="217"/>
  <c r="U30" i="217"/>
  <c r="U137" i="217"/>
  <c r="U131" i="217"/>
  <c r="U119" i="217"/>
  <c r="U442" i="217"/>
  <c r="U466" i="217"/>
  <c r="U478" i="217"/>
  <c r="U509" i="217"/>
  <c r="U415" i="217"/>
  <c r="U342" i="217"/>
  <c r="U382" i="217"/>
  <c r="U388" i="217"/>
  <c r="U273" i="217"/>
  <c r="U184" i="217"/>
  <c r="U333" i="217"/>
  <c r="U254" i="217"/>
  <c r="U278" i="217"/>
  <c r="U202" i="217"/>
  <c r="U306" i="217"/>
  <c r="U242" i="217"/>
  <c r="U132" i="217"/>
  <c r="U84" i="217"/>
  <c r="U71" i="217"/>
  <c r="U68" i="217"/>
  <c r="U44" i="217"/>
  <c r="U140" i="217"/>
  <c r="U115" i="217"/>
  <c r="U420" i="217"/>
  <c r="U499" i="217"/>
  <c r="U412" i="217"/>
  <c r="U432" i="217"/>
  <c r="U448" i="217"/>
  <c r="U475" i="217"/>
  <c r="U395" i="217"/>
  <c r="U401" i="217"/>
  <c r="U390" i="217"/>
  <c r="U344" i="217"/>
  <c r="U245" i="217"/>
  <c r="U282" i="217"/>
  <c r="U302" i="217"/>
  <c r="U220" i="217"/>
  <c r="U255" i="217"/>
  <c r="U172" i="217"/>
  <c r="U143" i="217"/>
  <c r="U179" i="217"/>
  <c r="U212" i="217"/>
  <c r="U50" i="217"/>
  <c r="U102" i="217"/>
  <c r="U49" i="217"/>
  <c r="U495" i="217"/>
  <c r="U408" i="217"/>
  <c r="U428" i="217"/>
  <c r="U444" i="217"/>
  <c r="U468" i="217"/>
  <c r="U391" i="217"/>
  <c r="U394" i="217"/>
  <c r="U375" i="217"/>
  <c r="U341" i="217"/>
  <c r="U241" i="217"/>
  <c r="U279" i="217"/>
  <c r="U280" i="217"/>
  <c r="U213" i="217"/>
  <c r="U251" i="217"/>
  <c r="U168" i="217"/>
  <c r="U127" i="217"/>
  <c r="U171" i="217"/>
  <c r="U193" i="217"/>
  <c r="U43" i="217"/>
  <c r="U112" i="217"/>
  <c r="U471" i="217"/>
  <c r="U42" i="217"/>
  <c r="U431" i="217"/>
  <c r="U508" i="217"/>
  <c r="U464" i="217"/>
  <c r="U327" i="217"/>
  <c r="U335" i="217"/>
  <c r="U237" i="217"/>
  <c r="U285" i="217"/>
  <c r="U297" i="217"/>
  <c r="U161" i="217"/>
  <c r="U150" i="217"/>
  <c r="U118" i="217"/>
  <c r="U40" i="217"/>
  <c r="U48" i="217"/>
  <c r="U427" i="217"/>
  <c r="U501" i="217"/>
  <c r="U460" i="217"/>
  <c r="U371" i="217"/>
  <c r="U400" i="217"/>
  <c r="U230" i="217"/>
  <c r="U274" i="217"/>
  <c r="U294" i="217"/>
  <c r="U157" i="217"/>
  <c r="U144" i="217"/>
  <c r="U111" i="217"/>
  <c r="U116" i="217"/>
  <c r="U53" i="217"/>
  <c r="U64" i="217"/>
  <c r="U197" i="217"/>
  <c r="U66" i="217"/>
  <c r="U423" i="217"/>
  <c r="U474" i="217"/>
  <c r="U456" i="217"/>
  <c r="U364" i="217"/>
  <c r="U383" i="217"/>
  <c r="U226" i="217"/>
  <c r="U336" i="217"/>
  <c r="U275" i="217"/>
  <c r="U153" i="217"/>
  <c r="U227" i="217"/>
  <c r="U77" i="217"/>
  <c r="U233" i="217"/>
  <c r="U29" i="217"/>
  <c r="U416" i="217"/>
  <c r="U467" i="217"/>
  <c r="U449" i="217"/>
  <c r="U367" i="217"/>
  <c r="U378" i="217"/>
  <c r="U222" i="217"/>
  <c r="U325" i="217"/>
  <c r="U289" i="217"/>
  <c r="U149" i="217"/>
  <c r="U216" i="217"/>
  <c r="U73" i="217"/>
  <c r="U110" i="217"/>
  <c r="U74" i="217"/>
  <c r="U37" i="217"/>
  <c r="U519" i="217"/>
  <c r="U463" i="217"/>
  <c r="U445" i="217"/>
  <c r="U389" i="217"/>
  <c r="U373" i="217"/>
  <c r="U218" i="217"/>
  <c r="U271" i="217"/>
  <c r="U286" i="217"/>
  <c r="U146" i="217"/>
  <c r="U163" i="217"/>
  <c r="U69" i="217"/>
  <c r="U125" i="217"/>
  <c r="U76" i="217"/>
  <c r="U515" i="217"/>
  <c r="U459" i="217"/>
  <c r="U441" i="217"/>
  <c r="U379" i="217"/>
  <c r="U358" i="217"/>
  <c r="U211" i="217"/>
  <c r="U265" i="217"/>
  <c r="U272" i="217"/>
  <c r="U142" i="217"/>
  <c r="U148" i="217"/>
  <c r="U65" i="217"/>
  <c r="U175" i="217"/>
  <c r="U97" i="217"/>
  <c r="U511" i="217"/>
  <c r="U455" i="217"/>
  <c r="U454" i="217"/>
  <c r="U374" i="217"/>
  <c r="U355" i="217"/>
  <c r="U345" i="217"/>
  <c r="U396" i="217"/>
  <c r="U263" i="217"/>
  <c r="U267" i="217"/>
  <c r="U141" i="217"/>
  <c r="U58" i="217"/>
  <c r="U87" i="217"/>
  <c r="U104" i="217"/>
  <c r="U301" i="217"/>
  <c r="U518" i="217"/>
  <c r="U507" i="217"/>
  <c r="U452" i="217"/>
  <c r="U413" i="217"/>
  <c r="U362" i="217"/>
  <c r="U347" i="217"/>
  <c r="U324" i="217"/>
  <c r="U320" i="217"/>
  <c r="U259" i="217"/>
  <c r="U155" i="217"/>
  <c r="U231" i="217"/>
  <c r="U54" i="217"/>
  <c r="U41" i="217"/>
  <c r="U109" i="217"/>
  <c r="U67" i="217"/>
  <c r="U46" i="217"/>
  <c r="U491" i="217"/>
  <c r="U451" i="217"/>
  <c r="U421" i="217"/>
  <c r="U387" i="217"/>
  <c r="U411" i="217"/>
  <c r="U307" i="217"/>
  <c r="U270" i="217"/>
  <c r="U239" i="217"/>
  <c r="U229" i="217"/>
  <c r="U123" i="217"/>
  <c r="U166" i="217"/>
  <c r="U17" i="217"/>
  <c r="U56" i="217"/>
  <c r="U114" i="217"/>
  <c r="U437" i="217"/>
  <c r="U63" i="217"/>
  <c r="U484" i="217"/>
  <c r="U447" i="217"/>
  <c r="U418" i="217"/>
  <c r="U384" i="217"/>
  <c r="U343" i="217"/>
  <c r="U303" i="217"/>
  <c r="U264" i="217"/>
  <c r="U235" i="217"/>
  <c r="U225" i="217"/>
  <c r="U309" i="217"/>
  <c r="U151" i="217"/>
  <c r="U21" i="217"/>
  <c r="U59" i="217"/>
  <c r="U52" i="217"/>
  <c r="U510" i="217"/>
  <c r="U433" i="217"/>
  <c r="U356" i="217"/>
  <c r="U312" i="217"/>
  <c r="U244" i="217"/>
  <c r="U186" i="217"/>
  <c r="U80" i="217"/>
  <c r="U503" i="217"/>
  <c r="U425" i="217"/>
  <c r="U354" i="217"/>
  <c r="U287" i="217"/>
  <c r="U236" i="217"/>
  <c r="U199" i="217"/>
  <c r="U94" i="217"/>
  <c r="U101" i="217"/>
  <c r="U480" i="217"/>
  <c r="U502" i="217"/>
  <c r="U328" i="217"/>
  <c r="U348" i="217"/>
  <c r="U195" i="217"/>
  <c r="U145" i="217"/>
  <c r="U61" i="217"/>
  <c r="U476" i="217"/>
  <c r="U498" i="217"/>
  <c r="U340" i="217"/>
  <c r="U329" i="217"/>
  <c r="U191" i="217"/>
  <c r="U238" i="217"/>
  <c r="U136" i="217"/>
  <c r="U472" i="217"/>
  <c r="U494" i="217"/>
  <c r="U370" i="217"/>
  <c r="U293" i="217"/>
  <c r="U187" i="217"/>
  <c r="U169" i="217"/>
  <c r="U182" i="217"/>
  <c r="U469" i="217"/>
  <c r="U490" i="217"/>
  <c r="U363" i="217"/>
  <c r="U290" i="217"/>
  <c r="U183" i="217"/>
  <c r="U139" i="217"/>
  <c r="U189" i="217"/>
  <c r="U75" i="217"/>
  <c r="U438" i="217"/>
  <c r="U483" i="217"/>
  <c r="U360" i="217"/>
  <c r="U318" i="217"/>
  <c r="U180" i="217"/>
  <c r="U126" i="217"/>
  <c r="U78" i="217"/>
  <c r="U435" i="217"/>
  <c r="U479" i="217"/>
  <c r="U337" i="217"/>
  <c r="U299" i="217"/>
  <c r="U176" i="217"/>
  <c r="U122" i="217"/>
  <c r="U36" i="217"/>
  <c r="U458" i="217"/>
  <c r="U399" i="217"/>
  <c r="U311" i="217"/>
  <c r="U243" i="217"/>
  <c r="U152" i="217"/>
  <c r="U520" i="217"/>
  <c r="U298" i="217"/>
  <c r="U167" i="217"/>
  <c r="U516" i="217"/>
  <c r="U276" i="217"/>
  <c r="U246" i="217"/>
  <c r="U512" i="217"/>
  <c r="U260" i="217"/>
  <c r="U170" i="217"/>
  <c r="U440" i="217"/>
  <c r="U256" i="217"/>
  <c r="U162" i="217"/>
  <c r="U429" i="217"/>
  <c r="U252" i="217"/>
  <c r="U173" i="217"/>
  <c r="U405" i="217"/>
  <c r="U319" i="217"/>
  <c r="U223" i="217"/>
  <c r="U47" i="217"/>
  <c r="U398" i="217"/>
  <c r="U304" i="217"/>
  <c r="U190" i="217"/>
  <c r="U89" i="217"/>
  <c r="U117" i="217"/>
  <c r="U488" i="217"/>
  <c r="U313" i="217"/>
  <c r="U200" i="217"/>
  <c r="U514" i="217"/>
  <c r="U338" i="217"/>
  <c r="U209" i="217"/>
  <c r="U86" i="217"/>
  <c r="U506" i="217"/>
  <c r="U331" i="217"/>
  <c r="U205" i="217"/>
  <c r="U51" i="217"/>
  <c r="U269" i="217"/>
  <c r="U165" i="217"/>
  <c r="U308" i="217"/>
  <c r="U247" i="217"/>
  <c r="U228" i="217"/>
  <c r="U224" i="217"/>
  <c r="U500" i="217"/>
  <c r="U201" i="217"/>
  <c r="U369" i="217"/>
  <c r="U496" i="217"/>
  <c r="U194" i="217"/>
  <c r="U352" i="217"/>
  <c r="U462" i="217"/>
  <c r="U248" i="217"/>
  <c r="U376" i="217"/>
  <c r="U39" i="217"/>
  <c r="U372" i="217"/>
  <c r="U35" i="217"/>
  <c r="U60" i="217"/>
  <c r="U81" i="217"/>
  <c r="U120" i="217"/>
  <c r="U380" i="217"/>
  <c r="U128" i="217"/>
  <c r="U82" i="217"/>
  <c r="U70" i="217"/>
  <c r="U365" i="217"/>
  <c r="U91" i="217"/>
  <c r="U443" i="217"/>
  <c r="U439" i="217"/>
  <c r="U359" i="217"/>
  <c r="U424" i="217"/>
  <c r="U326" i="217"/>
  <c r="U322" i="217"/>
  <c r="U315" i="217"/>
  <c r="U240" i="217"/>
  <c r="U377" i="217"/>
  <c r="U185" i="217"/>
  <c r="U178" i="217"/>
  <c r="U208" i="217"/>
  <c r="U121" i="217"/>
  <c r="U13" i="217"/>
  <c r="U505" i="217"/>
  <c r="I6" i="217"/>
  <c r="AP6" i="219"/>
  <c r="AL26" i="2" s="1"/>
  <c r="AT128" i="220"/>
  <c r="AT131" i="220"/>
  <c r="AV131" i="220" s="1"/>
  <c r="AT97" i="220"/>
  <c r="AV97" i="220" s="1"/>
  <c r="AT98" i="220"/>
  <c r="AV98" i="220" s="1"/>
  <c r="AT86" i="220"/>
  <c r="AV86" i="220" s="1"/>
  <c r="AT216" i="220"/>
  <c r="AT117" i="220"/>
  <c r="AV117" i="220" s="1"/>
  <c r="AT76" i="220"/>
  <c r="AT32" i="220"/>
  <c r="AT477" i="220"/>
  <c r="AV477" i="220" s="1"/>
  <c r="AT459" i="220"/>
  <c r="AV459" i="220" s="1"/>
  <c r="AT449" i="220"/>
  <c r="AV449" i="220" s="1"/>
  <c r="AT392" i="220"/>
  <c r="AV392" i="220" s="1"/>
  <c r="AT418" i="220"/>
  <c r="AV418" i="220" s="1"/>
  <c r="AT414" i="220"/>
  <c r="AT356" i="220"/>
  <c r="AT365" i="220"/>
  <c r="AV365" i="220" s="1"/>
  <c r="AT325" i="220"/>
  <c r="AV325" i="220" s="1"/>
  <c r="AT270" i="220"/>
  <c r="AV270" i="220" s="1"/>
  <c r="AT269" i="220"/>
  <c r="AV269" i="220" s="1"/>
  <c r="AT247" i="220"/>
  <c r="AV247" i="220" s="1"/>
  <c r="AT173" i="220"/>
  <c r="AV173" i="220" s="1"/>
  <c r="AT256" i="220"/>
  <c r="AV256" i="220" s="1"/>
  <c r="AT200" i="220"/>
  <c r="AT141" i="220"/>
  <c r="AT168" i="220"/>
  <c r="AV168" i="220" s="1"/>
  <c r="AT81" i="220"/>
  <c r="AV81" i="220" s="1"/>
  <c r="AT118" i="220"/>
  <c r="AV118" i="220" s="1"/>
  <c r="AT106" i="220"/>
  <c r="AV106" i="220" s="1"/>
  <c r="AT68" i="220"/>
  <c r="AV68" i="220" s="1"/>
  <c r="AT466" i="220"/>
  <c r="AT452" i="220"/>
  <c r="AT441" i="220"/>
  <c r="AT381" i="220"/>
  <c r="AV381" i="220" s="1"/>
  <c r="AT428" i="220"/>
  <c r="AV428" i="220" s="1"/>
  <c r="AT499" i="220"/>
  <c r="AV499" i="220" s="1"/>
  <c r="AT345" i="220"/>
  <c r="AV345" i="220" s="1"/>
  <c r="AT346" i="220"/>
  <c r="AT372" i="220"/>
  <c r="AV372" i="220" s="1"/>
  <c r="AT259" i="220"/>
  <c r="AT279" i="220"/>
  <c r="AT291" i="220"/>
  <c r="AT165" i="220"/>
  <c r="AV165" i="220" s="1"/>
  <c r="AT237" i="220"/>
  <c r="AV237" i="220" s="1"/>
  <c r="AT186" i="220"/>
  <c r="AV186" i="220" s="1"/>
  <c r="AT221" i="220"/>
  <c r="AV221" i="220" s="1"/>
  <c r="AT157" i="220"/>
  <c r="AT74" i="220"/>
  <c r="AV74" i="220" s="1"/>
  <c r="AT114" i="220"/>
  <c r="AV114" i="220" s="1"/>
  <c r="AT369" i="220"/>
  <c r="AV369" i="220" s="1"/>
  <c r="AT120" i="220"/>
  <c r="AV120" i="220" s="1"/>
  <c r="AT105" i="220"/>
  <c r="AV105" i="220" s="1"/>
  <c r="AT250" i="220"/>
  <c r="AV250" i="220" s="1"/>
  <c r="AT73" i="220"/>
  <c r="AV73" i="220" s="1"/>
  <c r="AT462" i="220"/>
  <c r="AV462" i="220" s="1"/>
  <c r="AT448" i="220"/>
  <c r="AT434" i="220"/>
  <c r="AT377" i="220"/>
  <c r="AT416" i="220"/>
  <c r="AV416" i="220" s="1"/>
  <c r="AT450" i="220"/>
  <c r="AV450" i="220" s="1"/>
  <c r="AT341" i="220"/>
  <c r="AV341" i="220" s="1"/>
  <c r="AT336" i="220"/>
  <c r="AV336" i="220" s="1"/>
  <c r="AT350" i="220"/>
  <c r="AT255" i="220"/>
  <c r="AT299" i="220"/>
  <c r="AV299" i="220" s="1"/>
  <c r="AT261" i="220"/>
  <c r="AV261" i="220" s="1"/>
  <c r="AT162" i="220"/>
  <c r="AV162" i="220" s="1"/>
  <c r="AT225" i="220"/>
  <c r="AV225" i="220" s="1"/>
  <c r="AT174" i="220"/>
  <c r="AV174" i="220" s="1"/>
  <c r="AT178" i="220"/>
  <c r="AV178" i="220" s="1"/>
  <c r="AT153" i="220"/>
  <c r="AV153" i="220" s="1"/>
  <c r="AT70" i="220"/>
  <c r="AV70" i="220" s="1"/>
  <c r="AT29" i="220"/>
  <c r="AT116" i="220"/>
  <c r="AV116" i="220" s="1"/>
  <c r="AT352" i="220"/>
  <c r="AV352" i="220" s="1"/>
  <c r="AT124" i="220"/>
  <c r="AV124" i="220" s="1"/>
  <c r="AT129" i="220"/>
  <c r="AV129" i="220" s="1"/>
  <c r="AT132" i="220"/>
  <c r="AV132" i="220" s="1"/>
  <c r="AT458" i="220"/>
  <c r="AT444" i="220"/>
  <c r="AT430" i="220"/>
  <c r="AV430" i="220" s="1"/>
  <c r="AT373" i="220"/>
  <c r="AV373" i="220" s="1"/>
  <c r="AT518" i="220"/>
  <c r="AV518" i="220" s="1"/>
  <c r="AT442" i="220"/>
  <c r="AV442" i="220" s="1"/>
  <c r="AT337" i="220"/>
  <c r="AT321" i="220"/>
  <c r="AV321" i="220" s="1"/>
  <c r="AT338" i="220"/>
  <c r="AV338" i="220" s="1"/>
  <c r="AT251" i="220"/>
  <c r="AT286" i="220"/>
  <c r="AT298" i="220"/>
  <c r="AV298" i="220" s="1"/>
  <c r="AT158" i="220"/>
  <c r="AV158" i="220" s="1"/>
  <c r="AT220" i="220"/>
  <c r="AV220" i="220" s="1"/>
  <c r="AT264" i="220"/>
  <c r="AV264" i="220" s="1"/>
  <c r="AT175" i="220"/>
  <c r="AV175" i="220" s="1"/>
  <c r="AT149" i="220"/>
  <c r="AT66" i="220"/>
  <c r="AV66" i="220" s="1"/>
  <c r="AT126" i="220"/>
  <c r="AV126" i="220" s="1"/>
  <c r="AT140" i="220"/>
  <c r="AV140" i="220" s="1"/>
  <c r="AT182" i="220"/>
  <c r="AV182" i="220" s="1"/>
  <c r="AT33" i="220"/>
  <c r="AV33" i="220" s="1"/>
  <c r="AT15" i="220"/>
  <c r="AV15" i="220" s="1"/>
  <c r="AT451" i="220"/>
  <c r="AV451" i="220" s="1"/>
  <c r="AT440" i="220"/>
  <c r="AV440" i="220" s="1"/>
  <c r="AT426" i="220"/>
  <c r="AT366" i="220"/>
  <c r="AT495" i="220"/>
  <c r="AT432" i="220"/>
  <c r="AV432" i="220" s="1"/>
  <c r="AT330" i="220"/>
  <c r="AV330" i="220" s="1"/>
  <c r="AT361" i="220"/>
  <c r="AV361" i="220" s="1"/>
  <c r="AT333" i="220"/>
  <c r="AV333" i="220" s="1"/>
  <c r="AT248" i="220"/>
  <c r="AT265" i="220"/>
  <c r="AT280" i="220"/>
  <c r="AV280" i="220" s="1"/>
  <c r="AT154" i="220"/>
  <c r="AV154" i="220" s="1"/>
  <c r="AT197" i="220"/>
  <c r="AV197" i="220" s="1"/>
  <c r="AT211" i="220"/>
  <c r="AV211" i="220" s="1"/>
  <c r="AT260" i="220"/>
  <c r="AV260" i="220" s="1"/>
  <c r="AT146" i="220"/>
  <c r="AV146" i="220" s="1"/>
  <c r="AT59" i="220"/>
  <c r="AV59" i="220" s="1"/>
  <c r="AT37" i="220"/>
  <c r="AV37" i="220" s="1"/>
  <c r="AT133" i="220"/>
  <c r="AV133" i="220" s="1"/>
  <c r="AT196" i="220"/>
  <c r="AT36" i="220"/>
  <c r="AV36" i="220" s="1"/>
  <c r="AT19" i="220"/>
  <c r="AV19" i="220" s="1"/>
  <c r="AT520" i="220"/>
  <c r="AV520" i="220" s="1"/>
  <c r="AT517" i="220"/>
  <c r="AV517" i="220" s="1"/>
  <c r="AT484" i="220"/>
  <c r="AT362" i="220"/>
  <c r="AT465" i="220"/>
  <c r="AV465" i="220" s="1"/>
  <c r="AT423" i="220"/>
  <c r="AV423" i="220" s="1"/>
  <c r="AT326" i="220"/>
  <c r="AV326" i="220" s="1"/>
  <c r="AT431" i="220"/>
  <c r="AV431" i="220" s="1"/>
  <c r="AT323" i="220"/>
  <c r="AV323" i="220" s="1"/>
  <c r="AT244" i="220"/>
  <c r="AV244" i="220" s="1"/>
  <c r="AT258" i="220"/>
  <c r="AV258" i="220" s="1"/>
  <c r="AT273" i="220"/>
  <c r="AT150" i="220"/>
  <c r="AT180" i="220"/>
  <c r="AT203" i="220"/>
  <c r="AV203" i="220" s="1"/>
  <c r="AT238" i="220"/>
  <c r="AV238" i="220" s="1"/>
  <c r="AT142" i="220"/>
  <c r="AV142" i="220" s="1"/>
  <c r="AT55" i="220"/>
  <c r="AV55" i="220" s="1"/>
  <c r="AT136" i="220"/>
  <c r="AV136" i="220" s="1"/>
  <c r="AT335" i="220"/>
  <c r="AV335" i="220" s="1"/>
  <c r="AT56" i="220"/>
  <c r="AV56" i="220" s="1"/>
  <c r="AT41" i="220"/>
  <c r="AT121" i="220"/>
  <c r="AV121" i="220" s="1"/>
  <c r="AT207" i="220"/>
  <c r="AV207" i="220" s="1"/>
  <c r="AT23" i="220"/>
  <c r="AV23" i="220" s="1"/>
  <c r="AT516" i="220"/>
  <c r="AV516" i="220" s="1"/>
  <c r="AT513" i="220"/>
  <c r="AV513" i="220" s="1"/>
  <c r="AT510" i="220"/>
  <c r="AT358" i="220"/>
  <c r="AT404" i="220"/>
  <c r="AT408" i="220"/>
  <c r="AV408" i="220" s="1"/>
  <c r="AT322" i="220"/>
  <c r="AV322" i="220" s="1"/>
  <c r="AT376" i="220"/>
  <c r="AV376" i="220" s="1"/>
  <c r="AT395" i="220"/>
  <c r="AT240" i="220"/>
  <c r="AT253" i="220"/>
  <c r="AT268" i="220"/>
  <c r="AV268" i="220" s="1"/>
  <c r="AT143" i="220"/>
  <c r="AV143" i="220" s="1"/>
  <c r="AT213" i="220"/>
  <c r="AV213" i="220" s="1"/>
  <c r="AT192" i="220"/>
  <c r="AV192" i="220" s="1"/>
  <c r="AT214" i="220"/>
  <c r="AV214" i="220" s="1"/>
  <c r="AT138" i="220"/>
  <c r="AV138" i="220" s="1"/>
  <c r="AT51" i="220"/>
  <c r="AV51" i="220" s="1"/>
  <c r="AT14" i="220"/>
  <c r="AT67" i="220"/>
  <c r="AV67" i="220" s="1"/>
  <c r="AT83" i="220"/>
  <c r="AV83" i="220" s="1"/>
  <c r="AT30" i="220"/>
  <c r="AV30" i="220" s="1"/>
  <c r="AT179" i="220"/>
  <c r="AV179" i="220" s="1"/>
  <c r="AT515" i="220"/>
  <c r="AV515" i="220" s="1"/>
  <c r="AT493" i="220"/>
  <c r="AV493" i="220" s="1"/>
  <c r="AT490" i="220"/>
  <c r="AV490" i="220" s="1"/>
  <c r="AT438" i="220"/>
  <c r="AT332" i="220"/>
  <c r="AV332" i="220" s="1"/>
  <c r="AT382" i="220"/>
  <c r="AV382" i="220" s="1"/>
  <c r="AT394" i="220"/>
  <c r="AV394" i="220" s="1"/>
  <c r="AT439" i="220"/>
  <c r="AV439" i="220" s="1"/>
  <c r="AT506" i="220"/>
  <c r="AV506" i="220" s="1"/>
  <c r="AT304" i="220"/>
  <c r="AV304" i="220" s="1"/>
  <c r="AT327" i="220"/>
  <c r="AV327" i="220" s="1"/>
  <c r="AT303" i="220"/>
  <c r="AV303" i="220" s="1"/>
  <c r="AT227" i="220"/>
  <c r="AT230" i="220"/>
  <c r="AT163" i="220"/>
  <c r="AV163" i="220" s="1"/>
  <c r="AT195" i="220"/>
  <c r="AV195" i="220" s="1"/>
  <c r="AT236" i="220"/>
  <c r="AV236" i="220" s="1"/>
  <c r="AT115" i="220"/>
  <c r="AV115" i="220" s="1"/>
  <c r="AT267" i="220"/>
  <c r="AV267" i="220" s="1"/>
  <c r="AT437" i="220"/>
  <c r="AV437" i="220" s="1"/>
  <c r="AT18" i="220"/>
  <c r="AV18" i="220" s="1"/>
  <c r="AT31" i="220"/>
  <c r="AV31" i="220" s="1"/>
  <c r="AT88" i="220"/>
  <c r="AV88" i="220" s="1"/>
  <c r="AT27" i="220"/>
  <c r="AV27" i="220" s="1"/>
  <c r="AT511" i="220"/>
  <c r="AV511" i="220" s="1"/>
  <c r="AT489" i="220"/>
  <c r="AT483" i="220"/>
  <c r="AV483" i="220" s="1"/>
  <c r="AT422" i="220"/>
  <c r="AT328" i="220"/>
  <c r="AT378" i="220"/>
  <c r="AT390" i="220"/>
  <c r="AV390" i="220" s="1"/>
  <c r="AT427" i="220"/>
  <c r="AV427" i="220" s="1"/>
  <c r="AT342" i="220"/>
  <c r="AV342" i="220" s="1"/>
  <c r="AT297" i="220"/>
  <c r="AV297" i="220" s="1"/>
  <c r="AT310" i="220"/>
  <c r="AT277" i="220"/>
  <c r="AT222" i="220"/>
  <c r="AV222" i="220" s="1"/>
  <c r="AT210" i="220"/>
  <c r="AV210" i="220" s="1"/>
  <c r="AT159" i="220"/>
  <c r="AV159" i="220" s="1"/>
  <c r="AT171" i="220"/>
  <c r="AV171" i="220" s="1"/>
  <c r="AT229" i="220"/>
  <c r="AV229" i="220" s="1"/>
  <c r="AT112" i="220"/>
  <c r="AV112" i="220" s="1"/>
  <c r="AT471" i="220"/>
  <c r="AV471" i="220" s="1"/>
  <c r="AT26" i="220"/>
  <c r="AV26" i="220" s="1"/>
  <c r="AT17" i="220"/>
  <c r="AV17" i="220" s="1"/>
  <c r="AT233" i="220"/>
  <c r="AT64" i="220"/>
  <c r="AV64" i="220" s="1"/>
  <c r="AT507" i="220"/>
  <c r="AV507" i="220" s="1"/>
  <c r="AT498" i="220"/>
  <c r="AV498" i="220" s="1"/>
  <c r="AT354" i="220"/>
  <c r="AV354" i="220" s="1"/>
  <c r="AT355" i="220"/>
  <c r="AT412" i="220"/>
  <c r="AT289" i="220"/>
  <c r="AV289" i="220" s="1"/>
  <c r="AT305" i="220"/>
  <c r="AV305" i="220" s="1"/>
  <c r="AT135" i="220"/>
  <c r="AT189" i="220"/>
  <c r="AV189" i="220" s="1"/>
  <c r="AT184" i="220"/>
  <c r="AV184" i="220" s="1"/>
  <c r="AT34" i="220"/>
  <c r="AV34" i="220" s="1"/>
  <c r="AT21" i="220"/>
  <c r="AV21" i="220" s="1"/>
  <c r="AT48" i="220"/>
  <c r="AV48" i="220" s="1"/>
  <c r="AT69" i="220"/>
  <c r="AV69" i="220" s="1"/>
  <c r="AT500" i="220"/>
  <c r="AT494" i="220"/>
  <c r="AV494" i="220" s="1"/>
  <c r="AT347" i="220"/>
  <c r="AV347" i="220" s="1"/>
  <c r="AT411" i="220"/>
  <c r="AV411" i="220" s="1"/>
  <c r="AT409" i="220"/>
  <c r="AV409" i="220" s="1"/>
  <c r="AT285" i="220"/>
  <c r="AV285" i="220" s="1"/>
  <c r="AT272" i="220"/>
  <c r="AT243" i="220"/>
  <c r="AV243" i="220" s="1"/>
  <c r="AT183" i="220"/>
  <c r="AV183" i="220" s="1"/>
  <c r="AT172" i="220"/>
  <c r="AV172" i="220" s="1"/>
  <c r="AT42" i="220"/>
  <c r="AV42" i="220" s="1"/>
  <c r="AT25" i="220"/>
  <c r="AV25" i="220" s="1"/>
  <c r="AT60" i="220"/>
  <c r="AT496" i="220"/>
  <c r="AV496" i="220" s="1"/>
  <c r="AT479" i="220"/>
  <c r="AT343" i="220"/>
  <c r="AT425" i="220"/>
  <c r="AV425" i="220" s="1"/>
  <c r="AT384" i="220"/>
  <c r="AV384" i="220" s="1"/>
  <c r="AT282" i="220"/>
  <c r="AV282" i="220" s="1"/>
  <c r="AT329" i="220"/>
  <c r="AV329" i="220" s="1"/>
  <c r="AT241" i="220"/>
  <c r="AV241" i="220" s="1"/>
  <c r="AT231" i="220"/>
  <c r="AT161" i="220"/>
  <c r="AT284" i="220"/>
  <c r="AV284" i="220" s="1"/>
  <c r="AT63" i="220"/>
  <c r="AV63" i="220" s="1"/>
  <c r="AT71" i="220"/>
  <c r="AT492" i="220"/>
  <c r="AV492" i="220" s="1"/>
  <c r="AT475" i="220"/>
  <c r="AV475" i="220" s="1"/>
  <c r="AT339" i="220"/>
  <c r="AT421" i="220"/>
  <c r="AV421" i="220" s="1"/>
  <c r="AT348" i="220"/>
  <c r="AT278" i="220"/>
  <c r="AT319" i="220"/>
  <c r="AT205" i="220"/>
  <c r="AV205" i="220" s="1"/>
  <c r="AT226" i="220"/>
  <c r="AV226" i="220" s="1"/>
  <c r="AT134" i="220"/>
  <c r="AV134" i="220" s="1"/>
  <c r="AT75" i="220"/>
  <c r="AV75" i="220" s="1"/>
  <c r="AT99" i="220"/>
  <c r="AV99" i="220" s="1"/>
  <c r="AT485" i="220"/>
  <c r="AT468" i="220"/>
  <c r="AV468" i="220" s="1"/>
  <c r="AT324" i="220"/>
  <c r="AT405" i="220"/>
  <c r="AT357" i="220"/>
  <c r="AV357" i="220" s="1"/>
  <c r="AT274" i="220"/>
  <c r="AV274" i="220" s="1"/>
  <c r="AT295" i="220"/>
  <c r="AV295" i="220" s="1"/>
  <c r="AT202" i="220"/>
  <c r="AV202" i="220" s="1"/>
  <c r="AT206" i="220"/>
  <c r="AT127" i="220"/>
  <c r="AT103" i="220"/>
  <c r="AV103" i="220" s="1"/>
  <c r="AT53" i="220"/>
  <c r="AV53" i="220" s="1"/>
  <c r="AT95" i="220"/>
  <c r="AV95" i="220" s="1"/>
  <c r="AT481" i="220"/>
  <c r="AV481" i="220" s="1"/>
  <c r="AT464" i="220"/>
  <c r="AT320" i="220"/>
  <c r="AT398" i="220"/>
  <c r="AT391" i="220"/>
  <c r="AT263" i="220"/>
  <c r="AV263" i="220" s="1"/>
  <c r="AT313" i="220"/>
  <c r="AV313" i="220" s="1"/>
  <c r="AT194" i="220"/>
  <c r="AV194" i="220" s="1"/>
  <c r="AT167" i="220"/>
  <c r="AV167" i="220" s="1"/>
  <c r="AT123" i="220"/>
  <c r="AV123" i="220" s="1"/>
  <c r="AT318" i="220"/>
  <c r="AV318" i="220" s="1"/>
  <c r="AT46" i="220"/>
  <c r="AT58" i="220"/>
  <c r="AV58" i="220" s="1"/>
  <c r="AT473" i="220"/>
  <c r="AT460" i="220"/>
  <c r="AV460" i="220" s="1"/>
  <c r="AT514" i="220"/>
  <c r="AV514" i="220" s="1"/>
  <c r="AT383" i="220"/>
  <c r="AV383" i="220" s="1"/>
  <c r="AT353" i="220"/>
  <c r="AT331" i="220"/>
  <c r="AV331" i="220" s="1"/>
  <c r="AT275" i="220"/>
  <c r="AT191" i="220"/>
  <c r="AV191" i="220" s="1"/>
  <c r="AT160" i="220"/>
  <c r="AV160" i="220" s="1"/>
  <c r="AT119" i="220"/>
  <c r="AV119" i="220" s="1"/>
  <c r="AT301" i="220"/>
  <c r="AV301" i="220" s="1"/>
  <c r="AT144" i="220"/>
  <c r="AV144" i="220" s="1"/>
  <c r="AT482" i="220"/>
  <c r="AV482" i="220" s="1"/>
  <c r="AT446" i="220"/>
  <c r="AV446" i="220" s="1"/>
  <c r="AT397" i="220"/>
  <c r="AT349" i="220"/>
  <c r="AT380" i="220"/>
  <c r="AT292" i="220"/>
  <c r="AV292" i="220" s="1"/>
  <c r="AT176" i="220"/>
  <c r="AV176" i="220" s="1"/>
  <c r="AT170" i="220"/>
  <c r="AV170" i="220" s="1"/>
  <c r="AT209" i="220"/>
  <c r="AV209" i="220" s="1"/>
  <c r="AT85" i="220"/>
  <c r="AV85" i="220" s="1"/>
  <c r="AT505" i="220"/>
  <c r="AT16" i="220"/>
  <c r="AV16" i="220" s="1"/>
  <c r="AT90" i="220"/>
  <c r="AV90" i="220" s="1"/>
  <c r="AT478" i="220"/>
  <c r="AV478" i="220" s="1"/>
  <c r="AT413" i="220"/>
  <c r="AV413" i="220" s="1"/>
  <c r="AT393" i="220"/>
  <c r="AT503" i="220"/>
  <c r="AV503" i="220" s="1"/>
  <c r="AT340" i="220"/>
  <c r="AV340" i="220" s="1"/>
  <c r="AT290" i="220"/>
  <c r="AV290" i="220" s="1"/>
  <c r="AT262" i="220"/>
  <c r="AT166" i="220"/>
  <c r="AV166" i="220" s="1"/>
  <c r="AT201" i="220"/>
  <c r="AV201" i="220" s="1"/>
  <c r="AT78" i="220"/>
  <c r="AV78" i="220" s="1"/>
  <c r="AT61" i="220"/>
  <c r="AV61" i="220" s="1"/>
  <c r="AT65" i="220"/>
  <c r="AV65" i="220" s="1"/>
  <c r="AT20" i="220"/>
  <c r="AT212" i="220"/>
  <c r="AT474" i="220"/>
  <c r="AV474" i="220" s="1"/>
  <c r="AT433" i="220"/>
  <c r="AV433" i="220" s="1"/>
  <c r="AT389" i="220"/>
  <c r="AV389" i="220" s="1"/>
  <c r="AT476" i="220"/>
  <c r="AV476" i="220" s="1"/>
  <c r="AT311" i="220"/>
  <c r="AV311" i="220" s="1"/>
  <c r="AT281" i="220"/>
  <c r="AV281" i="220" s="1"/>
  <c r="AT254" i="220"/>
  <c r="AV254" i="220" s="1"/>
  <c r="AT155" i="220"/>
  <c r="AT190" i="220"/>
  <c r="AT47" i="220"/>
  <c r="AT91" i="220"/>
  <c r="AV91" i="220" s="1"/>
  <c r="AT246" i="220"/>
  <c r="AV246" i="220" s="1"/>
  <c r="AT512" i="220"/>
  <c r="AV512" i="220" s="1"/>
  <c r="AT491" i="220"/>
  <c r="AV491" i="220" s="1"/>
  <c r="AT344" i="220"/>
  <c r="AV344" i="220" s="1"/>
  <c r="AT242" i="220"/>
  <c r="AT156" i="220"/>
  <c r="AV156" i="220" s="1"/>
  <c r="AT508" i="220"/>
  <c r="AV508" i="220" s="1"/>
  <c r="AT443" i="220"/>
  <c r="AV443" i="220" s="1"/>
  <c r="AT406" i="220"/>
  <c r="AV406" i="220" s="1"/>
  <c r="AT245" i="220"/>
  <c r="AV245" i="220" s="1"/>
  <c r="AT152" i="220"/>
  <c r="AV152" i="220" s="1"/>
  <c r="AT501" i="220"/>
  <c r="AV501" i="220" s="1"/>
  <c r="AT435" i="220"/>
  <c r="AT415" i="220"/>
  <c r="AT257" i="220"/>
  <c r="AV257" i="220" s="1"/>
  <c r="AT148" i="220"/>
  <c r="AV148" i="220" s="1"/>
  <c r="AT122" i="220"/>
  <c r="AV122" i="220" s="1"/>
  <c r="AT50" i="220"/>
  <c r="AT497" i="220"/>
  <c r="AT407" i="220"/>
  <c r="AT314" i="220"/>
  <c r="AT252" i="220"/>
  <c r="AV252" i="220" s="1"/>
  <c r="AT145" i="220"/>
  <c r="AV145" i="220" s="1"/>
  <c r="AT49" i="220"/>
  <c r="AV49" i="220" s="1"/>
  <c r="AT57" i="220"/>
  <c r="AV57" i="220" s="1"/>
  <c r="AT486" i="220"/>
  <c r="AV486" i="220" s="1"/>
  <c r="AT401" i="220"/>
  <c r="AV401" i="220" s="1"/>
  <c r="AT399" i="220"/>
  <c r="AV399" i="220" s="1"/>
  <c r="AT234" i="220"/>
  <c r="AT137" i="220"/>
  <c r="AT54" i="220"/>
  <c r="AV54" i="220" s="1"/>
  <c r="AT102" i="220"/>
  <c r="AV102" i="220" s="1"/>
  <c r="AT467" i="220"/>
  <c r="AV467" i="220" s="1"/>
  <c r="AT374" i="220"/>
  <c r="AV374" i="220" s="1"/>
  <c r="AT387" i="220"/>
  <c r="AV387" i="220" s="1"/>
  <c r="AT217" i="220"/>
  <c r="AT187" i="220"/>
  <c r="AT82" i="220"/>
  <c r="AV82" i="220" s="1"/>
  <c r="AT107" i="220"/>
  <c r="AV107" i="220" s="1"/>
  <c r="AT463" i="220"/>
  <c r="AV463" i="220" s="1"/>
  <c r="AT370" i="220"/>
  <c r="AV370" i="220" s="1"/>
  <c r="AT315" i="220"/>
  <c r="AV315" i="220" s="1"/>
  <c r="AT199" i="220"/>
  <c r="AV199" i="220" s="1"/>
  <c r="AT224" i="220"/>
  <c r="AV224" i="220" s="1"/>
  <c r="AT94" i="220"/>
  <c r="AV94" i="220" s="1"/>
  <c r="AT109" i="220"/>
  <c r="AT455" i="220"/>
  <c r="AT367" i="220"/>
  <c r="AV367" i="220" s="1"/>
  <c r="AT312" i="220"/>
  <c r="AV312" i="220" s="1"/>
  <c r="AT188" i="220"/>
  <c r="AV188" i="220" s="1"/>
  <c r="AT219" i="220"/>
  <c r="AV219" i="220" s="1"/>
  <c r="AT111" i="220"/>
  <c r="AT472" i="220"/>
  <c r="AT371" i="220"/>
  <c r="AV371" i="220" s="1"/>
  <c r="AT271" i="220"/>
  <c r="AV271" i="220" s="1"/>
  <c r="AT239" i="220"/>
  <c r="AV239" i="220" s="1"/>
  <c r="AT100" i="220"/>
  <c r="AV100" i="220" s="1"/>
  <c r="AT420" i="220"/>
  <c r="AV420" i="220" s="1"/>
  <c r="AT87" i="220"/>
  <c r="AV87" i="220" s="1"/>
  <c r="AT469" i="220"/>
  <c r="AV469" i="220" s="1"/>
  <c r="AT364" i="220"/>
  <c r="AT306" i="220"/>
  <c r="AT208" i="220"/>
  <c r="AV208" i="220" s="1"/>
  <c r="AT93" i="220"/>
  <c r="AV93" i="220" s="1"/>
  <c r="AT38" i="220"/>
  <c r="AV38" i="220" s="1"/>
  <c r="AT410" i="220"/>
  <c r="AV410" i="220" s="1"/>
  <c r="AT288" i="220"/>
  <c r="AV288" i="220" s="1"/>
  <c r="AT400" i="220"/>
  <c r="AT316" i="220"/>
  <c r="AT80" i="220"/>
  <c r="AV80" i="220" s="1"/>
  <c r="AT396" i="220"/>
  <c r="AV396" i="220" s="1"/>
  <c r="AT309" i="220"/>
  <c r="AV309" i="220" s="1"/>
  <c r="AT388" i="220"/>
  <c r="AV388" i="220" s="1"/>
  <c r="AT307" i="220"/>
  <c r="AV307" i="220" s="1"/>
  <c r="AT35" i="220"/>
  <c r="AV35" i="220" s="1"/>
  <c r="AT363" i="220"/>
  <c r="AV363" i="220" s="1"/>
  <c r="AT169" i="220"/>
  <c r="AT43" i="220"/>
  <c r="AV43" i="220" s="1"/>
  <c r="AT359" i="220"/>
  <c r="AT139" i="220"/>
  <c r="AV139" i="220" s="1"/>
  <c r="AT379" i="220"/>
  <c r="AV379" i="220" s="1"/>
  <c r="AT185" i="220"/>
  <c r="AT386" i="220"/>
  <c r="AV386" i="220" s="1"/>
  <c r="AT52" i="220"/>
  <c r="AV52" i="220" s="1"/>
  <c r="AT375" i="220"/>
  <c r="AV375" i="220" s="1"/>
  <c r="AT287" i="220"/>
  <c r="AT12" i="220"/>
  <c r="AV12" i="220" s="1"/>
  <c r="AT39" i="220"/>
  <c r="AV39" i="220" s="1"/>
  <c r="AT92" i="220"/>
  <c r="AV92" i="220" s="1"/>
  <c r="AT360" i="220"/>
  <c r="AV360" i="220" s="1"/>
  <c r="AT177" i="220"/>
  <c r="AV177" i="220" s="1"/>
  <c r="AT403" i="220"/>
  <c r="AV403" i="220" s="1"/>
  <c r="AT22" i="220"/>
  <c r="AV22" i="220" s="1"/>
  <c r="AT110" i="220"/>
  <c r="AT480" i="220"/>
  <c r="AT223" i="220"/>
  <c r="AV223" i="220" s="1"/>
  <c r="AT125" i="220"/>
  <c r="AV125" i="220" s="1"/>
  <c r="AT302" i="220"/>
  <c r="AT24" i="220"/>
  <c r="AV24" i="220" s="1"/>
  <c r="AT276" i="220"/>
  <c r="AT84" i="220"/>
  <c r="AT151" i="220"/>
  <c r="AV151" i="220" s="1"/>
  <c r="AT101" i="220"/>
  <c r="AV101" i="220" s="1"/>
  <c r="AT235" i="220"/>
  <c r="AV235" i="220" s="1"/>
  <c r="AT228" i="220"/>
  <c r="AV228" i="220" s="1"/>
  <c r="AT519" i="220"/>
  <c r="AV519" i="220" s="1"/>
  <c r="AT218" i="220"/>
  <c r="AV218" i="220" s="1"/>
  <c r="AT509" i="220"/>
  <c r="AV509" i="220" s="1"/>
  <c r="AT204" i="220"/>
  <c r="AT502" i="220"/>
  <c r="AT193" i="220"/>
  <c r="AV193" i="220" s="1"/>
  <c r="AT77" i="220"/>
  <c r="AV77" i="220" s="1"/>
  <c r="AT461" i="220"/>
  <c r="AV461" i="220" s="1"/>
  <c r="AT454" i="220"/>
  <c r="AV454" i="220" s="1"/>
  <c r="AT447" i="220"/>
  <c r="AT488" i="220"/>
  <c r="AV488" i="220" s="1"/>
  <c r="AT424" i="220"/>
  <c r="AV424" i="220" s="1"/>
  <c r="AT417" i="220"/>
  <c r="AV417" i="220" s="1"/>
  <c r="AT429" i="220"/>
  <c r="AV429" i="220" s="1"/>
  <c r="AT308" i="220"/>
  <c r="AV308" i="220" s="1"/>
  <c r="AT293" i="220"/>
  <c r="AV293" i="220" s="1"/>
  <c r="AT296" i="220"/>
  <c r="AV296" i="220" s="1"/>
  <c r="AT294" i="220"/>
  <c r="AV294" i="220" s="1"/>
  <c r="AT108" i="220"/>
  <c r="AV108" i="220" s="1"/>
  <c r="AT13" i="220"/>
  <c r="AT89" i="220"/>
  <c r="AV89" i="220" s="1"/>
  <c r="AT456" i="220"/>
  <c r="AT445" i="220"/>
  <c r="AV445" i="220" s="1"/>
  <c r="AT457" i="220"/>
  <c r="AV457" i="220" s="1"/>
  <c r="AT44" i="220"/>
  <c r="AV44" i="220" s="1"/>
  <c r="AT104" i="220"/>
  <c r="AV104" i="220" s="1"/>
  <c r="AT72" i="220"/>
  <c r="AV72" i="220" s="1"/>
  <c r="W6" i="220"/>
  <c r="AT58" i="219"/>
  <c r="AV58" i="219" s="1"/>
  <c r="AT70" i="219"/>
  <c r="AV70" i="219" s="1"/>
  <c r="AT90" i="219"/>
  <c r="AV90" i="219" s="1"/>
  <c r="AT120" i="219"/>
  <c r="AV120" i="219" s="1"/>
  <c r="AT78" i="219"/>
  <c r="AV78" i="219" s="1"/>
  <c r="AT74" i="219"/>
  <c r="AV74" i="219" s="1"/>
  <c r="AT94" i="219"/>
  <c r="AV94" i="219" s="1"/>
  <c r="AT82" i="219"/>
  <c r="AT44" i="219"/>
  <c r="AV44" i="219" s="1"/>
  <c r="AT60" i="219"/>
  <c r="AV60" i="219" s="1"/>
  <c r="AT52" i="219"/>
  <c r="AV52" i="219" s="1"/>
  <c r="AT86" i="219"/>
  <c r="AV86" i="219" s="1"/>
  <c r="W6" i="219"/>
  <c r="AT97" i="219"/>
  <c r="AV97" i="219" s="1"/>
  <c r="AT17" i="219"/>
  <c r="AT71" i="219"/>
  <c r="AT101" i="219"/>
  <c r="AV101" i="219" s="1"/>
  <c r="AT124" i="219"/>
  <c r="AV124" i="219" s="1"/>
  <c r="AT481" i="219"/>
  <c r="AV481" i="219" s="1"/>
  <c r="AT478" i="219"/>
  <c r="AV478" i="219" s="1"/>
  <c r="AT456" i="219"/>
  <c r="AV456" i="219" s="1"/>
  <c r="AT352" i="219"/>
  <c r="AV352" i="219" s="1"/>
  <c r="AT405" i="219"/>
  <c r="AT444" i="219"/>
  <c r="AV444" i="219" s="1"/>
  <c r="AT358" i="219"/>
  <c r="AV358" i="219" s="1"/>
  <c r="AT440" i="219"/>
  <c r="AV440" i="219" s="1"/>
  <c r="AT304" i="219"/>
  <c r="AV304" i="219" s="1"/>
  <c r="AT339" i="219"/>
  <c r="AV339" i="219" s="1"/>
  <c r="AT299" i="219"/>
  <c r="AV299" i="219" s="1"/>
  <c r="AT235" i="219"/>
  <c r="AV235" i="219" s="1"/>
  <c r="AT315" i="219"/>
  <c r="AV315" i="219" s="1"/>
  <c r="AT192" i="219"/>
  <c r="AV192" i="219" s="1"/>
  <c r="AT236" i="219"/>
  <c r="AV236" i="219" s="1"/>
  <c r="AT155" i="219"/>
  <c r="AV155" i="219" s="1"/>
  <c r="AT146" i="219"/>
  <c r="AV146" i="219" s="1"/>
  <c r="AT73" i="219"/>
  <c r="AV73" i="219" s="1"/>
  <c r="AT149" i="219"/>
  <c r="AV149" i="219" s="1"/>
  <c r="AT25" i="219"/>
  <c r="AV25" i="219" s="1"/>
  <c r="AT43" i="219"/>
  <c r="AV43" i="219" s="1"/>
  <c r="AT473" i="219"/>
  <c r="AT467" i="219"/>
  <c r="AT445" i="219"/>
  <c r="AV445" i="219" s="1"/>
  <c r="AT345" i="219"/>
  <c r="AV345" i="219" s="1"/>
  <c r="AT395" i="219"/>
  <c r="AV395" i="219" s="1"/>
  <c r="AT518" i="219"/>
  <c r="AV518" i="219" s="1"/>
  <c r="AT465" i="219"/>
  <c r="AV465" i="219" s="1"/>
  <c r="AT404" i="219"/>
  <c r="AV404" i="219" s="1"/>
  <c r="AT293" i="219"/>
  <c r="AT319" i="219"/>
  <c r="AV319" i="219" s="1"/>
  <c r="AT291" i="219"/>
  <c r="AV291" i="219" s="1"/>
  <c r="AT228" i="219"/>
  <c r="AV228" i="219" s="1"/>
  <c r="AT281" i="219"/>
  <c r="AV281" i="219" s="1"/>
  <c r="AT184" i="219"/>
  <c r="AV184" i="219" s="1"/>
  <c r="AT221" i="219"/>
  <c r="AV221" i="219" s="1"/>
  <c r="AT227" i="219"/>
  <c r="AV227" i="219" s="1"/>
  <c r="AT154" i="219"/>
  <c r="AV154" i="219" s="1"/>
  <c r="AT65" i="219"/>
  <c r="AV65" i="219" s="1"/>
  <c r="AT145" i="219"/>
  <c r="AV145" i="219" s="1"/>
  <c r="AT14" i="219"/>
  <c r="AV14" i="219" s="1"/>
  <c r="AT284" i="219"/>
  <c r="AV284" i="219" s="1"/>
  <c r="AT505" i="219"/>
  <c r="AV505" i="219" s="1"/>
  <c r="AT32" i="219"/>
  <c r="AV32" i="219" s="1"/>
  <c r="AT466" i="219"/>
  <c r="AV466" i="219" s="1"/>
  <c r="AT463" i="219"/>
  <c r="AV463" i="219" s="1"/>
  <c r="AT441" i="219"/>
  <c r="AV441" i="219" s="1"/>
  <c r="AT341" i="219"/>
  <c r="AV341" i="219" s="1"/>
  <c r="AT391" i="219"/>
  <c r="AV391" i="219" s="1"/>
  <c r="AT495" i="219"/>
  <c r="AV495" i="219" s="1"/>
  <c r="AT422" i="219"/>
  <c r="AV422" i="219" s="1"/>
  <c r="AT330" i="219"/>
  <c r="AV330" i="219" s="1"/>
  <c r="AT289" i="219"/>
  <c r="AV289" i="219" s="1"/>
  <c r="AT312" i="219"/>
  <c r="AV312" i="219" s="1"/>
  <c r="AT287" i="219"/>
  <c r="AV287" i="219" s="1"/>
  <c r="AT220" i="219"/>
  <c r="AV220" i="219" s="1"/>
  <c r="AT279" i="219"/>
  <c r="AV279" i="219" s="1"/>
  <c r="AT177" i="219"/>
  <c r="AV177" i="219" s="1"/>
  <c r="AT348" i="219"/>
  <c r="AV348" i="219" s="1"/>
  <c r="AT219" i="219"/>
  <c r="AV219" i="219" s="1"/>
  <c r="AT222" i="219"/>
  <c r="AV222" i="219" s="1"/>
  <c r="AT230" i="219"/>
  <c r="AT179" i="219"/>
  <c r="AV179" i="219" s="1"/>
  <c r="AT18" i="219"/>
  <c r="AV18" i="219" s="1"/>
  <c r="AT199" i="219"/>
  <c r="AV199" i="219" s="1"/>
  <c r="AT437" i="219"/>
  <c r="AV437" i="219" s="1"/>
  <c r="AT36" i="219"/>
  <c r="AV36" i="219" s="1"/>
  <c r="AT182" i="219"/>
  <c r="AV182" i="219" s="1"/>
  <c r="AT462" i="219"/>
  <c r="AV462" i="219" s="1"/>
  <c r="AT459" i="219"/>
  <c r="AT434" i="219"/>
  <c r="AV434" i="219" s="1"/>
  <c r="AT337" i="219"/>
  <c r="AV337" i="219" s="1"/>
  <c r="AT387" i="219"/>
  <c r="AV387" i="219" s="1"/>
  <c r="AT469" i="219"/>
  <c r="AV469" i="219" s="1"/>
  <c r="AT420" i="219"/>
  <c r="AV420" i="219" s="1"/>
  <c r="AT320" i="219"/>
  <c r="AV320" i="219" s="1"/>
  <c r="AT285" i="219"/>
  <c r="AT401" i="219"/>
  <c r="AT280" i="219"/>
  <c r="AV280" i="219" s="1"/>
  <c r="AT217" i="219"/>
  <c r="AV217" i="219" s="1"/>
  <c r="AT277" i="219"/>
  <c r="AV277" i="219" s="1"/>
  <c r="AT173" i="219"/>
  <c r="AV173" i="219" s="1"/>
  <c r="AT305" i="219"/>
  <c r="AV305" i="219" s="1"/>
  <c r="AT298" i="219"/>
  <c r="AV298" i="219" s="1"/>
  <c r="AT186" i="219"/>
  <c r="AV186" i="219" s="1"/>
  <c r="AT156" i="219"/>
  <c r="AV156" i="219" s="1"/>
  <c r="AT139" i="219"/>
  <c r="AV139" i="219" s="1"/>
  <c r="AT22" i="219"/>
  <c r="AV22" i="219" s="1"/>
  <c r="AT165" i="219"/>
  <c r="AV165" i="219" s="1"/>
  <c r="AT471" i="219"/>
  <c r="AV471" i="219" s="1"/>
  <c r="AT40" i="219"/>
  <c r="AV40" i="219" s="1"/>
  <c r="AT458" i="219"/>
  <c r="AV458" i="219" s="1"/>
  <c r="AT455" i="219"/>
  <c r="AV455" i="219" s="1"/>
  <c r="AT430" i="219"/>
  <c r="AT510" i="219"/>
  <c r="AT384" i="219"/>
  <c r="AV384" i="219" s="1"/>
  <c r="AT431" i="219"/>
  <c r="AV431" i="219" s="1"/>
  <c r="AT418" i="219"/>
  <c r="AV418" i="219" s="1"/>
  <c r="AT313" i="219"/>
  <c r="AV313" i="219" s="1"/>
  <c r="AT282" i="219"/>
  <c r="AV282" i="219" s="1"/>
  <c r="AT397" i="219"/>
  <c r="AV397" i="219" s="1"/>
  <c r="AT276" i="219"/>
  <c r="AT214" i="219"/>
  <c r="AT275" i="219"/>
  <c r="AV275" i="219" s="1"/>
  <c r="AT169" i="219"/>
  <c r="AV169" i="219" s="1"/>
  <c r="AT224" i="219"/>
  <c r="AV224" i="219" s="1"/>
  <c r="AT286" i="219"/>
  <c r="AV286" i="219" s="1"/>
  <c r="AT144" i="219"/>
  <c r="AV144" i="219" s="1"/>
  <c r="AT201" i="219"/>
  <c r="AT135" i="219"/>
  <c r="AV135" i="219" s="1"/>
  <c r="AT26" i="219"/>
  <c r="AV26" i="219" s="1"/>
  <c r="AT49" i="219"/>
  <c r="AV49" i="219" s="1"/>
  <c r="AT80" i="219"/>
  <c r="AV80" i="219" s="1"/>
  <c r="AT109" i="219"/>
  <c r="AV109" i="219" s="1"/>
  <c r="AT451" i="219"/>
  <c r="AV451" i="219" s="1"/>
  <c r="AT452" i="219"/>
  <c r="AV452" i="219" s="1"/>
  <c r="AT426" i="219"/>
  <c r="AV426" i="219" s="1"/>
  <c r="AT432" i="219"/>
  <c r="AT380" i="219"/>
  <c r="AT472" i="219"/>
  <c r="AV472" i="219" s="1"/>
  <c r="AT416" i="219"/>
  <c r="AV416" i="219" s="1"/>
  <c r="AT344" i="219"/>
  <c r="AV344" i="219" s="1"/>
  <c r="AT278" i="219"/>
  <c r="AV278" i="219" s="1"/>
  <c r="AT393" i="219"/>
  <c r="AV393" i="219" s="1"/>
  <c r="AT272" i="219"/>
  <c r="AV272" i="219" s="1"/>
  <c r="AT210" i="219"/>
  <c r="AV210" i="219" s="1"/>
  <c r="AT273" i="219"/>
  <c r="AV273" i="219" s="1"/>
  <c r="AT322" i="219"/>
  <c r="AV322" i="219" s="1"/>
  <c r="AT212" i="219"/>
  <c r="AV212" i="219" s="1"/>
  <c r="AT140" i="219"/>
  <c r="AV140" i="219" s="1"/>
  <c r="AT141" i="219"/>
  <c r="AV141" i="219" s="1"/>
  <c r="AT158" i="219"/>
  <c r="AV158" i="219" s="1"/>
  <c r="AT216" i="219"/>
  <c r="AV216" i="219" s="1"/>
  <c r="AT29" i="219"/>
  <c r="AV29" i="219" s="1"/>
  <c r="AT57" i="219"/>
  <c r="AT116" i="219"/>
  <c r="AV116" i="219" s="1"/>
  <c r="AT15" i="219"/>
  <c r="AV15" i="219" s="1"/>
  <c r="AT50" i="219"/>
  <c r="AV50" i="219" s="1"/>
  <c r="AT447" i="219"/>
  <c r="AV447" i="219" s="1"/>
  <c r="AT517" i="219"/>
  <c r="AV517" i="219" s="1"/>
  <c r="AT484" i="219"/>
  <c r="AV484" i="219" s="1"/>
  <c r="AT423" i="219"/>
  <c r="AT376" i="219"/>
  <c r="AV376" i="219" s="1"/>
  <c r="AT446" i="219"/>
  <c r="AV446" i="219" s="1"/>
  <c r="AT414" i="219"/>
  <c r="AV414" i="219" s="1"/>
  <c r="AT332" i="219"/>
  <c r="AV332" i="219" s="1"/>
  <c r="AT274" i="219"/>
  <c r="AV274" i="219" s="1"/>
  <c r="AT389" i="219"/>
  <c r="AV389" i="219" s="1"/>
  <c r="AT268" i="219"/>
  <c r="AV268" i="219" s="1"/>
  <c r="AT206" i="219"/>
  <c r="AV206" i="219" s="1"/>
  <c r="AT271" i="219"/>
  <c r="AV271" i="219" s="1"/>
  <c r="AT264" i="219"/>
  <c r="AV264" i="219" s="1"/>
  <c r="AT208" i="219"/>
  <c r="AV208" i="219" s="1"/>
  <c r="AT136" i="219"/>
  <c r="AV136" i="219" s="1"/>
  <c r="AT137" i="219"/>
  <c r="AV137" i="219" s="1"/>
  <c r="AT142" i="219"/>
  <c r="AV142" i="219" s="1"/>
  <c r="AT213" i="219"/>
  <c r="AT33" i="219"/>
  <c r="AV33" i="219" s="1"/>
  <c r="AT20" i="219"/>
  <c r="AV20" i="219" s="1"/>
  <c r="AT34" i="219"/>
  <c r="AV34" i="219" s="1"/>
  <c r="AT515" i="219"/>
  <c r="AV515" i="219" s="1"/>
  <c r="AT512" i="219"/>
  <c r="AV512" i="219" s="1"/>
  <c r="AT494" i="219"/>
  <c r="AV494" i="219" s="1"/>
  <c r="AT386" i="219"/>
  <c r="AV386" i="219" s="1"/>
  <c r="AT411" i="219"/>
  <c r="AV411" i="219" s="1"/>
  <c r="AT353" i="219"/>
  <c r="AV353" i="219" s="1"/>
  <c r="AT392" i="219"/>
  <c r="AT476" i="219"/>
  <c r="AV476" i="219" s="1"/>
  <c r="AT340" i="219"/>
  <c r="AV340" i="219" s="1"/>
  <c r="AT251" i="219"/>
  <c r="AV251" i="219" s="1"/>
  <c r="AT370" i="219"/>
  <c r="AV370" i="219" s="1"/>
  <c r="AT246" i="219"/>
  <c r="AV246" i="219" s="1"/>
  <c r="AT183" i="219"/>
  <c r="AV183" i="219" s="1"/>
  <c r="AT223" i="219"/>
  <c r="AV223" i="219" s="1"/>
  <c r="AT254" i="219"/>
  <c r="AV254" i="219" s="1"/>
  <c r="AT189" i="219"/>
  <c r="AV189" i="219" s="1"/>
  <c r="AT117" i="219"/>
  <c r="AV117" i="219" s="1"/>
  <c r="AT111" i="219"/>
  <c r="AV111" i="219" s="1"/>
  <c r="AT119" i="219"/>
  <c r="AV119" i="219" s="1"/>
  <c r="AT63" i="219"/>
  <c r="AV63" i="219" s="1"/>
  <c r="AT55" i="219"/>
  <c r="AV55" i="219" s="1"/>
  <c r="AT98" i="219"/>
  <c r="AV98" i="219" s="1"/>
  <c r="AT54" i="219"/>
  <c r="AV54" i="219" s="1"/>
  <c r="AT24" i="219"/>
  <c r="AV24" i="219" s="1"/>
  <c r="AT64" i="219"/>
  <c r="AV64" i="219" s="1"/>
  <c r="AT38" i="219"/>
  <c r="AV38" i="219" s="1"/>
  <c r="AT511" i="219"/>
  <c r="AV511" i="219" s="1"/>
  <c r="AT508" i="219"/>
  <c r="AV508" i="219" s="1"/>
  <c r="AT490" i="219"/>
  <c r="AV490" i="219" s="1"/>
  <c r="AT383" i="219"/>
  <c r="AT409" i="219"/>
  <c r="AV409" i="219" s="1"/>
  <c r="AT350" i="219"/>
  <c r="AV350" i="219" s="1"/>
  <c r="AT388" i="219"/>
  <c r="AV388" i="219" s="1"/>
  <c r="AT433" i="219"/>
  <c r="AV433" i="219" s="1"/>
  <c r="AT311" i="219"/>
  <c r="AV311" i="219" s="1"/>
  <c r="AT329" i="219"/>
  <c r="AV329" i="219" s="1"/>
  <c r="AT354" i="219"/>
  <c r="AV354" i="219" s="1"/>
  <c r="AT242" i="219"/>
  <c r="AT180" i="219"/>
  <c r="AT294" i="219"/>
  <c r="AV294" i="219" s="1"/>
  <c r="AT252" i="219"/>
  <c r="AV252" i="219" s="1"/>
  <c r="AT185" i="219"/>
  <c r="AV185" i="219" s="1"/>
  <c r="AT110" i="219"/>
  <c r="AV110" i="219" s="1"/>
  <c r="AT107" i="219"/>
  <c r="AV107" i="219" s="1"/>
  <c r="AT115" i="219"/>
  <c r="AV115" i="219" s="1"/>
  <c r="AT68" i="219"/>
  <c r="AV68" i="219" s="1"/>
  <c r="AT301" i="219"/>
  <c r="AV301" i="219" s="1"/>
  <c r="AT48" i="219"/>
  <c r="AV48" i="219" s="1"/>
  <c r="AT105" i="219"/>
  <c r="AV105" i="219" s="1"/>
  <c r="AT488" i="219"/>
  <c r="AV488" i="219" s="1"/>
  <c r="AT475" i="219"/>
  <c r="AV475" i="219" s="1"/>
  <c r="AT407" i="219"/>
  <c r="AV407" i="219" s="1"/>
  <c r="AT400" i="219"/>
  <c r="AV400" i="219" s="1"/>
  <c r="AT307" i="219"/>
  <c r="AT355" i="219"/>
  <c r="AV355" i="219" s="1"/>
  <c r="AT288" i="219"/>
  <c r="AV288" i="219" s="1"/>
  <c r="AT226" i="219"/>
  <c r="AV226" i="219" s="1"/>
  <c r="AT193" i="219"/>
  <c r="AV193" i="219" s="1"/>
  <c r="AT126" i="219"/>
  <c r="AV126" i="219" s="1"/>
  <c r="AT160" i="219"/>
  <c r="AV160" i="219" s="1"/>
  <c r="AT19" i="219"/>
  <c r="AV19" i="219" s="1"/>
  <c r="AT485" i="219"/>
  <c r="AV485" i="219" s="1"/>
  <c r="AT468" i="219"/>
  <c r="AV468" i="219" s="1"/>
  <c r="AT450" i="219"/>
  <c r="AV450" i="219" s="1"/>
  <c r="AT396" i="219"/>
  <c r="AV396" i="219" s="1"/>
  <c r="AT303" i="219"/>
  <c r="AV303" i="219" s="1"/>
  <c r="AT336" i="219"/>
  <c r="AV336" i="219" s="1"/>
  <c r="AT290" i="219"/>
  <c r="AV290" i="219" s="1"/>
  <c r="AT211" i="219"/>
  <c r="AT178" i="219"/>
  <c r="AT122" i="219"/>
  <c r="AT209" i="219"/>
  <c r="AV209" i="219" s="1"/>
  <c r="AT233" i="219"/>
  <c r="AV233" i="219" s="1"/>
  <c r="AT56" i="219"/>
  <c r="AV56" i="219" s="1"/>
  <c r="AT23" i="219"/>
  <c r="AV23" i="219" s="1"/>
  <c r="AT477" i="219"/>
  <c r="AV477" i="219" s="1"/>
  <c r="AT464" i="219"/>
  <c r="AV464" i="219" s="1"/>
  <c r="AT425" i="219"/>
  <c r="AT381" i="219"/>
  <c r="AV381" i="219" s="1"/>
  <c r="AT347" i="219"/>
  <c r="AV347" i="219" s="1"/>
  <c r="AT333" i="219"/>
  <c r="AV333" i="219" s="1"/>
  <c r="AT247" i="219"/>
  <c r="AV247" i="219" s="1"/>
  <c r="AT207" i="219"/>
  <c r="AV207" i="219" s="1"/>
  <c r="AT174" i="219"/>
  <c r="AV174" i="219" s="1"/>
  <c r="AT118" i="219"/>
  <c r="AV118" i="219" s="1"/>
  <c r="AT162" i="219"/>
  <c r="AV162" i="219" s="1"/>
  <c r="AT27" i="219"/>
  <c r="AV27" i="219" s="1"/>
  <c r="AT443" i="219"/>
  <c r="AT460" i="219"/>
  <c r="AV460" i="219" s="1"/>
  <c r="AT514" i="219"/>
  <c r="AV514" i="219" s="1"/>
  <c r="AT377" i="219"/>
  <c r="AV377" i="219" s="1"/>
  <c r="AT318" i="219"/>
  <c r="AV318" i="219" s="1"/>
  <c r="AT382" i="219"/>
  <c r="AV382" i="219" s="1"/>
  <c r="AT225" i="219"/>
  <c r="AV225" i="219" s="1"/>
  <c r="AT203" i="219"/>
  <c r="AV203" i="219" s="1"/>
  <c r="AT170" i="219"/>
  <c r="AV170" i="219" s="1"/>
  <c r="AT103" i="219"/>
  <c r="AV103" i="219" s="1"/>
  <c r="AT143" i="219"/>
  <c r="AV143" i="219" s="1"/>
  <c r="AT114" i="219"/>
  <c r="AV114" i="219" s="1"/>
  <c r="AT83" i="219"/>
  <c r="AV83" i="219" s="1"/>
  <c r="AT30" i="219"/>
  <c r="AV30" i="219" s="1"/>
  <c r="AT439" i="219"/>
  <c r="AT449" i="219"/>
  <c r="AV449" i="219" s="1"/>
  <c r="AT491" i="219"/>
  <c r="AV491" i="219" s="1"/>
  <c r="AT373" i="219"/>
  <c r="AV373" i="219" s="1"/>
  <c r="AT506" i="219"/>
  <c r="AV506" i="219" s="1"/>
  <c r="AT378" i="219"/>
  <c r="AV378" i="219" s="1"/>
  <c r="AT202" i="219"/>
  <c r="AV202" i="219" s="1"/>
  <c r="AT196" i="219"/>
  <c r="AT166" i="219"/>
  <c r="AT99" i="219"/>
  <c r="AV99" i="219" s="1"/>
  <c r="AT42" i="219"/>
  <c r="AV42" i="219" s="1"/>
  <c r="AT520" i="219"/>
  <c r="AV520" i="219" s="1"/>
  <c r="AT442" i="219"/>
  <c r="AV442" i="219" s="1"/>
  <c r="AT427" i="219"/>
  <c r="AT369" i="219"/>
  <c r="AV369" i="219" s="1"/>
  <c r="AT457" i="219"/>
  <c r="AV457" i="219" s="1"/>
  <c r="AT374" i="219"/>
  <c r="AV374" i="219" s="1"/>
  <c r="AT195" i="219"/>
  <c r="AT188" i="219"/>
  <c r="AV188" i="219" s="1"/>
  <c r="AT163" i="219"/>
  <c r="AV163" i="219" s="1"/>
  <c r="AT92" i="219"/>
  <c r="AV92" i="219" s="1"/>
  <c r="AT87" i="219"/>
  <c r="AV87" i="219" s="1"/>
  <c r="AT53" i="219"/>
  <c r="AV53" i="219" s="1"/>
  <c r="AT516" i="219"/>
  <c r="AV516" i="219" s="1"/>
  <c r="AT398" i="219"/>
  <c r="AV398" i="219" s="1"/>
  <c r="AT399" i="219"/>
  <c r="AV399" i="219" s="1"/>
  <c r="AT366" i="219"/>
  <c r="AV366" i="219" s="1"/>
  <c r="AT343" i="219"/>
  <c r="AV343" i="219" s="1"/>
  <c r="AT328" i="219"/>
  <c r="AV328" i="219" s="1"/>
  <c r="AT191" i="219"/>
  <c r="AV191" i="219" s="1"/>
  <c r="AT262" i="219"/>
  <c r="AV262" i="219" s="1"/>
  <c r="AT159" i="219"/>
  <c r="AV159" i="219" s="1"/>
  <c r="AT88" i="219"/>
  <c r="AV88" i="219" s="1"/>
  <c r="AT37" i="219"/>
  <c r="AV37" i="219" s="1"/>
  <c r="AT31" i="219"/>
  <c r="AV31" i="219" s="1"/>
  <c r="AT482" i="219"/>
  <c r="AV482" i="219" s="1"/>
  <c r="AT364" i="219"/>
  <c r="AV364" i="219" s="1"/>
  <c r="AT342" i="219"/>
  <c r="AV342" i="219" s="1"/>
  <c r="AT406" i="219"/>
  <c r="AV406" i="219" s="1"/>
  <c r="AT263" i="219"/>
  <c r="AT295" i="219"/>
  <c r="AT157" i="219"/>
  <c r="AV157" i="219" s="1"/>
  <c r="AT309" i="219"/>
  <c r="AV309" i="219" s="1"/>
  <c r="AT205" i="219"/>
  <c r="AV205" i="219" s="1"/>
  <c r="AT127" i="219"/>
  <c r="AV127" i="219" s="1"/>
  <c r="AT76" i="219"/>
  <c r="AV76" i="219" s="1"/>
  <c r="AT106" i="219"/>
  <c r="AV106" i="219" s="1"/>
  <c r="AT35" i="219"/>
  <c r="AV35" i="219" s="1"/>
  <c r="AT474" i="219"/>
  <c r="AT360" i="219"/>
  <c r="AV360" i="219" s="1"/>
  <c r="AT338" i="219"/>
  <c r="AV338" i="219" s="1"/>
  <c r="AT424" i="219"/>
  <c r="AV424" i="219" s="1"/>
  <c r="AT259" i="219"/>
  <c r="AV259" i="219" s="1"/>
  <c r="AT265" i="219"/>
  <c r="AV265" i="219" s="1"/>
  <c r="AT153" i="219"/>
  <c r="AV153" i="219" s="1"/>
  <c r="AT296" i="219"/>
  <c r="AT175" i="219"/>
  <c r="AV175" i="219" s="1"/>
  <c r="AT123" i="219"/>
  <c r="AV123" i="219" s="1"/>
  <c r="AT190" i="219"/>
  <c r="AV190" i="219" s="1"/>
  <c r="AT39" i="219"/>
  <c r="AV39" i="219" s="1"/>
  <c r="AT81" i="219"/>
  <c r="AV81" i="219" s="1"/>
  <c r="AT513" i="219"/>
  <c r="AV513" i="219" s="1"/>
  <c r="AT356" i="219"/>
  <c r="AV356" i="219" s="1"/>
  <c r="AT331" i="219"/>
  <c r="AV331" i="219" s="1"/>
  <c r="AT503" i="219"/>
  <c r="AV503" i="219" s="1"/>
  <c r="AT255" i="219"/>
  <c r="AV255" i="219" s="1"/>
  <c r="AT261" i="219"/>
  <c r="AV261" i="219" s="1"/>
  <c r="AT292" i="219"/>
  <c r="AV292" i="219" s="1"/>
  <c r="AT248" i="219"/>
  <c r="AV248" i="219" s="1"/>
  <c r="AT167" i="219"/>
  <c r="AV167" i="219" s="1"/>
  <c r="AT112" i="219"/>
  <c r="AV112" i="219" s="1"/>
  <c r="AT13" i="219"/>
  <c r="AV13" i="219" s="1"/>
  <c r="AT85" i="219"/>
  <c r="AV85" i="219" s="1"/>
  <c r="AT509" i="219"/>
  <c r="AV509" i="219" s="1"/>
  <c r="AT327" i="219"/>
  <c r="AT321" i="219"/>
  <c r="AV321" i="219" s="1"/>
  <c r="AT269" i="219"/>
  <c r="AV269" i="219" s="1"/>
  <c r="AT152" i="219"/>
  <c r="AV152" i="219" s="1"/>
  <c r="AT21" i="219"/>
  <c r="AV21" i="219" s="1"/>
  <c r="AT502" i="219"/>
  <c r="AV502" i="219" s="1"/>
  <c r="AT323" i="219"/>
  <c r="AV323" i="219" s="1"/>
  <c r="AT314" i="219"/>
  <c r="AT245" i="219"/>
  <c r="AT150" i="219"/>
  <c r="AV150" i="219" s="1"/>
  <c r="AT67" i="219"/>
  <c r="AV67" i="219" s="1"/>
  <c r="AT89" i="219"/>
  <c r="AV89" i="219" s="1"/>
  <c r="AT498" i="219"/>
  <c r="AV498" i="219" s="1"/>
  <c r="AT429" i="219"/>
  <c r="AV429" i="219" s="1"/>
  <c r="AT367" i="219"/>
  <c r="AT240" i="219"/>
  <c r="AV240" i="219" s="1"/>
  <c r="AT148" i="219"/>
  <c r="AV148" i="219" s="1"/>
  <c r="AT100" i="219"/>
  <c r="AV100" i="219" s="1"/>
  <c r="AT93" i="219"/>
  <c r="AV93" i="219" s="1"/>
  <c r="AT483" i="219"/>
  <c r="AV483" i="219" s="1"/>
  <c r="AT438" i="219"/>
  <c r="AV438" i="219" s="1"/>
  <c r="AT363" i="219"/>
  <c r="AV363" i="219" s="1"/>
  <c r="AT231" i="219"/>
  <c r="AV231" i="219" s="1"/>
  <c r="AT244" i="219"/>
  <c r="AT104" i="219"/>
  <c r="AV104" i="219" s="1"/>
  <c r="AT479" i="219"/>
  <c r="AV479" i="219" s="1"/>
  <c r="AT403" i="219"/>
  <c r="AV403" i="219" s="1"/>
  <c r="AT359" i="219"/>
  <c r="AV359" i="219" s="1"/>
  <c r="AT243" i="219"/>
  <c r="AV243" i="219" s="1"/>
  <c r="AT133" i="219"/>
  <c r="AV133" i="219" s="1"/>
  <c r="AT267" i="219"/>
  <c r="AV267" i="219" s="1"/>
  <c r="AT46" i="219"/>
  <c r="AV46" i="219" s="1"/>
  <c r="AT61" i="219"/>
  <c r="AV61" i="219" s="1"/>
  <c r="AT394" i="219"/>
  <c r="AV394" i="219" s="1"/>
  <c r="AT362" i="219"/>
  <c r="AV362" i="219" s="1"/>
  <c r="AT326" i="219"/>
  <c r="AV326" i="219" s="1"/>
  <c r="AT260" i="219"/>
  <c r="AV260" i="219" s="1"/>
  <c r="AT84" i="219"/>
  <c r="AV84" i="219" s="1"/>
  <c r="AT131" i="219"/>
  <c r="AV131" i="219" s="1"/>
  <c r="AT66" i="219"/>
  <c r="AV66" i="219" s="1"/>
  <c r="AT390" i="219"/>
  <c r="AV390" i="219" s="1"/>
  <c r="AT499" i="219"/>
  <c r="AV499" i="219" s="1"/>
  <c r="AT324" i="219"/>
  <c r="AV324" i="219" s="1"/>
  <c r="AT258" i="219"/>
  <c r="AV258" i="219" s="1"/>
  <c r="AT77" i="219"/>
  <c r="AV77" i="219" s="1"/>
  <c r="AT454" i="219"/>
  <c r="AV454" i="219" s="1"/>
  <c r="AT128" i="219"/>
  <c r="AV128" i="219" s="1"/>
  <c r="AT379" i="219"/>
  <c r="AV379" i="219" s="1"/>
  <c r="AT412" i="219"/>
  <c r="AV412" i="219" s="1"/>
  <c r="AT310" i="219"/>
  <c r="AV310" i="219" s="1"/>
  <c r="AT256" i="219"/>
  <c r="AV256" i="219" s="1"/>
  <c r="AT69" i="219"/>
  <c r="AV69" i="219" s="1"/>
  <c r="AT500" i="219"/>
  <c r="AV500" i="219" s="1"/>
  <c r="AT417" i="219"/>
  <c r="AV417" i="219" s="1"/>
  <c r="AT480" i="219"/>
  <c r="AT238" i="219"/>
  <c r="AV238" i="219" s="1"/>
  <c r="AT204" i="219"/>
  <c r="AV204" i="219" s="1"/>
  <c r="AT194" i="219"/>
  <c r="AV194" i="219" s="1"/>
  <c r="AT75" i="219"/>
  <c r="AV75" i="219" s="1"/>
  <c r="AT496" i="219"/>
  <c r="AT415" i="219"/>
  <c r="AV415" i="219" s="1"/>
  <c r="AT448" i="219"/>
  <c r="AT234" i="219"/>
  <c r="AV234" i="219" s="1"/>
  <c r="AT200" i="219"/>
  <c r="AV200" i="219" s="1"/>
  <c r="AT171" i="219"/>
  <c r="AV171" i="219" s="1"/>
  <c r="AT16" i="219"/>
  <c r="AV16" i="219" s="1"/>
  <c r="AT371" i="219"/>
  <c r="AV371" i="219" s="1"/>
  <c r="AT302" i="219"/>
  <c r="AV302" i="219" s="1"/>
  <c r="AT134" i="219"/>
  <c r="AV134" i="219" s="1"/>
  <c r="AT51" i="219"/>
  <c r="AV51" i="219" s="1"/>
  <c r="AT349" i="219"/>
  <c r="AV349" i="219" s="1"/>
  <c r="AT257" i="219"/>
  <c r="AV257" i="219" s="1"/>
  <c r="AT108" i="219"/>
  <c r="AV108" i="219" s="1"/>
  <c r="AT59" i="219"/>
  <c r="AV59" i="219" s="1"/>
  <c r="AT421" i="219"/>
  <c r="AV421" i="219" s="1"/>
  <c r="AT253" i="219"/>
  <c r="AV253" i="219" s="1"/>
  <c r="AT237" i="219"/>
  <c r="AV237" i="219" s="1"/>
  <c r="AT413" i="219"/>
  <c r="AV413" i="219" s="1"/>
  <c r="AT335" i="219"/>
  <c r="AT151" i="219"/>
  <c r="AV151" i="219" s="1"/>
  <c r="AT372" i="219"/>
  <c r="AV372" i="219" s="1"/>
  <c r="AT187" i="219"/>
  <c r="AV187" i="219" s="1"/>
  <c r="AT41" i="219"/>
  <c r="AV41" i="219" s="1"/>
  <c r="AT91" i="219"/>
  <c r="AV91" i="219" s="1"/>
  <c r="AT365" i="219"/>
  <c r="AV365" i="219" s="1"/>
  <c r="AT176" i="219"/>
  <c r="AV176" i="219" s="1"/>
  <c r="AT95" i="219"/>
  <c r="AT361" i="219"/>
  <c r="AT172" i="219"/>
  <c r="AV172" i="219" s="1"/>
  <c r="AT47" i="219"/>
  <c r="AV47" i="219" s="1"/>
  <c r="AT357" i="219"/>
  <c r="AV357" i="219" s="1"/>
  <c r="AT168" i="219"/>
  <c r="AV168" i="219" s="1"/>
  <c r="AT72" i="219"/>
  <c r="AV72" i="219" s="1"/>
  <c r="AT346" i="219"/>
  <c r="AV346" i="219" s="1"/>
  <c r="AT161" i="219"/>
  <c r="AV161" i="219" s="1"/>
  <c r="AT507" i="219"/>
  <c r="AV507" i="219" s="1"/>
  <c r="AT435" i="219"/>
  <c r="AV435" i="219" s="1"/>
  <c r="AT229" i="219"/>
  <c r="AV229" i="219" s="1"/>
  <c r="AT489" i="219"/>
  <c r="AV489" i="219" s="1"/>
  <c r="AT125" i="219"/>
  <c r="AV125" i="219" s="1"/>
  <c r="AT486" i="219"/>
  <c r="AV486" i="219" s="1"/>
  <c r="AT121" i="219"/>
  <c r="AV121" i="219" s="1"/>
  <c r="AT375" i="219"/>
  <c r="AT138" i="219"/>
  <c r="AT410" i="219"/>
  <c r="AV410" i="219" s="1"/>
  <c r="AT408" i="219"/>
  <c r="AV408" i="219" s="1"/>
  <c r="AT461" i="219"/>
  <c r="AV461" i="219" s="1"/>
  <c r="AT428" i="219"/>
  <c r="AV428" i="219" s="1"/>
  <c r="AT325" i="219"/>
  <c r="AV325" i="219" s="1"/>
  <c r="AT12" i="219"/>
  <c r="AT306" i="219"/>
  <c r="AT250" i="219"/>
  <c r="AV250" i="219" s="1"/>
  <c r="AT102" i="219"/>
  <c r="AV102" i="219" s="1"/>
  <c r="AX102" i="219" s="1"/>
  <c r="AT519" i="219"/>
  <c r="AV519" i="219" s="1"/>
  <c r="AT492" i="219"/>
  <c r="AV492" i="219" s="1"/>
  <c r="AT501" i="219"/>
  <c r="AV501" i="219" s="1"/>
  <c r="AT497" i="219"/>
  <c r="AV497" i="219" s="1"/>
  <c r="AT270" i="219"/>
  <c r="AV270" i="219" s="1"/>
  <c r="AT218" i="219"/>
  <c r="AV218" i="219" s="1"/>
  <c r="AT129" i="219"/>
  <c r="AV129" i="219" s="1"/>
  <c r="AT493" i="219"/>
  <c r="AV493" i="219" s="1"/>
  <c r="AT297" i="219"/>
  <c r="AV297" i="219" s="1"/>
  <c r="AT316" i="219"/>
  <c r="AV316" i="219" s="1"/>
  <c r="AT308" i="219"/>
  <c r="AV308" i="219" s="1"/>
  <c r="AT239" i="219"/>
  <c r="AV239" i="219" s="1"/>
  <c r="AT132" i="219"/>
  <c r="AV132" i="219" s="1"/>
  <c r="AT241" i="219"/>
  <c r="AV241" i="219" s="1"/>
  <c r="AT197" i="219"/>
  <c r="AV197" i="219" s="1"/>
  <c r="U119" i="221"/>
  <c r="K6" i="221"/>
  <c r="AP6" i="222"/>
  <c r="AL29" i="2" s="1"/>
  <c r="U56" i="223"/>
  <c r="U84" i="222"/>
  <c r="AN6" i="224"/>
  <c r="AJ31" i="2" s="1"/>
  <c r="AT222" i="208"/>
  <c r="AV222" i="208" s="1"/>
  <c r="AT78" i="208"/>
  <c r="AV78" i="208" s="1"/>
  <c r="AT485" i="208"/>
  <c r="AV485" i="208" s="1"/>
  <c r="AT508" i="208"/>
  <c r="AV508" i="208" s="1"/>
  <c r="AT421" i="208"/>
  <c r="AV421" i="208" s="1"/>
  <c r="AT434" i="208"/>
  <c r="AV434" i="208" s="1"/>
  <c r="AT408" i="208"/>
  <c r="AV408" i="208" s="1"/>
  <c r="AT324" i="208"/>
  <c r="AV324" i="208" s="1"/>
  <c r="AT423" i="208"/>
  <c r="AV423" i="208" s="1"/>
  <c r="AT357" i="208"/>
  <c r="AV357" i="208" s="1"/>
  <c r="AT248" i="208"/>
  <c r="AV248" i="208" s="1"/>
  <c r="AT286" i="208"/>
  <c r="AV286" i="208" s="1"/>
  <c r="AT383" i="208"/>
  <c r="AV383" i="208" s="1"/>
  <c r="AT166" i="208"/>
  <c r="AV166" i="208" s="1"/>
  <c r="AT346" i="208"/>
  <c r="AV346" i="208" s="1"/>
  <c r="AT122" i="208"/>
  <c r="AV122" i="208" s="1"/>
  <c r="AT150" i="208"/>
  <c r="AV150" i="208" s="1"/>
  <c r="AT175" i="208"/>
  <c r="AV175" i="208" s="1"/>
  <c r="AT241" i="208"/>
  <c r="AV241" i="208" s="1"/>
  <c r="AT134" i="208"/>
  <c r="AV134" i="208" s="1"/>
  <c r="AT15" i="208"/>
  <c r="AV15" i="208" s="1"/>
  <c r="AT191" i="208"/>
  <c r="AV191" i="208" s="1"/>
  <c r="AT24" i="208"/>
  <c r="AV24" i="208" s="1"/>
  <c r="AT37" i="208"/>
  <c r="AV37" i="208" s="1"/>
  <c r="AT267" i="208"/>
  <c r="AV267" i="208" s="1"/>
  <c r="AT481" i="208"/>
  <c r="AV481" i="208" s="1"/>
  <c r="AT501" i="208"/>
  <c r="AV501" i="208" s="1"/>
  <c r="AT418" i="208"/>
  <c r="AV418" i="208" s="1"/>
  <c r="AT430" i="208"/>
  <c r="AV430" i="208" s="1"/>
  <c r="AT406" i="208"/>
  <c r="AV406" i="208" s="1"/>
  <c r="AT518" i="208"/>
  <c r="AV518" i="208" s="1"/>
  <c r="AT407" i="208"/>
  <c r="AV407" i="208" s="1"/>
  <c r="AT321" i="208"/>
  <c r="AV321" i="208" s="1"/>
  <c r="AT244" i="208"/>
  <c r="AV244" i="208" s="1"/>
  <c r="AT284" i="208"/>
  <c r="AV284" i="208" s="1"/>
  <c r="AT316" i="208"/>
  <c r="AV316" i="208" s="1"/>
  <c r="AT326" i="208"/>
  <c r="AV326" i="208" s="1"/>
  <c r="AT310" i="208"/>
  <c r="AV310" i="208" s="1"/>
  <c r="AT118" i="208"/>
  <c r="AV118" i="208" s="1"/>
  <c r="AT143" i="208"/>
  <c r="AV143" i="208" s="1"/>
  <c r="AT117" i="208"/>
  <c r="AV117" i="208" s="1"/>
  <c r="AT235" i="208"/>
  <c r="AV235" i="208" s="1"/>
  <c r="AT100" i="208"/>
  <c r="AV100" i="208" s="1"/>
  <c r="AT202" i="208"/>
  <c r="AV202" i="208" s="1"/>
  <c r="AT184" i="208"/>
  <c r="AV184" i="208" s="1"/>
  <c r="AT20" i="208"/>
  <c r="AV20" i="208" s="1"/>
  <c r="AT51" i="208"/>
  <c r="AV51" i="208" s="1"/>
  <c r="AT477" i="208"/>
  <c r="AV477" i="208" s="1"/>
  <c r="AT497" i="208"/>
  <c r="AV497" i="208" s="1"/>
  <c r="AT414" i="208"/>
  <c r="AV414" i="208" s="1"/>
  <c r="AT426" i="208"/>
  <c r="AV426" i="208" s="1"/>
  <c r="AT472" i="208"/>
  <c r="AV472" i="208" s="1"/>
  <c r="AT499" i="208"/>
  <c r="AV499" i="208" s="1"/>
  <c r="AT484" i="208"/>
  <c r="AV484" i="208" s="1"/>
  <c r="AT442" i="208"/>
  <c r="AV442" i="208" s="1"/>
  <c r="AT240" i="208"/>
  <c r="AV240" i="208" s="1"/>
  <c r="AT356" i="208"/>
  <c r="AV356" i="208" s="1"/>
  <c r="AT311" i="208"/>
  <c r="AV311" i="208" s="1"/>
  <c r="AT271" i="208"/>
  <c r="AV271" i="208" s="1"/>
  <c r="AT279" i="208"/>
  <c r="AV279" i="208" s="1"/>
  <c r="AT111" i="208"/>
  <c r="AV111" i="208" s="1"/>
  <c r="AT139" i="208"/>
  <c r="AV139" i="208" s="1"/>
  <c r="AT115" i="208"/>
  <c r="AV115" i="208" s="1"/>
  <c r="AT221" i="208"/>
  <c r="AV221" i="208" s="1"/>
  <c r="AT94" i="208"/>
  <c r="AV94" i="208" s="1"/>
  <c r="AT199" i="208"/>
  <c r="AV199" i="208" s="1"/>
  <c r="AT179" i="208"/>
  <c r="AV179" i="208" s="1"/>
  <c r="AT16" i="208"/>
  <c r="AV16" i="208" s="1"/>
  <c r="AT55" i="208"/>
  <c r="AV55" i="208" s="1"/>
  <c r="AT301" i="208"/>
  <c r="AV301" i="208" s="1"/>
  <c r="AT420" i="208"/>
  <c r="AV420" i="208" s="1"/>
  <c r="AT121" i="208"/>
  <c r="AV121" i="208" s="1"/>
  <c r="AT473" i="208"/>
  <c r="AV473" i="208" s="1"/>
  <c r="AT493" i="208"/>
  <c r="AV493" i="208" s="1"/>
  <c r="AT517" i="208"/>
  <c r="AV517" i="208" s="1"/>
  <c r="AT422" i="208"/>
  <c r="AV422" i="208" s="1"/>
  <c r="AT410" i="208"/>
  <c r="AV410" i="208" s="1"/>
  <c r="AT435" i="208"/>
  <c r="AV435" i="208" s="1"/>
  <c r="AT465" i="208"/>
  <c r="AV465" i="208" s="1"/>
  <c r="AT390" i="208"/>
  <c r="AV390" i="208" s="1"/>
  <c r="AT236" i="208"/>
  <c r="AV236" i="208" s="1"/>
  <c r="AT350" i="208"/>
  <c r="AV350" i="208" s="1"/>
  <c r="AT304" i="208"/>
  <c r="AV304" i="208" s="1"/>
  <c r="AT336" i="208"/>
  <c r="AV336" i="208" s="1"/>
  <c r="AT246" i="208"/>
  <c r="AV246" i="208" s="1"/>
  <c r="AT228" i="208"/>
  <c r="AV228" i="208" s="1"/>
  <c r="AT135" i="208"/>
  <c r="AV135" i="208" s="1"/>
  <c r="AT110" i="208"/>
  <c r="AV110" i="208" s="1"/>
  <c r="AT214" i="208"/>
  <c r="AV214" i="208" s="1"/>
  <c r="AT87" i="208"/>
  <c r="AV87" i="208" s="1"/>
  <c r="AT194" i="208"/>
  <c r="AV194" i="208" s="1"/>
  <c r="AT146" i="208"/>
  <c r="AV146" i="208" s="1"/>
  <c r="AT253" i="208"/>
  <c r="AV253" i="208" s="1"/>
  <c r="AT92" i="208"/>
  <c r="AV92" i="208" s="1"/>
  <c r="AT335" i="208"/>
  <c r="AV335" i="208" s="1"/>
  <c r="AT142" i="208"/>
  <c r="AV142" i="208" s="1"/>
  <c r="AT466" i="208"/>
  <c r="AV466" i="208" s="1"/>
  <c r="AT489" i="208"/>
  <c r="AV489" i="208" s="1"/>
  <c r="AT513" i="208"/>
  <c r="AV513" i="208" s="1"/>
  <c r="AT469" i="208"/>
  <c r="AV469" i="208" s="1"/>
  <c r="AT400" i="208"/>
  <c r="AV400" i="208" s="1"/>
  <c r="AT431" i="208"/>
  <c r="AV431" i="208" s="1"/>
  <c r="AT375" i="208"/>
  <c r="AV375" i="208" s="1"/>
  <c r="AT319" i="208"/>
  <c r="AV319" i="208" s="1"/>
  <c r="AT229" i="208"/>
  <c r="AV229" i="208" s="1"/>
  <c r="AT337" i="208"/>
  <c r="AV337" i="208" s="1"/>
  <c r="AT264" i="208"/>
  <c r="AV264" i="208" s="1"/>
  <c r="AT318" i="208"/>
  <c r="AV318" i="208" s="1"/>
  <c r="AT239" i="208"/>
  <c r="AV239" i="208" s="1"/>
  <c r="AT462" i="208"/>
  <c r="AV462" i="208" s="1"/>
  <c r="AT486" i="208"/>
  <c r="AV486" i="208" s="1"/>
  <c r="AT509" i="208"/>
  <c r="AV509" i="208" s="1"/>
  <c r="AT510" i="208"/>
  <c r="AV510" i="208" s="1"/>
  <c r="AT396" i="208"/>
  <c r="AV396" i="208" s="1"/>
  <c r="AT476" i="208"/>
  <c r="AV476" i="208" s="1"/>
  <c r="AT367" i="208"/>
  <c r="AV367" i="208" s="1"/>
  <c r="AT370" i="208"/>
  <c r="AV370" i="208" s="1"/>
  <c r="AT340" i="208"/>
  <c r="AV340" i="208" s="1"/>
  <c r="AT322" i="208"/>
  <c r="AV322" i="208" s="1"/>
  <c r="AT252" i="208"/>
  <c r="AV252" i="208" s="1"/>
  <c r="AT313" i="208"/>
  <c r="AV313" i="208" s="1"/>
  <c r="AT234" i="208"/>
  <c r="AV234" i="208" s="1"/>
  <c r="AT163" i="208"/>
  <c r="AV163" i="208" s="1"/>
  <c r="AT124" i="208"/>
  <c r="AV124" i="208" s="1"/>
  <c r="AT247" i="208"/>
  <c r="AV247" i="208" s="1"/>
  <c r="AT108" i="208"/>
  <c r="AV108" i="208" s="1"/>
  <c r="AT76" i="208"/>
  <c r="AV76" i="208" s="1"/>
  <c r="AT161" i="208"/>
  <c r="AV161" i="208" s="1"/>
  <c r="AT109" i="208"/>
  <c r="AV109" i="208" s="1"/>
  <c r="AT176" i="208"/>
  <c r="AV176" i="208" s="1"/>
  <c r="AT89" i="208"/>
  <c r="AV89" i="208" s="1"/>
  <c r="AT47" i="208"/>
  <c r="AV47" i="208" s="1"/>
  <c r="AT458" i="208"/>
  <c r="AV458" i="208" s="1"/>
  <c r="AT482" i="208"/>
  <c r="AV482" i="208" s="1"/>
  <c r="AT502" i="208"/>
  <c r="AV502" i="208" s="1"/>
  <c r="AT491" i="208"/>
  <c r="AV491" i="208" s="1"/>
  <c r="AT392" i="208"/>
  <c r="AV392" i="208" s="1"/>
  <c r="AT457" i="208"/>
  <c r="AV457" i="208" s="1"/>
  <c r="AT360" i="208"/>
  <c r="AV360" i="208" s="1"/>
  <c r="AT365" i="208"/>
  <c r="AV365" i="208" s="1"/>
  <c r="AT325" i="208"/>
  <c r="AV325" i="208" s="1"/>
  <c r="AT275" i="208"/>
  <c r="AV275" i="208" s="1"/>
  <c r="AT231" i="208"/>
  <c r="AV231" i="208" s="1"/>
  <c r="AT308" i="208"/>
  <c r="AV308" i="208" s="1"/>
  <c r="AT364" i="208"/>
  <c r="AV364" i="208" s="1"/>
  <c r="AT238" i="208"/>
  <c r="AV238" i="208" s="1"/>
  <c r="AT120" i="208"/>
  <c r="AV120" i="208" s="1"/>
  <c r="AT190" i="208"/>
  <c r="AV190" i="208" s="1"/>
  <c r="AT105" i="208"/>
  <c r="AV105" i="208" s="1"/>
  <c r="AT72" i="208"/>
  <c r="AV72" i="208" s="1"/>
  <c r="AT159" i="208"/>
  <c r="AV159" i="208" s="1"/>
  <c r="AT106" i="208"/>
  <c r="AV106" i="208" s="1"/>
  <c r="AT155" i="208"/>
  <c r="AV155" i="208" s="1"/>
  <c r="AT17" i="208"/>
  <c r="AV17" i="208" s="1"/>
  <c r="AT114" i="208"/>
  <c r="AV114" i="208" s="1"/>
  <c r="AT33" i="208"/>
  <c r="AV33" i="208" s="1"/>
  <c r="AT98" i="208"/>
  <c r="AV98" i="208" s="1"/>
  <c r="AT451" i="208"/>
  <c r="AV451" i="208" s="1"/>
  <c r="AT478" i="208"/>
  <c r="AV478" i="208" s="1"/>
  <c r="AT498" i="208"/>
  <c r="AV498" i="208" s="1"/>
  <c r="AT446" i="208"/>
  <c r="AV446" i="208" s="1"/>
  <c r="AT388" i="208"/>
  <c r="AV388" i="208" s="1"/>
  <c r="AT415" i="208"/>
  <c r="AV415" i="208" s="1"/>
  <c r="AT344" i="208"/>
  <c r="AV344" i="208" s="1"/>
  <c r="AT348" i="208"/>
  <c r="AV348" i="208" s="1"/>
  <c r="AT320" i="208"/>
  <c r="AV320" i="208" s="1"/>
  <c r="AT342" i="208"/>
  <c r="AV342" i="208" s="1"/>
  <c r="AT223" i="208"/>
  <c r="AV223" i="208" s="1"/>
  <c r="AT299" i="208"/>
  <c r="AV299" i="208" s="1"/>
  <c r="AT306" i="208"/>
  <c r="AV306" i="208" s="1"/>
  <c r="AT160" i="208"/>
  <c r="AV160" i="208" s="1"/>
  <c r="AT116" i="208"/>
  <c r="AV116" i="208" s="1"/>
  <c r="AT140" i="208"/>
  <c r="AV140" i="208" s="1"/>
  <c r="AT102" i="208"/>
  <c r="AV102" i="208" s="1"/>
  <c r="AT68" i="208"/>
  <c r="AV68" i="208" s="1"/>
  <c r="AT157" i="208"/>
  <c r="AV157" i="208" s="1"/>
  <c r="AT88" i="208"/>
  <c r="AV88" i="208" s="1"/>
  <c r="AT153" i="208"/>
  <c r="AV153" i="208" s="1"/>
  <c r="AT101" i="208"/>
  <c r="AV101" i="208" s="1"/>
  <c r="AT36" i="208"/>
  <c r="AV36" i="208" s="1"/>
  <c r="AT97" i="208"/>
  <c r="AV97" i="208" s="1"/>
  <c r="AT59" i="208"/>
  <c r="AV59" i="208" s="1"/>
  <c r="AT428" i="208"/>
  <c r="AV428" i="208" s="1"/>
  <c r="AT455" i="208"/>
  <c r="AV455" i="208" s="1"/>
  <c r="AT475" i="208"/>
  <c r="AV475" i="208" s="1"/>
  <c r="AT384" i="208"/>
  <c r="AV384" i="208" s="1"/>
  <c r="AT362" i="208"/>
  <c r="AV362" i="208" s="1"/>
  <c r="AT401" i="208"/>
  <c r="AV401" i="208" s="1"/>
  <c r="AT355" i="208"/>
  <c r="AV355" i="208" s="1"/>
  <c r="AT282" i="208"/>
  <c r="AV282" i="208" s="1"/>
  <c r="AT307" i="208"/>
  <c r="AV307" i="208" s="1"/>
  <c r="AT379" i="208"/>
  <c r="AV379" i="208" s="1"/>
  <c r="AT200" i="208"/>
  <c r="AV200" i="208" s="1"/>
  <c r="AT276" i="208"/>
  <c r="AV276" i="208" s="1"/>
  <c r="AT243" i="208"/>
  <c r="AV243" i="208" s="1"/>
  <c r="AT361" i="208"/>
  <c r="AV361" i="208" s="1"/>
  <c r="AT183" i="208"/>
  <c r="AV183" i="208" s="1"/>
  <c r="AT82" i="208"/>
  <c r="AV82" i="208" s="1"/>
  <c r="AT129" i="208"/>
  <c r="AV129" i="208" s="1"/>
  <c r="AT49" i="208"/>
  <c r="AV49" i="208" s="1"/>
  <c r="AT167" i="208"/>
  <c r="AV167" i="208" s="1"/>
  <c r="AT65" i="208"/>
  <c r="AV65" i="208" s="1"/>
  <c r="AT186" i="208"/>
  <c r="AV186" i="208" s="1"/>
  <c r="AT44" i="208"/>
  <c r="AV44" i="208" s="1"/>
  <c r="AT173" i="208"/>
  <c r="AV173" i="208" s="1"/>
  <c r="AT519" i="208"/>
  <c r="AV519" i="208" s="1"/>
  <c r="AT424" i="208"/>
  <c r="AV424" i="208" s="1"/>
  <c r="AT452" i="208"/>
  <c r="AV452" i="208" s="1"/>
  <c r="AT468" i="208"/>
  <c r="AV468" i="208" s="1"/>
  <c r="AT380" i="208"/>
  <c r="AV380" i="208" s="1"/>
  <c r="AT358" i="208"/>
  <c r="AV358" i="208" s="1"/>
  <c r="AT397" i="208"/>
  <c r="AV397" i="208" s="1"/>
  <c r="AT353" i="208"/>
  <c r="AV353" i="208" s="1"/>
  <c r="AT278" i="208"/>
  <c r="AV278" i="208" s="1"/>
  <c r="AT305" i="208"/>
  <c r="AV305" i="208" s="1"/>
  <c r="AT329" i="208"/>
  <c r="AV329" i="208" s="1"/>
  <c r="AT197" i="208"/>
  <c r="AV197" i="208" s="1"/>
  <c r="AT269" i="208"/>
  <c r="AV269" i="208" s="1"/>
  <c r="AT156" i="208"/>
  <c r="AV156" i="208" s="1"/>
  <c r="AT250" i="208"/>
  <c r="AV250" i="208" s="1"/>
  <c r="AT162" i="208"/>
  <c r="AV162" i="208" s="1"/>
  <c r="AT75" i="208"/>
  <c r="AV75" i="208" s="1"/>
  <c r="AT127" i="208"/>
  <c r="AV127" i="208" s="1"/>
  <c r="AT42" i="208"/>
  <c r="AV42" i="208" s="1"/>
  <c r="AT125" i="208"/>
  <c r="AV125" i="208" s="1"/>
  <c r="AT58" i="208"/>
  <c r="AV58" i="208" s="1"/>
  <c r="AT432" i="208"/>
  <c r="AV432" i="208" s="1"/>
  <c r="AT479" i="208"/>
  <c r="AV479" i="208" s="1"/>
  <c r="AT366" i="208"/>
  <c r="AV366" i="208" s="1"/>
  <c r="AT371" i="208"/>
  <c r="AV371" i="208" s="1"/>
  <c r="AT327" i="208"/>
  <c r="AV327" i="208" s="1"/>
  <c r="AT204" i="208"/>
  <c r="AV204" i="208" s="1"/>
  <c r="AT363" i="208"/>
  <c r="AV363" i="208" s="1"/>
  <c r="AT209" i="208"/>
  <c r="AV209" i="208" s="1"/>
  <c r="AT211" i="208"/>
  <c r="AV211" i="208" s="1"/>
  <c r="AT23" i="208"/>
  <c r="AV23" i="208" s="1"/>
  <c r="AT43" i="208"/>
  <c r="AV43" i="208" s="1"/>
  <c r="AT488" i="208"/>
  <c r="AV488" i="208" s="1"/>
  <c r="AT22" i="208"/>
  <c r="AV22" i="208" s="1"/>
  <c r="AT503" i="208"/>
  <c r="AV503" i="208" s="1"/>
  <c r="AT172" i="208"/>
  <c r="AV172" i="208" s="1"/>
  <c r="AT427" i="208"/>
  <c r="AV427" i="208" s="1"/>
  <c r="AT417" i="208"/>
  <c r="AV417" i="208" s="1"/>
  <c r="AT464" i="208"/>
  <c r="AV464" i="208" s="1"/>
  <c r="AT354" i="208"/>
  <c r="AV354" i="208" s="1"/>
  <c r="AT345" i="208"/>
  <c r="AV345" i="208" s="1"/>
  <c r="AT298" i="208"/>
  <c r="AV298" i="208" s="1"/>
  <c r="AT193" i="208"/>
  <c r="AV193" i="208" s="1"/>
  <c r="AT152" i="208"/>
  <c r="AV152" i="208" s="1"/>
  <c r="AT195" i="208"/>
  <c r="AV195" i="208" s="1"/>
  <c r="AT192" i="208"/>
  <c r="AV192" i="208" s="1"/>
  <c r="AT19" i="208"/>
  <c r="AV19" i="208" s="1"/>
  <c r="AT39" i="208"/>
  <c r="AV39" i="208" s="1"/>
  <c r="AT454" i="208"/>
  <c r="AV454" i="208" s="1"/>
  <c r="AT395" i="208"/>
  <c r="AV395" i="208" s="1"/>
  <c r="AT341" i="208"/>
  <c r="AV341" i="208" s="1"/>
  <c r="AT254" i="208"/>
  <c r="AV254" i="208" s="1"/>
  <c r="AT262" i="208"/>
  <c r="AV262" i="208" s="1"/>
  <c r="AT258" i="208"/>
  <c r="AV258" i="208" s="1"/>
  <c r="AT18" i="208"/>
  <c r="AV18" i="208" s="1"/>
  <c r="AT413" i="208"/>
  <c r="AV413" i="208" s="1"/>
  <c r="AT460" i="208"/>
  <c r="AV460" i="208" s="1"/>
  <c r="AT347" i="208"/>
  <c r="AV347" i="208" s="1"/>
  <c r="AT323" i="208"/>
  <c r="AV323" i="208" s="1"/>
  <c r="AT296" i="208"/>
  <c r="AV296" i="208" s="1"/>
  <c r="AT189" i="208"/>
  <c r="AV189" i="208" s="1"/>
  <c r="AT145" i="208"/>
  <c r="AV145" i="208" s="1"/>
  <c r="AT188" i="208"/>
  <c r="AV188" i="208" s="1"/>
  <c r="AT187" i="208"/>
  <c r="AV187" i="208" s="1"/>
  <c r="AT182" i="208"/>
  <c r="AV182" i="208" s="1"/>
  <c r="AT35" i="208"/>
  <c r="AV35" i="208" s="1"/>
  <c r="AT505" i="208"/>
  <c r="AV505" i="208" s="1"/>
  <c r="AT25" i="208"/>
  <c r="AV25" i="208" s="1"/>
  <c r="AT409" i="208"/>
  <c r="AV409" i="208" s="1"/>
  <c r="AT456" i="208"/>
  <c r="AV456" i="208" s="1"/>
  <c r="AT343" i="208"/>
  <c r="AV343" i="208" s="1"/>
  <c r="AT312" i="208"/>
  <c r="AV312" i="208" s="1"/>
  <c r="AT294" i="208"/>
  <c r="AV294" i="208" s="1"/>
  <c r="AT185" i="208"/>
  <c r="AV185" i="208" s="1"/>
  <c r="AT141" i="208"/>
  <c r="AV141" i="208" s="1"/>
  <c r="AT151" i="208"/>
  <c r="AV151" i="208" s="1"/>
  <c r="AT180" i="208"/>
  <c r="AV180" i="208" s="1"/>
  <c r="AT91" i="208"/>
  <c r="AV91" i="208" s="1"/>
  <c r="AT31" i="208"/>
  <c r="AV31" i="208" s="1"/>
  <c r="AT14" i="208"/>
  <c r="AV14" i="208" s="1"/>
  <c r="AT293" i="208"/>
  <c r="AV293" i="208" s="1"/>
  <c r="AT520" i="208"/>
  <c r="AV520" i="208" s="1"/>
  <c r="AT449" i="208"/>
  <c r="AV449" i="208" s="1"/>
  <c r="AT339" i="208"/>
  <c r="AV339" i="208" s="1"/>
  <c r="AT411" i="208"/>
  <c r="AV411" i="208" s="1"/>
  <c r="AT292" i="208"/>
  <c r="AV292" i="208" s="1"/>
  <c r="AT178" i="208"/>
  <c r="AV178" i="208" s="1"/>
  <c r="AT137" i="208"/>
  <c r="AV137" i="208" s="1"/>
  <c r="AT149" i="208"/>
  <c r="AV149" i="208" s="1"/>
  <c r="AT177" i="208"/>
  <c r="AV177" i="208" s="1"/>
  <c r="AT225" i="208"/>
  <c r="AV225" i="208" s="1"/>
  <c r="AT220" i="208"/>
  <c r="AV220" i="208" s="1"/>
  <c r="AT21" i="208"/>
  <c r="AV21" i="208" s="1"/>
  <c r="AT437" i="208"/>
  <c r="AV437" i="208" s="1"/>
  <c r="AT144" i="208"/>
  <c r="AV144" i="208" s="1"/>
  <c r="AT291" i="208"/>
  <c r="AV291" i="208" s="1"/>
  <c r="AT463" i="208"/>
  <c r="AV463" i="208" s="1"/>
  <c r="AT287" i="208"/>
  <c r="AV287" i="208" s="1"/>
  <c r="AT93" i="208"/>
  <c r="AV93" i="208" s="1"/>
  <c r="AT26" i="208"/>
  <c r="AV26" i="208" s="1"/>
  <c r="AT516" i="208"/>
  <c r="AV516" i="208" s="1"/>
  <c r="AT445" i="208"/>
  <c r="AV445" i="208" s="1"/>
  <c r="AT332" i="208"/>
  <c r="AV332" i="208" s="1"/>
  <c r="AT398" i="208"/>
  <c r="AV398" i="208" s="1"/>
  <c r="AT290" i="208"/>
  <c r="AV290" i="208" s="1"/>
  <c r="AT174" i="208"/>
  <c r="AV174" i="208" s="1"/>
  <c r="AT133" i="208"/>
  <c r="AV133" i="208" s="1"/>
  <c r="AT107" i="208"/>
  <c r="AV107" i="208" s="1"/>
  <c r="AT331" i="208"/>
  <c r="AV331" i="208" s="1"/>
  <c r="AT218" i="208"/>
  <c r="AV218" i="208" s="1"/>
  <c r="AT112" i="208"/>
  <c r="AV112" i="208" s="1"/>
  <c r="W6" i="208"/>
  <c r="AT233" i="208"/>
  <c r="AV233" i="208" s="1"/>
  <c r="AT471" i="208"/>
  <c r="AV471" i="208" s="1"/>
  <c r="AT467" i="208"/>
  <c r="AV467" i="208" s="1"/>
  <c r="AT103" i="208"/>
  <c r="AV103" i="208" s="1"/>
  <c r="AT63" i="208"/>
  <c r="AV63" i="208" s="1"/>
  <c r="AT289" i="208"/>
  <c r="AV289" i="208" s="1"/>
  <c r="AT165" i="208"/>
  <c r="AV165" i="208" s="1"/>
  <c r="AT12" i="208"/>
  <c r="AT512" i="208"/>
  <c r="AV512" i="208" s="1"/>
  <c r="AT441" i="208"/>
  <c r="AV441" i="208" s="1"/>
  <c r="AT328" i="208"/>
  <c r="AV328" i="208" s="1"/>
  <c r="AT359" i="208"/>
  <c r="AV359" i="208" s="1"/>
  <c r="AT288" i="208"/>
  <c r="AV288" i="208" s="1"/>
  <c r="AT170" i="208"/>
  <c r="AV170" i="208" s="1"/>
  <c r="AT126" i="208"/>
  <c r="AV126" i="208" s="1"/>
  <c r="AT224" i="208"/>
  <c r="AV224" i="208" s="1"/>
  <c r="AT216" i="208"/>
  <c r="AV216" i="208" s="1"/>
  <c r="AT213" i="208"/>
  <c r="AV213" i="208" s="1"/>
  <c r="AT95" i="208"/>
  <c r="AV95" i="208" s="1"/>
  <c r="AT40" i="208"/>
  <c r="AV40" i="208" s="1"/>
  <c r="AT203" i="208"/>
  <c r="AV203" i="208" s="1"/>
  <c r="AT391" i="208"/>
  <c r="AV391" i="208" s="1"/>
  <c r="AT13" i="208"/>
  <c r="AV13" i="208" s="1"/>
  <c r="AT119" i="208"/>
  <c r="AV119" i="208" s="1"/>
  <c r="AT474" i="208"/>
  <c r="AV474" i="208" s="1"/>
  <c r="AT399" i="208"/>
  <c r="AV399" i="208" s="1"/>
  <c r="AT412" i="208"/>
  <c r="AV412" i="208" s="1"/>
  <c r="AT297" i="208"/>
  <c r="AV297" i="208" s="1"/>
  <c r="AT314" i="208"/>
  <c r="AV314" i="208" s="1"/>
  <c r="AT295" i="208"/>
  <c r="AV295" i="208" s="1"/>
  <c r="AT168" i="208"/>
  <c r="AV168" i="208" s="1"/>
  <c r="AT206" i="208"/>
  <c r="AV206" i="208" s="1"/>
  <c r="AT205" i="208"/>
  <c r="AV205" i="208" s="1"/>
  <c r="AT123" i="208"/>
  <c r="AV123" i="208" s="1"/>
  <c r="AT261" i="208"/>
  <c r="AV261" i="208" s="1"/>
  <c r="AT171" i="208"/>
  <c r="AV171" i="208" s="1"/>
  <c r="AT66" i="208"/>
  <c r="AV66" i="208" s="1"/>
  <c r="AT201" i="208"/>
  <c r="AV201" i="208" s="1"/>
  <c r="AT511" i="208"/>
  <c r="AV511" i="208" s="1"/>
  <c r="AT444" i="208"/>
  <c r="AV444" i="208" s="1"/>
  <c r="AT372" i="208"/>
  <c r="AV372" i="208" s="1"/>
  <c r="AT389" i="208"/>
  <c r="AV389" i="208" s="1"/>
  <c r="AT270" i="208"/>
  <c r="AV270" i="208" s="1"/>
  <c r="AT302" i="208"/>
  <c r="AV302" i="208" s="1"/>
  <c r="AT315" i="208"/>
  <c r="AV315" i="208" s="1"/>
  <c r="AT265" i="208"/>
  <c r="AV265" i="208" s="1"/>
  <c r="AT90" i="208"/>
  <c r="AV90" i="208" s="1"/>
  <c r="AT64" i="208"/>
  <c r="AV64" i="208" s="1"/>
  <c r="AT196" i="208"/>
  <c r="AV196" i="208" s="1"/>
  <c r="AT57" i="208"/>
  <c r="AV57" i="208" s="1"/>
  <c r="AT41" i="208"/>
  <c r="AV41" i="208" s="1"/>
  <c r="AT496" i="208"/>
  <c r="AV496" i="208" s="1"/>
  <c r="AT461" i="208"/>
  <c r="AV461" i="208" s="1"/>
  <c r="AT268" i="208"/>
  <c r="AV268" i="208" s="1"/>
  <c r="AT67" i="208"/>
  <c r="AV67" i="208" s="1"/>
  <c r="AT148" i="208"/>
  <c r="AV148" i="208" s="1"/>
  <c r="AT70" i="208"/>
  <c r="AV70" i="208" s="1"/>
  <c r="AT230" i="208"/>
  <c r="AV230" i="208" s="1"/>
  <c r="AT507" i="208"/>
  <c r="AV507" i="208" s="1"/>
  <c r="AT440" i="208"/>
  <c r="AV440" i="208" s="1"/>
  <c r="AT416" i="208"/>
  <c r="AV416" i="208" s="1"/>
  <c r="AT382" i="208"/>
  <c r="AV382" i="208" s="1"/>
  <c r="AT263" i="208"/>
  <c r="AV263" i="208" s="1"/>
  <c r="AT280" i="208"/>
  <c r="AV280" i="208" s="1"/>
  <c r="AT303" i="208"/>
  <c r="AV303" i="208" s="1"/>
  <c r="AT242" i="208"/>
  <c r="AV242" i="208" s="1"/>
  <c r="AT86" i="208"/>
  <c r="AV86" i="208" s="1"/>
  <c r="AT61" i="208"/>
  <c r="AV61" i="208" s="1"/>
  <c r="AT132" i="208"/>
  <c r="AV132" i="208" s="1"/>
  <c r="AT74" i="208"/>
  <c r="AV74" i="208" s="1"/>
  <c r="AT104" i="208"/>
  <c r="AV104" i="208" s="1"/>
  <c r="AT500" i="208"/>
  <c r="AV500" i="208" s="1"/>
  <c r="AT433" i="208"/>
  <c r="AV433" i="208" s="1"/>
  <c r="AT514" i="208"/>
  <c r="AV514" i="208" s="1"/>
  <c r="AT480" i="208"/>
  <c r="AV480" i="208" s="1"/>
  <c r="AT259" i="208"/>
  <c r="AV259" i="208" s="1"/>
  <c r="AT273" i="208"/>
  <c r="AV273" i="208" s="1"/>
  <c r="AT260" i="208"/>
  <c r="AV260" i="208" s="1"/>
  <c r="AT237" i="208"/>
  <c r="AV237" i="208" s="1"/>
  <c r="AT71" i="208"/>
  <c r="AV71" i="208" s="1"/>
  <c r="AT84" i="208"/>
  <c r="AV84" i="208" s="1"/>
  <c r="AT131" i="208"/>
  <c r="AV131" i="208" s="1"/>
  <c r="AT81" i="208"/>
  <c r="AV81" i="208" s="1"/>
  <c r="AT429" i="208"/>
  <c r="AV429" i="208" s="1"/>
  <c r="AT495" i="208"/>
  <c r="AV495" i="208" s="1"/>
  <c r="AT255" i="208"/>
  <c r="AV255" i="208" s="1"/>
  <c r="AT227" i="208"/>
  <c r="AV227" i="208" s="1"/>
  <c r="AT169" i="208"/>
  <c r="AV169" i="208" s="1"/>
  <c r="AT53" i="208"/>
  <c r="AV53" i="208" s="1"/>
  <c r="AT77" i="208"/>
  <c r="AV77" i="208" s="1"/>
  <c r="AT352" i="208"/>
  <c r="AV352" i="208" s="1"/>
  <c r="AT439" i="208"/>
  <c r="AV439" i="208" s="1"/>
  <c r="AT274" i="208"/>
  <c r="AV274" i="208" s="1"/>
  <c r="AT154" i="208"/>
  <c r="AV154" i="208" s="1"/>
  <c r="AT50" i="208"/>
  <c r="AV50" i="208" s="1"/>
  <c r="AT376" i="208"/>
  <c r="AV376" i="208" s="1"/>
  <c r="AT450" i="208"/>
  <c r="AV450" i="208" s="1"/>
  <c r="AT281" i="208"/>
  <c r="AV281" i="208" s="1"/>
  <c r="AT459" i="208"/>
  <c r="AV459" i="208" s="1"/>
  <c r="AT251" i="208"/>
  <c r="AV251" i="208" s="1"/>
  <c r="AT128" i="208"/>
  <c r="AV128" i="208" s="1"/>
  <c r="AT387" i="208"/>
  <c r="AV387" i="208" s="1"/>
  <c r="AT48" i="208"/>
  <c r="AV48" i="208" s="1"/>
  <c r="AT212" i="208"/>
  <c r="AV212" i="208" s="1"/>
  <c r="AT381" i="208"/>
  <c r="AV381" i="208" s="1"/>
  <c r="AT38" i="208"/>
  <c r="AV38" i="208" s="1"/>
  <c r="AT448" i="208"/>
  <c r="AV448" i="208" s="1"/>
  <c r="AT277" i="208"/>
  <c r="AV277" i="208" s="1"/>
  <c r="AT349" i="208"/>
  <c r="AV349" i="208" s="1"/>
  <c r="AT52" i="208"/>
  <c r="AV52" i="208" s="1"/>
  <c r="AT136" i="208"/>
  <c r="AV136" i="208" s="1"/>
  <c r="AT425" i="208"/>
  <c r="AV425" i="208" s="1"/>
  <c r="AT272" i="208"/>
  <c r="AV272" i="208" s="1"/>
  <c r="AT138" i="208"/>
  <c r="AV138" i="208" s="1"/>
  <c r="AT219" i="208"/>
  <c r="AV219" i="208" s="1"/>
  <c r="AT80" i="208"/>
  <c r="AV80" i="208" s="1"/>
  <c r="AT494" i="208"/>
  <c r="AV494" i="208" s="1"/>
  <c r="AT405" i="208"/>
  <c r="AV405" i="208" s="1"/>
  <c r="AT99" i="208"/>
  <c r="AV99" i="208" s="1"/>
  <c r="AT29" i="208"/>
  <c r="AV29" i="208" s="1"/>
  <c r="AT46" i="208"/>
  <c r="AV46" i="208" s="1"/>
  <c r="AT377" i="208"/>
  <c r="AV377" i="208" s="1"/>
  <c r="AT490" i="208"/>
  <c r="AV490" i="208" s="1"/>
  <c r="AT226" i="208"/>
  <c r="AV226" i="208" s="1"/>
  <c r="AT60" i="208"/>
  <c r="AV60" i="208" s="1"/>
  <c r="AT83" i="208"/>
  <c r="AV83" i="208" s="1"/>
  <c r="AT483" i="208"/>
  <c r="AV483" i="208" s="1"/>
  <c r="AT309" i="208"/>
  <c r="AV309" i="208" s="1"/>
  <c r="AT56" i="208"/>
  <c r="AV56" i="208" s="1"/>
  <c r="AT208" i="208"/>
  <c r="AV208" i="208" s="1"/>
  <c r="AT403" i="208"/>
  <c r="AV403" i="208" s="1"/>
  <c r="AT373" i="208"/>
  <c r="AV373" i="208" s="1"/>
  <c r="AT338" i="208"/>
  <c r="AV338" i="208" s="1"/>
  <c r="AT34" i="208"/>
  <c r="AV34" i="208" s="1"/>
  <c r="AT27" i="208"/>
  <c r="AV27" i="208" s="1"/>
  <c r="AT333" i="208"/>
  <c r="AV333" i="208" s="1"/>
  <c r="AT207" i="208"/>
  <c r="AV207" i="208" s="1"/>
  <c r="AT506" i="208"/>
  <c r="AV506" i="208" s="1"/>
  <c r="AT374" i="208"/>
  <c r="AV374" i="208" s="1"/>
  <c r="AT69" i="208"/>
  <c r="AV69" i="208" s="1"/>
  <c r="AT404" i="208"/>
  <c r="AV404" i="208" s="1"/>
  <c r="AT394" i="208"/>
  <c r="AV394" i="208" s="1"/>
  <c r="AT30" i="208"/>
  <c r="AV30" i="208" s="1"/>
  <c r="AT369" i="208"/>
  <c r="AV369" i="208" s="1"/>
  <c r="AT378" i="208"/>
  <c r="AV378" i="208" s="1"/>
  <c r="AT217" i="208"/>
  <c r="AV217" i="208" s="1"/>
  <c r="AT438" i="208"/>
  <c r="AV438" i="208" s="1"/>
  <c r="AT210" i="208"/>
  <c r="AV210" i="208" s="1"/>
  <c r="AT492" i="208"/>
  <c r="AV492" i="208" s="1"/>
  <c r="AT73" i="208"/>
  <c r="AV73" i="208" s="1"/>
  <c r="AT447" i="208"/>
  <c r="AV447" i="208" s="1"/>
  <c r="AT256" i="208"/>
  <c r="AV256" i="208" s="1"/>
  <c r="AT393" i="208"/>
  <c r="AV393" i="208" s="1"/>
  <c r="AT32" i="208"/>
  <c r="AV32" i="208" s="1"/>
  <c r="AT330" i="208"/>
  <c r="AV330" i="208" s="1"/>
  <c r="AT515" i="208"/>
  <c r="AV515" i="208" s="1"/>
  <c r="AT257" i="208"/>
  <c r="AV257" i="208" s="1"/>
  <c r="AT386" i="208"/>
  <c r="AV386" i="208" s="1"/>
  <c r="AT443" i="208"/>
  <c r="AV443" i="208" s="1"/>
  <c r="AT285" i="208"/>
  <c r="AV285" i="208" s="1"/>
  <c r="AT158" i="208"/>
  <c r="AV158" i="208" s="1"/>
  <c r="AT54" i="208"/>
  <c r="AV54" i="208" s="1"/>
  <c r="AT245" i="208"/>
  <c r="AV245" i="208" s="1"/>
  <c r="AR6" i="210"/>
  <c r="AN17" i="2" s="1"/>
  <c r="AO6" i="220"/>
  <c r="AK27" i="2" s="1"/>
  <c r="AR6" i="218"/>
  <c r="AN25" i="2" s="1"/>
  <c r="AP6" i="221"/>
  <c r="AL28" i="2" s="1"/>
  <c r="AQ6" i="222"/>
  <c r="AM29" i="2" s="1"/>
  <c r="AN6" i="209"/>
  <c r="AJ16" i="2" s="1"/>
  <c r="AP6" i="217"/>
  <c r="AL24" i="2" s="1"/>
  <c r="AR6" i="208"/>
  <c r="AN15" i="2" s="1"/>
  <c r="U59" i="211"/>
  <c r="M6" i="211"/>
  <c r="AR6" i="220"/>
  <c r="AN27" i="2" s="1"/>
  <c r="U31" i="223"/>
  <c r="U42" i="223"/>
  <c r="U18" i="223"/>
  <c r="U46" i="223"/>
  <c r="U58" i="223"/>
  <c r="U48" i="223"/>
  <c r="AX48" i="223" s="1"/>
  <c r="U83" i="223"/>
  <c r="U29" i="223"/>
  <c r="U54" i="223"/>
  <c r="U514" i="223"/>
  <c r="U431" i="223"/>
  <c r="U451" i="223"/>
  <c r="AX451" i="223" s="1"/>
  <c r="U463" i="223"/>
  <c r="U490" i="223"/>
  <c r="U390" i="223"/>
  <c r="U359" i="223"/>
  <c r="U309" i="223"/>
  <c r="U67" i="223"/>
  <c r="U510" i="223"/>
  <c r="U427" i="223"/>
  <c r="U447" i="223"/>
  <c r="U459" i="223"/>
  <c r="U483" i="223"/>
  <c r="U454" i="223"/>
  <c r="U355" i="223"/>
  <c r="U305" i="223"/>
  <c r="AX305" i="223" s="1"/>
  <c r="U314" i="223"/>
  <c r="U324" i="223"/>
  <c r="U335" i="223"/>
  <c r="U214" i="223"/>
  <c r="U349" i="223"/>
  <c r="U276" i="223"/>
  <c r="U178" i="223"/>
  <c r="U209" i="223"/>
  <c r="U260" i="223"/>
  <c r="U81" i="223"/>
  <c r="AX81" i="223" s="1"/>
  <c r="U84" i="223"/>
  <c r="U135" i="223"/>
  <c r="U116" i="223"/>
  <c r="U128" i="223"/>
  <c r="U38" i="223"/>
  <c r="U506" i="223"/>
  <c r="AX506" i="223" s="1"/>
  <c r="U423" i="223"/>
  <c r="U443" i="223"/>
  <c r="U455" i="223"/>
  <c r="U479" i="223"/>
  <c r="AX479" i="223" s="1"/>
  <c r="U400" i="223"/>
  <c r="U348" i="223"/>
  <c r="U298" i="223"/>
  <c r="AX298" i="223" s="1"/>
  <c r="U310" i="223"/>
  <c r="U315" i="223"/>
  <c r="U328" i="223"/>
  <c r="U210" i="223"/>
  <c r="AX210" i="223" s="1"/>
  <c r="U299" i="223"/>
  <c r="AX299" i="223" s="1"/>
  <c r="U244" i="223"/>
  <c r="U174" i="223"/>
  <c r="U205" i="223"/>
  <c r="U251" i="223"/>
  <c r="U85" i="223"/>
  <c r="U88" i="223"/>
  <c r="U140" i="223"/>
  <c r="U142" i="223"/>
  <c r="U76" i="223"/>
  <c r="U41" i="223"/>
  <c r="U503" i="223"/>
  <c r="U416" i="223"/>
  <c r="U439" i="223"/>
  <c r="AX439" i="223" s="1"/>
  <c r="U452" i="223"/>
  <c r="AX452" i="223" s="1"/>
  <c r="U475" i="223"/>
  <c r="U396" i="223"/>
  <c r="U344" i="223"/>
  <c r="AX344" i="223" s="1"/>
  <c r="U294" i="223"/>
  <c r="U284" i="223"/>
  <c r="U499" i="223"/>
  <c r="U412" i="223"/>
  <c r="U432" i="223"/>
  <c r="U448" i="223"/>
  <c r="U468" i="223"/>
  <c r="AX468" i="223" s="1"/>
  <c r="U392" i="223"/>
  <c r="AX392" i="223" s="1"/>
  <c r="U340" i="223"/>
  <c r="U290" i="223"/>
  <c r="AX290" i="223" s="1"/>
  <c r="U302" i="223"/>
  <c r="AX302" i="223" s="1"/>
  <c r="U307" i="223"/>
  <c r="U312" i="223"/>
  <c r="U202" i="223"/>
  <c r="U270" i="223"/>
  <c r="AX270" i="223" s="1"/>
  <c r="U369" i="223"/>
  <c r="U166" i="223"/>
  <c r="U194" i="223"/>
  <c r="U239" i="223"/>
  <c r="AX239" i="223" s="1"/>
  <c r="U93" i="223"/>
  <c r="AX93" i="223" s="1"/>
  <c r="U99" i="223"/>
  <c r="AX99" i="223" s="1"/>
  <c r="U182" i="223"/>
  <c r="U199" i="223"/>
  <c r="U80" i="223"/>
  <c r="U114" i="223"/>
  <c r="U60" i="223"/>
  <c r="U68" i="223"/>
  <c r="U465" i="223"/>
  <c r="U492" i="223"/>
  <c r="U497" i="223"/>
  <c r="AX497" i="223" s="1"/>
  <c r="U414" i="223"/>
  <c r="U430" i="223"/>
  <c r="AX430" i="223" s="1"/>
  <c r="U393" i="223"/>
  <c r="U383" i="223"/>
  <c r="AX383" i="223" s="1"/>
  <c r="U338" i="223"/>
  <c r="U372" i="223"/>
  <c r="U269" i="223"/>
  <c r="U278" i="223"/>
  <c r="U168" i="223"/>
  <c r="U211" i="223"/>
  <c r="U219" i="223"/>
  <c r="U319" i="223"/>
  <c r="U156" i="223"/>
  <c r="AX156" i="223" s="1"/>
  <c r="U44" i="223"/>
  <c r="U155" i="223"/>
  <c r="U150" i="223"/>
  <c r="U110" i="223"/>
  <c r="U158" i="223"/>
  <c r="U12" i="223"/>
  <c r="U15" i="223"/>
  <c r="U94" i="223"/>
  <c r="U64" i="223"/>
  <c r="AX64" i="223" s="1"/>
  <c r="U30" i="223"/>
  <c r="U75" i="223"/>
  <c r="U16" i="223"/>
  <c r="AX16" i="223" s="1"/>
  <c r="U61" i="223"/>
  <c r="U461" i="223"/>
  <c r="U485" i="223"/>
  <c r="AX485" i="223" s="1"/>
  <c r="U493" i="223"/>
  <c r="AX493" i="223" s="1"/>
  <c r="U410" i="223"/>
  <c r="U426" i="223"/>
  <c r="U389" i="223"/>
  <c r="AX389" i="223" s="1"/>
  <c r="U376" i="223"/>
  <c r="U326" i="223"/>
  <c r="U362" i="223"/>
  <c r="AX362" i="223" s="1"/>
  <c r="U375" i="223"/>
  <c r="U373" i="223"/>
  <c r="U161" i="223"/>
  <c r="U207" i="223"/>
  <c r="U212" i="223"/>
  <c r="AX212" i="223" s="1"/>
  <c r="U265" i="223"/>
  <c r="U152" i="223"/>
  <c r="U47" i="223"/>
  <c r="U177" i="223"/>
  <c r="U157" i="223"/>
  <c r="U123" i="223"/>
  <c r="U184" i="223"/>
  <c r="U53" i="223"/>
  <c r="U26" i="223"/>
  <c r="U73" i="223"/>
  <c r="U442" i="223"/>
  <c r="AX442" i="223" s="1"/>
  <c r="U512" i="223"/>
  <c r="U498" i="223"/>
  <c r="AX498" i="223" s="1"/>
  <c r="U401" i="223"/>
  <c r="U313" i="223"/>
  <c r="U330" i="223"/>
  <c r="AX330" i="223" s="1"/>
  <c r="U417" i="223"/>
  <c r="U206" i="223"/>
  <c r="U226" i="223"/>
  <c r="U200" i="223"/>
  <c r="U201" i="223"/>
  <c r="U32" i="223"/>
  <c r="U121" i="223"/>
  <c r="U173" i="223"/>
  <c r="U134" i="223"/>
  <c r="U23" i="223"/>
  <c r="U27" i="223"/>
  <c r="U438" i="223"/>
  <c r="AX438" i="223" s="1"/>
  <c r="U508" i="223"/>
  <c r="U494" i="223"/>
  <c r="U397" i="223"/>
  <c r="AX397" i="223" s="1"/>
  <c r="U286" i="223"/>
  <c r="U399" i="223"/>
  <c r="AX399" i="223" s="1"/>
  <c r="U409" i="223"/>
  <c r="U195" i="223"/>
  <c r="U222" i="223"/>
  <c r="U197" i="223"/>
  <c r="AX197" i="223" s="1"/>
  <c r="U190" i="223"/>
  <c r="U36" i="223"/>
  <c r="AX36" i="223" s="1"/>
  <c r="U146" i="223"/>
  <c r="U254" i="223"/>
  <c r="AX254" i="223" s="1"/>
  <c r="U149" i="223"/>
  <c r="U19" i="223"/>
  <c r="U435" i="223"/>
  <c r="U501" i="223"/>
  <c r="AX501" i="223" s="1"/>
  <c r="U464" i="223"/>
  <c r="U382" i="223"/>
  <c r="U279" i="223"/>
  <c r="U377" i="223"/>
  <c r="U380" i="223"/>
  <c r="U191" i="223"/>
  <c r="U218" i="223"/>
  <c r="U193" i="223"/>
  <c r="AX193" i="223" s="1"/>
  <c r="U186" i="223"/>
  <c r="U40" i="223"/>
  <c r="U257" i="223"/>
  <c r="U87" i="223"/>
  <c r="U151" i="223"/>
  <c r="U437" i="223"/>
  <c r="U22" i="223"/>
  <c r="AX22" i="223" s="1"/>
  <c r="U408" i="223"/>
  <c r="AX408" i="223" s="1"/>
  <c r="U489" i="223"/>
  <c r="U460" i="223"/>
  <c r="U378" i="223"/>
  <c r="U275" i="223"/>
  <c r="AX275" i="223" s="1"/>
  <c r="U357" i="223"/>
  <c r="U337" i="223"/>
  <c r="U187" i="223"/>
  <c r="U203" i="223"/>
  <c r="AX203" i="223" s="1"/>
  <c r="U189" i="223"/>
  <c r="U179" i="223"/>
  <c r="AX179" i="223" s="1"/>
  <c r="U51" i="223"/>
  <c r="U91" i="223"/>
  <c r="U471" i="223"/>
  <c r="U14" i="223"/>
  <c r="U49" i="223"/>
  <c r="U519" i="223"/>
  <c r="U486" i="223"/>
  <c r="U456" i="223"/>
  <c r="AX456" i="223" s="1"/>
  <c r="U374" i="223"/>
  <c r="U271" i="223"/>
  <c r="U327" i="223"/>
  <c r="AX327" i="223" s="1"/>
  <c r="U331" i="223"/>
  <c r="U183" i="223"/>
  <c r="U196" i="223"/>
  <c r="AX196" i="223" s="1"/>
  <c r="U185" i="223"/>
  <c r="U175" i="223"/>
  <c r="U55" i="223"/>
  <c r="U124" i="223"/>
  <c r="U95" i="223"/>
  <c r="U125" i="223"/>
  <c r="U20" i="223"/>
  <c r="U33" i="223"/>
  <c r="U72" i="223"/>
  <c r="U515" i="223"/>
  <c r="U482" i="223"/>
  <c r="U449" i="223"/>
  <c r="U370" i="223"/>
  <c r="U403" i="223"/>
  <c r="U407" i="223"/>
  <c r="U316" i="223"/>
  <c r="U180" i="223"/>
  <c r="U192" i="223"/>
  <c r="U170" i="223"/>
  <c r="AX170" i="223" s="1"/>
  <c r="U171" i="223"/>
  <c r="U59" i="223"/>
  <c r="U92" i="223"/>
  <c r="U98" i="223"/>
  <c r="U139" i="223"/>
  <c r="U34" i="223"/>
  <c r="U82" i="223"/>
  <c r="U511" i="223"/>
  <c r="U478" i="223"/>
  <c r="U445" i="223"/>
  <c r="U367" i="223"/>
  <c r="U352" i="223"/>
  <c r="U384" i="223"/>
  <c r="AX384" i="223" s="1"/>
  <c r="U308" i="223"/>
  <c r="U176" i="223"/>
  <c r="U272" i="223"/>
  <c r="U163" i="223"/>
  <c r="U167" i="223"/>
  <c r="U66" i="223"/>
  <c r="U103" i="223"/>
  <c r="U102" i="223"/>
  <c r="U144" i="223"/>
  <c r="U37" i="223"/>
  <c r="U507" i="223"/>
  <c r="U474" i="223"/>
  <c r="U441" i="223"/>
  <c r="AX441" i="223" s="1"/>
  <c r="U363" i="223"/>
  <c r="U341" i="223"/>
  <c r="U345" i="223"/>
  <c r="AX345" i="223" s="1"/>
  <c r="U304" i="223"/>
  <c r="U172" i="223"/>
  <c r="U268" i="223"/>
  <c r="U343" i="223"/>
  <c r="AX343" i="223" s="1"/>
  <c r="U160" i="223"/>
  <c r="U70" i="223"/>
  <c r="U107" i="223"/>
  <c r="U106" i="223"/>
  <c r="U162" i="223"/>
  <c r="AX162" i="223" s="1"/>
  <c r="U71" i="223"/>
  <c r="U484" i="223"/>
  <c r="U473" i="223"/>
  <c r="AX473" i="223" s="1"/>
  <c r="U429" i="223"/>
  <c r="U405" i="223"/>
  <c r="U321" i="223"/>
  <c r="U391" i="223"/>
  <c r="AX391" i="223" s="1"/>
  <c r="U296" i="223"/>
  <c r="U282" i="223"/>
  <c r="U246" i="223"/>
  <c r="U256" i="223"/>
  <c r="U231" i="223"/>
  <c r="U126" i="223"/>
  <c r="U104" i="223"/>
  <c r="U143" i="223"/>
  <c r="AX143" i="223" s="1"/>
  <c r="U165" i="223"/>
  <c r="U267" i="223"/>
  <c r="AX267" i="223" s="1"/>
  <c r="U35" i="223"/>
  <c r="U480" i="223"/>
  <c r="U466" i="223"/>
  <c r="U425" i="223"/>
  <c r="U398" i="223"/>
  <c r="U413" i="223"/>
  <c r="AX413" i="223" s="1"/>
  <c r="U354" i="223"/>
  <c r="U292" i="223"/>
  <c r="AX292" i="223" s="1"/>
  <c r="U358" i="223"/>
  <c r="U243" i="223"/>
  <c r="U247" i="223"/>
  <c r="AX247" i="223" s="1"/>
  <c r="U248" i="223"/>
  <c r="AX248" i="223" s="1"/>
  <c r="U122" i="223"/>
  <c r="U108" i="223"/>
  <c r="AX108" i="223" s="1"/>
  <c r="U159" i="223"/>
  <c r="U50" i="223"/>
  <c r="AX50" i="223" s="1"/>
  <c r="U477" i="223"/>
  <c r="U411" i="223"/>
  <c r="U323" i="223"/>
  <c r="U285" i="223"/>
  <c r="U259" i="223"/>
  <c r="U133" i="223"/>
  <c r="AX133" i="223" s="1"/>
  <c r="U138" i="223"/>
  <c r="U462" i="223"/>
  <c r="U394" i="223"/>
  <c r="AX394" i="223" s="1"/>
  <c r="U320" i="223"/>
  <c r="AX320" i="223" s="1"/>
  <c r="U353" i="223"/>
  <c r="U238" i="223"/>
  <c r="U118" i="223"/>
  <c r="AX118" i="223" s="1"/>
  <c r="U117" i="223"/>
  <c r="U233" i="223"/>
  <c r="U63" i="223"/>
  <c r="U86" i="223"/>
  <c r="U458" i="223"/>
  <c r="U388" i="223"/>
  <c r="U306" i="223"/>
  <c r="AX306" i="223" s="1"/>
  <c r="U322" i="223"/>
  <c r="U235" i="223"/>
  <c r="U242" i="223"/>
  <c r="U301" i="223"/>
  <c r="U148" i="223"/>
  <c r="U428" i="223"/>
  <c r="AX428" i="223" s="1"/>
  <c r="U381" i="223"/>
  <c r="U395" i="223"/>
  <c r="U229" i="223"/>
  <c r="U227" i="223"/>
  <c r="U13" i="223"/>
  <c r="U188" i="223"/>
  <c r="AX188" i="223" s="1"/>
  <c r="U424" i="223"/>
  <c r="U488" i="223"/>
  <c r="U386" i="223"/>
  <c r="U225" i="223"/>
  <c r="AX225" i="223" s="1"/>
  <c r="U223" i="223"/>
  <c r="AX223" i="223" s="1"/>
  <c r="U17" i="223"/>
  <c r="U263" i="223"/>
  <c r="U520" i="223"/>
  <c r="U420" i="223"/>
  <c r="U350" i="223"/>
  <c r="AX350" i="223" s="1"/>
  <c r="U221" i="223"/>
  <c r="U208" i="223"/>
  <c r="U21" i="223"/>
  <c r="U120" i="223"/>
  <c r="AX120" i="223" s="1"/>
  <c r="U505" i="223"/>
  <c r="U516" i="223"/>
  <c r="AX516" i="223" s="1"/>
  <c r="U404" i="223"/>
  <c r="U347" i="223"/>
  <c r="U217" i="223"/>
  <c r="U204" i="223"/>
  <c r="U25" i="223"/>
  <c r="U132" i="223"/>
  <c r="U472" i="223"/>
  <c r="U418" i="223"/>
  <c r="U371" i="223"/>
  <c r="U281" i="223"/>
  <c r="U274" i="223"/>
  <c r="U236" i="223"/>
  <c r="U115" i="223"/>
  <c r="U469" i="223"/>
  <c r="U517" i="223"/>
  <c r="U366" i="223"/>
  <c r="U277" i="223"/>
  <c r="U261" i="223"/>
  <c r="AX261" i="223" s="1"/>
  <c r="U228" i="223"/>
  <c r="U136" i="223"/>
  <c r="AX136" i="223" s="1"/>
  <c r="U101" i="223"/>
  <c r="AX101" i="223" s="1"/>
  <c r="U457" i="223"/>
  <c r="AX457" i="223" s="1"/>
  <c r="U513" i="223"/>
  <c r="U361" i="223"/>
  <c r="U273" i="223"/>
  <c r="U258" i="223"/>
  <c r="AX258" i="223" s="1"/>
  <c r="U224" i="223"/>
  <c r="U153" i="223"/>
  <c r="U105" i="223"/>
  <c r="U481" i="223"/>
  <c r="U364" i="223"/>
  <c r="U241" i="223"/>
  <c r="AX241" i="223" s="1"/>
  <c r="U52" i="223"/>
  <c r="U467" i="223"/>
  <c r="U342" i="223"/>
  <c r="U262" i="223"/>
  <c r="U57" i="223"/>
  <c r="U444" i="223"/>
  <c r="U339" i="223"/>
  <c r="U253" i="223"/>
  <c r="U154" i="223"/>
  <c r="U440" i="223"/>
  <c r="U311" i="223"/>
  <c r="U291" i="223"/>
  <c r="U433" i="223"/>
  <c r="AX433" i="223" s="1"/>
  <c r="U303" i="223"/>
  <c r="U280" i="223"/>
  <c r="U129" i="223"/>
  <c r="AX129" i="223" s="1"/>
  <c r="U421" i="223"/>
  <c r="U288" i="223"/>
  <c r="U245" i="223"/>
  <c r="U295" i="223"/>
  <c r="U509" i="223"/>
  <c r="AX509" i="223" s="1"/>
  <c r="U365" i="223"/>
  <c r="U220" i="223"/>
  <c r="U109" i="223"/>
  <c r="U90" i="223"/>
  <c r="U502" i="223"/>
  <c r="U360" i="223"/>
  <c r="U213" i="223"/>
  <c r="U119" i="223"/>
  <c r="U518" i="223"/>
  <c r="U333" i="223"/>
  <c r="U237" i="223"/>
  <c r="U78" i="223"/>
  <c r="AX78" i="223" s="1"/>
  <c r="U495" i="223"/>
  <c r="U329" i="223"/>
  <c r="U255" i="223"/>
  <c r="U89" i="223"/>
  <c r="AX89" i="223" s="1"/>
  <c r="U434" i="223"/>
  <c r="AX434" i="223" s="1"/>
  <c r="U145" i="223"/>
  <c r="U422" i="223"/>
  <c r="U141" i="223"/>
  <c r="AX141" i="223" s="1"/>
  <c r="U415" i="223"/>
  <c r="U137" i="223"/>
  <c r="U336" i="223"/>
  <c r="U74" i="223"/>
  <c r="U325" i="223"/>
  <c r="U100" i="223"/>
  <c r="AX100" i="223" s="1"/>
  <c r="U406" i="223"/>
  <c r="AX406" i="223" s="1"/>
  <c r="U112" i="223"/>
  <c r="AX112" i="223" s="1"/>
  <c r="U356" i="223"/>
  <c r="U346" i="223"/>
  <c r="U332" i="223"/>
  <c r="U97" i="223"/>
  <c r="AX97" i="223" s="1"/>
  <c r="U387" i="223"/>
  <c r="AX387" i="223" s="1"/>
  <c r="U111" i="223"/>
  <c r="U216" i="223"/>
  <c r="U289" i="223"/>
  <c r="U318" i="223"/>
  <c r="U39" i="223"/>
  <c r="AX39" i="223" s="1"/>
  <c r="U127" i="223"/>
  <c r="U77" i="223"/>
  <c r="U169" i="223"/>
  <c r="U131" i="223"/>
  <c r="AX131" i="223" s="1"/>
  <c r="U491" i="223"/>
  <c r="AX491" i="223" s="1"/>
  <c r="U476" i="223"/>
  <c r="U450" i="223"/>
  <c r="AX450" i="223" s="1"/>
  <c r="U446" i="223"/>
  <c r="U293" i="223"/>
  <c r="AX293" i="223" s="1"/>
  <c r="U240" i="223"/>
  <c r="U230" i="223"/>
  <c r="AX230" i="223" s="1"/>
  <c r="U264" i="223"/>
  <c r="AX264" i="223" s="1"/>
  <c r="U287" i="223"/>
  <c r="AX287" i="223" s="1"/>
  <c r="U500" i="223"/>
  <c r="U379" i="223"/>
  <c r="U496" i="223"/>
  <c r="AX496" i="223" s="1"/>
  <c r="U297" i="223"/>
  <c r="U252" i="223"/>
  <c r="U234" i="223"/>
  <c r="U250" i="223"/>
  <c r="I6" i="223"/>
  <c r="U242" i="222"/>
  <c r="U52" i="222"/>
  <c r="AT15" i="224"/>
  <c r="AV15" i="224" s="1"/>
  <c r="AB6" i="224"/>
  <c r="R6" i="217"/>
  <c r="U101" i="209"/>
  <c r="N6" i="209"/>
  <c r="AT41" i="216"/>
  <c r="AV41" i="216" s="1"/>
  <c r="X6" i="216"/>
  <c r="AT83" i="221"/>
  <c r="AV83" i="221" s="1"/>
  <c r="AT34" i="221"/>
  <c r="AV34" i="221" s="1"/>
  <c r="AT192" i="221"/>
  <c r="AV192" i="221" s="1"/>
  <c r="AT23" i="221"/>
  <c r="AV23" i="221" s="1"/>
  <c r="W6" i="221"/>
  <c r="AT68" i="221"/>
  <c r="AV68" i="221" s="1"/>
  <c r="AT477" i="221"/>
  <c r="AV477" i="221" s="1"/>
  <c r="AT489" i="221"/>
  <c r="AV489" i="221" s="1"/>
  <c r="AT494" i="221"/>
  <c r="AV494" i="221" s="1"/>
  <c r="AT395" i="221"/>
  <c r="AV395" i="221" s="1"/>
  <c r="AT484" i="221"/>
  <c r="AV484" i="221" s="1"/>
  <c r="AT514" i="221"/>
  <c r="AT409" i="221"/>
  <c r="AV409" i="221" s="1"/>
  <c r="AT336" i="221"/>
  <c r="AV336" i="221" s="1"/>
  <c r="AT358" i="221"/>
  <c r="AV358" i="221" s="1"/>
  <c r="AT326" i="221"/>
  <c r="AT340" i="221"/>
  <c r="AT265" i="221"/>
  <c r="AT205" i="221"/>
  <c r="AV205" i="221" s="1"/>
  <c r="AT137" i="221"/>
  <c r="AV137" i="221" s="1"/>
  <c r="AT183" i="221"/>
  <c r="AV183" i="221" s="1"/>
  <c r="AT226" i="221"/>
  <c r="AV226" i="221" s="1"/>
  <c r="AT234" i="221"/>
  <c r="AV234" i="221" s="1"/>
  <c r="AT95" i="221"/>
  <c r="AT178" i="221"/>
  <c r="AV178" i="221" s="1"/>
  <c r="AT74" i="221"/>
  <c r="AV74" i="221" s="1"/>
  <c r="AT65" i="221"/>
  <c r="AV65" i="221" s="1"/>
  <c r="AT206" i="221"/>
  <c r="AV206" i="221" s="1"/>
  <c r="AT27" i="221"/>
  <c r="AV27" i="221" s="1"/>
  <c r="AT42" i="221"/>
  <c r="AV42" i="221" s="1"/>
  <c r="AT473" i="221"/>
  <c r="AV473" i="221" s="1"/>
  <c r="AT486" i="221"/>
  <c r="AV486" i="221" s="1"/>
  <c r="AT490" i="221"/>
  <c r="AV490" i="221" s="1"/>
  <c r="AT391" i="221"/>
  <c r="AT480" i="221"/>
  <c r="AV480" i="221" s="1"/>
  <c r="AT510" i="221"/>
  <c r="AV510" i="221" s="1"/>
  <c r="AT407" i="221"/>
  <c r="AV407" i="221" s="1"/>
  <c r="AT329" i="221"/>
  <c r="AV329" i="221" s="1"/>
  <c r="AT332" i="221"/>
  <c r="AV332" i="221" s="1"/>
  <c r="AT312" i="221"/>
  <c r="AV312" i="221" s="1"/>
  <c r="AT331" i="221"/>
  <c r="AV331" i="221" s="1"/>
  <c r="AT256" i="221"/>
  <c r="AV256" i="221" s="1"/>
  <c r="AT201" i="221"/>
  <c r="AV201" i="221" s="1"/>
  <c r="AT133" i="221"/>
  <c r="AV133" i="221" s="1"/>
  <c r="AT174" i="221"/>
  <c r="AV174" i="221" s="1"/>
  <c r="AT219" i="221"/>
  <c r="AV219" i="221" s="1"/>
  <c r="AT229" i="221"/>
  <c r="AV229" i="221" s="1"/>
  <c r="AT216" i="221"/>
  <c r="AV216" i="221" s="1"/>
  <c r="AT102" i="221"/>
  <c r="AV102" i="221" s="1"/>
  <c r="AT78" i="221"/>
  <c r="AT53" i="221"/>
  <c r="AV53" i="221" s="1"/>
  <c r="AT46" i="221"/>
  <c r="AV46" i="221" s="1"/>
  <c r="AT466" i="221"/>
  <c r="AV466" i="221" s="1"/>
  <c r="AT482" i="221"/>
  <c r="AV482" i="221" s="1"/>
  <c r="AT483" i="221"/>
  <c r="AV483" i="221" s="1"/>
  <c r="AT387" i="221"/>
  <c r="AT476" i="221"/>
  <c r="AT506" i="221"/>
  <c r="AV506" i="221" s="1"/>
  <c r="AT405" i="221"/>
  <c r="AV405" i="221" s="1"/>
  <c r="AT313" i="221"/>
  <c r="AV313" i="221" s="1"/>
  <c r="AT339" i="221"/>
  <c r="AV339" i="221" s="1"/>
  <c r="AT308" i="221"/>
  <c r="AV308" i="221" s="1"/>
  <c r="AT316" i="221"/>
  <c r="AV316" i="221" s="1"/>
  <c r="AT243" i="221"/>
  <c r="AV243" i="221" s="1"/>
  <c r="AT194" i="221"/>
  <c r="AT126" i="221"/>
  <c r="AT169" i="221"/>
  <c r="AV169" i="221" s="1"/>
  <c r="AT210" i="221"/>
  <c r="AV210" i="221" s="1"/>
  <c r="AT217" i="221"/>
  <c r="AV217" i="221" s="1"/>
  <c r="AT193" i="221"/>
  <c r="AV193" i="221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"1"/>
  <c r="AT76" i="221"/>
  <c r="AV76" i="221" s="1"/>
  <c r="AT86" i="221"/>
  <c r="AV86" i="221" s="1"/>
  <c r="AT462" i="221"/>
  <c r="AV462" i="221" s="1"/>
  <c r="AT478" i="221"/>
  <c r="AV478" i="221" s="1"/>
  <c r="AT479" i="221"/>
  <c r="AV479" i="221" s="1"/>
  <c r="AT384" i="221"/>
  <c r="AT472" i="221"/>
  <c r="AV472" i="221" s="1"/>
  <c r="AT446" i="221"/>
  <c r="AV446" i="221" s="1"/>
  <c r="AT398" i="221"/>
  <c r="AV398" i="221" s="1"/>
  <c r="AT309" i="221"/>
  <c r="AV309" i="221" s="1"/>
  <c r="AT325" i="221"/>
  <c r="AV325" i="221" s="1"/>
  <c r="AT304" i="221"/>
  <c r="AV304" i="221" s="1"/>
  <c r="AT355" i="221"/>
  <c r="AV355" i="221" s="1"/>
  <c r="AT267" i="221"/>
  <c r="AT190" i="221"/>
  <c r="AV190" i="221" s="1"/>
  <c r="AT122" i="221"/>
  <c r="AV122" i="221" s="1"/>
  <c r="AT157" i="221"/>
  <c r="AV157" i="221" s="1"/>
  <c r="AT281" i="221"/>
  <c r="AV281" i="221" s="1"/>
  <c r="AT208" i="221"/>
  <c r="AV208" i="221" s="1"/>
  <c r="AT14" i="221"/>
  <c r="AV14" i="221" s="1"/>
  <c r="AT196" i="221"/>
  <c r="AV196" i="221" s="1"/>
  <c r="AT77" i="221"/>
  <c r="AV77" i="221" s="1"/>
  <c r="AT140" i="221"/>
  <c r="AV140" i="221" s="1"/>
  <c r="AT15" i="221"/>
  <c r="AV15" i="221" s="1"/>
  <c r="AT458" i="221"/>
  <c r="AV458" i="221" s="1"/>
  <c r="AT474" i="221"/>
  <c r="AV474" i="221" s="1"/>
  <c r="AT475" i="221"/>
  <c r="AV475" i="221" s="1"/>
  <c r="AT380" i="221"/>
  <c r="AV380" i="221" s="1"/>
  <c r="AT416" i="221"/>
  <c r="AT438" i="221"/>
  <c r="AT394" i="221"/>
  <c r="AV394" i="221" s="1"/>
  <c r="AT347" i="221"/>
  <c r="AV347" i="221" s="1"/>
  <c r="AT369" i="221"/>
  <c r="AV369" i="221" s="1"/>
  <c r="AT297" i="221"/>
  <c r="AV297" i="221" s="1"/>
  <c r="AT272" i="221"/>
  <c r="AV272" i="221" s="1"/>
  <c r="AT254" i="221"/>
  <c r="AV254" i="221" s="1"/>
  <c r="AT186" i="221"/>
  <c r="AV186" i="221" s="1"/>
  <c r="AT118" i="221"/>
  <c r="AT146" i="221"/>
  <c r="AV146" i="221" s="1"/>
  <c r="AT269" i="221"/>
  <c r="AV269" i="221" s="1"/>
  <c r="AT203" i="221"/>
  <c r="AV203" i="221" s="1"/>
  <c r="AT18" i="221"/>
  <c r="AV18" i="221" s="1"/>
  <c r="AT88" i="221"/>
  <c r="AV88" i="221" s="1"/>
  <c r="AT185" i="221"/>
  <c r="AV185" i="221" s="1"/>
  <c r="AT84" i="221"/>
  <c r="AV84" i="221" s="1"/>
  <c r="AT87" i="221"/>
  <c r="AV87" i="221" s="1"/>
  <c r="AT488" i="221"/>
  <c r="AV488" i="221" s="1"/>
  <c r="AT451" i="221"/>
  <c r="AT467" i="221"/>
  <c r="AV467" i="221" s="1"/>
  <c r="AT468" i="221"/>
  <c r="AV468" i="221" s="1"/>
  <c r="AT376" i="221"/>
  <c r="AV376" i="221" s="1"/>
  <c r="AT414" i="221"/>
  <c r="AV414" i="221" s="1"/>
  <c r="AT435" i="221"/>
  <c r="AV435" i="221" s="1"/>
  <c r="AT390" i="221"/>
  <c r="AT324" i="221"/>
  <c r="AT354" i="221"/>
  <c r="AV354" i="221" s="1"/>
  <c r="AT293" i="221"/>
  <c r="AV293" i="221" s="1"/>
  <c r="AT264" i="221"/>
  <c r="AV264" i="221" s="1"/>
  <c r="AT381" i="221"/>
  <c r="AV381" i="221" s="1"/>
  <c r="AT179" i="221"/>
  <c r="AT111" i="221"/>
  <c r="AT142" i="221"/>
  <c r="AV142" i="221" s="1"/>
  <c r="AT236" i="221"/>
  <c r="AV236" i="221" s="1"/>
  <c r="AT191" i="221"/>
  <c r="AV191" i="221" s="1"/>
  <c r="AT22" i="221"/>
  <c r="AV22" i="221" s="1"/>
  <c r="AT125" i="221"/>
  <c r="AV125" i="221" s="1"/>
  <c r="AT188" i="221"/>
  <c r="AV188" i="221" s="1"/>
  <c r="AT173" i="221"/>
  <c r="AV173" i="221" s="1"/>
  <c r="AT90" i="221"/>
  <c r="AV90" i="221" s="1"/>
  <c r="AT454" i="221"/>
  <c r="AV454" i="221" s="1"/>
  <c r="AT49" i="221"/>
  <c r="AV49" i="221" s="1"/>
  <c r="AT117" i="221"/>
  <c r="AV117" i="221" s="1"/>
  <c r="AT447" i="221"/>
  <c r="AV447" i="221" s="1"/>
  <c r="AT463" i="221"/>
  <c r="AV463" i="221" s="1"/>
  <c r="AT464" i="221"/>
  <c r="AV464" i="221" s="1"/>
  <c r="AT372" i="221"/>
  <c r="AT412" i="221"/>
  <c r="AT427" i="221"/>
  <c r="AT383" i="221"/>
  <c r="AV383" i="221" s="1"/>
  <c r="AT362" i="221"/>
  <c r="AV362" i="221" s="1"/>
  <c r="AT348" i="221"/>
  <c r="AV348" i="221" s="1"/>
  <c r="AT289" i="221"/>
  <c r="AV289" i="221" s="1"/>
  <c r="AT257" i="221"/>
  <c r="AV257" i="221" s="1"/>
  <c r="AT305" i="221"/>
  <c r="AV305" i="221" s="1"/>
  <c r="AT175" i="221"/>
  <c r="AV175" i="221" s="1"/>
  <c r="AT107" i="221"/>
  <c r="AT138" i="221"/>
  <c r="AV138" i="221" s="1"/>
  <c r="AT155" i="221"/>
  <c r="AV155" i="221" s="1"/>
  <c r="AT177" i="221"/>
  <c r="AV177" i="221" s="1"/>
  <c r="AT26" i="221"/>
  <c r="AV26" i="221" s="1"/>
  <c r="AT163" i="221"/>
  <c r="AV163" i="221" s="1"/>
  <c r="AT13" i="221"/>
  <c r="AV13" i="221" s="1"/>
  <c r="AT152" i="221"/>
  <c r="AV152" i="221" s="1"/>
  <c r="AT437" i="221"/>
  <c r="AV437" i="221" s="1"/>
  <c r="AT72" i="221"/>
  <c r="AV72" i="221" s="1"/>
  <c r="AT64" i="221"/>
  <c r="AV64" i="221" s="1"/>
  <c r="AT443" i="221"/>
  <c r="AV443" i="221" s="1"/>
  <c r="AT459" i="221"/>
  <c r="AV459" i="221" s="1"/>
  <c r="AT460" i="221"/>
  <c r="AV460" i="221" s="1"/>
  <c r="AT365" i="221"/>
  <c r="AV365" i="221" s="1"/>
  <c r="AT410" i="221"/>
  <c r="AV410" i="221" s="1"/>
  <c r="AT404" i="221"/>
  <c r="AT379" i="221"/>
  <c r="AT327" i="221"/>
  <c r="AV327" i="221" s="1"/>
  <c r="AT315" i="221"/>
  <c r="AV315" i="221" s="1"/>
  <c r="AT285" i="221"/>
  <c r="AV285" i="221" s="1"/>
  <c r="AT294" i="221"/>
  <c r="AV294" i="221" s="1"/>
  <c r="AT301" i="221"/>
  <c r="AV301" i="221" s="1"/>
  <c r="AT171" i="221"/>
  <c r="AV171" i="221" s="1"/>
  <c r="AT103" i="221"/>
  <c r="AT134" i="221"/>
  <c r="AV134" i="221" s="1"/>
  <c r="AT143" i="221"/>
  <c r="AV143" i="221" s="1"/>
  <c r="AT170" i="221"/>
  <c r="AV170" i="221" s="1"/>
  <c r="AT29" i="221"/>
  <c r="AV29" i="221" s="1"/>
  <c r="AT85" i="221"/>
  <c r="AV85" i="221" s="1"/>
  <c r="AT17" i="221"/>
  <c r="AV17" i="221" s="1"/>
  <c r="AT197" i="221"/>
  <c r="AV197" i="221" s="1"/>
  <c r="AT162" i="221"/>
  <c r="AV162" i="221" s="1"/>
  <c r="AT505" i="221"/>
  <c r="AV505" i="221" s="1"/>
  <c r="AT144" i="221"/>
  <c r="AV144" i="221" s="1"/>
  <c r="AT515" i="221"/>
  <c r="AV515" i="221" s="1"/>
  <c r="AT417" i="221"/>
  <c r="AV417" i="221" s="1"/>
  <c r="AT440" i="221"/>
  <c r="AV440" i="221" s="1"/>
  <c r="AT434" i="221"/>
  <c r="AV434" i="221" s="1"/>
  <c r="AT346" i="221"/>
  <c r="AV346" i="221" s="1"/>
  <c r="AT495" i="221"/>
  <c r="AV495" i="221" s="1"/>
  <c r="AT382" i="221"/>
  <c r="AV382" i="221" s="1"/>
  <c r="AT356" i="221"/>
  <c r="AT310" i="221"/>
  <c r="AV310" i="221" s="1"/>
  <c r="AT388" i="221"/>
  <c r="AV388" i="221" s="1"/>
  <c r="AT263" i="221"/>
  <c r="AV263" i="221" s="1"/>
  <c r="AT279" i="221"/>
  <c r="AV279" i="221" s="1"/>
  <c r="AT280" i="221"/>
  <c r="AV280" i="221" s="1"/>
  <c r="AT262" i="221"/>
  <c r="AT214" i="221"/>
  <c r="AT112" i="221"/>
  <c r="AV112" i="221" s="1"/>
  <c r="AT120" i="221"/>
  <c r="AV120" i="221" s="1"/>
  <c r="AT52" i="221"/>
  <c r="AV52" i="221" s="1"/>
  <c r="AT199" i="221"/>
  <c r="AV199" i="221" s="1"/>
  <c r="AT40" i="221"/>
  <c r="AV40" i="221" s="1"/>
  <c r="AT161" i="221"/>
  <c r="AT24" i="221"/>
  <c r="AV24" i="221" s="1"/>
  <c r="AT132" i="221"/>
  <c r="AV132" i="221" s="1"/>
  <c r="AT318" i="221"/>
  <c r="AV318" i="221" s="1"/>
  <c r="AT511" i="221"/>
  <c r="AV511" i="221" s="1"/>
  <c r="AT520" i="221"/>
  <c r="AV520" i="221" s="1"/>
  <c r="AT433" i="221"/>
  <c r="AV433" i="221" s="1"/>
  <c r="AT430" i="221"/>
  <c r="AV430" i="221" s="1"/>
  <c r="AT342" i="221"/>
  <c r="AV342" i="221" s="1"/>
  <c r="AT491" i="221"/>
  <c r="AV491" i="221" s="1"/>
  <c r="AT378" i="221"/>
  <c r="AV378" i="221" s="1"/>
  <c r="AT349" i="221"/>
  <c r="AV349" i="221" s="1"/>
  <c r="AT306" i="221"/>
  <c r="AV306" i="221" s="1"/>
  <c r="AT363" i="221"/>
  <c r="AV363" i="221" s="1"/>
  <c r="AT259" i="221"/>
  <c r="AV259" i="221" s="1"/>
  <c r="AT277" i="221"/>
  <c r="AT252" i="221"/>
  <c r="AT225" i="221"/>
  <c r="AT202" i="221"/>
  <c r="AV202" i="221" s="1"/>
  <c r="AT108" i="221"/>
  <c r="AV108" i="221" s="1"/>
  <c r="AT116" i="221"/>
  <c r="AV116" i="221" s="1"/>
  <c r="AT56" i="221"/>
  <c r="AV56" i="221" s="1"/>
  <c r="AT44" i="221"/>
  <c r="AV44" i="221" s="1"/>
  <c r="AT31" i="221"/>
  <c r="AV31" i="221" s="1"/>
  <c r="AT98" i="221"/>
  <c r="AV98" i="221" s="1"/>
  <c r="AT497" i="221"/>
  <c r="AV497" i="221" s="1"/>
  <c r="AT450" i="221"/>
  <c r="AV450" i="221" s="1"/>
  <c r="AT396" i="221"/>
  <c r="AV396" i="221" s="1"/>
  <c r="AT442" i="221"/>
  <c r="AV442" i="221" s="1"/>
  <c r="AT323" i="221"/>
  <c r="AV323" i="221" s="1"/>
  <c r="AT290" i="221"/>
  <c r="AV290" i="221" s="1"/>
  <c r="AT145" i="221"/>
  <c r="AV145" i="221" s="1"/>
  <c r="AT242" i="221"/>
  <c r="AV242" i="221" s="1"/>
  <c r="AT59" i="221"/>
  <c r="AV59" i="221" s="1"/>
  <c r="AT97" i="221"/>
  <c r="AV97" i="221" s="1"/>
  <c r="AT493" i="221"/>
  <c r="AV493" i="221" s="1"/>
  <c r="AT399" i="221"/>
  <c r="AV399" i="221" s="1"/>
  <c r="AT518" i="221"/>
  <c r="AV518" i="221" s="1"/>
  <c r="AT366" i="221"/>
  <c r="AV366" i="221" s="1"/>
  <c r="AT359" i="221"/>
  <c r="AV359" i="221" s="1"/>
  <c r="AT271" i="221"/>
  <c r="AV271" i="221" s="1"/>
  <c r="AT141" i="221"/>
  <c r="AT231" i="221"/>
  <c r="AT129" i="221"/>
  <c r="AV129" i="221" s="1"/>
  <c r="AT66" i="221"/>
  <c r="AV66" i="221" s="1"/>
  <c r="AT471" i="221"/>
  <c r="AV471" i="221" s="1"/>
  <c r="AT182" i="221"/>
  <c r="AV182" i="221" s="1"/>
  <c r="AT455" i="221"/>
  <c r="AV455" i="221" s="1"/>
  <c r="AT361" i="221"/>
  <c r="AT401" i="221"/>
  <c r="AT319" i="221"/>
  <c r="AV319" i="221" s="1"/>
  <c r="AT282" i="221"/>
  <c r="AV282" i="221" s="1"/>
  <c r="AT292" i="221"/>
  <c r="AV292" i="221" s="1"/>
  <c r="AT99" i="221"/>
  <c r="AV99" i="221" s="1"/>
  <c r="AT139" i="221"/>
  <c r="AV139" i="221" s="1"/>
  <c r="AT33" i="221"/>
  <c r="AV33" i="221" s="1"/>
  <c r="AT172" i="221"/>
  <c r="AV172" i="221" s="1"/>
  <c r="AT70" i="221"/>
  <c r="AV70" i="221" s="1"/>
  <c r="AT154" i="221"/>
  <c r="AT189" i="221"/>
  <c r="AT168" i="221"/>
  <c r="AV168" i="221" s="1"/>
  <c r="AT452" i="221"/>
  <c r="AV452" i="221" s="1"/>
  <c r="AT357" i="221"/>
  <c r="AV357" i="221" s="1"/>
  <c r="AT397" i="221"/>
  <c r="AV397" i="221" s="1"/>
  <c r="AT343" i="221"/>
  <c r="AV343" i="221" s="1"/>
  <c r="AT278" i="221"/>
  <c r="AV278" i="221" s="1"/>
  <c r="AT287" i="221"/>
  <c r="AV287" i="221" s="1"/>
  <c r="AT230" i="221"/>
  <c r="AV230" i="221" s="1"/>
  <c r="AT135" i="221"/>
  <c r="AV135" i="221" s="1"/>
  <c r="AT37" i="221"/>
  <c r="AV37" i="221" s="1"/>
  <c r="AT110" i="221"/>
  <c r="AV110" i="221" s="1"/>
  <c r="AT156" i="221"/>
  <c r="AV156" i="221" s="1"/>
  <c r="AT420" i="221"/>
  <c r="AV420" i="221" s="1"/>
  <c r="AT222" i="221"/>
  <c r="AV222" i="221" s="1"/>
  <c r="AT180" i="221"/>
  <c r="AT448" i="221"/>
  <c r="AT353" i="221"/>
  <c r="AV353" i="221" s="1"/>
  <c r="AT393" i="221"/>
  <c r="AV393" i="221" s="1"/>
  <c r="AT322" i="221"/>
  <c r="AV322" i="221" s="1"/>
  <c r="AT274" i="221"/>
  <c r="AV274" i="221" s="1"/>
  <c r="AT298" i="221"/>
  <c r="AT223" i="221"/>
  <c r="AT128" i="221"/>
  <c r="AV128" i="221" s="1"/>
  <c r="AT41" i="221"/>
  <c r="AV41" i="221" s="1"/>
  <c r="AT131" i="221"/>
  <c r="AV131" i="221" s="1"/>
  <c r="AT159" i="221"/>
  <c r="AV159" i="221" s="1"/>
  <c r="AT519" i="221"/>
  <c r="AV519" i="221" s="1"/>
  <c r="AT444" i="221"/>
  <c r="AV444" i="221" s="1"/>
  <c r="AT350" i="221"/>
  <c r="AV350" i="221" s="1"/>
  <c r="AT389" i="221"/>
  <c r="AT314" i="221"/>
  <c r="AV314" i="221" s="1"/>
  <c r="AT270" i="221"/>
  <c r="AV270" i="221" s="1"/>
  <c r="AT284" i="221"/>
  <c r="AV284" i="221" s="1"/>
  <c r="AT218" i="221"/>
  <c r="AV218" i="221" s="1"/>
  <c r="AT124" i="221"/>
  <c r="AT48" i="221"/>
  <c r="AV48" i="221" s="1"/>
  <c r="AT176" i="221"/>
  <c r="AV176" i="221" s="1"/>
  <c r="AT507" i="221"/>
  <c r="AT429" i="221"/>
  <c r="AV429" i="221" s="1"/>
  <c r="AT338" i="221"/>
  <c r="AV338" i="221" s="1"/>
  <c r="AT374" i="221"/>
  <c r="AV374" i="221" s="1"/>
  <c r="AT302" i="221"/>
  <c r="AV302" i="221" s="1"/>
  <c r="AT255" i="221"/>
  <c r="AT235" i="221"/>
  <c r="AV235" i="221" s="1"/>
  <c r="AT247" i="221"/>
  <c r="AV247" i="221" s="1"/>
  <c r="AT109" i="221"/>
  <c r="AV109" i="221" s="1"/>
  <c r="AT60" i="221"/>
  <c r="AV60" i="221" s="1"/>
  <c r="AT148" i="221"/>
  <c r="AV148" i="221" s="1"/>
  <c r="AT12" i="221"/>
  <c r="AV12" i="221" s="1"/>
  <c r="AT250" i="221"/>
  <c r="AV250" i="221" s="1"/>
  <c r="AT80" i="221"/>
  <c r="AV80" i="221" s="1"/>
  <c r="AT439" i="221"/>
  <c r="AV439" i="221" s="1"/>
  <c r="AT456" i="221"/>
  <c r="AV456" i="221" s="1"/>
  <c r="AT408" i="221"/>
  <c r="AV408" i="221" s="1"/>
  <c r="AT375" i="221"/>
  <c r="AV375" i="221" s="1"/>
  <c r="AT311" i="221"/>
  <c r="AV311" i="221" s="1"/>
  <c r="AT286" i="221"/>
  <c r="AV286" i="221" s="1"/>
  <c r="AT167" i="221"/>
  <c r="AV167" i="221" s="1"/>
  <c r="AT127" i="221"/>
  <c r="AV127" i="221" s="1"/>
  <c r="AT276" i="221"/>
  <c r="AV276" i="221" s="1"/>
  <c r="AT50" i="221"/>
  <c r="AV50" i="221" s="1"/>
  <c r="AT335" i="221"/>
  <c r="AV335" i="221" s="1"/>
  <c r="AT38" i="221"/>
  <c r="AV38" i="221" s="1"/>
  <c r="AT432" i="221"/>
  <c r="AV432" i="221" s="1"/>
  <c r="AT449" i="221"/>
  <c r="AV449" i="221" s="1"/>
  <c r="AT406" i="221"/>
  <c r="AV406" i="221" s="1"/>
  <c r="AT371" i="221"/>
  <c r="AV371" i="221" s="1"/>
  <c r="AT307" i="221"/>
  <c r="AV307" i="221" s="1"/>
  <c r="AT321" i="221"/>
  <c r="AV321" i="221" s="1"/>
  <c r="AT160" i="221"/>
  <c r="AV160" i="221" s="1"/>
  <c r="AT123" i="221"/>
  <c r="AV123" i="221" s="1"/>
  <c r="AT150" i="221"/>
  <c r="AV150" i="221" s="1"/>
  <c r="AT21" i="221"/>
  <c r="AV21" i="221" s="1"/>
  <c r="AT54" i="221"/>
  <c r="AV54" i="221" s="1"/>
  <c r="AT428" i="221"/>
  <c r="AV428" i="221" s="1"/>
  <c r="AT445" i="221"/>
  <c r="AV445" i="221" s="1"/>
  <c r="AT503" i="221"/>
  <c r="AV503" i="221" s="1"/>
  <c r="AT364" i="221"/>
  <c r="AT303" i="221"/>
  <c r="AT268" i="221"/>
  <c r="AV268" i="221" s="1"/>
  <c r="AT241" i="221"/>
  <c r="AV241" i="221" s="1"/>
  <c r="AT119" i="221"/>
  <c r="AV119" i="221" s="1"/>
  <c r="AT89" i="221"/>
  <c r="AV89" i="221" s="1"/>
  <c r="AT184" i="221"/>
  <c r="AV184" i="221" s="1"/>
  <c r="AT25" i="221"/>
  <c r="AV25" i="221" s="1"/>
  <c r="AT58" i="221"/>
  <c r="AV58" i="221" s="1"/>
  <c r="AT424" i="221"/>
  <c r="AV424" i="221" s="1"/>
  <c r="AT499" i="221"/>
  <c r="AV499" i="221" s="1"/>
  <c r="AT296" i="221"/>
  <c r="AV296" i="221" s="1"/>
  <c r="AT239" i="221"/>
  <c r="AV239" i="221" s="1"/>
  <c r="AT187" i="221"/>
  <c r="AV187" i="221" s="1"/>
  <c r="AT43" i="221"/>
  <c r="AV43" i="221" s="1"/>
  <c r="AT57" i="221"/>
  <c r="AV57" i="221" s="1"/>
  <c r="AT516" i="221"/>
  <c r="AV516" i="221" s="1"/>
  <c r="AT425" i="221"/>
  <c r="AT320" i="221"/>
  <c r="AV320" i="221" s="1"/>
  <c r="AT211" i="221"/>
  <c r="AV211" i="221" s="1"/>
  <c r="AT32" i="221"/>
  <c r="AV32" i="221" s="1"/>
  <c r="AT69" i="221"/>
  <c r="AV69" i="221" s="1"/>
  <c r="AT512" i="221"/>
  <c r="AV512" i="221" s="1"/>
  <c r="AT418" i="221"/>
  <c r="AT344" i="221"/>
  <c r="AT204" i="221"/>
  <c r="AV204" i="221" s="1"/>
  <c r="AT106" i="221"/>
  <c r="AV106" i="221" s="1"/>
  <c r="AT36" i="221"/>
  <c r="AV36" i="221" s="1"/>
  <c r="AT227" i="221"/>
  <c r="AV227" i="221" s="1"/>
  <c r="AT508" i="221"/>
  <c r="AV508" i="221" s="1"/>
  <c r="AT403" i="221"/>
  <c r="AV403" i="221" s="1"/>
  <c r="AT333" i="221"/>
  <c r="AV333" i="221" s="1"/>
  <c r="AT245" i="221"/>
  <c r="AT47" i="221"/>
  <c r="AV47" i="221" s="1"/>
  <c r="AT30" i="221"/>
  <c r="AV30" i="221" s="1"/>
  <c r="AT501" i="221"/>
  <c r="AV501" i="221" s="1"/>
  <c r="AT400" i="221"/>
  <c r="AV400" i="221" s="1"/>
  <c r="AT328" i="221"/>
  <c r="AV328" i="221" s="1"/>
  <c r="AT151" i="221"/>
  <c r="AV151" i="221" s="1"/>
  <c r="AT51" i="221"/>
  <c r="AV51" i="221" s="1"/>
  <c r="AT386" i="221"/>
  <c r="AV386" i="221" s="1"/>
  <c r="AT517" i="221"/>
  <c r="AV517" i="221" s="1"/>
  <c r="AT370" i="221"/>
  <c r="AV370" i="221" s="1"/>
  <c r="AT251" i="221"/>
  <c r="AV251" i="221" s="1"/>
  <c r="AT221" i="221"/>
  <c r="AV221" i="221" s="1"/>
  <c r="AT55" i="221"/>
  <c r="AV55" i="221" s="1"/>
  <c r="AT513" i="221"/>
  <c r="AV513" i="221" s="1"/>
  <c r="AT367" i="221"/>
  <c r="AV367" i="221" s="1"/>
  <c r="AT248" i="221"/>
  <c r="AV248" i="221" s="1"/>
  <c r="AT212" i="221"/>
  <c r="AT509" i="221"/>
  <c r="AV509" i="221" s="1"/>
  <c r="AT415" i="221"/>
  <c r="AV415" i="221" s="1"/>
  <c r="AT244" i="221"/>
  <c r="AV244" i="221" s="1"/>
  <c r="AT207" i="221"/>
  <c r="AV207" i="221" s="1"/>
  <c r="AT91" i="221"/>
  <c r="AV91" i="221" s="1"/>
  <c r="AT422" i="221"/>
  <c r="AV422" i="221" s="1"/>
  <c r="AT341" i="221"/>
  <c r="AV341" i="221" s="1"/>
  <c r="AT273" i="221"/>
  <c r="AV273" i="221" s="1"/>
  <c r="AT100" i="221"/>
  <c r="AV100" i="221" s="1"/>
  <c r="AT233" i="221"/>
  <c r="AV233" i="221" s="1"/>
  <c r="AT431" i="221"/>
  <c r="AV431" i="221" s="1"/>
  <c r="AT337" i="221"/>
  <c r="AV337" i="221" s="1"/>
  <c r="AT258" i="221"/>
  <c r="AV258" i="221" s="1"/>
  <c r="AT261" i="221"/>
  <c r="AT121" i="221"/>
  <c r="AV121" i="221" s="1"/>
  <c r="AT19" i="221"/>
  <c r="AV19" i="221" s="1"/>
  <c r="AT413" i="221"/>
  <c r="AV413" i="221" s="1"/>
  <c r="AT200" i="221"/>
  <c r="AV200" i="221" s="1"/>
  <c r="AT411" i="221"/>
  <c r="AV411" i="221" s="1"/>
  <c r="AT195" i="221"/>
  <c r="AV195" i="221" s="1"/>
  <c r="AT63" i="221"/>
  <c r="AV63" i="221" s="1"/>
  <c r="AT360" i="221"/>
  <c r="AT115" i="221"/>
  <c r="AV115" i="221" s="1"/>
  <c r="AT345" i="221"/>
  <c r="AV345" i="221" s="1"/>
  <c r="AT104" i="221"/>
  <c r="AV104" i="221" s="1"/>
  <c r="AT330" i="221"/>
  <c r="AV330" i="221" s="1"/>
  <c r="AT238" i="221"/>
  <c r="AV238" i="221" s="1"/>
  <c r="AT500" i="221"/>
  <c r="AV500" i="221" s="1"/>
  <c r="AT299" i="221"/>
  <c r="AV299" i="221" s="1"/>
  <c r="AT105" i="221"/>
  <c r="AV105" i="221" s="1"/>
  <c r="AT67" i="221"/>
  <c r="AV67" i="221" s="1"/>
  <c r="AT496" i="221"/>
  <c r="AT295" i="221"/>
  <c r="AV295" i="221" s="1"/>
  <c r="AT101" i="221"/>
  <c r="AV101" i="221" s="1"/>
  <c r="AT71" i="221"/>
  <c r="AV71" i="221" s="1"/>
  <c r="AT492" i="221"/>
  <c r="AV492" i="221" s="1"/>
  <c r="AT291" i="221"/>
  <c r="AV291" i="221" s="1"/>
  <c r="AT94" i="221"/>
  <c r="AV94" i="221" s="1"/>
  <c r="AT75" i="221"/>
  <c r="AV75" i="221" s="1"/>
  <c r="AT16" i="221"/>
  <c r="AV16" i="221" s="1"/>
  <c r="AT485" i="221"/>
  <c r="AV485" i="221" s="1"/>
  <c r="AT392" i="221"/>
  <c r="AV392" i="221" s="1"/>
  <c r="AT253" i="221"/>
  <c r="AV253" i="221" s="1"/>
  <c r="AT82" i="221"/>
  <c r="AV82" i="221" s="1"/>
  <c r="AT20" i="221"/>
  <c r="AV20" i="221" s="1"/>
  <c r="AT441" i="221"/>
  <c r="AV441" i="221" s="1"/>
  <c r="AT288" i="221"/>
  <c r="AT136" i="221"/>
  <c r="AV136" i="221" s="1"/>
  <c r="AT461" i="221"/>
  <c r="AV461" i="221" s="1"/>
  <c r="AT158" i="221"/>
  <c r="AV158" i="221" s="1"/>
  <c r="AT457" i="221"/>
  <c r="AV457" i="221" s="1"/>
  <c r="AT165" i="221"/>
  <c r="AV165" i="221" s="1"/>
  <c r="AT423" i="221"/>
  <c r="AV423" i="221" s="1"/>
  <c r="AT166" i="221"/>
  <c r="AV166" i="221" s="1"/>
  <c r="AT377" i="221"/>
  <c r="AT240" i="221"/>
  <c r="AV240" i="221" s="1"/>
  <c r="AT35" i="221"/>
  <c r="AV35" i="221" s="1"/>
  <c r="AT373" i="221"/>
  <c r="AV373" i="221" s="1"/>
  <c r="AT39" i="221"/>
  <c r="AV39" i="221" s="1"/>
  <c r="AT275" i="221"/>
  <c r="AV275" i="221" s="1"/>
  <c r="AT114" i="221"/>
  <c r="AV114" i="221" s="1"/>
  <c r="AT237" i="221"/>
  <c r="AV237" i="221" s="1"/>
  <c r="AT209" i="221"/>
  <c r="AT481" i="221"/>
  <c r="AV481" i="221" s="1"/>
  <c r="AT246" i="221"/>
  <c r="AT92" i="221"/>
  <c r="AV92" i="221" s="1"/>
  <c r="AT153" i="221"/>
  <c r="AV153" i="221" s="1"/>
  <c r="AT426" i="221"/>
  <c r="AV426" i="221" s="1"/>
  <c r="AT421" i="221"/>
  <c r="AV421" i="221" s="1"/>
  <c r="AT469" i="221"/>
  <c r="AT228" i="221"/>
  <c r="AT502" i="221"/>
  <c r="AV502" i="221" s="1"/>
  <c r="AT498" i="221"/>
  <c r="AV498" i="221" s="1"/>
  <c r="AT93" i="221"/>
  <c r="AV93" i="221" s="1"/>
  <c r="AT465" i="221"/>
  <c r="AV465" i="221" s="1"/>
  <c r="AT220" i="221"/>
  <c r="AV220" i="221" s="1"/>
  <c r="AT213" i="221"/>
  <c r="AV213" i="221" s="1"/>
  <c r="AT224" i="221"/>
  <c r="AV224" i="221" s="1"/>
  <c r="AN6" i="210"/>
  <c r="AJ17" i="2" s="1"/>
  <c r="AO6" i="212"/>
  <c r="AK19" i="2" s="1"/>
  <c r="AT151" i="214"/>
  <c r="AV151" i="214" s="1"/>
  <c r="AB6" i="214"/>
  <c r="S6" i="212"/>
  <c r="O19" i="2" s="1"/>
  <c r="AQ6" i="207"/>
  <c r="AM14" i="2" s="1"/>
  <c r="S6" i="224"/>
  <c r="O31" i="2" s="1"/>
  <c r="R6" i="222"/>
  <c r="R6" i="205"/>
  <c r="AK6" i="219"/>
  <c r="AV327" i="219"/>
  <c r="AV383" i="219"/>
  <c r="AV263" i="219"/>
  <c r="AV375" i="219"/>
  <c r="AV214" i="219"/>
  <c r="AV510" i="219"/>
  <c r="AV439" i="219"/>
  <c r="AV430" i="219"/>
  <c r="AV443" i="219"/>
  <c r="AV230" i="219"/>
  <c r="AV427" i="219"/>
  <c r="AV392" i="219"/>
  <c r="AV401" i="219"/>
  <c r="AV307" i="219"/>
  <c r="AV480" i="219"/>
  <c r="AV405" i="219"/>
  <c r="AV314" i="219"/>
  <c r="AV306" i="219"/>
  <c r="AV367" i="219"/>
  <c r="AV196" i="219"/>
  <c r="AV71" i="219"/>
  <c r="AV17" i="219"/>
  <c r="AV245" i="219"/>
  <c r="AV195" i="219"/>
  <c r="AV57" i="219"/>
  <c r="AV211" i="219"/>
  <c r="AV201" i="219"/>
  <c r="AV122" i="219"/>
  <c r="AV180" i="219"/>
  <c r="AV496" i="219"/>
  <c r="AV166" i="219"/>
  <c r="AV295" i="219"/>
  <c r="AV474" i="219"/>
  <c r="AV425" i="219"/>
  <c r="AV276" i="219"/>
  <c r="AV467" i="219"/>
  <c r="AV293" i="219"/>
  <c r="AV244" i="219"/>
  <c r="AV459" i="219"/>
  <c r="AV448" i="219"/>
  <c r="AV242" i="219"/>
  <c r="AV95" i="219"/>
  <c r="AV432" i="219"/>
  <c r="AV296" i="219"/>
  <c r="AV82" i="219"/>
  <c r="AV423" i="219"/>
  <c r="AV213" i="219"/>
  <c r="AV380" i="219"/>
  <c r="AV361" i="219"/>
  <c r="AV285" i="219"/>
  <c r="AV473" i="219"/>
  <c r="AV335" i="219"/>
  <c r="AV178" i="219"/>
  <c r="AV138" i="219"/>
  <c r="U72" i="217"/>
  <c r="U98" i="217"/>
  <c r="AN6" i="219"/>
  <c r="AJ26" i="2" s="1"/>
  <c r="U72" i="222"/>
  <c r="U19" i="222"/>
  <c r="K6" i="222"/>
  <c r="AK6" i="224"/>
  <c r="AT221" i="224"/>
  <c r="AV221" i="224" s="1"/>
  <c r="AT204" i="224"/>
  <c r="AV204" i="224" s="1"/>
  <c r="AT34" i="224"/>
  <c r="AV34" i="224" s="1"/>
  <c r="AT31" i="224"/>
  <c r="AV31" i="224" s="1"/>
  <c r="AT110" i="224"/>
  <c r="AV110" i="224" s="1"/>
  <c r="AT231" i="224"/>
  <c r="AV231" i="224" s="1"/>
  <c r="AT112" i="224"/>
  <c r="AV112" i="224" s="1"/>
  <c r="AT162" i="224"/>
  <c r="AV162" i="224" s="1"/>
  <c r="W6" i="224"/>
  <c r="AT97" i="224"/>
  <c r="AV97" i="224" s="1"/>
  <c r="AT93" i="224"/>
  <c r="AV93" i="224" s="1"/>
  <c r="AT81" i="224"/>
  <c r="AV81" i="224" s="1"/>
  <c r="AT52" i="224"/>
  <c r="AV52" i="224" s="1"/>
  <c r="AT486" i="224"/>
  <c r="AV486" i="224" s="1"/>
  <c r="AT479" i="224"/>
  <c r="AV479" i="224" s="1"/>
  <c r="AT410" i="224"/>
  <c r="AV410" i="224" s="1"/>
  <c r="AT451" i="224"/>
  <c r="AV451" i="224" s="1"/>
  <c r="AT473" i="224"/>
  <c r="AV473" i="224" s="1"/>
  <c r="AT499" i="224"/>
  <c r="AV499" i="224" s="1"/>
  <c r="AT307" i="224"/>
  <c r="AV307" i="224" s="1"/>
  <c r="AT370" i="224"/>
  <c r="AV370" i="224" s="1"/>
  <c r="AT224" i="224"/>
  <c r="AV224" i="224" s="1"/>
  <c r="AT329" i="224"/>
  <c r="AV329" i="224" s="1"/>
  <c r="AT380" i="224"/>
  <c r="AV380" i="224" s="1"/>
  <c r="AT282" i="224"/>
  <c r="AV282" i="224" s="1"/>
  <c r="AT395" i="224"/>
  <c r="AV395" i="224" s="1"/>
  <c r="AT280" i="224"/>
  <c r="AV280" i="224" s="1"/>
  <c r="AT170" i="224"/>
  <c r="AV170" i="224" s="1"/>
  <c r="AT169" i="224"/>
  <c r="AV169" i="224" s="1"/>
  <c r="AT54" i="224"/>
  <c r="AV54" i="224" s="1"/>
  <c r="AT57" i="224"/>
  <c r="AV57" i="224" s="1"/>
  <c r="AT482" i="224"/>
  <c r="AV482" i="224" s="1"/>
  <c r="AT475" i="224"/>
  <c r="AV475" i="224" s="1"/>
  <c r="AT416" i="224"/>
  <c r="AV416" i="224" s="1"/>
  <c r="AT447" i="224"/>
  <c r="AV447" i="224" s="1"/>
  <c r="AT507" i="224"/>
  <c r="AV507" i="224" s="1"/>
  <c r="AT496" i="224"/>
  <c r="AV496" i="224" s="1"/>
  <c r="AT303" i="224"/>
  <c r="AV303" i="224" s="1"/>
  <c r="AT343" i="224"/>
  <c r="AV343" i="224" s="1"/>
  <c r="AT220" i="224"/>
  <c r="AV220" i="224" s="1"/>
  <c r="AT304" i="224"/>
  <c r="AV304" i="224" s="1"/>
  <c r="AT346" i="224"/>
  <c r="AV346" i="224" s="1"/>
  <c r="AT279" i="224"/>
  <c r="AV279" i="224" s="1"/>
  <c r="AT360" i="224"/>
  <c r="AV360" i="224" s="1"/>
  <c r="AT269" i="224"/>
  <c r="AV269" i="224" s="1"/>
  <c r="AT168" i="224"/>
  <c r="AV168" i="224" s="1"/>
  <c r="AT155" i="224"/>
  <c r="AV155" i="224" s="1"/>
  <c r="AT50" i="224"/>
  <c r="AV50" i="224" s="1"/>
  <c r="AT188" i="224"/>
  <c r="AV188" i="224" s="1"/>
  <c r="AT35" i="224"/>
  <c r="AV35" i="224" s="1"/>
  <c r="AT102" i="224"/>
  <c r="AV102" i="224" s="1"/>
  <c r="AT420" i="224"/>
  <c r="AV420" i="224" s="1"/>
  <c r="AT95" i="224"/>
  <c r="AV95" i="224" s="1"/>
  <c r="AT74" i="224"/>
  <c r="AV74" i="224" s="1"/>
  <c r="AT478" i="224"/>
  <c r="AV478" i="224" s="1"/>
  <c r="AT468" i="224"/>
  <c r="AV468" i="224" s="1"/>
  <c r="AT408" i="224"/>
  <c r="AV408" i="224" s="1"/>
  <c r="AT443" i="224"/>
  <c r="AV443" i="224" s="1"/>
  <c r="AT500" i="224"/>
  <c r="AV500" i="224" s="1"/>
  <c r="AT484" i="224"/>
  <c r="AV484" i="224" s="1"/>
  <c r="AT296" i="224"/>
  <c r="AV296" i="224" s="1"/>
  <c r="AT320" i="224"/>
  <c r="AV320" i="224" s="1"/>
  <c r="AT213" i="224"/>
  <c r="AV213" i="224" s="1"/>
  <c r="AT302" i="224"/>
  <c r="AV302" i="224" s="1"/>
  <c r="AT344" i="224"/>
  <c r="AV344" i="224" s="1"/>
  <c r="AT264" i="224"/>
  <c r="AV264" i="224" s="1"/>
  <c r="AT309" i="224"/>
  <c r="AV309" i="224" s="1"/>
  <c r="AT234" i="224"/>
  <c r="AV234" i="224" s="1"/>
  <c r="AT158" i="224"/>
  <c r="AV158" i="224" s="1"/>
  <c r="AT140" i="224"/>
  <c r="AV140" i="224" s="1"/>
  <c r="AT43" i="224"/>
  <c r="AV43" i="224" s="1"/>
  <c r="AT197" i="224"/>
  <c r="AV197" i="224" s="1"/>
  <c r="AT38" i="224"/>
  <c r="AV38" i="224" s="1"/>
  <c r="AT149" i="224"/>
  <c r="AV149" i="224" s="1"/>
  <c r="AT104" i="224"/>
  <c r="AV104" i="224" s="1"/>
  <c r="AT106" i="224"/>
  <c r="AV106" i="224" s="1"/>
  <c r="AT403" i="224"/>
  <c r="AV403" i="224" s="1"/>
  <c r="AT20" i="224"/>
  <c r="AV20" i="224" s="1"/>
  <c r="AT182" i="224"/>
  <c r="AV182" i="224" s="1"/>
  <c r="AT145" i="224"/>
  <c r="AV145" i="224" s="1"/>
  <c r="AT136" i="224"/>
  <c r="AV136" i="224" s="1"/>
  <c r="AT459" i="224"/>
  <c r="AV459" i="224" s="1"/>
  <c r="AT449" i="224"/>
  <c r="AV449" i="224" s="1"/>
  <c r="AT405" i="224"/>
  <c r="AV405" i="224" s="1"/>
  <c r="AT431" i="224"/>
  <c r="AV431" i="224" s="1"/>
  <c r="AT389" i="224"/>
  <c r="AV389" i="224" s="1"/>
  <c r="AT415" i="224"/>
  <c r="AV415" i="224" s="1"/>
  <c r="AT277" i="224"/>
  <c r="AV277" i="224" s="1"/>
  <c r="AT290" i="224"/>
  <c r="AV290" i="224" s="1"/>
  <c r="AT361" i="224"/>
  <c r="AV361" i="224" s="1"/>
  <c r="AT348" i="224"/>
  <c r="AV348" i="224" s="1"/>
  <c r="AT392" i="224"/>
  <c r="AV392" i="224" s="1"/>
  <c r="AT245" i="224"/>
  <c r="AV245" i="224" s="1"/>
  <c r="AT305" i="224"/>
  <c r="AV305" i="224" s="1"/>
  <c r="AT223" i="224"/>
  <c r="AV223" i="224" s="1"/>
  <c r="AT214" i="224"/>
  <c r="AV214" i="224" s="1"/>
  <c r="AT143" i="224"/>
  <c r="AV143" i="224" s="1"/>
  <c r="AT191" i="224"/>
  <c r="AV191" i="224" s="1"/>
  <c r="AT120" i="224"/>
  <c r="AV120" i="224" s="1"/>
  <c r="AT159" i="224"/>
  <c r="AV159" i="224" s="1"/>
  <c r="AT142" i="224"/>
  <c r="AV142" i="224" s="1"/>
  <c r="AT454" i="224"/>
  <c r="AV454" i="224" s="1"/>
  <c r="AT24" i="224"/>
  <c r="AV24" i="224" s="1"/>
  <c r="AT208" i="224"/>
  <c r="AV208" i="224" s="1"/>
  <c r="AT138" i="224"/>
  <c r="AV138" i="224" s="1"/>
  <c r="AT455" i="224"/>
  <c r="AV455" i="224" s="1"/>
  <c r="AT445" i="224"/>
  <c r="AV445" i="224" s="1"/>
  <c r="AT398" i="224"/>
  <c r="AV398" i="224" s="1"/>
  <c r="AT388" i="224"/>
  <c r="AV388" i="224" s="1"/>
  <c r="AT378" i="224"/>
  <c r="AV378" i="224" s="1"/>
  <c r="AT400" i="224"/>
  <c r="AV400" i="224" s="1"/>
  <c r="AT458" i="224"/>
  <c r="AV458" i="224" s="1"/>
  <c r="AT428" i="224"/>
  <c r="AV428" i="224" s="1"/>
  <c r="AT356" i="224"/>
  <c r="AV356" i="224" s="1"/>
  <c r="AT327" i="224"/>
  <c r="AV327" i="224" s="1"/>
  <c r="AT363" i="224"/>
  <c r="AV363" i="224" s="1"/>
  <c r="AT241" i="224"/>
  <c r="AV241" i="224" s="1"/>
  <c r="AT294" i="224"/>
  <c r="AV294" i="224" s="1"/>
  <c r="AT206" i="224"/>
  <c r="AV206" i="224" s="1"/>
  <c r="AT212" i="224"/>
  <c r="AV212" i="224" s="1"/>
  <c r="AT135" i="224"/>
  <c r="AV135" i="224" s="1"/>
  <c r="AT14" i="224"/>
  <c r="AV14" i="224" s="1"/>
  <c r="AT125" i="224"/>
  <c r="AV125" i="224" s="1"/>
  <c r="AT187" i="224"/>
  <c r="AV187" i="224" s="1"/>
  <c r="AT109" i="224"/>
  <c r="AV109" i="224" s="1"/>
  <c r="AT452" i="224"/>
  <c r="AV452" i="224" s="1"/>
  <c r="AT441" i="224"/>
  <c r="AV441" i="224" s="1"/>
  <c r="AT394" i="224"/>
  <c r="AV394" i="224" s="1"/>
  <c r="AT384" i="224"/>
  <c r="AV384" i="224" s="1"/>
  <c r="AT373" i="224"/>
  <c r="AV373" i="224" s="1"/>
  <c r="AT381" i="224"/>
  <c r="AV381" i="224" s="1"/>
  <c r="AT446" i="224"/>
  <c r="AV446" i="224" s="1"/>
  <c r="AT367" i="224"/>
  <c r="AV367" i="224" s="1"/>
  <c r="AT333" i="224"/>
  <c r="AV333" i="224" s="1"/>
  <c r="AT325" i="224"/>
  <c r="AV325" i="224" s="1"/>
  <c r="AT342" i="224"/>
  <c r="AV342" i="224" s="1"/>
  <c r="AT237" i="224"/>
  <c r="AV237" i="224" s="1"/>
  <c r="AT274" i="224"/>
  <c r="AV274" i="224" s="1"/>
  <c r="AT271" i="224"/>
  <c r="AV271" i="224" s="1"/>
  <c r="AT129" i="224"/>
  <c r="AV129" i="224" s="1"/>
  <c r="AT111" i="224"/>
  <c r="AV111" i="224" s="1"/>
  <c r="AT18" i="224"/>
  <c r="AV18" i="224" s="1"/>
  <c r="AT139" i="224"/>
  <c r="AV139" i="224" s="1"/>
  <c r="AT61" i="224"/>
  <c r="AV61" i="224" s="1"/>
  <c r="AT13" i="224"/>
  <c r="AV13" i="224" s="1"/>
  <c r="AT178" i="224"/>
  <c r="AV178" i="224" s="1"/>
  <c r="AT63" i="224"/>
  <c r="AV63" i="224" s="1"/>
  <c r="AT46" i="224"/>
  <c r="AV46" i="224" s="1"/>
  <c r="AT30" i="224"/>
  <c r="AV30" i="224" s="1"/>
  <c r="AT23" i="224"/>
  <c r="AV23" i="224" s="1"/>
  <c r="AT516" i="224"/>
  <c r="AV516" i="224" s="1"/>
  <c r="AT513" i="224"/>
  <c r="AV513" i="224" s="1"/>
  <c r="AT427" i="224"/>
  <c r="AV427" i="224" s="1"/>
  <c r="AT514" i="224"/>
  <c r="AV514" i="224" s="1"/>
  <c r="AT492" i="224"/>
  <c r="AV492" i="224" s="1"/>
  <c r="AT438" i="224"/>
  <c r="AV438" i="224" s="1"/>
  <c r="AT341" i="224"/>
  <c r="AV341" i="224" s="1"/>
  <c r="AT413" i="224"/>
  <c r="AV413" i="224" s="1"/>
  <c r="AT258" i="224"/>
  <c r="AV258" i="224" s="1"/>
  <c r="AT275" i="224"/>
  <c r="AV275" i="224" s="1"/>
  <c r="AT248" i="224"/>
  <c r="AV248" i="224" s="1"/>
  <c r="AT276" i="224"/>
  <c r="AV276" i="224" s="1"/>
  <c r="AT211" i="224"/>
  <c r="AV211" i="224" s="1"/>
  <c r="AT285" i="224"/>
  <c r="AV285" i="224" s="1"/>
  <c r="AT167" i="224"/>
  <c r="AV167" i="224" s="1"/>
  <c r="AT163" i="224"/>
  <c r="AV163" i="224" s="1"/>
  <c r="AT88" i="224"/>
  <c r="AV88" i="224" s="1"/>
  <c r="AT59" i="224"/>
  <c r="AV59" i="224" s="1"/>
  <c r="AT87" i="224"/>
  <c r="AV87" i="224" s="1"/>
  <c r="AT233" i="224"/>
  <c r="AV233" i="224" s="1"/>
  <c r="AT53" i="224"/>
  <c r="AV53" i="224" s="1"/>
  <c r="AT27" i="224"/>
  <c r="AV27" i="224" s="1"/>
  <c r="AT512" i="224"/>
  <c r="AV512" i="224" s="1"/>
  <c r="AT509" i="224"/>
  <c r="AV509" i="224" s="1"/>
  <c r="AT412" i="224"/>
  <c r="AV412" i="224" s="1"/>
  <c r="AT510" i="224"/>
  <c r="AV510" i="224" s="1"/>
  <c r="AT442" i="224"/>
  <c r="AV442" i="224" s="1"/>
  <c r="AT425" i="224"/>
  <c r="AV425" i="224" s="1"/>
  <c r="AT337" i="224"/>
  <c r="AV337" i="224" s="1"/>
  <c r="AT406" i="224"/>
  <c r="AV406" i="224" s="1"/>
  <c r="AT254" i="224"/>
  <c r="AV254" i="224" s="1"/>
  <c r="AT272" i="224"/>
  <c r="AV272" i="224" s="1"/>
  <c r="AT244" i="224"/>
  <c r="AV244" i="224" s="1"/>
  <c r="AT273" i="224"/>
  <c r="AV273" i="224" s="1"/>
  <c r="AT207" i="224"/>
  <c r="AV207" i="224" s="1"/>
  <c r="AT242" i="224"/>
  <c r="AV242" i="224" s="1"/>
  <c r="AT160" i="224"/>
  <c r="AV160" i="224" s="1"/>
  <c r="AT161" i="224"/>
  <c r="AV161" i="224" s="1"/>
  <c r="AT84" i="224"/>
  <c r="AV84" i="224" s="1"/>
  <c r="AT80" i="224"/>
  <c r="AV80" i="224" s="1"/>
  <c r="AT114" i="224"/>
  <c r="AV114" i="224" s="1"/>
  <c r="AT497" i="224"/>
  <c r="AV497" i="224" s="1"/>
  <c r="AT426" i="224"/>
  <c r="AV426" i="224" s="1"/>
  <c r="AT480" i="224"/>
  <c r="AV480" i="224" s="1"/>
  <c r="AT462" i="224"/>
  <c r="AV462" i="224" s="1"/>
  <c r="AT396" i="224"/>
  <c r="AV396" i="224" s="1"/>
  <c r="AT205" i="224"/>
  <c r="AV205" i="224" s="1"/>
  <c r="AT229" i="224"/>
  <c r="AV229" i="224" s="1"/>
  <c r="AT222" i="224"/>
  <c r="AV222" i="224" s="1"/>
  <c r="AT365" i="224"/>
  <c r="AV365" i="224" s="1"/>
  <c r="AT127" i="224"/>
  <c r="AV127" i="224" s="1"/>
  <c r="AT153" i="224"/>
  <c r="AV153" i="224" s="1"/>
  <c r="AT165" i="224"/>
  <c r="AV165" i="224" s="1"/>
  <c r="AT44" i="224"/>
  <c r="AV44" i="224" s="1"/>
  <c r="AT25" i="224"/>
  <c r="AV25" i="224" s="1"/>
  <c r="AT51" i="224"/>
  <c r="AV51" i="224" s="1"/>
  <c r="AT352" i="224"/>
  <c r="AV352" i="224" s="1"/>
  <c r="AT86" i="224"/>
  <c r="AV86" i="224" s="1"/>
  <c r="AT493" i="224"/>
  <c r="AV493" i="224" s="1"/>
  <c r="AT503" i="224"/>
  <c r="AV503" i="224" s="1"/>
  <c r="AT477" i="224"/>
  <c r="AV477" i="224" s="1"/>
  <c r="AT371" i="224"/>
  <c r="AV371" i="224" s="1"/>
  <c r="AT374" i="224"/>
  <c r="AV374" i="224" s="1"/>
  <c r="AT201" i="224"/>
  <c r="AV201" i="224" s="1"/>
  <c r="AT225" i="224"/>
  <c r="AV225" i="224" s="1"/>
  <c r="AT218" i="224"/>
  <c r="AV218" i="224" s="1"/>
  <c r="AT301" i="224"/>
  <c r="AV301" i="224" s="1"/>
  <c r="AT119" i="224"/>
  <c r="AV119" i="224" s="1"/>
  <c r="AT68" i="224"/>
  <c r="AV68" i="224" s="1"/>
  <c r="AT91" i="224"/>
  <c r="AV91" i="224" s="1"/>
  <c r="AT489" i="224"/>
  <c r="AV489" i="224" s="1"/>
  <c r="AT519" i="224"/>
  <c r="AV519" i="224" s="1"/>
  <c r="AT377" i="224"/>
  <c r="AV377" i="224" s="1"/>
  <c r="AT358" i="224"/>
  <c r="AV358" i="224" s="1"/>
  <c r="AT397" i="224"/>
  <c r="AV397" i="224" s="1"/>
  <c r="AT308" i="224"/>
  <c r="AV308" i="224" s="1"/>
  <c r="AT423" i="224"/>
  <c r="AV423" i="224" s="1"/>
  <c r="AT203" i="224"/>
  <c r="AV203" i="224" s="1"/>
  <c r="AT261" i="224"/>
  <c r="AV261" i="224" s="1"/>
  <c r="AT179" i="224"/>
  <c r="AV179" i="224" s="1"/>
  <c r="AT174" i="224"/>
  <c r="AV174" i="224" s="1"/>
  <c r="AT56" i="224"/>
  <c r="AV56" i="224" s="1"/>
  <c r="AT89" i="224"/>
  <c r="AV89" i="224" s="1"/>
  <c r="AT369" i="224"/>
  <c r="AV369" i="224" s="1"/>
  <c r="AT126" i="224"/>
  <c r="AV126" i="224" s="1"/>
  <c r="AT474" i="224"/>
  <c r="AV474" i="224" s="1"/>
  <c r="AT515" i="224"/>
  <c r="AV515" i="224" s="1"/>
  <c r="AT372" i="224"/>
  <c r="AV372" i="224" s="1"/>
  <c r="AT481" i="224"/>
  <c r="AV481" i="224" s="1"/>
  <c r="AT347" i="224"/>
  <c r="AV347" i="224" s="1"/>
  <c r="AT306" i="224"/>
  <c r="AV306" i="224" s="1"/>
  <c r="AT323" i="224"/>
  <c r="AV323" i="224" s="1"/>
  <c r="AT196" i="224"/>
  <c r="AV196" i="224" s="1"/>
  <c r="AT227" i="224"/>
  <c r="AV227" i="224" s="1"/>
  <c r="AT132" i="224"/>
  <c r="AV132" i="224" s="1"/>
  <c r="AT177" i="224"/>
  <c r="AV177" i="224" s="1"/>
  <c r="AT66" i="224"/>
  <c r="AV66" i="224" s="1"/>
  <c r="AT386" i="224"/>
  <c r="AV386" i="224" s="1"/>
  <c r="AT128" i="224"/>
  <c r="AV128" i="224" s="1"/>
  <c r="AT55" i="224"/>
  <c r="AV55" i="224" s="1"/>
  <c r="AT185" i="224"/>
  <c r="AV185" i="224" s="1"/>
  <c r="AT467" i="224"/>
  <c r="AV467" i="224" s="1"/>
  <c r="AT511" i="224"/>
  <c r="AV511" i="224" s="1"/>
  <c r="AT359" i="224"/>
  <c r="AV359" i="224" s="1"/>
  <c r="AT422" i="224"/>
  <c r="AV422" i="224" s="1"/>
  <c r="AT324" i="224"/>
  <c r="AV324" i="224" s="1"/>
  <c r="AT295" i="224"/>
  <c r="AV295" i="224" s="1"/>
  <c r="AT321" i="224"/>
  <c r="AV321" i="224" s="1"/>
  <c r="AT192" i="224"/>
  <c r="AV192" i="224" s="1"/>
  <c r="AT175" i="224"/>
  <c r="AV175" i="224" s="1"/>
  <c r="AT122" i="224"/>
  <c r="AV122" i="224" s="1"/>
  <c r="AT200" i="224"/>
  <c r="AV200" i="224" s="1"/>
  <c r="AT32" i="224"/>
  <c r="AV32" i="224" s="1"/>
  <c r="AT78" i="224"/>
  <c r="AV78" i="224" s="1"/>
  <c r="AT108" i="224"/>
  <c r="AV108" i="224" s="1"/>
  <c r="AT12" i="224"/>
  <c r="AT90" i="224"/>
  <c r="AV90" i="224" s="1"/>
  <c r="AT494" i="224"/>
  <c r="AV494" i="224" s="1"/>
  <c r="AT379" i="224"/>
  <c r="AV379" i="224" s="1"/>
  <c r="AT488" i="224"/>
  <c r="AV488" i="224" s="1"/>
  <c r="AT322" i="224"/>
  <c r="AV322" i="224" s="1"/>
  <c r="AT310" i="224"/>
  <c r="AV310" i="224" s="1"/>
  <c r="AT286" i="224"/>
  <c r="AV286" i="224" s="1"/>
  <c r="AT338" i="224"/>
  <c r="AV338" i="224" s="1"/>
  <c r="AT357" i="224"/>
  <c r="AV357" i="224" s="1"/>
  <c r="AT115" i="224"/>
  <c r="AV115" i="224" s="1"/>
  <c r="AT69" i="224"/>
  <c r="AV69" i="224" s="1"/>
  <c r="AT144" i="224"/>
  <c r="AV144" i="224" s="1"/>
  <c r="AT172" i="224"/>
  <c r="AV172" i="224" s="1"/>
  <c r="AT16" i="224"/>
  <c r="AV16" i="224" s="1"/>
  <c r="AT19" i="224"/>
  <c r="AV19" i="224" s="1"/>
  <c r="AT490" i="224"/>
  <c r="AV490" i="224" s="1"/>
  <c r="AT518" i="224"/>
  <c r="AV518" i="224" s="1"/>
  <c r="AT391" i="224"/>
  <c r="AV391" i="224" s="1"/>
  <c r="AT315" i="224"/>
  <c r="AV315" i="224" s="1"/>
  <c r="AT262" i="224"/>
  <c r="AV262" i="224" s="1"/>
  <c r="AT350" i="224"/>
  <c r="AV350" i="224" s="1"/>
  <c r="AT336" i="224"/>
  <c r="AV336" i="224" s="1"/>
  <c r="AT328" i="224"/>
  <c r="AV328" i="224" s="1"/>
  <c r="AT238" i="224"/>
  <c r="AV238" i="224" s="1"/>
  <c r="AT65" i="224"/>
  <c r="AV65" i="224" s="1"/>
  <c r="AT71" i="224"/>
  <c r="AV71" i="224" s="1"/>
  <c r="AT146" i="224"/>
  <c r="AV146" i="224" s="1"/>
  <c r="AT199" i="224"/>
  <c r="AV199" i="224" s="1"/>
  <c r="AT70" i="224"/>
  <c r="AV70" i="224" s="1"/>
  <c r="AT105" i="224"/>
  <c r="AV105" i="224" s="1"/>
  <c r="AT501" i="224"/>
  <c r="AV501" i="224" s="1"/>
  <c r="AT430" i="224"/>
  <c r="AV430" i="224" s="1"/>
  <c r="AT439" i="224"/>
  <c r="AV439" i="224" s="1"/>
  <c r="AT366" i="224"/>
  <c r="AV366" i="224" s="1"/>
  <c r="AT424" i="224"/>
  <c r="AV424" i="224" s="1"/>
  <c r="AT209" i="224"/>
  <c r="AV209" i="224" s="1"/>
  <c r="AT236" i="224"/>
  <c r="AV236" i="224" s="1"/>
  <c r="AT226" i="224"/>
  <c r="AV226" i="224" s="1"/>
  <c r="AT184" i="224"/>
  <c r="AV184" i="224" s="1"/>
  <c r="AT150" i="224"/>
  <c r="AV150" i="224" s="1"/>
  <c r="AT141" i="224"/>
  <c r="AV141" i="224" s="1"/>
  <c r="AT41" i="224"/>
  <c r="AV41" i="224" s="1"/>
  <c r="AT21" i="224"/>
  <c r="AV21" i="224" s="1"/>
  <c r="AT48" i="224"/>
  <c r="AV48" i="224" s="1"/>
  <c r="AT284" i="224"/>
  <c r="AV284" i="224" s="1"/>
  <c r="AT464" i="224"/>
  <c r="AV464" i="224" s="1"/>
  <c r="AT382" i="224"/>
  <c r="AV382" i="224" s="1"/>
  <c r="AT299" i="224"/>
  <c r="AV299" i="224" s="1"/>
  <c r="AT259" i="224"/>
  <c r="AV259" i="224" s="1"/>
  <c r="AT332" i="224"/>
  <c r="AV332" i="224" s="1"/>
  <c r="AT173" i="224"/>
  <c r="AV173" i="224" s="1"/>
  <c r="AT40" i="224"/>
  <c r="AV40" i="224" s="1"/>
  <c r="AT460" i="224"/>
  <c r="AV460" i="224" s="1"/>
  <c r="AT476" i="224"/>
  <c r="AV476" i="224" s="1"/>
  <c r="AT433" i="224"/>
  <c r="AV433" i="224" s="1"/>
  <c r="AT255" i="224"/>
  <c r="AV255" i="224" s="1"/>
  <c r="AT268" i="224"/>
  <c r="AV268" i="224" s="1"/>
  <c r="AT107" i="224"/>
  <c r="AV107" i="224" s="1"/>
  <c r="AT49" i="224"/>
  <c r="AV49" i="224" s="1"/>
  <c r="AT267" i="224"/>
  <c r="AV267" i="224" s="1"/>
  <c r="AT36" i="224"/>
  <c r="AV36" i="224" s="1"/>
  <c r="AT456" i="224"/>
  <c r="AV456" i="224" s="1"/>
  <c r="AT491" i="224"/>
  <c r="AV491" i="224" s="1"/>
  <c r="AT316" i="224"/>
  <c r="AV316" i="224" s="1"/>
  <c r="AT251" i="224"/>
  <c r="AV251" i="224" s="1"/>
  <c r="AT219" i="224"/>
  <c r="AV219" i="224" s="1"/>
  <c r="AT103" i="224"/>
  <c r="AV103" i="224" s="1"/>
  <c r="AT64" i="224"/>
  <c r="AV64" i="224" s="1"/>
  <c r="AT434" i="224"/>
  <c r="AV434" i="224" s="1"/>
  <c r="AT354" i="224"/>
  <c r="AV354" i="224" s="1"/>
  <c r="AT314" i="224"/>
  <c r="AV314" i="224" s="1"/>
  <c r="AT240" i="224"/>
  <c r="AV240" i="224" s="1"/>
  <c r="AT217" i="224"/>
  <c r="AV217" i="224" s="1"/>
  <c r="AT99" i="224"/>
  <c r="AV99" i="224" s="1"/>
  <c r="AT76" i="224"/>
  <c r="AV76" i="224" s="1"/>
  <c r="AT318" i="224"/>
  <c r="AV318" i="224" s="1"/>
  <c r="AT148" i="224"/>
  <c r="AV148" i="224" s="1"/>
  <c r="AT42" i="224"/>
  <c r="AV42" i="224" s="1"/>
  <c r="AT432" i="224"/>
  <c r="AV432" i="224" s="1"/>
  <c r="AT485" i="224"/>
  <c r="AV485" i="224" s="1"/>
  <c r="AT297" i="224"/>
  <c r="AV297" i="224" s="1"/>
  <c r="AT291" i="224"/>
  <c r="AV291" i="224" s="1"/>
  <c r="AT202" i="224"/>
  <c r="AV202" i="224" s="1"/>
  <c r="AT92" i="224"/>
  <c r="AV92" i="224" s="1"/>
  <c r="AT85" i="224"/>
  <c r="AV85" i="224" s="1"/>
  <c r="AT116" i="224"/>
  <c r="AV116" i="224" s="1"/>
  <c r="AT505" i="224"/>
  <c r="AV505" i="224" s="1"/>
  <c r="AT418" i="224"/>
  <c r="AV418" i="224" s="1"/>
  <c r="AT472" i="224"/>
  <c r="AV472" i="224" s="1"/>
  <c r="AT339" i="224"/>
  <c r="AV339" i="224" s="1"/>
  <c r="AT340" i="224"/>
  <c r="AV340" i="224" s="1"/>
  <c r="AT189" i="224"/>
  <c r="AV189" i="224" s="1"/>
  <c r="AT77" i="224"/>
  <c r="AV77" i="224" s="1"/>
  <c r="AT137" i="224"/>
  <c r="AV137" i="224" s="1"/>
  <c r="AT437" i="224"/>
  <c r="AV437" i="224" s="1"/>
  <c r="AT176" i="224"/>
  <c r="AV176" i="224" s="1"/>
  <c r="AT83" i="224"/>
  <c r="AV83" i="224" s="1"/>
  <c r="AT435" i="224"/>
  <c r="AV435" i="224" s="1"/>
  <c r="AT450" i="224"/>
  <c r="AV450" i="224" s="1"/>
  <c r="AT312" i="224"/>
  <c r="AV312" i="224" s="1"/>
  <c r="AT319" i="224"/>
  <c r="AV319" i="224" s="1"/>
  <c r="AT246" i="224"/>
  <c r="AV246" i="224" s="1"/>
  <c r="AT73" i="224"/>
  <c r="AV73" i="224" s="1"/>
  <c r="AT94" i="224"/>
  <c r="AV94" i="224" s="1"/>
  <c r="AT180" i="224"/>
  <c r="AV180" i="224" s="1"/>
  <c r="AT421" i="224"/>
  <c r="AV421" i="224" s="1"/>
  <c r="AT387" i="224"/>
  <c r="AV387" i="224" s="1"/>
  <c r="AT247" i="224"/>
  <c r="AV247" i="224" s="1"/>
  <c r="AT298" i="224"/>
  <c r="AV298" i="224" s="1"/>
  <c r="AT376" i="224"/>
  <c r="AV376" i="224" s="1"/>
  <c r="AT58" i="224"/>
  <c r="AV58" i="224" s="1"/>
  <c r="AT471" i="224"/>
  <c r="AV471" i="224" s="1"/>
  <c r="AT37" i="224"/>
  <c r="AV37" i="224" s="1"/>
  <c r="AT124" i="224"/>
  <c r="AV124" i="224" s="1"/>
  <c r="AT463" i="224"/>
  <c r="AV463" i="224" s="1"/>
  <c r="AT469" i="224"/>
  <c r="AV469" i="224" s="1"/>
  <c r="AT345" i="224"/>
  <c r="AV345" i="224" s="1"/>
  <c r="AT278" i="224"/>
  <c r="AV278" i="224" s="1"/>
  <c r="AT260" i="224"/>
  <c r="AV260" i="224" s="1"/>
  <c r="AT193" i="224"/>
  <c r="AV193" i="224" s="1"/>
  <c r="AT448" i="224"/>
  <c r="AV448" i="224" s="1"/>
  <c r="AT465" i="224"/>
  <c r="AV465" i="224" s="1"/>
  <c r="AT330" i="224"/>
  <c r="AV330" i="224" s="1"/>
  <c r="AT399" i="224"/>
  <c r="AV399" i="224" s="1"/>
  <c r="AT256" i="224"/>
  <c r="AV256" i="224" s="1"/>
  <c r="AT183" i="224"/>
  <c r="AV183" i="224" s="1"/>
  <c r="AT33" i="224"/>
  <c r="AV33" i="224" s="1"/>
  <c r="AT457" i="224"/>
  <c r="AV457" i="224" s="1"/>
  <c r="AT375" i="224"/>
  <c r="AV375" i="224" s="1"/>
  <c r="AT121" i="224"/>
  <c r="AV121" i="224" s="1"/>
  <c r="AT118" i="224"/>
  <c r="AV118" i="224" s="1"/>
  <c r="AT250" i="224"/>
  <c r="AV250" i="224" s="1"/>
  <c r="AT131" i="224"/>
  <c r="AV131" i="224" s="1"/>
  <c r="AT495" i="224"/>
  <c r="AV495" i="224" s="1"/>
  <c r="AT353" i="224"/>
  <c r="AV353" i="224" s="1"/>
  <c r="AT265" i="224"/>
  <c r="AV265" i="224" s="1"/>
  <c r="AT151" i="224"/>
  <c r="AV151" i="224" s="1"/>
  <c r="AT47" i="224"/>
  <c r="AV47" i="224" s="1"/>
  <c r="AT414" i="224"/>
  <c r="AV414" i="224" s="1"/>
  <c r="AT331" i="224"/>
  <c r="AV331" i="224" s="1"/>
  <c r="AT194" i="224"/>
  <c r="AV194" i="224" s="1"/>
  <c r="AT335" i="224"/>
  <c r="AV335" i="224" s="1"/>
  <c r="AT409" i="224"/>
  <c r="AV409" i="224" s="1"/>
  <c r="AT293" i="224"/>
  <c r="AV293" i="224" s="1"/>
  <c r="AT190" i="224"/>
  <c r="AV190" i="224" s="1"/>
  <c r="AT166" i="224"/>
  <c r="AV166" i="224" s="1"/>
  <c r="AT401" i="224"/>
  <c r="AV401" i="224" s="1"/>
  <c r="AT263" i="224"/>
  <c r="AV263" i="224" s="1"/>
  <c r="AT157" i="224"/>
  <c r="AV157" i="224" s="1"/>
  <c r="AT186" i="224"/>
  <c r="AV186" i="224" s="1"/>
  <c r="AT216" i="224"/>
  <c r="AV216" i="224" s="1"/>
  <c r="AT417" i="224"/>
  <c r="AV417" i="224" s="1"/>
  <c r="AT289" i="224"/>
  <c r="AV289" i="224" s="1"/>
  <c r="AT364" i="224"/>
  <c r="AV364" i="224" s="1"/>
  <c r="AT270" i="224"/>
  <c r="AV270" i="224" s="1"/>
  <c r="AT82" i="224"/>
  <c r="AV82" i="224" s="1"/>
  <c r="AT502" i="224"/>
  <c r="AV502" i="224" s="1"/>
  <c r="AT288" i="224"/>
  <c r="AV288" i="224" s="1"/>
  <c r="AT407" i="224"/>
  <c r="AV407" i="224" s="1"/>
  <c r="AT498" i="224"/>
  <c r="AV498" i="224" s="1"/>
  <c r="AT281" i="224"/>
  <c r="AV281" i="224" s="1"/>
  <c r="AT287" i="224"/>
  <c r="AV287" i="224" s="1"/>
  <c r="AT22" i="224"/>
  <c r="AV22" i="224" s="1"/>
  <c r="AT483" i="224"/>
  <c r="AV483" i="224" s="1"/>
  <c r="AT429" i="224"/>
  <c r="AV429" i="224" s="1"/>
  <c r="AT362" i="224"/>
  <c r="AV362" i="224" s="1"/>
  <c r="AT26" i="224"/>
  <c r="AV26" i="224" s="1"/>
  <c r="AT17" i="224"/>
  <c r="AV17" i="224" s="1"/>
  <c r="AT60" i="224"/>
  <c r="AV60" i="224" s="1"/>
  <c r="AT311" i="224"/>
  <c r="AV311" i="224" s="1"/>
  <c r="AT134" i="224"/>
  <c r="AV134" i="224" s="1"/>
  <c r="AT133" i="224"/>
  <c r="AV133" i="224" s="1"/>
  <c r="AT292" i="224"/>
  <c r="AV292" i="224" s="1"/>
  <c r="AT67" i="224"/>
  <c r="AV67" i="224" s="1"/>
  <c r="AT243" i="224"/>
  <c r="AV243" i="224" s="1"/>
  <c r="AT72" i="224"/>
  <c r="AV72" i="224" s="1"/>
  <c r="AT239" i="224"/>
  <c r="AV239" i="224" s="1"/>
  <c r="AT101" i="224"/>
  <c r="AV101" i="224" s="1"/>
  <c r="AT235" i="224"/>
  <c r="AV235" i="224" s="1"/>
  <c r="AT117" i="224"/>
  <c r="AV117" i="224" s="1"/>
  <c r="AT228" i="224"/>
  <c r="AV228" i="224" s="1"/>
  <c r="AT257" i="224"/>
  <c r="AV257" i="224" s="1"/>
  <c r="AT393" i="224"/>
  <c r="AV393" i="224" s="1"/>
  <c r="AT520" i="224"/>
  <c r="AV520" i="224" s="1"/>
  <c r="AT404" i="224"/>
  <c r="AV404" i="224" s="1"/>
  <c r="AT98" i="224"/>
  <c r="AV98" i="224" s="1"/>
  <c r="AT29" i="224"/>
  <c r="AV29" i="224" s="1"/>
  <c r="AT411" i="224"/>
  <c r="AV411" i="224" s="1"/>
  <c r="AT171" i="224"/>
  <c r="AV171" i="224" s="1"/>
  <c r="AT210" i="224"/>
  <c r="AV210" i="224" s="1"/>
  <c r="AT390" i="224"/>
  <c r="AV390" i="224" s="1"/>
  <c r="AT156" i="224"/>
  <c r="AV156" i="224" s="1"/>
  <c r="AT383" i="224"/>
  <c r="AV383" i="224" s="1"/>
  <c r="AT506" i="224"/>
  <c r="AV506" i="224" s="1"/>
  <c r="AT461" i="224"/>
  <c r="AV461" i="224" s="1"/>
  <c r="AT355" i="224"/>
  <c r="AV355" i="224" s="1"/>
  <c r="AT39" i="224"/>
  <c r="AV39" i="224" s="1"/>
  <c r="AT349" i="224"/>
  <c r="AV349" i="224" s="1"/>
  <c r="AT326" i="224"/>
  <c r="AV326" i="224" s="1"/>
  <c r="AT313" i="224"/>
  <c r="AV313" i="224" s="1"/>
  <c r="AT100" i="224"/>
  <c r="AV100" i="224" s="1"/>
  <c r="AT252" i="224"/>
  <c r="AV252" i="224" s="1"/>
  <c r="AT230" i="224"/>
  <c r="AV230" i="224" s="1"/>
  <c r="AT154" i="224"/>
  <c r="AV154" i="224" s="1"/>
  <c r="AT123" i="224"/>
  <c r="AV123" i="224" s="1"/>
  <c r="AT195" i="224"/>
  <c r="AV195" i="224" s="1"/>
  <c r="AT152" i="224"/>
  <c r="AV152" i="224" s="1"/>
  <c r="AT253" i="224"/>
  <c r="AV253" i="224" s="1"/>
  <c r="AT508" i="224"/>
  <c r="AV508" i="224" s="1"/>
  <c r="AT444" i="224"/>
  <c r="AV444" i="224" s="1"/>
  <c r="AT440" i="224"/>
  <c r="AV440" i="224" s="1"/>
  <c r="AT517" i="224"/>
  <c r="AV517" i="224" s="1"/>
  <c r="AT466" i="224"/>
  <c r="AV466" i="224" s="1"/>
  <c r="S6" i="219"/>
  <c r="O26" i="2" s="1"/>
  <c r="S6" i="214"/>
  <c r="O21" i="2" s="1"/>
  <c r="S6" i="205"/>
  <c r="O13" i="2" s="1"/>
  <c r="S6" i="210"/>
  <c r="O17" i="2" s="1"/>
  <c r="AP6" i="210"/>
  <c r="AL17" i="2" s="1"/>
  <c r="AT76" i="210"/>
  <c r="AV76" i="210" s="1"/>
  <c r="AT12" i="210"/>
  <c r="AT182" i="210"/>
  <c r="AV182" i="210" s="1"/>
  <c r="AT19" i="210"/>
  <c r="AV19" i="210" s="1"/>
  <c r="AT466" i="210"/>
  <c r="AV466" i="210" s="1"/>
  <c r="AT517" i="210"/>
  <c r="AV517" i="210" s="1"/>
  <c r="AT405" i="210"/>
  <c r="AV405" i="210" s="1"/>
  <c r="AT430" i="210"/>
  <c r="AV430" i="210" s="1"/>
  <c r="AT387" i="210"/>
  <c r="AV387" i="210" s="1"/>
  <c r="AT503" i="210"/>
  <c r="AV503" i="210" s="1"/>
  <c r="AT450" i="210"/>
  <c r="AV450" i="210" s="1"/>
  <c r="AT275" i="210"/>
  <c r="AV275" i="210" s="1"/>
  <c r="AT295" i="210"/>
  <c r="AV295" i="210" s="1"/>
  <c r="AT318" i="210"/>
  <c r="AV318" i="210" s="1"/>
  <c r="AT347" i="210"/>
  <c r="AV347" i="210" s="1"/>
  <c r="AT255" i="210"/>
  <c r="AV255" i="210" s="1"/>
  <c r="AT206" i="210"/>
  <c r="AV206" i="210" s="1"/>
  <c r="AT227" i="210"/>
  <c r="AV227" i="210" s="1"/>
  <c r="AT141" i="210"/>
  <c r="AV141" i="210" s="1"/>
  <c r="AT166" i="210"/>
  <c r="AV166" i="210" s="1"/>
  <c r="AT216" i="210"/>
  <c r="AV216" i="210" s="1"/>
  <c r="AT105" i="210"/>
  <c r="AV105" i="210" s="1"/>
  <c r="AT132" i="210"/>
  <c r="AV132" i="210" s="1"/>
  <c r="AT77" i="210"/>
  <c r="AV77" i="210" s="1"/>
  <c r="AT23" i="210"/>
  <c r="AV23" i="210" s="1"/>
  <c r="AT462" i="210"/>
  <c r="AV462" i="210" s="1"/>
  <c r="AT513" i="210"/>
  <c r="AV513" i="210" s="1"/>
  <c r="AT398" i="210"/>
  <c r="AV398" i="210" s="1"/>
  <c r="AT428" i="210"/>
  <c r="AV428" i="210" s="1"/>
  <c r="AT384" i="210"/>
  <c r="AV384" i="210" s="1"/>
  <c r="AT448" i="210"/>
  <c r="AV448" i="210" s="1"/>
  <c r="AT404" i="210"/>
  <c r="AV404" i="210" s="1"/>
  <c r="AT271" i="210"/>
  <c r="AV271" i="210" s="1"/>
  <c r="AT291" i="210"/>
  <c r="AV291" i="210" s="1"/>
  <c r="AT315" i="210"/>
  <c r="AV315" i="210" s="1"/>
  <c r="AT336" i="210"/>
  <c r="AV336" i="210" s="1"/>
  <c r="AT251" i="210"/>
  <c r="AV251" i="210" s="1"/>
  <c r="AT202" i="210"/>
  <c r="AV202" i="210" s="1"/>
  <c r="AT223" i="210"/>
  <c r="AV223" i="210" s="1"/>
  <c r="AT137" i="210"/>
  <c r="AV137" i="210" s="1"/>
  <c r="AT142" i="210"/>
  <c r="AV142" i="210" s="1"/>
  <c r="AT187" i="210"/>
  <c r="AV187" i="210" s="1"/>
  <c r="AT101" i="210"/>
  <c r="AV101" i="210" s="1"/>
  <c r="AT129" i="210"/>
  <c r="AV129" i="210" s="1"/>
  <c r="AT16" i="210"/>
  <c r="AV16" i="210" s="1"/>
  <c r="AT27" i="210"/>
  <c r="AV27" i="210" s="1"/>
  <c r="AT458" i="210"/>
  <c r="AV458" i="210" s="1"/>
  <c r="AT509" i="210"/>
  <c r="AV509" i="210" s="1"/>
  <c r="AT394" i="210"/>
  <c r="AV394" i="210" s="1"/>
  <c r="AT426" i="210"/>
  <c r="AV426" i="210" s="1"/>
  <c r="AT380" i="210"/>
  <c r="AV380" i="210" s="1"/>
  <c r="AT441" i="210"/>
  <c r="AV441" i="210" s="1"/>
  <c r="AT401" i="210"/>
  <c r="AV401" i="210" s="1"/>
  <c r="AT264" i="210"/>
  <c r="AV264" i="210" s="1"/>
  <c r="AT287" i="210"/>
  <c r="AV287" i="210" s="1"/>
  <c r="AT311" i="210"/>
  <c r="AV311" i="210" s="1"/>
  <c r="AT363" i="210"/>
  <c r="AV363" i="210" s="1"/>
  <c r="AT367" i="210"/>
  <c r="AV367" i="210" s="1"/>
  <c r="AT195" i="210"/>
  <c r="AV195" i="210" s="1"/>
  <c r="AT219" i="210"/>
  <c r="AV219" i="210" s="1"/>
  <c r="AT133" i="210"/>
  <c r="AV133" i="210" s="1"/>
  <c r="AT138" i="210"/>
  <c r="AV138" i="210" s="1"/>
  <c r="AT180" i="210"/>
  <c r="AV180" i="210" s="1"/>
  <c r="AT94" i="210"/>
  <c r="AV94" i="210" s="1"/>
  <c r="AT125" i="210"/>
  <c r="AV125" i="210" s="1"/>
  <c r="AT20" i="210"/>
  <c r="AV20" i="210" s="1"/>
  <c r="AT30" i="210"/>
  <c r="AV30" i="210" s="1"/>
  <c r="AT454" i="210"/>
  <c r="AV454" i="210" s="1"/>
  <c r="AT502" i="210"/>
  <c r="AV502" i="210" s="1"/>
  <c r="AT390" i="210"/>
  <c r="AV390" i="210" s="1"/>
  <c r="AT424" i="210"/>
  <c r="AV424" i="210" s="1"/>
  <c r="AT376" i="210"/>
  <c r="AV376" i="210" s="1"/>
  <c r="AT439" i="210"/>
  <c r="AV439" i="210" s="1"/>
  <c r="AT397" i="210"/>
  <c r="AV397" i="210" s="1"/>
  <c r="AT260" i="210"/>
  <c r="AV260" i="210" s="1"/>
  <c r="AT280" i="210"/>
  <c r="AV280" i="210" s="1"/>
  <c r="AT307" i="210"/>
  <c r="AV307" i="210" s="1"/>
  <c r="AT361" i="210"/>
  <c r="AV361" i="210" s="1"/>
  <c r="AT332" i="210"/>
  <c r="AV332" i="210" s="1"/>
  <c r="AT258" i="210"/>
  <c r="AV258" i="210" s="1"/>
  <c r="AT212" i="210"/>
  <c r="AV212" i="210" s="1"/>
  <c r="AT126" i="210"/>
  <c r="AV126" i="210" s="1"/>
  <c r="AT134" i="210"/>
  <c r="AV134" i="210" s="1"/>
  <c r="AT159" i="210"/>
  <c r="AV159" i="210" s="1"/>
  <c r="AT218" i="210"/>
  <c r="AV218" i="210" s="1"/>
  <c r="AT121" i="210"/>
  <c r="AV121" i="210" s="1"/>
  <c r="AT24" i="210"/>
  <c r="AV24" i="210" s="1"/>
  <c r="AT34" i="210"/>
  <c r="AV34" i="210" s="1"/>
  <c r="AT451" i="210"/>
  <c r="AV451" i="210" s="1"/>
  <c r="AT498" i="210"/>
  <c r="AV498" i="210" s="1"/>
  <c r="AT383" i="210"/>
  <c r="AV383" i="210" s="1"/>
  <c r="AT422" i="210"/>
  <c r="AV422" i="210" s="1"/>
  <c r="AT518" i="210"/>
  <c r="AV518" i="210" s="1"/>
  <c r="AT435" i="210"/>
  <c r="AV435" i="210" s="1"/>
  <c r="AT393" i="210"/>
  <c r="AV393" i="210" s="1"/>
  <c r="AT256" i="210"/>
  <c r="AV256" i="210" s="1"/>
  <c r="AT276" i="210"/>
  <c r="AV276" i="210" s="1"/>
  <c r="AT303" i="210"/>
  <c r="AV303" i="210" s="1"/>
  <c r="AT343" i="210"/>
  <c r="AV343" i="210" s="1"/>
  <c r="AT327" i="210"/>
  <c r="AV327" i="210" s="1"/>
  <c r="AT244" i="210"/>
  <c r="AV244" i="210" s="1"/>
  <c r="AT208" i="210"/>
  <c r="AV208" i="210" s="1"/>
  <c r="AT122" i="210"/>
  <c r="AV122" i="210" s="1"/>
  <c r="AT127" i="210"/>
  <c r="AV127" i="210" s="1"/>
  <c r="AT151" i="210"/>
  <c r="AV151" i="210" s="1"/>
  <c r="AT169" i="210"/>
  <c r="AV169" i="210" s="1"/>
  <c r="AT117" i="210"/>
  <c r="AV117" i="210" s="1"/>
  <c r="AT31" i="210"/>
  <c r="AV31" i="210" s="1"/>
  <c r="AT38" i="210"/>
  <c r="AV38" i="210" s="1"/>
  <c r="AT520" i="210"/>
  <c r="AV520" i="210" s="1"/>
  <c r="AT494" i="210"/>
  <c r="AV494" i="210" s="1"/>
  <c r="AT379" i="210"/>
  <c r="AV379" i="210" s="1"/>
  <c r="AT418" i="210"/>
  <c r="AV418" i="210" s="1"/>
  <c r="AT472" i="210"/>
  <c r="AV472" i="210" s="1"/>
  <c r="AT433" i="210"/>
  <c r="AV433" i="210" s="1"/>
  <c r="AT389" i="210"/>
  <c r="AV389" i="210" s="1"/>
  <c r="AT348" i="210"/>
  <c r="AV348" i="210" s="1"/>
  <c r="AT272" i="210"/>
  <c r="AV272" i="210" s="1"/>
  <c r="AT296" i="210"/>
  <c r="AV296" i="210" s="1"/>
  <c r="AT324" i="210"/>
  <c r="AV324" i="210" s="1"/>
  <c r="AT235" i="210"/>
  <c r="AV235" i="210" s="1"/>
  <c r="AT365" i="210"/>
  <c r="AV365" i="210" s="1"/>
  <c r="AT204" i="210"/>
  <c r="AV204" i="210" s="1"/>
  <c r="AT118" i="210"/>
  <c r="AV118" i="210" s="1"/>
  <c r="AT123" i="210"/>
  <c r="AV123" i="210" s="1"/>
  <c r="AT205" i="210"/>
  <c r="AV205" i="210" s="1"/>
  <c r="AT213" i="210"/>
  <c r="AV213" i="210" s="1"/>
  <c r="AT110" i="210"/>
  <c r="AV110" i="210" s="1"/>
  <c r="AT35" i="210"/>
  <c r="AV35" i="210" s="1"/>
  <c r="AT42" i="210"/>
  <c r="AV42" i="210" s="1"/>
  <c r="AT199" i="210"/>
  <c r="AV199" i="210" s="1"/>
  <c r="AT516" i="210"/>
  <c r="AV516" i="210" s="1"/>
  <c r="AT490" i="210"/>
  <c r="AV490" i="210" s="1"/>
  <c r="AT375" i="210"/>
  <c r="AV375" i="210" s="1"/>
  <c r="AT416" i="210"/>
  <c r="AV416" i="210" s="1"/>
  <c r="AT499" i="210"/>
  <c r="AV499" i="210" s="1"/>
  <c r="AT431" i="210"/>
  <c r="AV431" i="210" s="1"/>
  <c r="AT382" i="210"/>
  <c r="AV382" i="210" s="1"/>
  <c r="AT325" i="210"/>
  <c r="AV325" i="210" s="1"/>
  <c r="AT268" i="210"/>
  <c r="AV268" i="210" s="1"/>
  <c r="AT292" i="210"/>
  <c r="AV292" i="210" s="1"/>
  <c r="AT316" i="210"/>
  <c r="AV316" i="210" s="1"/>
  <c r="AT228" i="210"/>
  <c r="AV228" i="210" s="1"/>
  <c r="AT242" i="210"/>
  <c r="AV242" i="210" s="1"/>
  <c r="AT200" i="210"/>
  <c r="AV200" i="210" s="1"/>
  <c r="AT111" i="210"/>
  <c r="AV111" i="210" s="1"/>
  <c r="AT119" i="210"/>
  <c r="AV119" i="210" s="1"/>
  <c r="AT185" i="210"/>
  <c r="AV185" i="210" s="1"/>
  <c r="AT207" i="210"/>
  <c r="AV207" i="210" s="1"/>
  <c r="AT106" i="210"/>
  <c r="AV106" i="210" s="1"/>
  <c r="AT39" i="210"/>
  <c r="AV39" i="210" s="1"/>
  <c r="AT49" i="210"/>
  <c r="AV49" i="210" s="1"/>
  <c r="AT512" i="210"/>
  <c r="AV512" i="210" s="1"/>
  <c r="AT483" i="210"/>
  <c r="AV483" i="210" s="1"/>
  <c r="AT371" i="210"/>
  <c r="AV371" i="210" s="1"/>
  <c r="AT414" i="210"/>
  <c r="AV414" i="210" s="1"/>
  <c r="AT446" i="210"/>
  <c r="AV446" i="210" s="1"/>
  <c r="AT429" i="210"/>
  <c r="AV429" i="210" s="1"/>
  <c r="AT378" i="210"/>
  <c r="AV378" i="210" s="1"/>
  <c r="AT350" i="210"/>
  <c r="AV350" i="210" s="1"/>
  <c r="AT265" i="210"/>
  <c r="AV265" i="210" s="1"/>
  <c r="AT288" i="210"/>
  <c r="AV288" i="210" s="1"/>
  <c r="AT312" i="210"/>
  <c r="AV312" i="210" s="1"/>
  <c r="AT254" i="210"/>
  <c r="AV254" i="210" s="1"/>
  <c r="AT237" i="210"/>
  <c r="AV237" i="210" s="1"/>
  <c r="AT197" i="210"/>
  <c r="AV197" i="210" s="1"/>
  <c r="AT107" i="210"/>
  <c r="AV107" i="210" s="1"/>
  <c r="AT115" i="210"/>
  <c r="AV115" i="210" s="1"/>
  <c r="AT178" i="210"/>
  <c r="AV178" i="210" s="1"/>
  <c r="AT183" i="210"/>
  <c r="AV183" i="210" s="1"/>
  <c r="AT102" i="210"/>
  <c r="AV102" i="210" s="1"/>
  <c r="AT80" i="210"/>
  <c r="AV80" i="210" s="1"/>
  <c r="AT67" i="210"/>
  <c r="AV67" i="210" s="1"/>
  <c r="AT507" i="210"/>
  <c r="AV507" i="210" s="1"/>
  <c r="AT489" i="210"/>
  <c r="AV489" i="210" s="1"/>
  <c r="AT464" i="210"/>
  <c r="AV464" i="210" s="1"/>
  <c r="AT345" i="210"/>
  <c r="AV345" i="210" s="1"/>
  <c r="AT457" i="210"/>
  <c r="AV457" i="210" s="1"/>
  <c r="AT388" i="210"/>
  <c r="AV388" i="210" s="1"/>
  <c r="AT417" i="210"/>
  <c r="AV417" i="210" s="1"/>
  <c r="AT313" i="210"/>
  <c r="AV313" i="210" s="1"/>
  <c r="AT333" i="210"/>
  <c r="AV333" i="210" s="1"/>
  <c r="AT323" i="210"/>
  <c r="AV323" i="210" s="1"/>
  <c r="AT355" i="210"/>
  <c r="AV355" i="210" s="1"/>
  <c r="AT289" i="210"/>
  <c r="AV289" i="210" s="1"/>
  <c r="AT246" i="210"/>
  <c r="AV246" i="210" s="1"/>
  <c r="AT319" i="210"/>
  <c r="AV319" i="210" s="1"/>
  <c r="AT163" i="210"/>
  <c r="AV163" i="210" s="1"/>
  <c r="AT184" i="210"/>
  <c r="AV184" i="210" s="1"/>
  <c r="AT93" i="210"/>
  <c r="AV93" i="210" s="1"/>
  <c r="AT143" i="210"/>
  <c r="AV143" i="210" s="1"/>
  <c r="AT196" i="210"/>
  <c r="AV196" i="210" s="1"/>
  <c r="AT500" i="210"/>
  <c r="AV500" i="210" s="1"/>
  <c r="AT486" i="210"/>
  <c r="AV486" i="210" s="1"/>
  <c r="AT460" i="210"/>
  <c r="AV460" i="210" s="1"/>
  <c r="AT491" i="210"/>
  <c r="AV491" i="210" s="1"/>
  <c r="AT449" i="210"/>
  <c r="AV449" i="210" s="1"/>
  <c r="AT381" i="210"/>
  <c r="AV381" i="210" s="1"/>
  <c r="AT415" i="210"/>
  <c r="AV415" i="210" s="1"/>
  <c r="AT309" i="210"/>
  <c r="AV309" i="210" s="1"/>
  <c r="AT328" i="210"/>
  <c r="AV328" i="210" s="1"/>
  <c r="AT484" i="210"/>
  <c r="AV484" i="210" s="1"/>
  <c r="AT353" i="210"/>
  <c r="AV353" i="210" s="1"/>
  <c r="AT285" i="210"/>
  <c r="AV285" i="210" s="1"/>
  <c r="AT236" i="210"/>
  <c r="AV236" i="210" s="1"/>
  <c r="AT269" i="210"/>
  <c r="AV269" i="210" s="1"/>
  <c r="AT155" i="210"/>
  <c r="AV155" i="210" s="1"/>
  <c r="AT177" i="210"/>
  <c r="AV177" i="210" s="1"/>
  <c r="AT89" i="210"/>
  <c r="AV89" i="210" s="1"/>
  <c r="AT139" i="210"/>
  <c r="AV139" i="210" s="1"/>
  <c r="AT194" i="210"/>
  <c r="AV194" i="210" s="1"/>
  <c r="AT496" i="210"/>
  <c r="AV496" i="210" s="1"/>
  <c r="AT456" i="210"/>
  <c r="AV456" i="210" s="1"/>
  <c r="AT495" i="210"/>
  <c r="AV495" i="210" s="1"/>
  <c r="AT413" i="210"/>
  <c r="AV413" i="210" s="1"/>
  <c r="AT320" i="210"/>
  <c r="AV320" i="210" s="1"/>
  <c r="AT338" i="210"/>
  <c r="AV338" i="210" s="1"/>
  <c r="AT229" i="210"/>
  <c r="AV229" i="210" s="1"/>
  <c r="AT220" i="210"/>
  <c r="AV220" i="210" s="1"/>
  <c r="AT85" i="210"/>
  <c r="AV85" i="210" s="1"/>
  <c r="AT192" i="210"/>
  <c r="AV192" i="210" s="1"/>
  <c r="AT52" i="210"/>
  <c r="AV52" i="210" s="1"/>
  <c r="AT84" i="210"/>
  <c r="AV84" i="210" s="1"/>
  <c r="AT75" i="210"/>
  <c r="AV75" i="210" s="1"/>
  <c r="AT492" i="210"/>
  <c r="AV492" i="210" s="1"/>
  <c r="AT465" i="210"/>
  <c r="AV465" i="210" s="1"/>
  <c r="AT444" i="210"/>
  <c r="AV444" i="210" s="1"/>
  <c r="AT411" i="210"/>
  <c r="AV411" i="210" s="1"/>
  <c r="AT314" i="210"/>
  <c r="AV314" i="210" s="1"/>
  <c r="AT329" i="210"/>
  <c r="AV329" i="210" s="1"/>
  <c r="AT225" i="210"/>
  <c r="AV225" i="210" s="1"/>
  <c r="AT186" i="210"/>
  <c r="AV186" i="210" s="1"/>
  <c r="AT81" i="210"/>
  <c r="AV81" i="210" s="1"/>
  <c r="AT174" i="210"/>
  <c r="AV174" i="210" s="1"/>
  <c r="AT56" i="210"/>
  <c r="AV56" i="210" s="1"/>
  <c r="AT88" i="210"/>
  <c r="AV88" i="210" s="1"/>
  <c r="AT86" i="210"/>
  <c r="AV86" i="210" s="1"/>
  <c r="AT284" i="210"/>
  <c r="AV284" i="210" s="1"/>
  <c r="AT97" i="210"/>
  <c r="AV97" i="210" s="1"/>
  <c r="AT243" i="210"/>
  <c r="AV243" i="210" s="1"/>
  <c r="AT485" i="210"/>
  <c r="AV485" i="210" s="1"/>
  <c r="AT510" i="210"/>
  <c r="AV510" i="210" s="1"/>
  <c r="AT406" i="210"/>
  <c r="AV406" i="210" s="1"/>
  <c r="AT409" i="210"/>
  <c r="AV409" i="210" s="1"/>
  <c r="AT310" i="210"/>
  <c r="AV310" i="210" s="1"/>
  <c r="AT321" i="210"/>
  <c r="AV321" i="210" s="1"/>
  <c r="AT221" i="210"/>
  <c r="AV221" i="210" s="1"/>
  <c r="AT179" i="210"/>
  <c r="AV179" i="210" s="1"/>
  <c r="AT245" i="210"/>
  <c r="AV245" i="210" s="1"/>
  <c r="AT167" i="210"/>
  <c r="AV167" i="210" s="1"/>
  <c r="AT60" i="210"/>
  <c r="AV60" i="210" s="1"/>
  <c r="AT90" i="210"/>
  <c r="AV90" i="210" s="1"/>
  <c r="AT267" i="210"/>
  <c r="AV267" i="210" s="1"/>
  <c r="AT481" i="210"/>
  <c r="AV481" i="210" s="1"/>
  <c r="AT461" i="210"/>
  <c r="AV461" i="210" s="1"/>
  <c r="AT399" i="210"/>
  <c r="AV399" i="210" s="1"/>
  <c r="AT480" i="210"/>
  <c r="AV480" i="210" s="1"/>
  <c r="AT306" i="210"/>
  <c r="AV306" i="210" s="1"/>
  <c r="AT445" i="210"/>
  <c r="AV445" i="210" s="1"/>
  <c r="AT217" i="210"/>
  <c r="AV217" i="210" s="1"/>
  <c r="AT170" i="210"/>
  <c r="AV170" i="210" s="1"/>
  <c r="AT191" i="210"/>
  <c r="AV191" i="210" s="1"/>
  <c r="AT144" i="210"/>
  <c r="AV144" i="210" s="1"/>
  <c r="AT71" i="210"/>
  <c r="AV71" i="210" s="1"/>
  <c r="AT114" i="210"/>
  <c r="AV114" i="210" s="1"/>
  <c r="AT477" i="210"/>
  <c r="AV477" i="210" s="1"/>
  <c r="AT452" i="210"/>
  <c r="AV452" i="210" s="1"/>
  <c r="AT395" i="210"/>
  <c r="AV395" i="210" s="1"/>
  <c r="AT443" i="210"/>
  <c r="AV443" i="210" s="1"/>
  <c r="AT302" i="210"/>
  <c r="AV302" i="210" s="1"/>
  <c r="AT359" i="210"/>
  <c r="AV359" i="210" s="1"/>
  <c r="AT214" i="210"/>
  <c r="AV214" i="210" s="1"/>
  <c r="AT158" i="210"/>
  <c r="AV158" i="210" s="1"/>
  <c r="AT173" i="210"/>
  <c r="AV173" i="210" s="1"/>
  <c r="AT140" i="210"/>
  <c r="AV140" i="210" s="1"/>
  <c r="AT66" i="210"/>
  <c r="AV66" i="210" s="1"/>
  <c r="AT165" i="210"/>
  <c r="AV165" i="210" s="1"/>
  <c r="AT15" i="210"/>
  <c r="AV15" i="210" s="1"/>
  <c r="AT473" i="210"/>
  <c r="AV473" i="210" s="1"/>
  <c r="AT447" i="210"/>
  <c r="AV447" i="210" s="1"/>
  <c r="AT391" i="210"/>
  <c r="AV391" i="210" s="1"/>
  <c r="AT407" i="210"/>
  <c r="AV407" i="210" s="1"/>
  <c r="AT299" i="210"/>
  <c r="AV299" i="210" s="1"/>
  <c r="AT357" i="210"/>
  <c r="AV357" i="210" s="1"/>
  <c r="AT210" i="210"/>
  <c r="AV210" i="210" s="1"/>
  <c r="AT150" i="210"/>
  <c r="AV150" i="210" s="1"/>
  <c r="AT156" i="210"/>
  <c r="AV156" i="210" s="1"/>
  <c r="AT136" i="210"/>
  <c r="AV136" i="210" s="1"/>
  <c r="AT352" i="210"/>
  <c r="AV352" i="210" s="1"/>
  <c r="AT53" i="210"/>
  <c r="AV53" i="210" s="1"/>
  <c r="AT508" i="210"/>
  <c r="AV508" i="210" s="1"/>
  <c r="AT364" i="210"/>
  <c r="AV364" i="210" s="1"/>
  <c r="AT476" i="210"/>
  <c r="AV476" i="210" s="1"/>
  <c r="AT341" i="210"/>
  <c r="AV341" i="210" s="1"/>
  <c r="AT261" i="210"/>
  <c r="AV261" i="210" s="1"/>
  <c r="AT308" i="210"/>
  <c r="AV308" i="210" s="1"/>
  <c r="AT233" i="210"/>
  <c r="AV233" i="210" s="1"/>
  <c r="AT103" i="210"/>
  <c r="AV103" i="210" s="1"/>
  <c r="AT171" i="210"/>
  <c r="AV171" i="210" s="1"/>
  <c r="AT98" i="210"/>
  <c r="AV98" i="210" s="1"/>
  <c r="AT78" i="210"/>
  <c r="AV78" i="210" s="1"/>
  <c r="AT148" i="210"/>
  <c r="AV148" i="210" s="1"/>
  <c r="AT488" i="210"/>
  <c r="AV488" i="210" s="1"/>
  <c r="AT57" i="210"/>
  <c r="AV57" i="210" s="1"/>
  <c r="AT501" i="210"/>
  <c r="AV501" i="210" s="1"/>
  <c r="AT360" i="210"/>
  <c r="AV360" i="210" s="1"/>
  <c r="AT400" i="210"/>
  <c r="AV400" i="210" s="1"/>
  <c r="AT339" i="210"/>
  <c r="AV339" i="210" s="1"/>
  <c r="AT257" i="210"/>
  <c r="AV257" i="210" s="1"/>
  <c r="AT304" i="210"/>
  <c r="AV304" i="210" s="1"/>
  <c r="AT230" i="210"/>
  <c r="AV230" i="210" s="1"/>
  <c r="AT99" i="210"/>
  <c r="AV99" i="210" s="1"/>
  <c r="AT162" i="210"/>
  <c r="AV162" i="210" s="1"/>
  <c r="AT95" i="210"/>
  <c r="AV95" i="210" s="1"/>
  <c r="AT13" i="210"/>
  <c r="AV13" i="210" s="1"/>
  <c r="AT160" i="210"/>
  <c r="AV160" i="210" s="1"/>
  <c r="AT369" i="210"/>
  <c r="AV369" i="210" s="1"/>
  <c r="AT190" i="210"/>
  <c r="AV190" i="210" s="1"/>
  <c r="AT474" i="210"/>
  <c r="AV474" i="210" s="1"/>
  <c r="AT440" i="210"/>
  <c r="AV440" i="210" s="1"/>
  <c r="AT366" i="210"/>
  <c r="AV366" i="210" s="1"/>
  <c r="AT294" i="210"/>
  <c r="AV294" i="210" s="1"/>
  <c r="AT331" i="210"/>
  <c r="AV331" i="210" s="1"/>
  <c r="AT274" i="210"/>
  <c r="AV274" i="210" s="1"/>
  <c r="AT247" i="210"/>
  <c r="AV247" i="210" s="1"/>
  <c r="AT153" i="210"/>
  <c r="AV153" i="210" s="1"/>
  <c r="AT124" i="210"/>
  <c r="AV124" i="210" s="1"/>
  <c r="AT18" i="210"/>
  <c r="AV18" i="210" s="1"/>
  <c r="AT92" i="210"/>
  <c r="AV92" i="210" s="1"/>
  <c r="AT36" i="210"/>
  <c r="AV36" i="210" s="1"/>
  <c r="AT403" i="210"/>
  <c r="AV403" i="210" s="1"/>
  <c r="AT70" i="210"/>
  <c r="AV70" i="210" s="1"/>
  <c r="AT467" i="210"/>
  <c r="AV467" i="210" s="1"/>
  <c r="AT438" i="210"/>
  <c r="AV438" i="210" s="1"/>
  <c r="AT362" i="210"/>
  <c r="AV362" i="210" s="1"/>
  <c r="AT290" i="210"/>
  <c r="AV290" i="210" s="1"/>
  <c r="AT374" i="210"/>
  <c r="AV374" i="210" s="1"/>
  <c r="AT270" i="210"/>
  <c r="AV270" i="210" s="1"/>
  <c r="AT238" i="210"/>
  <c r="AV238" i="210" s="1"/>
  <c r="AT145" i="210"/>
  <c r="AV145" i="210" s="1"/>
  <c r="AT120" i="210"/>
  <c r="AV120" i="210" s="1"/>
  <c r="AT22" i="210"/>
  <c r="AV22" i="210" s="1"/>
  <c r="AT40" i="210"/>
  <c r="AV40" i="210" s="1"/>
  <c r="AT83" i="210"/>
  <c r="AV83" i="210" s="1"/>
  <c r="AT468" i="210"/>
  <c r="AV468" i="210" s="1"/>
  <c r="AT421" i="210"/>
  <c r="AV421" i="210" s="1"/>
  <c r="AT455" i="210"/>
  <c r="AV455" i="210" s="1"/>
  <c r="AT172" i="210"/>
  <c r="AV172" i="210" s="1"/>
  <c r="AT224" i="210"/>
  <c r="AV224" i="210" s="1"/>
  <c r="AT82" i="210"/>
  <c r="AV82" i="210" s="1"/>
  <c r="AT50" i="210"/>
  <c r="AV50" i="210" s="1"/>
  <c r="AT248" i="210"/>
  <c r="AV248" i="210" s="1"/>
  <c r="AT37" i="210"/>
  <c r="AV37" i="210" s="1"/>
  <c r="AT241" i="210"/>
  <c r="AV241" i="210" s="1"/>
  <c r="AT59" i="210"/>
  <c r="AV59" i="210" s="1"/>
  <c r="AT61" i="210"/>
  <c r="AV61" i="210" s="1"/>
  <c r="AT356" i="210"/>
  <c r="AV356" i="210" s="1"/>
  <c r="AT330" i="210"/>
  <c r="AV330" i="210" s="1"/>
  <c r="AT297" i="210"/>
  <c r="AV297" i="210" s="1"/>
  <c r="AT209" i="210"/>
  <c r="AV209" i="210" s="1"/>
  <c r="AT91" i="210"/>
  <c r="AV91" i="210" s="1"/>
  <c r="AT17" i="210"/>
  <c r="AV17" i="210" s="1"/>
  <c r="AT420" i="210"/>
  <c r="AV420" i="210" s="1"/>
  <c r="AT108" i="210"/>
  <c r="AV108" i="210" s="1"/>
  <c r="AT408" i="210"/>
  <c r="AV408" i="210" s="1"/>
  <c r="AT69" i="210"/>
  <c r="AV69" i="210" s="1"/>
  <c r="AT349" i="210"/>
  <c r="AV349" i="210" s="1"/>
  <c r="AT322" i="210"/>
  <c r="AV322" i="210" s="1"/>
  <c r="AT293" i="210"/>
  <c r="AV293" i="210" s="1"/>
  <c r="AT203" i="210"/>
  <c r="AV203" i="210" s="1"/>
  <c r="AT87" i="210"/>
  <c r="AV87" i="210" s="1"/>
  <c r="AT21" i="210"/>
  <c r="AV21" i="210" s="1"/>
  <c r="AT386" i="210"/>
  <c r="AV386" i="210" s="1"/>
  <c r="AT469" i="210"/>
  <c r="AV469" i="210" s="1"/>
  <c r="AT305" i="210"/>
  <c r="AV305" i="210" s="1"/>
  <c r="AT282" i="210"/>
  <c r="AV282" i="210" s="1"/>
  <c r="AT168" i="210"/>
  <c r="AV168" i="210" s="1"/>
  <c r="AT25" i="210"/>
  <c r="AV25" i="210" s="1"/>
  <c r="AT437" i="210"/>
  <c r="AV437" i="210" s="1"/>
  <c r="AT54" i="210"/>
  <c r="AV54" i="210" s="1"/>
  <c r="AT442" i="210"/>
  <c r="AV442" i="210" s="1"/>
  <c r="AT298" i="210"/>
  <c r="AV298" i="210" s="1"/>
  <c r="AT278" i="210"/>
  <c r="AV278" i="210" s="1"/>
  <c r="AT161" i="210"/>
  <c r="AV161" i="210" s="1"/>
  <c r="AT14" i="210"/>
  <c r="AV14" i="210" s="1"/>
  <c r="AT32" i="210"/>
  <c r="AV32" i="210" s="1"/>
  <c r="AT344" i="210"/>
  <c r="AV344" i="210" s="1"/>
  <c r="AT337" i="210"/>
  <c r="AV337" i="210" s="1"/>
  <c r="AT434" i="210"/>
  <c r="AV434" i="210" s="1"/>
  <c r="AT286" i="210"/>
  <c r="AV286" i="210" s="1"/>
  <c r="AT263" i="210"/>
  <c r="AV263" i="210" s="1"/>
  <c r="AT211" i="210"/>
  <c r="AV211" i="210" s="1"/>
  <c r="AT26" i="210"/>
  <c r="AV26" i="210" s="1"/>
  <c r="AT44" i="210"/>
  <c r="AV44" i="210" s="1"/>
  <c r="AT505" i="210"/>
  <c r="AV505" i="210" s="1"/>
  <c r="AT519" i="210"/>
  <c r="AV519" i="210" s="1"/>
  <c r="AT55" i="210"/>
  <c r="AV55" i="210" s="1"/>
  <c r="AT432" i="210"/>
  <c r="AV432" i="210" s="1"/>
  <c r="AT279" i="210"/>
  <c r="AV279" i="210" s="1"/>
  <c r="AT259" i="210"/>
  <c r="AV259" i="210" s="1"/>
  <c r="AT175" i="210"/>
  <c r="AV175" i="210" s="1"/>
  <c r="AT29" i="210"/>
  <c r="AV29" i="210" s="1"/>
  <c r="AT47" i="210"/>
  <c r="AV47" i="210" s="1"/>
  <c r="AT104" i="210"/>
  <c r="AV104" i="210" s="1"/>
  <c r="AT43" i="210"/>
  <c r="AV43" i="210" s="1"/>
  <c r="AT412" i="210"/>
  <c r="AV412" i="210" s="1"/>
  <c r="AT346" i="210"/>
  <c r="AV346" i="210" s="1"/>
  <c r="AT252" i="210"/>
  <c r="AV252" i="210" s="1"/>
  <c r="AT112" i="210"/>
  <c r="AV112" i="210" s="1"/>
  <c r="AT33" i="210"/>
  <c r="AV33" i="210" s="1"/>
  <c r="AT51" i="210"/>
  <c r="AV51" i="210" s="1"/>
  <c r="AT410" i="210"/>
  <c r="AV410" i="210" s="1"/>
  <c r="AT515" i="210"/>
  <c r="AV515" i="210" s="1"/>
  <c r="AT41" i="210"/>
  <c r="AV41" i="210" s="1"/>
  <c r="AT493" i="210"/>
  <c r="AV493" i="210" s="1"/>
  <c r="AT392" i="210"/>
  <c r="AV392" i="210" s="1"/>
  <c r="AT342" i="210"/>
  <c r="AV342" i="210" s="1"/>
  <c r="AT222" i="210"/>
  <c r="AV222" i="210" s="1"/>
  <c r="AT146" i="210"/>
  <c r="AV146" i="210" s="1"/>
  <c r="AT478" i="210"/>
  <c r="AV478" i="210" s="1"/>
  <c r="AT128" i="210"/>
  <c r="AV128" i="210" s="1"/>
  <c r="AT335" i="210"/>
  <c r="AV335" i="210" s="1"/>
  <c r="AT463" i="210"/>
  <c r="AV463" i="210" s="1"/>
  <c r="AT234" i="210"/>
  <c r="AV234" i="210" s="1"/>
  <c r="AT46" i="210"/>
  <c r="AV46" i="210" s="1"/>
  <c r="AT131" i="210"/>
  <c r="AV131" i="210" s="1"/>
  <c r="AT482" i="210"/>
  <c r="AV482" i="210" s="1"/>
  <c r="AT377" i="210"/>
  <c r="AV377" i="210" s="1"/>
  <c r="AT370" i="210"/>
  <c r="AV370" i="210" s="1"/>
  <c r="AT262" i="210"/>
  <c r="AV262" i="210" s="1"/>
  <c r="AT135" i="210"/>
  <c r="AV135" i="210" s="1"/>
  <c r="AT250" i="210"/>
  <c r="AV250" i="210" s="1"/>
  <c r="AT63" i="210"/>
  <c r="AV63" i="210" s="1"/>
  <c r="AT152" i="210"/>
  <c r="AV152" i="210" s="1"/>
  <c r="AT373" i="210"/>
  <c r="AV373" i="210" s="1"/>
  <c r="AT340" i="210"/>
  <c r="AV340" i="210" s="1"/>
  <c r="AT240" i="210"/>
  <c r="AV240" i="210" s="1"/>
  <c r="AT73" i="210"/>
  <c r="AV73" i="210" s="1"/>
  <c r="AT358" i="210"/>
  <c r="AV358" i="210" s="1"/>
  <c r="AT372" i="210"/>
  <c r="AV372" i="210" s="1"/>
  <c r="AT116" i="210"/>
  <c r="AV116" i="210" s="1"/>
  <c r="AT471" i="210"/>
  <c r="AV471" i="210" s="1"/>
  <c r="AT154" i="210"/>
  <c r="AV154" i="210" s="1"/>
  <c r="AT277" i="210"/>
  <c r="AV277" i="210" s="1"/>
  <c r="AT514" i="210"/>
  <c r="AV514" i="210" s="1"/>
  <c r="AT109" i="210"/>
  <c r="AV109" i="210" s="1"/>
  <c r="AT506" i="210"/>
  <c r="AV506" i="210" s="1"/>
  <c r="AT326" i="210"/>
  <c r="AV326" i="210" s="1"/>
  <c r="AT396" i="210"/>
  <c r="AV396" i="210" s="1"/>
  <c r="AT176" i="210"/>
  <c r="AV176" i="210" s="1"/>
  <c r="AT354" i="210"/>
  <c r="AV354" i="210" s="1"/>
  <c r="AT157" i="210"/>
  <c r="AV157" i="210" s="1"/>
  <c r="AT48" i="210"/>
  <c r="AV48" i="210" s="1"/>
  <c r="AT281" i="210"/>
  <c r="AV281" i="210" s="1"/>
  <c r="AT427" i="210"/>
  <c r="AV427" i="210" s="1"/>
  <c r="AT149" i="210"/>
  <c r="AV149" i="210" s="1"/>
  <c r="AT72" i="210"/>
  <c r="AV72" i="210" s="1"/>
  <c r="AT425" i="210"/>
  <c r="AV425" i="210" s="1"/>
  <c r="AT423" i="210"/>
  <c r="AV423" i="210" s="1"/>
  <c r="AT58" i="210"/>
  <c r="AV58" i="210" s="1"/>
  <c r="AT273" i="210"/>
  <c r="AV273" i="210" s="1"/>
  <c r="AT193" i="210"/>
  <c r="AV193" i="210" s="1"/>
  <c r="AT189" i="210"/>
  <c r="AV189" i="210" s="1"/>
  <c r="AT201" i="210"/>
  <c r="AV201" i="210" s="1"/>
  <c r="AT64" i="210"/>
  <c r="AV64" i="210" s="1"/>
  <c r="AT239" i="210"/>
  <c r="AV239" i="210" s="1"/>
  <c r="AT68" i="210"/>
  <c r="AV68" i="210" s="1"/>
  <c r="AT511" i="210"/>
  <c r="AV511" i="210" s="1"/>
  <c r="AT231" i="210"/>
  <c r="AV231" i="210" s="1"/>
  <c r="AT459" i="210"/>
  <c r="AV459" i="210" s="1"/>
  <c r="AT479" i="210"/>
  <c r="AV479" i="210" s="1"/>
  <c r="AT301" i="210"/>
  <c r="AV301" i="210" s="1"/>
  <c r="AT74" i="210"/>
  <c r="AV74" i="210" s="1"/>
  <c r="AT226" i="210"/>
  <c r="AV226" i="210" s="1"/>
  <c r="AT65" i="210"/>
  <c r="AV65" i="210" s="1"/>
  <c r="AT497" i="210"/>
  <c r="AV497" i="210" s="1"/>
  <c r="AT475" i="210"/>
  <c r="AV475" i="210" s="1"/>
  <c r="AT100" i="210"/>
  <c r="AV100" i="210" s="1"/>
  <c r="AT253" i="210"/>
  <c r="AV253" i="210" s="1"/>
  <c r="W6" i="210"/>
  <c r="AN6" i="220"/>
  <c r="AJ27" i="2" s="1"/>
  <c r="AP6" i="213"/>
  <c r="AL20" i="2" s="1"/>
  <c r="AT21" i="215"/>
  <c r="AV21" i="215" s="1"/>
  <c r="AX21" i="215" s="1"/>
  <c r="AT78" i="215"/>
  <c r="AV78" i="215" s="1"/>
  <c r="AT93" i="215"/>
  <c r="AT89" i="215"/>
  <c r="AV89" i="215" s="1"/>
  <c r="W6" i="215"/>
  <c r="AT46" i="215"/>
  <c r="AV46" i="215" s="1"/>
  <c r="AT44" i="215"/>
  <c r="AT59" i="215"/>
  <c r="AV59" i="215" s="1"/>
  <c r="AT58" i="215"/>
  <c r="AV58" i="215" s="1"/>
  <c r="AT210" i="215"/>
  <c r="AV210" i="215" s="1"/>
  <c r="AT481" i="215"/>
  <c r="AT467" i="215"/>
  <c r="AV467" i="215" s="1"/>
  <c r="AT460" i="215"/>
  <c r="AV460" i="215" s="1"/>
  <c r="AT457" i="215"/>
  <c r="AT484" i="215"/>
  <c r="AV484" i="215" s="1"/>
  <c r="AT404" i="215"/>
  <c r="AV404" i="215" s="1"/>
  <c r="AT332" i="215"/>
  <c r="AV332" i="215" s="1"/>
  <c r="AT272" i="215"/>
  <c r="AV272" i="215" s="1"/>
  <c r="AT371" i="215"/>
  <c r="AV371" i="215" s="1"/>
  <c r="AT256" i="215"/>
  <c r="AV256" i="215" s="1"/>
  <c r="AT230" i="215"/>
  <c r="AV230" i="215" s="1"/>
  <c r="AT326" i="215"/>
  <c r="AV326" i="215" s="1"/>
  <c r="AT192" i="215"/>
  <c r="AT250" i="215"/>
  <c r="AV250" i="215" s="1"/>
  <c r="AT223" i="215"/>
  <c r="AV223" i="215" s="1"/>
  <c r="AT146" i="215"/>
  <c r="AV146" i="215" s="1"/>
  <c r="AT177" i="215"/>
  <c r="AV177" i="215" s="1"/>
  <c r="AT131" i="215"/>
  <c r="AV131" i="215" s="1"/>
  <c r="AT203" i="215"/>
  <c r="AV203" i="215" s="1"/>
  <c r="AT505" i="215"/>
  <c r="AV505" i="215" s="1"/>
  <c r="AT48" i="215"/>
  <c r="AV48" i="215" s="1"/>
  <c r="AT43" i="215"/>
  <c r="AV43" i="215" s="1"/>
  <c r="AT55" i="215"/>
  <c r="AV55" i="215" s="1"/>
  <c r="AT65" i="215"/>
  <c r="AV65" i="215" s="1"/>
  <c r="AT229" i="215"/>
  <c r="AV229" i="215" s="1"/>
  <c r="AT477" i="215"/>
  <c r="AV477" i="215" s="1"/>
  <c r="AT463" i="215"/>
  <c r="AV463" i="215" s="1"/>
  <c r="AT456" i="215"/>
  <c r="AV456" i="215" s="1"/>
  <c r="AT432" i="215"/>
  <c r="AT480" i="215"/>
  <c r="AV480" i="215" s="1"/>
  <c r="AT401" i="215"/>
  <c r="AV401" i="215" s="1"/>
  <c r="AT382" i="215"/>
  <c r="AV382" i="215" s="1"/>
  <c r="AT268" i="215"/>
  <c r="AV268" i="215" s="1"/>
  <c r="AT364" i="215"/>
  <c r="AV364" i="215" s="1"/>
  <c r="AT336" i="215"/>
  <c r="AT226" i="215"/>
  <c r="AT316" i="215"/>
  <c r="AV316" i="215" s="1"/>
  <c r="AT184" i="215"/>
  <c r="AV184" i="215" s="1"/>
  <c r="AT238" i="215"/>
  <c r="AV238" i="215" s="1"/>
  <c r="AT200" i="215"/>
  <c r="AV200" i="215" s="1"/>
  <c r="AT142" i="215"/>
  <c r="AV142" i="215" s="1"/>
  <c r="AT182" i="215"/>
  <c r="AV182" i="215" s="1"/>
  <c r="AT139" i="215"/>
  <c r="AV139" i="215" s="1"/>
  <c r="AT233" i="215"/>
  <c r="AV233" i="215" s="1"/>
  <c r="AT471" i="215"/>
  <c r="AT41" i="215"/>
  <c r="AV41" i="215" s="1"/>
  <c r="AT39" i="215"/>
  <c r="AT165" i="215"/>
  <c r="AV165" i="215" s="1"/>
  <c r="AT69" i="215"/>
  <c r="AV69" i="215" s="1"/>
  <c r="AT473" i="215"/>
  <c r="AV473" i="215" s="1"/>
  <c r="AT459" i="215"/>
  <c r="AT449" i="215"/>
  <c r="AT406" i="215"/>
  <c r="AV406" i="215" s="1"/>
  <c r="AT476" i="215"/>
  <c r="AV476" i="215" s="1"/>
  <c r="AT397" i="215"/>
  <c r="AV397" i="215" s="1"/>
  <c r="AT374" i="215"/>
  <c r="AV374" i="215" s="1"/>
  <c r="AT265" i="215"/>
  <c r="AT442" i="215"/>
  <c r="AV442" i="215" s="1"/>
  <c r="AT309" i="215"/>
  <c r="AV309" i="215" s="1"/>
  <c r="AT222" i="215"/>
  <c r="AV222" i="215" s="1"/>
  <c r="AT288" i="215"/>
  <c r="AV288" i="215" s="1"/>
  <c r="AT293" i="215"/>
  <c r="AV293" i="215" s="1"/>
  <c r="AT221" i="215"/>
  <c r="AV221" i="215" s="1"/>
  <c r="AT188" i="215"/>
  <c r="AV188" i="215" s="1"/>
  <c r="AT138" i="215"/>
  <c r="AV138" i="215" s="1"/>
  <c r="AT199" i="215"/>
  <c r="AV199" i="215" s="1"/>
  <c r="AT301" i="215"/>
  <c r="AV301" i="215" s="1"/>
  <c r="AT32" i="215"/>
  <c r="AT33" i="215"/>
  <c r="AV33" i="215" s="1"/>
  <c r="AT31" i="215"/>
  <c r="AV31" i="215" s="1"/>
  <c r="AT187" i="215"/>
  <c r="AV187" i="215" s="1"/>
  <c r="AT77" i="215"/>
  <c r="AV77" i="215" s="1"/>
  <c r="AT102" i="215"/>
  <c r="AT64" i="215"/>
  <c r="AV64" i="215" s="1"/>
  <c r="AT462" i="215"/>
  <c r="AV462" i="215" s="1"/>
  <c r="AT452" i="215"/>
  <c r="AV452" i="215" s="1"/>
  <c r="AT441" i="215"/>
  <c r="AV441" i="215" s="1"/>
  <c r="AT396" i="215"/>
  <c r="AV396" i="215" s="1"/>
  <c r="AT443" i="215"/>
  <c r="AV443" i="215" s="1"/>
  <c r="AT389" i="215"/>
  <c r="AV389" i="215" s="1"/>
  <c r="AT339" i="215"/>
  <c r="AV339" i="215" s="1"/>
  <c r="AT435" i="215"/>
  <c r="AV435" i="215" s="1"/>
  <c r="AT378" i="215"/>
  <c r="AV378" i="215" s="1"/>
  <c r="AT285" i="215"/>
  <c r="AV285" i="215" s="1"/>
  <c r="AT324" i="215"/>
  <c r="AV324" i="215" s="1"/>
  <c r="AT260" i="215"/>
  <c r="AV260" i="215" s="1"/>
  <c r="AT239" i="215"/>
  <c r="AV239" i="215" s="1"/>
  <c r="AT202" i="215"/>
  <c r="AV202" i="215" s="1"/>
  <c r="AT207" i="215"/>
  <c r="AV207" i="215" s="1"/>
  <c r="AT127" i="215"/>
  <c r="AV127" i="215" s="1"/>
  <c r="AT159" i="215"/>
  <c r="AV159" i="215" s="1"/>
  <c r="AT29" i="215"/>
  <c r="AV29" i="215" s="1"/>
  <c r="AT24" i="215"/>
  <c r="AV24" i="215" s="1"/>
  <c r="AT13" i="215"/>
  <c r="AV13" i="215" s="1"/>
  <c r="AT80" i="215"/>
  <c r="AV80" i="215" s="1"/>
  <c r="AT111" i="215"/>
  <c r="AV111" i="215" s="1"/>
  <c r="AT68" i="215"/>
  <c r="AV68" i="215" s="1"/>
  <c r="AT458" i="215"/>
  <c r="AV458" i="215" s="1"/>
  <c r="AT448" i="215"/>
  <c r="AT434" i="215"/>
  <c r="AV434" i="215" s="1"/>
  <c r="AT392" i="215"/>
  <c r="AV392" i="215" s="1"/>
  <c r="AT425" i="215"/>
  <c r="AT450" i="215"/>
  <c r="AV450" i="215" s="1"/>
  <c r="AT422" i="215"/>
  <c r="AV422" i="215" s="1"/>
  <c r="AT398" i="215"/>
  <c r="AV398" i="215" s="1"/>
  <c r="AT340" i="215"/>
  <c r="AT279" i="215"/>
  <c r="AV279" i="215" s="1"/>
  <c r="AT319" i="215"/>
  <c r="AV319" i="215" s="1"/>
  <c r="AT252" i="215"/>
  <c r="AV252" i="215" s="1"/>
  <c r="AT224" i="215"/>
  <c r="AV224" i="215" s="1"/>
  <c r="AT193" i="215"/>
  <c r="AV193" i="215" s="1"/>
  <c r="AT304" i="215"/>
  <c r="AV304" i="215" s="1"/>
  <c r="AT123" i="215"/>
  <c r="AV123" i="215" s="1"/>
  <c r="AT52" i="215"/>
  <c r="AV52" i="215" s="1"/>
  <c r="AT170" i="215"/>
  <c r="AV170" i="215" s="1"/>
  <c r="AT26" i="215"/>
  <c r="AV26" i="215" s="1"/>
  <c r="AT20" i="215"/>
  <c r="AV20" i="215" s="1"/>
  <c r="AT15" i="215"/>
  <c r="AV15" i="215" s="1"/>
  <c r="AT74" i="215"/>
  <c r="AV74" i="215" s="1"/>
  <c r="AT84" i="215"/>
  <c r="AV84" i="215" s="1"/>
  <c r="AT122" i="215"/>
  <c r="AV122" i="215" s="1"/>
  <c r="AT72" i="215"/>
  <c r="AV72" i="215" s="1"/>
  <c r="AT451" i="215"/>
  <c r="AV451" i="215" s="1"/>
  <c r="AT444" i="215"/>
  <c r="AV444" i="215" s="1"/>
  <c r="AT430" i="215"/>
  <c r="AT388" i="215"/>
  <c r="AV388" i="215" s="1"/>
  <c r="AT423" i="215"/>
  <c r="AV423" i="215" s="1"/>
  <c r="AT431" i="215"/>
  <c r="AV431" i="215" s="1"/>
  <c r="AT379" i="215"/>
  <c r="AV379" i="215" s="1"/>
  <c r="AT376" i="215"/>
  <c r="AV376" i="215" s="1"/>
  <c r="AT328" i="215"/>
  <c r="AT259" i="215"/>
  <c r="AT303" i="215"/>
  <c r="AV303" i="215" s="1"/>
  <c r="AT246" i="215"/>
  <c r="AV246" i="215" s="1"/>
  <c r="AT197" i="215"/>
  <c r="AV197" i="215" s="1"/>
  <c r="AT185" i="215"/>
  <c r="AV185" i="215" s="1"/>
  <c r="AT243" i="215"/>
  <c r="AT119" i="215"/>
  <c r="AV119" i="215" s="1"/>
  <c r="AT56" i="215"/>
  <c r="AV56" i="215" s="1"/>
  <c r="AT189" i="215"/>
  <c r="AV189" i="215" s="1"/>
  <c r="AT403" i="215"/>
  <c r="AV403" i="215" s="1"/>
  <c r="AT22" i="215"/>
  <c r="AV22" i="215" s="1"/>
  <c r="AT16" i="215"/>
  <c r="AV16" i="215" s="1"/>
  <c r="AT88" i="215"/>
  <c r="AV88" i="215" s="1"/>
  <c r="AT132" i="215"/>
  <c r="AV132" i="215" s="1"/>
  <c r="AT76" i="215"/>
  <c r="AV76" i="215" s="1"/>
  <c r="AT447" i="215"/>
  <c r="AV447" i="215" s="1"/>
  <c r="AT440" i="215"/>
  <c r="AT426" i="215"/>
  <c r="AV426" i="215" s="1"/>
  <c r="AT381" i="215"/>
  <c r="AV381" i="215" s="1"/>
  <c r="AT421" i="215"/>
  <c r="AV421" i="215" s="1"/>
  <c r="AT407" i="215"/>
  <c r="AV407" i="215" s="1"/>
  <c r="AT337" i="215"/>
  <c r="AV337" i="215" s="1"/>
  <c r="AT356" i="215"/>
  <c r="AV356" i="215" s="1"/>
  <c r="AT322" i="215"/>
  <c r="AV322" i="215" s="1"/>
  <c r="AT251" i="215"/>
  <c r="AV251" i="215" s="1"/>
  <c r="AT292" i="215"/>
  <c r="AT341" i="215"/>
  <c r="AV341" i="215" s="1"/>
  <c r="AT236" i="215"/>
  <c r="AV236" i="215" s="1"/>
  <c r="AT179" i="215"/>
  <c r="AV179" i="215" s="1"/>
  <c r="AT225" i="215"/>
  <c r="AV225" i="215" s="1"/>
  <c r="AT115" i="215"/>
  <c r="AV115" i="215" s="1"/>
  <c r="AT60" i="215"/>
  <c r="AT49" i="215"/>
  <c r="AV49" i="215" s="1"/>
  <c r="AT51" i="215"/>
  <c r="AV51" i="215" s="1"/>
  <c r="AT133" i="215"/>
  <c r="AV133" i="215" s="1"/>
  <c r="AT117" i="215"/>
  <c r="AV117" i="215" s="1"/>
  <c r="AT98" i="215"/>
  <c r="AV98" i="215" s="1"/>
  <c r="AT519" i="215"/>
  <c r="AV519" i="215" s="1"/>
  <c r="AT501" i="215"/>
  <c r="AV501" i="215" s="1"/>
  <c r="AT498" i="215"/>
  <c r="AV498" i="215" s="1"/>
  <c r="AT399" i="215"/>
  <c r="AV399" i="215" s="1"/>
  <c r="AT358" i="215"/>
  <c r="AT438" i="215"/>
  <c r="AV438" i="215" s="1"/>
  <c r="AT370" i="215"/>
  <c r="AV370" i="215" s="1"/>
  <c r="AT306" i="215"/>
  <c r="AV306" i="215" s="1"/>
  <c r="AT414" i="215"/>
  <c r="AV414" i="215" s="1"/>
  <c r="AT313" i="215"/>
  <c r="AV313" i="215" s="1"/>
  <c r="AT305" i="215"/>
  <c r="AT349" i="215"/>
  <c r="AV349" i="215" s="1"/>
  <c r="AT278" i="215"/>
  <c r="AV278" i="215" s="1"/>
  <c r="AT219" i="215"/>
  <c r="AV219" i="215" s="1"/>
  <c r="AT156" i="215"/>
  <c r="AV156" i="215" s="1"/>
  <c r="AT180" i="215"/>
  <c r="AV180" i="215" s="1"/>
  <c r="AT212" i="215"/>
  <c r="AV212" i="215" s="1"/>
  <c r="AT110" i="215"/>
  <c r="AV110" i="215" s="1"/>
  <c r="AT82" i="215"/>
  <c r="AV82" i="215" s="1"/>
  <c r="AT335" i="215"/>
  <c r="AV335" i="215" s="1"/>
  <c r="AT19" i="215"/>
  <c r="AV19" i="215" s="1"/>
  <c r="AT42" i="215"/>
  <c r="AV42" i="215" s="1"/>
  <c r="AT120" i="215"/>
  <c r="AV120" i="215" s="1"/>
  <c r="AT151" i="215"/>
  <c r="AV151" i="215" s="1"/>
  <c r="AT116" i="215"/>
  <c r="AV116" i="215" s="1"/>
  <c r="AT515" i="215"/>
  <c r="AV515" i="215" s="1"/>
  <c r="AT497" i="215"/>
  <c r="AT494" i="215"/>
  <c r="AT395" i="215"/>
  <c r="AV395" i="215" s="1"/>
  <c r="AT354" i="215"/>
  <c r="AV354" i="215" s="1"/>
  <c r="AT427" i="215"/>
  <c r="AV427" i="215" s="1"/>
  <c r="AT363" i="215"/>
  <c r="AV363" i="215" s="1"/>
  <c r="AT302" i="215"/>
  <c r="AV302" i="215" s="1"/>
  <c r="AT394" i="215"/>
  <c r="AV394" i="215" s="1"/>
  <c r="AT289" i="215"/>
  <c r="AV289" i="215" s="1"/>
  <c r="AT294" i="215"/>
  <c r="AV294" i="215" s="1"/>
  <c r="AT312" i="215"/>
  <c r="AV312" i="215" s="1"/>
  <c r="AT255" i="215"/>
  <c r="AV255" i="215" s="1"/>
  <c r="AT204" i="215"/>
  <c r="AV204" i="215" s="1"/>
  <c r="AT152" i="215"/>
  <c r="AV152" i="215" s="1"/>
  <c r="AT176" i="215"/>
  <c r="AV176" i="215" s="1"/>
  <c r="AT194" i="215"/>
  <c r="AV194" i="215" s="1"/>
  <c r="AT121" i="215"/>
  <c r="AT86" i="215"/>
  <c r="AT81" i="215"/>
  <c r="AV81" i="215" s="1"/>
  <c r="AT169" i="215"/>
  <c r="AV169" i="215" s="1"/>
  <c r="AT144" i="215"/>
  <c r="AV144" i="215" s="1"/>
  <c r="AT513" i="215"/>
  <c r="AV513" i="215" s="1"/>
  <c r="AT400" i="215"/>
  <c r="AV400" i="215" s="1"/>
  <c r="AT506" i="215"/>
  <c r="AV506" i="215" s="1"/>
  <c r="AT291" i="215"/>
  <c r="AV291" i="215" s="1"/>
  <c r="AT270" i="215"/>
  <c r="AV270" i="215" s="1"/>
  <c r="AT375" i="215"/>
  <c r="AT217" i="215"/>
  <c r="AV217" i="215" s="1"/>
  <c r="AT235" i="215"/>
  <c r="AT163" i="215"/>
  <c r="AV163" i="215" s="1"/>
  <c r="AT85" i="215"/>
  <c r="AV85" i="215" s="1"/>
  <c r="AT54" i="215"/>
  <c r="AV54" i="215" s="1"/>
  <c r="AT162" i="215"/>
  <c r="AV162" i="215" s="1"/>
  <c r="AT507" i="215"/>
  <c r="AT502" i="215"/>
  <c r="AV502" i="215" s="1"/>
  <c r="AT373" i="215"/>
  <c r="AV373" i="215" s="1"/>
  <c r="AT393" i="215"/>
  <c r="AV393" i="215" s="1"/>
  <c r="AT280" i="215"/>
  <c r="AV280" i="215" s="1"/>
  <c r="AT359" i="215"/>
  <c r="AV359" i="215" s="1"/>
  <c r="AT290" i="215"/>
  <c r="AV290" i="215" s="1"/>
  <c r="AT206" i="215"/>
  <c r="AV206" i="215" s="1"/>
  <c r="AT214" i="215"/>
  <c r="AV214" i="215" s="1"/>
  <c r="AT100" i="215"/>
  <c r="AV100" i="215" s="1"/>
  <c r="AT73" i="215"/>
  <c r="AV73" i="215" s="1"/>
  <c r="AT500" i="215"/>
  <c r="AV500" i="215" s="1"/>
  <c r="AT490" i="215"/>
  <c r="AV490" i="215" s="1"/>
  <c r="AT366" i="215"/>
  <c r="AV366" i="215" s="1"/>
  <c r="AT433" i="215"/>
  <c r="AV433" i="215" s="1"/>
  <c r="AT276" i="215"/>
  <c r="AV276" i="215" s="1"/>
  <c r="AT315" i="215"/>
  <c r="AT282" i="215"/>
  <c r="AV282" i="215" s="1"/>
  <c r="AT263" i="215"/>
  <c r="AV263" i="215" s="1"/>
  <c r="AT205" i="215"/>
  <c r="AV205" i="215" s="1"/>
  <c r="AT148" i="215"/>
  <c r="AV148" i="215" s="1"/>
  <c r="AT92" i="215"/>
  <c r="AV92" i="215" s="1"/>
  <c r="AT173" i="215"/>
  <c r="AV173" i="215" s="1"/>
  <c r="AT496" i="215"/>
  <c r="AV496" i="215" s="1"/>
  <c r="AT483" i="215"/>
  <c r="AV483" i="215" s="1"/>
  <c r="AT362" i="215"/>
  <c r="AV362" i="215" s="1"/>
  <c r="AT416" i="215"/>
  <c r="AV416" i="215" s="1"/>
  <c r="AT261" i="215"/>
  <c r="AV261" i="215" s="1"/>
  <c r="AT311" i="215"/>
  <c r="AV311" i="215" s="1"/>
  <c r="AT271" i="215"/>
  <c r="AV271" i="215" s="1"/>
  <c r="AT195" i="215"/>
  <c r="AV195" i="215" s="1"/>
  <c r="AT196" i="215"/>
  <c r="AV196" i="215" s="1"/>
  <c r="AT234" i="215"/>
  <c r="AV234" i="215" s="1"/>
  <c r="AT129" i="215"/>
  <c r="AV129" i="215" s="1"/>
  <c r="AT18" i="215"/>
  <c r="AV18" i="215" s="1"/>
  <c r="AT174" i="215"/>
  <c r="AV174" i="215" s="1"/>
  <c r="AT125" i="215"/>
  <c r="AV125" i="215" s="1"/>
  <c r="AT83" i="215"/>
  <c r="AV83" i="215" s="1"/>
  <c r="AT485" i="215"/>
  <c r="AV485" i="215" s="1"/>
  <c r="AT475" i="215"/>
  <c r="AV475" i="215" s="1"/>
  <c r="AT343" i="215"/>
  <c r="AV343" i="215" s="1"/>
  <c r="AT380" i="215"/>
  <c r="AT348" i="215"/>
  <c r="AV348" i="215" s="1"/>
  <c r="AT298" i="215"/>
  <c r="AV298" i="215" s="1"/>
  <c r="AT357" i="215"/>
  <c r="AV357" i="215" s="1"/>
  <c r="AT244" i="215"/>
  <c r="AV244" i="215" s="1"/>
  <c r="AT172" i="215"/>
  <c r="AV172" i="215" s="1"/>
  <c r="AT67" i="215"/>
  <c r="AT267" i="215"/>
  <c r="AT14" i="215"/>
  <c r="AV14" i="215" s="1"/>
  <c r="AT114" i="215"/>
  <c r="AV114" i="215" s="1"/>
  <c r="AT17" i="215"/>
  <c r="AV17" i="215" s="1"/>
  <c r="AT128" i="215"/>
  <c r="AV128" i="215" s="1"/>
  <c r="AT87" i="215"/>
  <c r="AV87" i="215" s="1"/>
  <c r="AT466" i="215"/>
  <c r="AT468" i="215"/>
  <c r="AV468" i="215" s="1"/>
  <c r="AT503" i="215"/>
  <c r="AV503" i="215" s="1"/>
  <c r="AT361" i="215"/>
  <c r="AT330" i="215"/>
  <c r="AV330" i="215" s="1"/>
  <c r="AT342" i="215"/>
  <c r="AV342" i="215" s="1"/>
  <c r="AT338" i="215"/>
  <c r="AV338" i="215" s="1"/>
  <c r="AT228" i="215"/>
  <c r="AV228" i="215" s="1"/>
  <c r="AT168" i="215"/>
  <c r="AV168" i="215" s="1"/>
  <c r="AT71" i="215"/>
  <c r="AV71" i="215" s="1"/>
  <c r="AT57" i="215"/>
  <c r="AT25" i="215"/>
  <c r="AV25" i="215" s="1"/>
  <c r="AT178" i="215"/>
  <c r="AV178" i="215" s="1"/>
  <c r="AT91" i="215"/>
  <c r="AV91" i="215" s="1"/>
  <c r="AT520" i="215"/>
  <c r="AV520" i="215" s="1"/>
  <c r="AT464" i="215"/>
  <c r="AV464" i="215" s="1"/>
  <c r="AT499" i="215"/>
  <c r="AV499" i="215" s="1"/>
  <c r="AT345" i="215"/>
  <c r="AV345" i="215" s="1"/>
  <c r="AT418" i="215"/>
  <c r="AV418" i="215" s="1"/>
  <c r="AT307" i="215"/>
  <c r="AT269" i="215"/>
  <c r="AV269" i="215" s="1"/>
  <c r="AT211" i="215"/>
  <c r="AV211" i="215" s="1"/>
  <c r="AT161" i="215"/>
  <c r="AV161" i="215" s="1"/>
  <c r="AT75" i="215"/>
  <c r="AV75" i="215" s="1"/>
  <c r="AT352" i="215"/>
  <c r="AV352" i="215" s="1"/>
  <c r="AT30" i="215"/>
  <c r="AV30" i="215" s="1"/>
  <c r="AT493" i="215"/>
  <c r="AT428" i="215"/>
  <c r="AV428" i="215" s="1"/>
  <c r="AT417" i="215"/>
  <c r="AV417" i="215" s="1"/>
  <c r="AT365" i="215"/>
  <c r="AV365" i="215" s="1"/>
  <c r="AT333" i="215"/>
  <c r="AV333" i="215" s="1"/>
  <c r="AT264" i="215"/>
  <c r="AT286" i="215"/>
  <c r="AT171" i="215"/>
  <c r="AV171" i="215" s="1"/>
  <c r="AT134" i="215"/>
  <c r="AV134" i="215" s="1"/>
  <c r="AT107" i="215"/>
  <c r="AV107" i="215" s="1"/>
  <c r="AT369" i="215"/>
  <c r="AV369" i="215" s="1"/>
  <c r="AT61" i="215"/>
  <c r="AV61" i="215" s="1"/>
  <c r="AT474" i="215"/>
  <c r="AV474" i="215" s="1"/>
  <c r="AT415" i="215"/>
  <c r="AV415" i="215" s="1"/>
  <c r="AT350" i="215"/>
  <c r="AV350" i="215" s="1"/>
  <c r="AT218" i="215"/>
  <c r="AT167" i="215"/>
  <c r="AT95" i="215"/>
  <c r="AV95" i="215" s="1"/>
  <c r="AT455" i="215"/>
  <c r="AV455" i="215" s="1"/>
  <c r="AT413" i="215"/>
  <c r="AV413" i="215" s="1"/>
  <c r="AT360" i="215"/>
  <c r="AV360" i="215" s="1"/>
  <c r="AT273" i="215"/>
  <c r="AV273" i="215" s="1"/>
  <c r="AT160" i="215"/>
  <c r="AV160" i="215" s="1"/>
  <c r="AT103" i="215"/>
  <c r="AT106" i="215"/>
  <c r="AV106" i="215" s="1"/>
  <c r="AT155" i="215"/>
  <c r="AV155" i="215" s="1"/>
  <c r="AT517" i="215"/>
  <c r="AV517" i="215" s="1"/>
  <c r="AT411" i="215"/>
  <c r="AV411" i="215" s="1"/>
  <c r="AT346" i="215"/>
  <c r="AV346" i="215" s="1"/>
  <c r="AT262" i="215"/>
  <c r="AV262" i="215" s="1"/>
  <c r="AT145" i="215"/>
  <c r="AV145" i="215" s="1"/>
  <c r="AT109" i="215"/>
  <c r="AV109" i="215" s="1"/>
  <c r="AT166" i="215"/>
  <c r="AV166" i="215" s="1"/>
  <c r="AT509" i="215"/>
  <c r="AV509" i="215" s="1"/>
  <c r="AT409" i="215"/>
  <c r="AV409" i="215" s="1"/>
  <c r="AT344" i="215"/>
  <c r="AV344" i="215" s="1"/>
  <c r="AT353" i="215"/>
  <c r="AV353" i="215" s="1"/>
  <c r="AT141" i="215"/>
  <c r="AT325" i="215"/>
  <c r="AT479" i="215"/>
  <c r="AV479" i="215" s="1"/>
  <c r="AT518" i="215"/>
  <c r="AV518" i="215" s="1"/>
  <c r="AT390" i="215"/>
  <c r="AT257" i="215"/>
  <c r="AV257" i="215" s="1"/>
  <c r="AT137" i="215"/>
  <c r="AV137" i="215" s="1"/>
  <c r="AT220" i="215"/>
  <c r="AV220" i="215" s="1"/>
  <c r="AT143" i="215"/>
  <c r="AV143" i="215" s="1"/>
  <c r="AT445" i="215"/>
  <c r="AT514" i="215"/>
  <c r="AT384" i="215"/>
  <c r="AT331" i="215"/>
  <c r="AV331" i="215" s="1"/>
  <c r="AT318" i="215"/>
  <c r="AV318" i="215" s="1"/>
  <c r="AT36" i="215"/>
  <c r="AV36" i="215" s="1"/>
  <c r="AT158" i="215"/>
  <c r="AV158" i="215" s="1"/>
  <c r="AT410" i="215"/>
  <c r="AV410" i="215" s="1"/>
  <c r="AT510" i="215"/>
  <c r="AV510" i="215" s="1"/>
  <c r="AT405" i="215"/>
  <c r="AV405" i="215" s="1"/>
  <c r="AT308" i="215"/>
  <c r="AV308" i="215" s="1"/>
  <c r="AT258" i="215"/>
  <c r="AV258" i="215" s="1"/>
  <c r="AT47" i="215"/>
  <c r="AV47" i="215" s="1"/>
  <c r="AT190" i="215"/>
  <c r="AV190" i="215" s="1"/>
  <c r="AT439" i="215"/>
  <c r="AV439" i="215" s="1"/>
  <c r="AT429" i="215"/>
  <c r="AV429" i="215" s="1"/>
  <c r="AT386" i="215"/>
  <c r="AV386" i="215" s="1"/>
  <c r="AT297" i="215"/>
  <c r="AV297" i="215" s="1"/>
  <c r="AT216" i="215"/>
  <c r="AT101" i="215"/>
  <c r="AV101" i="215" s="1"/>
  <c r="AT27" i="215"/>
  <c r="AV27" i="215" s="1"/>
  <c r="AT492" i="215"/>
  <c r="AV492" i="215" s="1"/>
  <c r="AT469" i="215"/>
  <c r="AV469" i="215" s="1"/>
  <c r="AT367" i="215"/>
  <c r="AV367" i="215" s="1"/>
  <c r="AT281" i="215"/>
  <c r="AV281" i="215" s="1"/>
  <c r="AT231" i="215"/>
  <c r="AV231" i="215" s="1"/>
  <c r="AT112" i="215"/>
  <c r="AV112" i="215" s="1"/>
  <c r="AT63" i="215"/>
  <c r="AV63" i="215" s="1"/>
  <c r="AT23" i="215"/>
  <c r="AV23" i="215" s="1"/>
  <c r="AT70" i="215"/>
  <c r="AV70" i="215" s="1"/>
  <c r="AT516" i="215"/>
  <c r="AV516" i="215" s="1"/>
  <c r="AT465" i="215"/>
  <c r="AV465" i="215" s="1"/>
  <c r="AT327" i="215"/>
  <c r="AV327" i="215" s="1"/>
  <c r="AT296" i="215"/>
  <c r="AT208" i="215"/>
  <c r="AV208" i="215" s="1"/>
  <c r="AT108" i="215"/>
  <c r="AV108" i="215" s="1"/>
  <c r="AT90" i="215"/>
  <c r="AV90" i="215" s="1"/>
  <c r="AT12" i="215"/>
  <c r="AV12" i="215" s="1"/>
  <c r="AT508" i="215"/>
  <c r="AV508" i="215" s="1"/>
  <c r="AT314" i="215"/>
  <c r="AV314" i="215" s="1"/>
  <c r="AT213" i="215"/>
  <c r="AV213" i="215" s="1"/>
  <c r="AT126" i="215"/>
  <c r="AV126" i="215" s="1"/>
  <c r="AT489" i="215"/>
  <c r="AV489" i="215" s="1"/>
  <c r="AT310" i="215"/>
  <c r="AT247" i="215"/>
  <c r="AV247" i="215" s="1"/>
  <c r="AT40" i="215"/>
  <c r="AV40" i="215" s="1"/>
  <c r="AT486" i="215"/>
  <c r="AV486" i="215" s="1"/>
  <c r="AT299" i="215"/>
  <c r="AV299" i="215" s="1"/>
  <c r="AT274" i="215"/>
  <c r="AV274" i="215" s="1"/>
  <c r="AT482" i="215"/>
  <c r="AV482" i="215" s="1"/>
  <c r="AT295" i="215"/>
  <c r="AT209" i="215"/>
  <c r="AV209" i="215" s="1"/>
  <c r="AT478" i="215"/>
  <c r="AV478" i="215" s="1"/>
  <c r="AT287" i="215"/>
  <c r="AV287" i="215" s="1"/>
  <c r="AT175" i="215"/>
  <c r="AV175" i="215" s="1"/>
  <c r="AT99" i="215"/>
  <c r="AV99" i="215" s="1"/>
  <c r="AT408" i="215"/>
  <c r="AT424" i="215"/>
  <c r="AV424" i="215" s="1"/>
  <c r="AT191" i="215"/>
  <c r="AV191" i="215" s="1"/>
  <c r="AT104" i="215"/>
  <c r="AV104" i="215" s="1"/>
  <c r="AT391" i="215"/>
  <c r="AV391" i="215" s="1"/>
  <c r="AT355" i="215"/>
  <c r="AV355" i="215" s="1"/>
  <c r="AT157" i="215"/>
  <c r="AV157" i="215" s="1"/>
  <c r="AT124" i="215"/>
  <c r="AV124" i="215" s="1"/>
  <c r="AT387" i="215"/>
  <c r="AV387" i="215" s="1"/>
  <c r="AT320" i="215"/>
  <c r="AT153" i="215"/>
  <c r="AV153" i="215" s="1"/>
  <c r="AT201" i="215"/>
  <c r="AV201" i="215" s="1"/>
  <c r="AT495" i="215"/>
  <c r="AV495" i="215" s="1"/>
  <c r="AT245" i="215"/>
  <c r="AV245" i="215" s="1"/>
  <c r="AT183" i="215"/>
  <c r="AV183" i="215" s="1"/>
  <c r="AT105" i="215"/>
  <c r="AV105" i="215" s="1"/>
  <c r="AT491" i="215"/>
  <c r="AT241" i="215"/>
  <c r="AT284" i="215"/>
  <c r="AV284" i="215" s="1"/>
  <c r="AT383" i="215"/>
  <c r="AV383" i="215" s="1"/>
  <c r="AT53" i="215"/>
  <c r="AV53" i="215" s="1"/>
  <c r="AT472" i="215"/>
  <c r="AV472" i="215" s="1"/>
  <c r="AT412" i="215"/>
  <c r="AV412" i="215" s="1"/>
  <c r="AT511" i="215"/>
  <c r="AV511" i="215" s="1"/>
  <c r="AT242" i="215"/>
  <c r="AV242" i="215" s="1"/>
  <c r="AT512" i="215"/>
  <c r="AV512" i="215" s="1"/>
  <c r="AT248" i="215"/>
  <c r="AT446" i="215"/>
  <c r="AV446" i="215" s="1"/>
  <c r="AT149" i="215"/>
  <c r="AV149" i="215" s="1"/>
  <c r="AT150" i="215"/>
  <c r="AV150" i="215" s="1"/>
  <c r="AT461" i="215"/>
  <c r="AV461" i="215" s="1"/>
  <c r="AT240" i="215"/>
  <c r="AT94" i="215"/>
  <c r="AV94" i="215" s="1"/>
  <c r="AT38" i="215"/>
  <c r="AV38" i="215" s="1"/>
  <c r="AT377" i="215"/>
  <c r="AV377" i="215" s="1"/>
  <c r="AT227" i="215"/>
  <c r="AV227" i="215" s="1"/>
  <c r="AT97" i="215"/>
  <c r="AV97" i="215" s="1"/>
  <c r="AT136" i="215"/>
  <c r="AV136" i="215" s="1"/>
  <c r="AT37" i="215"/>
  <c r="AV37" i="215" s="1"/>
  <c r="AT347" i="215"/>
  <c r="AV347" i="215" s="1"/>
  <c r="AT186" i="215"/>
  <c r="AV186" i="215" s="1"/>
  <c r="AT118" i="215"/>
  <c r="AV118" i="215" s="1"/>
  <c r="AT35" i="215"/>
  <c r="AT372" i="215"/>
  <c r="AV372" i="215" s="1"/>
  <c r="AT437" i="215"/>
  <c r="AV437" i="215" s="1"/>
  <c r="AT277" i="215"/>
  <c r="AV277" i="215" s="1"/>
  <c r="AT321" i="215"/>
  <c r="AV321" i="215" s="1"/>
  <c r="AT253" i="215"/>
  <c r="AV253" i="215" s="1"/>
  <c r="AT135" i="215"/>
  <c r="AV135" i="215" s="1"/>
  <c r="AT140" i="215"/>
  <c r="AV140" i="215" s="1"/>
  <c r="AT275" i="215"/>
  <c r="AV275" i="215" s="1"/>
  <c r="AT420" i="215"/>
  <c r="AV420" i="215" s="1"/>
  <c r="AT34" i="215"/>
  <c r="AV34" i="215" s="1"/>
  <c r="AT329" i="215"/>
  <c r="AV329" i="215" s="1"/>
  <c r="AT237" i="215"/>
  <c r="AV237" i="215" s="1"/>
  <c r="AT50" i="215"/>
  <c r="AV50" i="215" s="1"/>
  <c r="AT323" i="215"/>
  <c r="AV323" i="215" s="1"/>
  <c r="AT254" i="215"/>
  <c r="AV254" i="215" s="1"/>
  <c r="AT488" i="215"/>
  <c r="AV488" i="215" s="1"/>
  <c r="AT454" i="215"/>
  <c r="AV454" i="215" s="1"/>
  <c r="AT66" i="215"/>
  <c r="AV66" i="215" s="1"/>
  <c r="AT13" i="216"/>
  <c r="AV13" i="216" s="1"/>
  <c r="AA6" i="216"/>
  <c r="AP6" i="216"/>
  <c r="AL23" i="2" s="1"/>
  <c r="U108" i="217"/>
  <c r="AN6" i="217"/>
  <c r="AJ24" i="2" s="1"/>
  <c r="S6" i="218"/>
  <c r="O25" i="2" s="1"/>
  <c r="AV494" i="218"/>
  <c r="AV467" i="218"/>
  <c r="AV423" i="218"/>
  <c r="AV366" i="218"/>
  <c r="AV205" i="218"/>
  <c r="AV177" i="218"/>
  <c r="AV144" i="218"/>
  <c r="AV61" i="218"/>
  <c r="AV117" i="218"/>
  <c r="AV452" i="218"/>
  <c r="AV459" i="218"/>
  <c r="AV417" i="218"/>
  <c r="AV201" i="218"/>
  <c r="AV152" i="218"/>
  <c r="AV518" i="218"/>
  <c r="AV441" i="218"/>
  <c r="AV314" i="218"/>
  <c r="AV311" i="218"/>
  <c r="AV133" i="218"/>
  <c r="AV151" i="218"/>
  <c r="AV507" i="218"/>
  <c r="AV514" i="218"/>
  <c r="AV434" i="218"/>
  <c r="AV380" i="218"/>
  <c r="AV310" i="218"/>
  <c r="AV190" i="218"/>
  <c r="AV217" i="218"/>
  <c r="AV126" i="218"/>
  <c r="AV256" i="218"/>
  <c r="AV305" i="218"/>
  <c r="AV259" i="218"/>
  <c r="AV76" i="218"/>
  <c r="AV500" i="218"/>
  <c r="AV510" i="218"/>
  <c r="AV186" i="218"/>
  <c r="AV263" i="218"/>
  <c r="AV163" i="218"/>
  <c r="AV156" i="218"/>
  <c r="AV32" i="218"/>
  <c r="AV302" i="218"/>
  <c r="AV296" i="218"/>
  <c r="AV336" i="218"/>
  <c r="AV260" i="218"/>
  <c r="AV134" i="218"/>
  <c r="AV170" i="218"/>
  <c r="AV50" i="218"/>
  <c r="AV102" i="218"/>
  <c r="AV46" i="218"/>
  <c r="AV503" i="218"/>
  <c r="AV432" i="218"/>
  <c r="AV456" i="218"/>
  <c r="AV257" i="218"/>
  <c r="AV416" i="218"/>
  <c r="AV111" i="218"/>
  <c r="AV127" i="218"/>
  <c r="AV160" i="218"/>
  <c r="AV52" i="218"/>
  <c r="AV378" i="218"/>
  <c r="AV383" i="218"/>
  <c r="AV431" i="218"/>
  <c r="AV342" i="218"/>
  <c r="AV258" i="218"/>
  <c r="AV270" i="218"/>
  <c r="AV473" i="218"/>
  <c r="AV222" i="218"/>
  <c r="AV77" i="218"/>
  <c r="AV100" i="218"/>
  <c r="AV486" i="218"/>
  <c r="AV396" i="218"/>
  <c r="AV254" i="218"/>
  <c r="AV285" i="218"/>
  <c r="AV93" i="218"/>
  <c r="AV101" i="218"/>
  <c r="AV512" i="218"/>
  <c r="AV425" i="218"/>
  <c r="AV187" i="218"/>
  <c r="AV338" i="218"/>
  <c r="AV86" i="218"/>
  <c r="AV18" i="218"/>
  <c r="AV482" i="218"/>
  <c r="AV280" i="218"/>
  <c r="AV22" i="218"/>
  <c r="AV505" i="218"/>
  <c r="AV340" i="218"/>
  <c r="AV235" i="218"/>
  <c r="AV274" i="218"/>
  <c r="AV123" i="218"/>
  <c r="AV233" i="218"/>
  <c r="AV517" i="218"/>
  <c r="AV291" i="218"/>
  <c r="AV356" i="218"/>
  <c r="AV271" i="218"/>
  <c r="AV119" i="218"/>
  <c r="AV29" i="218"/>
  <c r="AV513" i="218"/>
  <c r="AV367" i="218"/>
  <c r="AV426" i="218"/>
  <c r="AV268" i="218"/>
  <c r="AV363" i="218"/>
  <c r="AV213" i="218"/>
  <c r="AV157" i="218"/>
  <c r="AV329" i="218"/>
  <c r="AV108" i="218"/>
  <c r="AV193" i="218"/>
  <c r="AV48" i="218"/>
  <c r="AV474" i="218"/>
  <c r="AV200" i="218"/>
  <c r="AV104" i="218"/>
  <c r="AV498" i="218"/>
  <c r="AV354" i="218"/>
  <c r="AV308" i="218"/>
  <c r="AV480" i="218"/>
  <c r="AV398" i="218"/>
  <c r="AV361" i="218"/>
  <c r="AV103" i="218"/>
  <c r="AV469" i="218"/>
  <c r="AV394" i="218"/>
  <c r="AV377" i="218"/>
  <c r="AV226" i="218"/>
  <c r="AV99" i="218"/>
  <c r="AV98" i="218"/>
  <c r="AV95" i="218"/>
  <c r="AV247" i="218"/>
  <c r="AV195" i="218"/>
  <c r="AV499" i="218"/>
  <c r="AV440" i="218"/>
  <c r="AV304" i="218"/>
  <c r="AV405" i="218"/>
  <c r="AV241" i="218"/>
  <c r="AV81" i="218"/>
  <c r="AV399" i="218"/>
  <c r="AV78" i="218"/>
  <c r="AV216" i="218"/>
  <c r="AV395" i="218"/>
  <c r="AV74" i="218"/>
  <c r="AV435" i="218"/>
  <c r="AV128" i="218"/>
  <c r="AV72" i="218"/>
  <c r="AV450" i="218"/>
  <c r="AV468" i="218"/>
  <c r="AV369" i="218"/>
  <c r="AV124" i="218"/>
  <c r="AV446" i="218"/>
  <c r="AV196" i="218"/>
  <c r="AV392" i="218"/>
  <c r="AV350" i="218"/>
  <c r="AV475" i="218"/>
  <c r="AV410" i="218"/>
  <c r="AV264" i="218"/>
  <c r="AV386" i="218"/>
  <c r="AV273" i="218"/>
  <c r="AV69" i="218"/>
  <c r="AV269" i="218"/>
  <c r="AV106" i="218"/>
  <c r="AV262" i="218"/>
  <c r="AV287" i="218"/>
  <c r="AV401" i="218"/>
  <c r="AV279" i="218"/>
  <c r="AV90" i="218"/>
  <c r="AV121" i="218"/>
  <c r="AV320" i="218"/>
  <c r="AV443" i="218"/>
  <c r="AV429" i="218"/>
  <c r="AV388" i="218"/>
  <c r="AV188" i="218"/>
  <c r="AV88" i="218"/>
  <c r="AV375" i="218"/>
  <c r="AV364" i="218"/>
  <c r="AV281" i="218"/>
  <c r="AV406" i="218"/>
  <c r="AV349" i="218"/>
  <c r="AV244" i="218"/>
  <c r="AV175" i="218"/>
  <c r="AK6" i="218"/>
  <c r="U172" i="220"/>
  <c r="AK6" i="221"/>
  <c r="AV514" i="221"/>
  <c r="AV372" i="221"/>
  <c r="AV303" i="221"/>
  <c r="AV124" i="221"/>
  <c r="AV324" i="221"/>
  <c r="AV262" i="221"/>
  <c r="AV212" i="221"/>
  <c r="AV265" i="221"/>
  <c r="AV364" i="221"/>
  <c r="AV451" i="221"/>
  <c r="AV261" i="221"/>
  <c r="AV288" i="221"/>
  <c r="AV225" i="221"/>
  <c r="AV161" i="221"/>
  <c r="AV360" i="221"/>
  <c r="AV416" i="221"/>
  <c r="AV427" i="221"/>
  <c r="AV179" i="221"/>
  <c r="AV390" i="221"/>
  <c r="AV476" i="221"/>
  <c r="AV377" i="221"/>
  <c r="AV277" i="221"/>
  <c r="AV245" i="221"/>
  <c r="AV103" i="221"/>
  <c r="AV412" i="221"/>
  <c r="AV107" i="221"/>
  <c r="AV425" i="221"/>
  <c r="AV344" i="221"/>
  <c r="AV255" i="221"/>
  <c r="AV246" i="221"/>
  <c r="AV507" i="221"/>
  <c r="AV418" i="221"/>
  <c r="AV214" i="221"/>
  <c r="AV384" i="221"/>
  <c r="AV326" i="221"/>
  <c r="AV356" i="221"/>
  <c r="AV209" i="221"/>
  <c r="AV189" i="221"/>
  <c r="AV180" i="221"/>
  <c r="AV252" i="221"/>
  <c r="AV448" i="221"/>
  <c r="AV223" i="221"/>
  <c r="AV141" i="221"/>
  <c r="AV340" i="221"/>
  <c r="AV469" i="221"/>
  <c r="AV379" i="221"/>
  <c r="AV231" i="221"/>
  <c r="AV154" i="221"/>
  <c r="AV404" i="221"/>
  <c r="AV194" i="221"/>
  <c r="AV401" i="221"/>
  <c r="AV361" i="221"/>
  <c r="AV389" i="221"/>
  <c r="AV95" i="221"/>
  <c r="AV496" i="221"/>
  <c r="AV126" i="221"/>
  <c r="AV78" i="221"/>
  <c r="AV391" i="221"/>
  <c r="AV298" i="221"/>
  <c r="AV118" i="221"/>
  <c r="AV438" i="221"/>
  <c r="AV267" i="221"/>
  <c r="AV111" i="221"/>
  <c r="AV387" i="221"/>
  <c r="AV228" i="221"/>
  <c r="AT75" i="224"/>
  <c r="AV75" i="224" s="1"/>
  <c r="X6" i="224"/>
  <c r="R6" i="209"/>
  <c r="AP6" i="214"/>
  <c r="AL21" i="2" s="1"/>
  <c r="U229" i="220"/>
  <c r="U224" i="220"/>
  <c r="U56" i="220"/>
  <c r="U510" i="220"/>
  <c r="U427" i="220"/>
  <c r="U447" i="220"/>
  <c r="U459" i="220"/>
  <c r="U475" i="220"/>
  <c r="U376" i="220"/>
  <c r="U390" i="220"/>
  <c r="U367" i="220"/>
  <c r="U332" i="220"/>
  <c r="U388" i="220"/>
  <c r="U262" i="220"/>
  <c r="U392" i="220"/>
  <c r="U289" i="220"/>
  <c r="U179" i="220"/>
  <c r="U109" i="220"/>
  <c r="U166" i="220"/>
  <c r="U83" i="220"/>
  <c r="U211" i="220"/>
  <c r="U111" i="220"/>
  <c r="U175" i="220"/>
  <c r="U85" i="220"/>
  <c r="AX85" i="220" s="1"/>
  <c r="U18" i="220"/>
  <c r="U386" i="220"/>
  <c r="U114" i="220"/>
  <c r="U503" i="220"/>
  <c r="U416" i="220"/>
  <c r="U439" i="220"/>
  <c r="U452" i="220"/>
  <c r="U464" i="220"/>
  <c r="U413" i="220"/>
  <c r="U379" i="220"/>
  <c r="U348" i="220"/>
  <c r="U310" i="220"/>
  <c r="U366" i="220"/>
  <c r="U254" i="220"/>
  <c r="U294" i="220"/>
  <c r="U259" i="220"/>
  <c r="U252" i="220"/>
  <c r="U230" i="220"/>
  <c r="U159" i="220"/>
  <c r="U72" i="220"/>
  <c r="AX72" i="220" s="1"/>
  <c r="U192" i="220"/>
  <c r="U103" i="220"/>
  <c r="U214" i="220"/>
  <c r="U16" i="220"/>
  <c r="U127" i="220"/>
  <c r="U104" i="220"/>
  <c r="U26" i="220"/>
  <c r="U499" i="220"/>
  <c r="U412" i="220"/>
  <c r="U432" i="220"/>
  <c r="U448" i="220"/>
  <c r="U460" i="220"/>
  <c r="U410" i="220"/>
  <c r="U375" i="220"/>
  <c r="AX375" i="220" s="1"/>
  <c r="U346" i="220"/>
  <c r="U306" i="220"/>
  <c r="U347" i="220"/>
  <c r="U247" i="220"/>
  <c r="U290" i="220"/>
  <c r="U234" i="220"/>
  <c r="U222" i="220"/>
  <c r="U210" i="220"/>
  <c r="U155" i="220"/>
  <c r="U68" i="220"/>
  <c r="U183" i="220"/>
  <c r="U99" i="220"/>
  <c r="U209" i="220"/>
  <c r="U20" i="220"/>
  <c r="U90" i="220"/>
  <c r="U123" i="220"/>
  <c r="U146" i="220"/>
  <c r="U495" i="220"/>
  <c r="U408" i="220"/>
  <c r="U428" i="220"/>
  <c r="U444" i="220"/>
  <c r="U456" i="220"/>
  <c r="U407" i="220"/>
  <c r="U371" i="220"/>
  <c r="U336" i="220"/>
  <c r="U302" i="220"/>
  <c r="U314" i="220"/>
  <c r="U243" i="220"/>
  <c r="U260" i="220"/>
  <c r="U231" i="220"/>
  <c r="U176" i="220"/>
  <c r="U205" i="220"/>
  <c r="U151" i="220"/>
  <c r="U64" i="220"/>
  <c r="U240" i="220"/>
  <c r="U92" i="220"/>
  <c r="U201" i="220"/>
  <c r="U24" i="220"/>
  <c r="U142" i="220"/>
  <c r="U148" i="220"/>
  <c r="U352" i="220"/>
  <c r="U491" i="220"/>
  <c r="U519" i="220"/>
  <c r="U424" i="220"/>
  <c r="U440" i="220"/>
  <c r="U449" i="220"/>
  <c r="U404" i="220"/>
  <c r="U364" i="220"/>
  <c r="U363" i="220"/>
  <c r="U299" i="220"/>
  <c r="U369" i="220"/>
  <c r="U239" i="220"/>
  <c r="U335" i="220"/>
  <c r="U227" i="220"/>
  <c r="U217" i="220"/>
  <c r="U202" i="220"/>
  <c r="U144" i="220"/>
  <c r="U61" i="220"/>
  <c r="U226" i="220"/>
  <c r="U88" i="220"/>
  <c r="U190" i="220"/>
  <c r="U33" i="220"/>
  <c r="U157" i="220"/>
  <c r="U149" i="220"/>
  <c r="U82" i="220"/>
  <c r="U437" i="220"/>
  <c r="AX437" i="220" s="1"/>
  <c r="U484" i="220"/>
  <c r="U515" i="220"/>
  <c r="U520" i="220"/>
  <c r="U433" i="220"/>
  <c r="U445" i="220"/>
  <c r="U401" i="220"/>
  <c r="U360" i="220"/>
  <c r="U361" i="220"/>
  <c r="U295" i="220"/>
  <c r="U362" i="220"/>
  <c r="U409" i="220"/>
  <c r="U297" i="220"/>
  <c r="U223" i="220"/>
  <c r="U188" i="220"/>
  <c r="U194" i="220"/>
  <c r="U140" i="220"/>
  <c r="U57" i="220"/>
  <c r="U206" i="220"/>
  <c r="U84" i="220"/>
  <c r="U187" i="220"/>
  <c r="U119" i="220"/>
  <c r="U182" i="220"/>
  <c r="U480" i="220"/>
  <c r="U511" i="220"/>
  <c r="U516" i="220"/>
  <c r="U429" i="220"/>
  <c r="U441" i="220"/>
  <c r="U397" i="220"/>
  <c r="U356" i="220"/>
  <c r="U381" i="220"/>
  <c r="U291" i="220"/>
  <c r="U340" i="220"/>
  <c r="U358" i="220"/>
  <c r="U279" i="220"/>
  <c r="U219" i="220"/>
  <c r="U173" i="220"/>
  <c r="U191" i="220"/>
  <c r="U136" i="220"/>
  <c r="U53" i="220"/>
  <c r="U195" i="220"/>
  <c r="U77" i="220"/>
  <c r="U41" i="220"/>
  <c r="U94" i="220"/>
  <c r="U165" i="220"/>
  <c r="U471" i="220"/>
  <c r="U105" i="220"/>
  <c r="U461" i="220"/>
  <c r="U485" i="220"/>
  <c r="U493" i="220"/>
  <c r="U513" i="220"/>
  <c r="U415" i="220"/>
  <c r="U374" i="220"/>
  <c r="U330" i="220"/>
  <c r="U324" i="220"/>
  <c r="U268" i="220"/>
  <c r="U303" i="220"/>
  <c r="U338" i="220"/>
  <c r="U316" i="220"/>
  <c r="U197" i="220"/>
  <c r="U150" i="220"/>
  <c r="U220" i="220"/>
  <c r="U117" i="220"/>
  <c r="U30" i="220"/>
  <c r="U152" i="220"/>
  <c r="U54" i="220"/>
  <c r="AX54" i="220" s="1"/>
  <c r="U25" i="220"/>
  <c r="U23" i="220"/>
  <c r="U66" i="220"/>
  <c r="AX66" i="220" s="1"/>
  <c r="U80" i="220"/>
  <c r="U457" i="220"/>
  <c r="U481" i="220"/>
  <c r="U489" i="220"/>
  <c r="U509" i="220"/>
  <c r="U406" i="220"/>
  <c r="U370" i="220"/>
  <c r="U326" i="220"/>
  <c r="U319" i="220"/>
  <c r="U265" i="220"/>
  <c r="U296" i="220"/>
  <c r="U333" i="220"/>
  <c r="U309" i="220"/>
  <c r="U193" i="220"/>
  <c r="U143" i="220"/>
  <c r="U180" i="220"/>
  <c r="U110" i="220"/>
  <c r="U274" i="220"/>
  <c r="U145" i="220"/>
  <c r="U50" i="220"/>
  <c r="U36" i="220"/>
  <c r="U81" i="220"/>
  <c r="U199" i="220"/>
  <c r="U267" i="220"/>
  <c r="U465" i="220"/>
  <c r="U508" i="220"/>
  <c r="U468" i="220"/>
  <c r="U398" i="220"/>
  <c r="U353" i="220"/>
  <c r="U292" i="220"/>
  <c r="U286" i="220"/>
  <c r="U169" i="220"/>
  <c r="U170" i="220"/>
  <c r="U218" i="220"/>
  <c r="U39" i="220"/>
  <c r="U112" i="220"/>
  <c r="U450" i="220"/>
  <c r="U501" i="220"/>
  <c r="U434" i="220"/>
  <c r="U394" i="220"/>
  <c r="U344" i="220"/>
  <c r="U288" i="220"/>
  <c r="U263" i="220"/>
  <c r="U162" i="220"/>
  <c r="U163" i="220"/>
  <c r="U186" i="220"/>
  <c r="U35" i="220"/>
  <c r="U52" i="220"/>
  <c r="U250" i="220"/>
  <c r="U446" i="220"/>
  <c r="U497" i="220"/>
  <c r="U430" i="220"/>
  <c r="U383" i="220"/>
  <c r="U373" i="220"/>
  <c r="U281" i="220"/>
  <c r="U305" i="220"/>
  <c r="U158" i="220"/>
  <c r="U132" i="220"/>
  <c r="U270" i="220"/>
  <c r="U31" i="220"/>
  <c r="U442" i="220"/>
  <c r="U486" i="220"/>
  <c r="U426" i="220"/>
  <c r="U349" i="220"/>
  <c r="U342" i="220"/>
  <c r="U277" i="220"/>
  <c r="U293" i="220"/>
  <c r="U154" i="220"/>
  <c r="U129" i="220"/>
  <c r="U203" i="220"/>
  <c r="U255" i="220"/>
  <c r="U63" i="220"/>
  <c r="U131" i="220"/>
  <c r="U284" i="220"/>
  <c r="U12" i="220"/>
  <c r="U438" i="220"/>
  <c r="U482" i="220"/>
  <c r="U422" i="220"/>
  <c r="U345" i="220"/>
  <c r="U327" i="220"/>
  <c r="U273" i="220"/>
  <c r="U282" i="220"/>
  <c r="U139" i="220"/>
  <c r="U125" i="220"/>
  <c r="U171" i="220"/>
  <c r="U221" i="220"/>
  <c r="U44" i="220"/>
  <c r="U74" i="220"/>
  <c r="AX74" i="220" s="1"/>
  <c r="U435" i="220"/>
  <c r="U478" i="220"/>
  <c r="U399" i="220"/>
  <c r="U341" i="220"/>
  <c r="U287" i="220"/>
  <c r="U269" i="220"/>
  <c r="U256" i="220"/>
  <c r="U135" i="220"/>
  <c r="U121" i="220"/>
  <c r="U167" i="220"/>
  <c r="U248" i="220"/>
  <c r="U138" i="220"/>
  <c r="U32" i="220"/>
  <c r="U70" i="220"/>
  <c r="U431" i="220"/>
  <c r="U474" i="220"/>
  <c r="U395" i="220"/>
  <c r="U337" i="220"/>
  <c r="U280" i="220"/>
  <c r="U258" i="220"/>
  <c r="U237" i="220"/>
  <c r="U128" i="220"/>
  <c r="U106" i="220"/>
  <c r="U160" i="220"/>
  <c r="U153" i="220"/>
  <c r="U477" i="220"/>
  <c r="U418" i="220"/>
  <c r="U393" i="220"/>
  <c r="U331" i="220"/>
  <c r="U246" i="220"/>
  <c r="U323" i="220"/>
  <c r="U200" i="220"/>
  <c r="U245" i="220"/>
  <c r="U76" i="220"/>
  <c r="U122" i="220"/>
  <c r="U51" i="220"/>
  <c r="U71" i="220"/>
  <c r="U101" i="220"/>
  <c r="U168" i="220"/>
  <c r="U473" i="220"/>
  <c r="U517" i="220"/>
  <c r="U389" i="220"/>
  <c r="U365" i="220"/>
  <c r="U242" i="220"/>
  <c r="U308" i="220"/>
  <c r="U189" i="220"/>
  <c r="U233" i="220"/>
  <c r="U49" i="220"/>
  <c r="U118" i="220"/>
  <c r="U60" i="220"/>
  <c r="U184" i="220"/>
  <c r="U518" i="220"/>
  <c r="U466" i="220"/>
  <c r="U502" i="220"/>
  <c r="U382" i="220"/>
  <c r="U359" i="220"/>
  <c r="U238" i="220"/>
  <c r="U304" i="220"/>
  <c r="U185" i="220"/>
  <c r="U225" i="220"/>
  <c r="U42" i="220"/>
  <c r="U107" i="220"/>
  <c r="U93" i="220"/>
  <c r="U75" i="220"/>
  <c r="U505" i="220"/>
  <c r="U463" i="220"/>
  <c r="U315" i="220"/>
  <c r="U354" i="220"/>
  <c r="U120" i="220"/>
  <c r="U141" i="220"/>
  <c r="U67" i="220"/>
  <c r="U455" i="220"/>
  <c r="U454" i="220"/>
  <c r="U350" i="220"/>
  <c r="U116" i="220"/>
  <c r="U137" i="220"/>
  <c r="U14" i="220"/>
  <c r="U425" i="220"/>
  <c r="U417" i="220"/>
  <c r="U343" i="220"/>
  <c r="U241" i="220"/>
  <c r="U133" i="220"/>
  <c r="AX133" i="220" s="1"/>
  <c r="U100" i="220"/>
  <c r="U27" i="220"/>
  <c r="U22" i="220"/>
  <c r="U421" i="220"/>
  <c r="U420" i="220"/>
  <c r="U328" i="220"/>
  <c r="U271" i="220"/>
  <c r="U126" i="220"/>
  <c r="U514" i="220"/>
  <c r="U498" i="220"/>
  <c r="U357" i="220"/>
  <c r="U285" i="220"/>
  <c r="AX285" i="220" s="1"/>
  <c r="U321" i="220"/>
  <c r="U73" i="220"/>
  <c r="U48" i="220"/>
  <c r="U506" i="220"/>
  <c r="U494" i="220"/>
  <c r="U339" i="220"/>
  <c r="U264" i="220"/>
  <c r="U278" i="220"/>
  <c r="U69" i="220"/>
  <c r="AX69" i="220" s="1"/>
  <c r="U236" i="220"/>
  <c r="U476" i="220"/>
  <c r="U490" i="220"/>
  <c r="AX490" i="220" s="1"/>
  <c r="U329" i="220"/>
  <c r="U312" i="220"/>
  <c r="U216" i="220"/>
  <c r="U65" i="220"/>
  <c r="U15" i="220"/>
  <c r="U29" i="220"/>
  <c r="U472" i="220"/>
  <c r="U483" i="220"/>
  <c r="U400" i="220"/>
  <c r="U244" i="220"/>
  <c r="U213" i="220"/>
  <c r="U58" i="220"/>
  <c r="AX58" i="220" s="1"/>
  <c r="U19" i="220"/>
  <c r="U97" i="220"/>
  <c r="U496" i="220"/>
  <c r="U380" i="220"/>
  <c r="U257" i="220"/>
  <c r="U208" i="220"/>
  <c r="U91" i="220"/>
  <c r="U17" i="220"/>
  <c r="AX17" i="220" s="1"/>
  <c r="U78" i="220"/>
  <c r="U492" i="220"/>
  <c r="U372" i="220"/>
  <c r="U253" i="220"/>
  <c r="U204" i="220"/>
  <c r="U87" i="220"/>
  <c r="U21" i="220"/>
  <c r="U115" i="220"/>
  <c r="U301" i="220"/>
  <c r="U451" i="220"/>
  <c r="U320" i="220"/>
  <c r="U251" i="220"/>
  <c r="U443" i="220"/>
  <c r="U311" i="220"/>
  <c r="U235" i="220"/>
  <c r="U512" i="220"/>
  <c r="U307" i="220"/>
  <c r="U228" i="220"/>
  <c r="U55" i="220"/>
  <c r="U46" i="220"/>
  <c r="U467" i="220"/>
  <c r="U377" i="220"/>
  <c r="U156" i="220"/>
  <c r="U479" i="220"/>
  <c r="U403" i="220"/>
  <c r="U43" i="220"/>
  <c r="U391" i="220"/>
  <c r="U313" i="220"/>
  <c r="U387" i="220"/>
  <c r="U275" i="220"/>
  <c r="U40" i="220"/>
  <c r="U384" i="220"/>
  <c r="U212" i="220"/>
  <c r="U13" i="220"/>
  <c r="U318" i="220"/>
  <c r="U378" i="220"/>
  <c r="U178" i="220"/>
  <c r="U405" i="220"/>
  <c r="U298" i="220"/>
  <c r="AX298" i="220" s="1"/>
  <c r="U207" i="220"/>
  <c r="U196" i="220"/>
  <c r="U124" i="220"/>
  <c r="U59" i="220"/>
  <c r="U469" i="220"/>
  <c r="U177" i="220"/>
  <c r="U423" i="220"/>
  <c r="U102" i="220"/>
  <c r="U108" i="220"/>
  <c r="U507" i="220"/>
  <c r="U98" i="220"/>
  <c r="U500" i="220"/>
  <c r="U95" i="220"/>
  <c r="U462" i="220"/>
  <c r="U38" i="220"/>
  <c r="U322" i="220"/>
  <c r="U355" i="220"/>
  <c r="U86" i="220"/>
  <c r="U411" i="220"/>
  <c r="U276" i="220"/>
  <c r="U272" i="220"/>
  <c r="U261" i="220"/>
  <c r="U396" i="220"/>
  <c r="U325" i="220"/>
  <c r="U174" i="220"/>
  <c r="U34" i="220"/>
  <c r="U134" i="220"/>
  <c r="U161" i="220"/>
  <c r="U488" i="220"/>
  <c r="U458" i="220"/>
  <c r="U414" i="220"/>
  <c r="I6" i="220"/>
  <c r="AT174" i="209"/>
  <c r="AV174" i="209" s="1"/>
  <c r="AT110" i="209"/>
  <c r="AV110" i="209" s="1"/>
  <c r="AT53" i="209"/>
  <c r="AV53" i="209" s="1"/>
  <c r="AT39" i="209"/>
  <c r="AT31" i="209"/>
  <c r="AV31" i="209" s="1"/>
  <c r="AT93" i="209"/>
  <c r="AT83" i="209"/>
  <c r="AV83" i="209" s="1"/>
  <c r="AT24" i="209"/>
  <c r="AV24" i="209" s="1"/>
  <c r="AT16" i="209"/>
  <c r="AV16" i="209" s="1"/>
  <c r="AT75" i="209"/>
  <c r="AV75" i="209" s="1"/>
  <c r="AT60" i="209"/>
  <c r="AT43" i="209"/>
  <c r="AT35" i="209"/>
  <c r="AV35" i="209" s="1"/>
  <c r="AT64" i="209"/>
  <c r="AV64" i="209" s="1"/>
  <c r="AT51" i="209"/>
  <c r="AV51" i="209" s="1"/>
  <c r="AT107" i="209"/>
  <c r="AV107" i="209" s="1"/>
  <c r="AT73" i="209"/>
  <c r="AV73" i="209" s="1"/>
  <c r="AT98" i="209"/>
  <c r="AT71" i="209"/>
  <c r="AV71" i="209" s="1"/>
  <c r="AT20" i="209"/>
  <c r="AT48" i="209"/>
  <c r="AV48" i="209" s="1"/>
  <c r="AT148" i="209"/>
  <c r="AT29" i="209"/>
  <c r="AV29" i="209" s="1"/>
  <c r="AT100" i="209"/>
  <c r="AV100" i="209" s="1"/>
  <c r="AT19" i="209"/>
  <c r="AV19" i="209" s="1"/>
  <c r="AT477" i="209"/>
  <c r="AV477" i="209" s="1"/>
  <c r="AT455" i="209"/>
  <c r="AT445" i="209"/>
  <c r="AV445" i="209" s="1"/>
  <c r="AT394" i="209"/>
  <c r="AV394" i="209" s="1"/>
  <c r="AT380" i="209"/>
  <c r="AV380" i="209" s="1"/>
  <c r="AT514" i="209"/>
  <c r="AV514" i="209" s="1"/>
  <c r="AT354" i="209"/>
  <c r="AV354" i="209" s="1"/>
  <c r="AT329" i="209"/>
  <c r="AV329" i="209" s="1"/>
  <c r="AT382" i="209"/>
  <c r="AT275" i="209"/>
  <c r="AV275" i="209" s="1"/>
  <c r="AT284" i="209"/>
  <c r="AT360" i="209"/>
  <c r="AV360" i="209" s="1"/>
  <c r="AT205" i="209"/>
  <c r="AT349" i="209"/>
  <c r="AV349" i="209" s="1"/>
  <c r="AT154" i="209"/>
  <c r="AV154" i="209" s="1"/>
  <c r="AT206" i="209"/>
  <c r="AV206" i="209" s="1"/>
  <c r="AT123" i="209"/>
  <c r="AV123" i="209" s="1"/>
  <c r="AT133" i="209"/>
  <c r="AT114" i="209"/>
  <c r="AV114" i="209" s="1"/>
  <c r="AT250" i="209"/>
  <c r="AV250" i="209" s="1"/>
  <c r="AT23" i="209"/>
  <c r="AV23" i="209" s="1"/>
  <c r="AT473" i="209"/>
  <c r="AV473" i="209" s="1"/>
  <c r="AT452" i="209"/>
  <c r="AV452" i="209" s="1"/>
  <c r="AT441" i="209"/>
  <c r="AV441" i="209" s="1"/>
  <c r="AT390" i="209"/>
  <c r="AT376" i="209"/>
  <c r="AV376" i="209" s="1"/>
  <c r="AT510" i="209"/>
  <c r="AV510" i="209" s="1"/>
  <c r="AT347" i="209"/>
  <c r="AV347" i="209" s="1"/>
  <c r="AT326" i="209"/>
  <c r="AT355" i="209"/>
  <c r="AV355" i="209" s="1"/>
  <c r="AT261" i="209"/>
  <c r="AV261" i="209" s="1"/>
  <c r="AT322" i="209"/>
  <c r="AV322" i="209" s="1"/>
  <c r="AT316" i="209"/>
  <c r="AV316" i="209" s="1"/>
  <c r="AT201" i="209"/>
  <c r="AT245" i="209"/>
  <c r="AV245" i="209" s="1"/>
  <c r="AT150" i="209"/>
  <c r="AV150" i="209" s="1"/>
  <c r="AT204" i="209"/>
  <c r="AV204" i="209" s="1"/>
  <c r="AT108" i="209"/>
  <c r="AV108" i="209" s="1"/>
  <c r="AT99" i="209"/>
  <c r="AV99" i="209" s="1"/>
  <c r="AT72" i="209"/>
  <c r="AV72" i="209" s="1"/>
  <c r="AT32" i="209"/>
  <c r="AV32" i="209" s="1"/>
  <c r="AT182" i="209"/>
  <c r="AV182" i="209" s="1"/>
  <c r="AT27" i="209"/>
  <c r="AV27" i="209" s="1"/>
  <c r="AT466" i="209"/>
  <c r="AV466" i="209" s="1"/>
  <c r="AT448" i="209"/>
  <c r="AT434" i="209"/>
  <c r="AV434" i="209" s="1"/>
  <c r="AT383" i="209"/>
  <c r="AV383" i="209" s="1"/>
  <c r="AT372" i="209"/>
  <c r="AV372" i="209" s="1"/>
  <c r="AT506" i="209"/>
  <c r="AV506" i="209" s="1"/>
  <c r="AT343" i="209"/>
  <c r="AT378" i="209"/>
  <c r="AT348" i="209"/>
  <c r="AV348" i="209" s="1"/>
  <c r="AT256" i="209"/>
  <c r="AV256" i="209" s="1"/>
  <c r="AT278" i="209"/>
  <c r="AV278" i="209" s="1"/>
  <c r="AT294" i="209"/>
  <c r="AV294" i="209" s="1"/>
  <c r="AT194" i="209"/>
  <c r="AV194" i="209" s="1"/>
  <c r="AT214" i="209"/>
  <c r="AT143" i="209"/>
  <c r="AV143" i="209" s="1"/>
  <c r="AT271" i="209"/>
  <c r="AT105" i="209"/>
  <c r="AV105" i="209" s="1"/>
  <c r="AT185" i="209"/>
  <c r="AT74" i="209"/>
  <c r="AV74" i="209" s="1"/>
  <c r="AT36" i="209"/>
  <c r="AV36" i="209" s="1"/>
  <c r="AT30" i="209"/>
  <c r="AV30" i="209" s="1"/>
  <c r="AT50" i="209"/>
  <c r="AV50" i="209" s="1"/>
  <c r="AT462" i="209"/>
  <c r="AT444" i="209"/>
  <c r="AT430" i="209"/>
  <c r="AV430" i="209" s="1"/>
  <c r="AT447" i="209"/>
  <c r="AV447" i="209" s="1"/>
  <c r="AT365" i="209"/>
  <c r="AV365" i="209" s="1"/>
  <c r="AT451" i="209"/>
  <c r="AV451" i="209" s="1"/>
  <c r="AT339" i="209"/>
  <c r="AV339" i="209" s="1"/>
  <c r="AT374" i="209"/>
  <c r="AT321" i="209"/>
  <c r="AV321" i="209" s="1"/>
  <c r="AT253" i="209"/>
  <c r="AV253" i="209" s="1"/>
  <c r="AT269" i="209"/>
  <c r="AV269" i="209" s="1"/>
  <c r="AT252" i="209"/>
  <c r="AT190" i="209"/>
  <c r="AV190" i="209" s="1"/>
  <c r="AT212" i="209"/>
  <c r="AV212" i="209" s="1"/>
  <c r="AT139" i="209"/>
  <c r="AV139" i="209" s="1"/>
  <c r="AT197" i="209"/>
  <c r="AV197" i="209" s="1"/>
  <c r="AT167" i="209"/>
  <c r="AT153" i="209"/>
  <c r="AV153" i="209" s="1"/>
  <c r="AT89" i="209"/>
  <c r="AV89" i="209" s="1"/>
  <c r="AT40" i="209"/>
  <c r="AV40" i="209" s="1"/>
  <c r="AT318" i="209"/>
  <c r="AV318" i="209" s="1"/>
  <c r="AT199" i="209"/>
  <c r="AT34" i="209"/>
  <c r="AV34" i="209" s="1"/>
  <c r="AT458" i="209"/>
  <c r="AT440" i="209"/>
  <c r="AV440" i="209" s="1"/>
  <c r="AT426" i="209"/>
  <c r="AT435" i="209"/>
  <c r="AV435" i="209" s="1"/>
  <c r="AT361" i="209"/>
  <c r="AT439" i="209"/>
  <c r="AV439" i="209" s="1"/>
  <c r="AT332" i="209"/>
  <c r="AV332" i="209" s="1"/>
  <c r="AT370" i="209"/>
  <c r="AV370" i="209" s="1"/>
  <c r="AT309" i="209"/>
  <c r="AV309" i="209" s="1"/>
  <c r="AT244" i="209"/>
  <c r="AT262" i="209"/>
  <c r="AT356" i="209"/>
  <c r="AV356" i="209" s="1"/>
  <c r="AT186" i="209"/>
  <c r="AV186" i="209" s="1"/>
  <c r="AT207" i="209"/>
  <c r="AV207" i="209" s="1"/>
  <c r="AT135" i="209"/>
  <c r="AV135" i="209" s="1"/>
  <c r="AT104" i="209"/>
  <c r="AV104" i="209" s="1"/>
  <c r="AT157" i="209"/>
  <c r="AT142" i="209"/>
  <c r="AV142" i="209" s="1"/>
  <c r="AT44" i="209"/>
  <c r="AV44" i="209" s="1"/>
  <c r="AT38" i="209"/>
  <c r="AV38" i="209" s="1"/>
  <c r="AT68" i="209"/>
  <c r="AT520" i="209"/>
  <c r="AV520" i="209" s="1"/>
  <c r="AT517" i="209"/>
  <c r="AV517" i="209" s="1"/>
  <c r="AT422" i="209"/>
  <c r="AV422" i="209" s="1"/>
  <c r="AT407" i="209"/>
  <c r="AV407" i="209" s="1"/>
  <c r="AT357" i="209"/>
  <c r="AT421" i="209"/>
  <c r="AT328" i="209"/>
  <c r="AV328" i="209" s="1"/>
  <c r="AT364" i="209"/>
  <c r="AV364" i="209" s="1"/>
  <c r="AT306" i="209"/>
  <c r="AV306" i="209" s="1"/>
  <c r="AT240" i="209"/>
  <c r="AV240" i="209" s="1"/>
  <c r="AT251" i="209"/>
  <c r="AV251" i="209" s="1"/>
  <c r="AT301" i="209"/>
  <c r="AT179" i="209"/>
  <c r="AV179" i="209" s="1"/>
  <c r="AT177" i="209"/>
  <c r="AV177" i="209" s="1"/>
  <c r="AT128" i="209"/>
  <c r="AV128" i="209" s="1"/>
  <c r="AT101" i="209"/>
  <c r="AV101" i="209" s="1"/>
  <c r="AT146" i="209"/>
  <c r="AV146" i="209" s="1"/>
  <c r="AT121" i="209"/>
  <c r="AV121" i="209" s="1"/>
  <c r="AT122" i="209"/>
  <c r="AV122" i="209" s="1"/>
  <c r="AT49" i="209"/>
  <c r="AV49" i="209" s="1"/>
  <c r="AT56" i="209"/>
  <c r="AV56" i="209" s="1"/>
  <c r="AT471" i="209"/>
  <c r="AV471" i="209" s="1"/>
  <c r="AT42" i="209"/>
  <c r="AV42" i="209" s="1"/>
  <c r="AT70" i="209"/>
  <c r="AV70" i="209" s="1"/>
  <c r="AT516" i="209"/>
  <c r="AV516" i="209" s="1"/>
  <c r="AT513" i="209"/>
  <c r="AV513" i="209" s="1"/>
  <c r="AT472" i="209"/>
  <c r="AV472" i="209" s="1"/>
  <c r="AT442" i="209"/>
  <c r="AT353" i="209"/>
  <c r="AV353" i="209" s="1"/>
  <c r="AT410" i="209"/>
  <c r="AT324" i="209"/>
  <c r="AV324" i="209" s="1"/>
  <c r="AT341" i="209"/>
  <c r="AT432" i="209"/>
  <c r="AV432" i="209" s="1"/>
  <c r="AT236" i="209"/>
  <c r="AV236" i="209" s="1"/>
  <c r="AT375" i="209"/>
  <c r="AV375" i="209" s="1"/>
  <c r="AT292" i="209"/>
  <c r="AV292" i="209" s="1"/>
  <c r="AT175" i="209"/>
  <c r="AT168" i="209"/>
  <c r="AT124" i="209"/>
  <c r="AT226" i="209"/>
  <c r="AV226" i="209" s="1"/>
  <c r="AT129" i="209"/>
  <c r="AV129" i="209" s="1"/>
  <c r="AT118" i="209"/>
  <c r="AV118" i="209" s="1"/>
  <c r="AT54" i="209"/>
  <c r="AV54" i="209" s="1"/>
  <c r="AT76" i="209"/>
  <c r="AT512" i="209"/>
  <c r="AV512" i="209" s="1"/>
  <c r="AT509" i="209"/>
  <c r="AV509" i="209" s="1"/>
  <c r="AT450" i="209"/>
  <c r="AV450" i="209" s="1"/>
  <c r="AT433" i="209"/>
  <c r="AT350" i="209"/>
  <c r="AV350" i="209" s="1"/>
  <c r="AT476" i="209"/>
  <c r="AV476" i="209" s="1"/>
  <c r="AT320" i="209"/>
  <c r="AV320" i="209" s="1"/>
  <c r="AT315" i="209"/>
  <c r="AV315" i="209" s="1"/>
  <c r="AT428" i="209"/>
  <c r="AT229" i="209"/>
  <c r="AV229" i="209" s="1"/>
  <c r="AT314" i="209"/>
  <c r="AV314" i="209" s="1"/>
  <c r="AT285" i="209"/>
  <c r="AV285" i="209" s="1"/>
  <c r="AT274" i="209"/>
  <c r="AV274" i="209" s="1"/>
  <c r="AT363" i="209"/>
  <c r="AV363" i="209" s="1"/>
  <c r="AT120" i="209"/>
  <c r="AV120" i="209" s="1"/>
  <c r="AT217" i="209"/>
  <c r="AT126" i="209"/>
  <c r="AV126" i="209" s="1"/>
  <c r="AT112" i="209"/>
  <c r="AT165" i="209"/>
  <c r="AV165" i="209" s="1"/>
  <c r="AT63" i="209"/>
  <c r="AV63" i="209" s="1"/>
  <c r="AT65" i="209"/>
  <c r="AV65" i="209" s="1"/>
  <c r="AT335" i="209"/>
  <c r="AV335" i="209" s="1"/>
  <c r="AT515" i="209"/>
  <c r="AV515" i="209" s="1"/>
  <c r="AT489" i="209"/>
  <c r="AV489" i="209" s="1"/>
  <c r="AT483" i="209"/>
  <c r="AT469" i="209"/>
  <c r="AT427" i="209"/>
  <c r="AT499" i="209"/>
  <c r="AV499" i="209" s="1"/>
  <c r="AT392" i="209"/>
  <c r="AV392" i="209" s="1"/>
  <c r="AT331" i="209"/>
  <c r="AV331" i="209" s="1"/>
  <c r="AT291" i="209"/>
  <c r="AV291" i="209" s="1"/>
  <c r="AT330" i="209"/>
  <c r="AT371" i="209"/>
  <c r="AV371" i="209" s="1"/>
  <c r="AT267" i="209"/>
  <c r="AT243" i="209"/>
  <c r="AV243" i="209" s="1"/>
  <c r="AT277" i="209"/>
  <c r="AT189" i="209"/>
  <c r="AV189" i="209" s="1"/>
  <c r="AT172" i="209"/>
  <c r="AT176" i="209"/>
  <c r="AV176" i="209" s="1"/>
  <c r="AT80" i="209"/>
  <c r="AV80" i="209" s="1"/>
  <c r="AT140" i="209"/>
  <c r="AT33" i="209"/>
  <c r="AV33" i="209" s="1"/>
  <c r="AT145" i="209"/>
  <c r="AV145" i="209" s="1"/>
  <c r="AT134" i="209"/>
  <c r="AV134" i="209" s="1"/>
  <c r="AT58" i="209"/>
  <c r="AV58" i="209" s="1"/>
  <c r="AT86" i="209"/>
  <c r="AV86" i="209" s="1"/>
  <c r="AT511" i="209"/>
  <c r="AV511" i="209" s="1"/>
  <c r="AT486" i="209"/>
  <c r="AT479" i="209"/>
  <c r="AV479" i="209" s="1"/>
  <c r="AT457" i="209"/>
  <c r="AV457" i="209" s="1"/>
  <c r="AT412" i="209"/>
  <c r="AV412" i="209" s="1"/>
  <c r="AT495" i="209"/>
  <c r="AT388" i="209"/>
  <c r="AV388" i="209" s="1"/>
  <c r="AT311" i="209"/>
  <c r="AV311" i="209" s="1"/>
  <c r="AT287" i="209"/>
  <c r="AV287" i="209" s="1"/>
  <c r="AT403" i="209"/>
  <c r="AV403" i="209" s="1"/>
  <c r="AT340" i="209"/>
  <c r="AT246" i="209"/>
  <c r="AT239" i="209"/>
  <c r="AV239" i="209" s="1"/>
  <c r="AT237" i="209"/>
  <c r="AV237" i="209" s="1"/>
  <c r="AT184" i="209"/>
  <c r="AV184" i="209" s="1"/>
  <c r="AT323" i="209"/>
  <c r="AV323" i="209" s="1"/>
  <c r="AT161" i="209"/>
  <c r="AV161" i="209" s="1"/>
  <c r="AT77" i="209"/>
  <c r="AT115" i="209"/>
  <c r="AV115" i="209" s="1"/>
  <c r="AT37" i="209"/>
  <c r="AV37" i="209" s="1"/>
  <c r="AT187" i="209"/>
  <c r="AV187" i="209" s="1"/>
  <c r="AT156" i="209"/>
  <c r="AV156" i="209" s="1"/>
  <c r="AT160" i="209"/>
  <c r="AV160" i="209" s="1"/>
  <c r="AT454" i="209"/>
  <c r="AV454" i="209" s="1"/>
  <c r="AT91" i="209"/>
  <c r="AV91" i="209" s="1"/>
  <c r="AT507" i="209"/>
  <c r="AV507" i="209" s="1"/>
  <c r="AT475" i="209"/>
  <c r="AT405" i="209"/>
  <c r="AT381" i="209"/>
  <c r="AT280" i="209"/>
  <c r="AV280" i="209" s="1"/>
  <c r="AT310" i="209"/>
  <c r="AV310" i="209" s="1"/>
  <c r="AT235" i="209"/>
  <c r="AT180" i="209"/>
  <c r="AV180" i="209" s="1"/>
  <c r="AT117" i="209"/>
  <c r="AT106" i="209"/>
  <c r="AV106" i="209" s="1"/>
  <c r="AT497" i="209"/>
  <c r="AT344" i="209"/>
  <c r="AV344" i="209" s="1"/>
  <c r="AT203" i="209"/>
  <c r="AT333" i="209"/>
  <c r="AV333" i="209" s="1"/>
  <c r="AT26" i="209"/>
  <c r="AV26" i="209" s="1"/>
  <c r="AT67" i="209"/>
  <c r="AV67" i="209" s="1"/>
  <c r="AT132" i="209"/>
  <c r="AV132" i="209" s="1"/>
  <c r="AT500" i="209"/>
  <c r="AV500" i="209" s="1"/>
  <c r="AT468" i="209"/>
  <c r="AT399" i="209"/>
  <c r="AV399" i="209" s="1"/>
  <c r="AT377" i="209"/>
  <c r="AV377" i="209" s="1"/>
  <c r="AT276" i="209"/>
  <c r="AV276" i="209" s="1"/>
  <c r="AT286" i="209"/>
  <c r="AV286" i="209" s="1"/>
  <c r="AT228" i="209"/>
  <c r="AV228" i="209" s="1"/>
  <c r="AT337" i="209"/>
  <c r="AT111" i="209"/>
  <c r="AV111" i="209" s="1"/>
  <c r="AT149" i="209"/>
  <c r="AT338" i="209"/>
  <c r="AV338" i="209" s="1"/>
  <c r="AT69" i="209"/>
  <c r="AV69" i="209" s="1"/>
  <c r="AT496" i="209"/>
  <c r="AV496" i="209" s="1"/>
  <c r="AT464" i="209"/>
  <c r="AV464" i="209" s="1"/>
  <c r="AT395" i="209"/>
  <c r="AV395" i="209" s="1"/>
  <c r="AT373" i="209"/>
  <c r="AV373" i="209" s="1"/>
  <c r="AT272" i="209"/>
  <c r="AT264" i="209"/>
  <c r="AT224" i="209"/>
  <c r="AV224" i="209" s="1"/>
  <c r="AT260" i="209"/>
  <c r="AV260" i="209" s="1"/>
  <c r="AT290" i="209"/>
  <c r="AV290" i="209" s="1"/>
  <c r="AT138" i="209"/>
  <c r="AV138" i="209" s="1"/>
  <c r="AT47" i="209"/>
  <c r="AV47" i="209" s="1"/>
  <c r="AT131" i="209"/>
  <c r="AV131" i="209" s="1"/>
  <c r="AT492" i="209"/>
  <c r="AV492" i="209" s="1"/>
  <c r="AT460" i="209"/>
  <c r="AT391" i="209"/>
  <c r="AV391" i="209" s="1"/>
  <c r="AT366" i="209"/>
  <c r="AT268" i="209"/>
  <c r="AV268" i="209" s="1"/>
  <c r="AT259" i="209"/>
  <c r="AV259" i="209" s="1"/>
  <c r="AT220" i="209"/>
  <c r="AV220" i="209" s="1"/>
  <c r="AT234" i="209"/>
  <c r="AV234" i="209" s="1"/>
  <c r="AT169" i="209"/>
  <c r="AV169" i="209" s="1"/>
  <c r="AT127" i="209"/>
  <c r="AT216" i="209"/>
  <c r="AV216" i="209" s="1"/>
  <c r="AT493" i="209"/>
  <c r="AV493" i="209" s="1"/>
  <c r="AT485" i="209"/>
  <c r="AV485" i="209" s="1"/>
  <c r="AT456" i="209"/>
  <c r="AV456" i="209" s="1"/>
  <c r="AT387" i="209"/>
  <c r="AV387" i="209" s="1"/>
  <c r="AT362" i="209"/>
  <c r="AT265" i="209"/>
  <c r="AV265" i="209" s="1"/>
  <c r="AT327" i="209"/>
  <c r="AV327" i="209" s="1"/>
  <c r="AT213" i="209"/>
  <c r="AV213" i="209" s="1"/>
  <c r="AT162" i="209"/>
  <c r="AT159" i="209"/>
  <c r="AV159" i="209" s="1"/>
  <c r="AT103" i="209"/>
  <c r="AT202" i="209"/>
  <c r="AV202" i="209" s="1"/>
  <c r="AT503" i="209"/>
  <c r="AV503" i="209" s="1"/>
  <c r="AT289" i="209"/>
  <c r="AT200" i="209"/>
  <c r="AT178" i="209"/>
  <c r="AV178" i="209" s="1"/>
  <c r="AT84" i="209"/>
  <c r="AV84" i="209" s="1"/>
  <c r="AT386" i="209"/>
  <c r="AV386" i="209" s="1"/>
  <c r="AT85" i="209"/>
  <c r="AV85" i="209" s="1"/>
  <c r="AT15" i="209"/>
  <c r="AV15" i="209" s="1"/>
  <c r="AT481" i="209"/>
  <c r="AT449" i="209"/>
  <c r="AV449" i="209" s="1"/>
  <c r="AT384" i="209"/>
  <c r="AT358" i="209"/>
  <c r="AV358" i="209" s="1"/>
  <c r="AT397" i="209"/>
  <c r="AT293" i="209"/>
  <c r="AV293" i="209" s="1"/>
  <c r="AT209" i="209"/>
  <c r="AV209" i="209" s="1"/>
  <c r="AT158" i="209"/>
  <c r="AV158" i="209" s="1"/>
  <c r="AT137" i="209"/>
  <c r="AV137" i="209" s="1"/>
  <c r="AT59" i="209"/>
  <c r="AT411" i="209"/>
  <c r="AT296" i="209"/>
  <c r="AV296" i="209" s="1"/>
  <c r="AT88" i="209"/>
  <c r="AV88" i="209" s="1"/>
  <c r="AT22" i="209"/>
  <c r="AV22" i="209" s="1"/>
  <c r="AT406" i="209"/>
  <c r="AV406" i="209" s="1"/>
  <c r="AT508" i="209"/>
  <c r="AV508" i="209" s="1"/>
  <c r="AT438" i="209"/>
  <c r="AT346" i="209"/>
  <c r="AV346" i="209" s="1"/>
  <c r="AT461" i="209"/>
  <c r="AV461" i="209" s="1"/>
  <c r="AT393" i="209"/>
  <c r="AV393" i="209" s="1"/>
  <c r="AT298" i="209"/>
  <c r="AT231" i="209"/>
  <c r="AV231" i="209" s="1"/>
  <c r="AT210" i="209"/>
  <c r="AV210" i="209" s="1"/>
  <c r="AT102" i="209"/>
  <c r="AV102" i="209" s="1"/>
  <c r="AT14" i="209"/>
  <c r="AV14" i="209" s="1"/>
  <c r="AT369" i="209"/>
  <c r="AV369" i="209" s="1"/>
  <c r="AT400" i="209"/>
  <c r="AV400" i="209" s="1"/>
  <c r="AT401" i="209"/>
  <c r="AV401" i="209" s="1"/>
  <c r="AT46" i="209"/>
  <c r="AV46" i="209" s="1"/>
  <c r="AT57" i="209"/>
  <c r="AV57" i="209" s="1"/>
  <c r="AT501" i="209"/>
  <c r="AT424" i="209"/>
  <c r="AV424" i="209" s="1"/>
  <c r="AT342" i="209"/>
  <c r="AV342" i="209" s="1"/>
  <c r="AT415" i="209"/>
  <c r="AV415" i="209" s="1"/>
  <c r="AT367" i="209"/>
  <c r="AT257" i="209"/>
  <c r="AV257" i="209" s="1"/>
  <c r="AT211" i="209"/>
  <c r="AT208" i="209"/>
  <c r="AV208" i="209" s="1"/>
  <c r="AT92" i="209"/>
  <c r="AV92" i="209" s="1"/>
  <c r="AT18" i="209"/>
  <c r="AV18" i="209" s="1"/>
  <c r="AT66" i="209"/>
  <c r="AV66" i="209" s="1"/>
  <c r="AT81" i="209"/>
  <c r="AT166" i="209"/>
  <c r="AV166" i="209" s="1"/>
  <c r="AT474" i="209"/>
  <c r="AV474" i="209" s="1"/>
  <c r="AT404" i="209"/>
  <c r="AV404" i="209" s="1"/>
  <c r="AT480" i="209"/>
  <c r="AV480" i="209" s="1"/>
  <c r="AT443" i="209"/>
  <c r="AV443" i="209" s="1"/>
  <c r="AT307" i="209"/>
  <c r="AV307" i="209" s="1"/>
  <c r="AT305" i="209"/>
  <c r="AT222" i="209"/>
  <c r="AV222" i="209" s="1"/>
  <c r="AT219" i="209"/>
  <c r="AT173" i="209"/>
  <c r="AV173" i="209" s="1"/>
  <c r="AT52" i="209"/>
  <c r="AT505" i="209"/>
  <c r="AV505" i="209" s="1"/>
  <c r="AT195" i="209"/>
  <c r="AV195" i="209" s="1"/>
  <c r="AT336" i="209"/>
  <c r="AV336" i="209" s="1"/>
  <c r="AT255" i="209"/>
  <c r="AV255" i="209" s="1"/>
  <c r="AT61" i="209"/>
  <c r="AV61" i="209" s="1"/>
  <c r="AT413" i="209"/>
  <c r="AT241" i="209"/>
  <c r="AV241" i="209" s="1"/>
  <c r="AT25" i="209"/>
  <c r="AV25" i="209" s="1"/>
  <c r="AT467" i="209"/>
  <c r="AV467" i="209" s="1"/>
  <c r="AT418" i="209"/>
  <c r="AV418" i="209" s="1"/>
  <c r="AT425" i="209"/>
  <c r="AV425" i="209" s="1"/>
  <c r="AT359" i="209"/>
  <c r="AV359" i="209" s="1"/>
  <c r="AT308" i="209"/>
  <c r="AV308" i="209" s="1"/>
  <c r="AT303" i="209"/>
  <c r="AV303" i="209" s="1"/>
  <c r="AT270" i="209"/>
  <c r="AV270" i="209" s="1"/>
  <c r="AT313" i="209"/>
  <c r="AT171" i="209"/>
  <c r="AV171" i="209" s="1"/>
  <c r="AT17" i="209"/>
  <c r="AV17" i="209" s="1"/>
  <c r="AT463" i="209"/>
  <c r="AV463" i="209" s="1"/>
  <c r="AT416" i="209"/>
  <c r="AV416" i="209" s="1"/>
  <c r="AT423" i="209"/>
  <c r="AT297" i="209"/>
  <c r="AT281" i="209"/>
  <c r="AV281" i="209" s="1"/>
  <c r="AT230" i="209"/>
  <c r="AV230" i="209" s="1"/>
  <c r="AT155" i="209"/>
  <c r="AV155" i="209" s="1"/>
  <c r="AT21" i="209"/>
  <c r="AV21" i="209" s="1"/>
  <c r="AT437" i="209"/>
  <c r="AV437" i="209" s="1"/>
  <c r="AT459" i="209"/>
  <c r="AT398" i="209"/>
  <c r="AV398" i="209" s="1"/>
  <c r="AT518" i="209"/>
  <c r="AT288" i="209"/>
  <c r="AV288" i="209" s="1"/>
  <c r="AT379" i="209"/>
  <c r="AT248" i="209"/>
  <c r="AV248" i="209" s="1"/>
  <c r="AT144" i="209"/>
  <c r="AV144" i="209" s="1"/>
  <c r="AT136" i="209"/>
  <c r="AV136" i="209" s="1"/>
  <c r="AT446" i="209"/>
  <c r="AV446" i="209" s="1"/>
  <c r="AT258" i="209"/>
  <c r="AT502" i="209"/>
  <c r="AT295" i="209"/>
  <c r="AT319" i="209"/>
  <c r="AV319" i="209" s="1"/>
  <c r="AT417" i="209"/>
  <c r="AV417" i="209" s="1"/>
  <c r="AT247" i="209"/>
  <c r="AT478" i="209"/>
  <c r="AV478" i="209" s="1"/>
  <c r="AT488" i="209"/>
  <c r="AV488" i="209" s="1"/>
  <c r="AT498" i="209"/>
  <c r="AV498" i="209" s="1"/>
  <c r="AT94" i="209"/>
  <c r="AT408" i="209"/>
  <c r="AV408" i="209" s="1"/>
  <c r="AT233" i="209"/>
  <c r="AT254" i="209"/>
  <c r="AV254" i="209" s="1"/>
  <c r="AT221" i="209"/>
  <c r="AV221" i="209" s="1"/>
  <c r="AT494" i="209"/>
  <c r="AV494" i="209" s="1"/>
  <c r="AT125" i="209"/>
  <c r="AV125" i="209" s="1"/>
  <c r="AT396" i="209"/>
  <c r="AT227" i="209"/>
  <c r="AV227" i="209" s="1"/>
  <c r="AT90" i="209"/>
  <c r="AV90" i="209" s="1"/>
  <c r="AT170" i="209"/>
  <c r="AV170" i="209" s="1"/>
  <c r="AT352" i="209"/>
  <c r="AV352" i="209" s="1"/>
  <c r="AT225" i="209"/>
  <c r="AV225" i="209" s="1"/>
  <c r="AT95" i="209"/>
  <c r="AV95" i="209" s="1"/>
  <c r="AT519" i="209"/>
  <c r="AT345" i="209"/>
  <c r="AV345" i="209" s="1"/>
  <c r="AT223" i="209"/>
  <c r="AV223" i="209" s="1"/>
  <c r="AT97" i="209"/>
  <c r="AV97" i="209" s="1"/>
  <c r="AT191" i="209"/>
  <c r="AT299" i="209"/>
  <c r="AV299" i="209" s="1"/>
  <c r="AT389" i="209"/>
  <c r="AT490" i="209"/>
  <c r="AV490" i="209" s="1"/>
  <c r="AT482" i="209"/>
  <c r="AV482" i="209" s="1"/>
  <c r="AT312" i="209"/>
  <c r="AT218" i="209"/>
  <c r="AT116" i="209"/>
  <c r="AV116" i="209" s="1"/>
  <c r="AT302" i="209"/>
  <c r="AV302" i="209" s="1"/>
  <c r="AT192" i="209"/>
  <c r="AV192" i="209" s="1"/>
  <c r="AT420" i="209"/>
  <c r="AV420" i="209" s="1"/>
  <c r="AT325" i="209"/>
  <c r="AV325" i="209" s="1"/>
  <c r="AT152" i="209"/>
  <c r="AT465" i="209"/>
  <c r="AV465" i="209" s="1"/>
  <c r="AT109" i="209"/>
  <c r="AT238" i="209"/>
  <c r="AV238" i="209" s="1"/>
  <c r="AT188" i="209"/>
  <c r="AT119" i="209"/>
  <c r="AV119" i="209" s="1"/>
  <c r="AT163" i="209"/>
  <c r="AT409" i="209"/>
  <c r="AV409" i="209" s="1"/>
  <c r="AT304" i="209"/>
  <c r="AV304" i="209" s="1"/>
  <c r="AT141" i="209"/>
  <c r="AT12" i="209"/>
  <c r="AT414" i="209"/>
  <c r="AV414" i="209" s="1"/>
  <c r="AT183" i="209"/>
  <c r="AV183" i="209" s="1"/>
  <c r="AT429" i="209"/>
  <c r="AV429" i="209" s="1"/>
  <c r="AT193" i="209"/>
  <c r="AV193" i="209" s="1"/>
  <c r="AT279" i="209"/>
  <c r="AV279" i="209" s="1"/>
  <c r="AT431" i="209"/>
  <c r="AT282" i="209"/>
  <c r="AV282" i="209" s="1"/>
  <c r="AT196" i="209"/>
  <c r="AV196" i="209" s="1"/>
  <c r="AT41" i="209"/>
  <c r="AV41" i="209" s="1"/>
  <c r="AT273" i="209"/>
  <c r="AT242" i="209"/>
  <c r="AV242" i="209" s="1"/>
  <c r="AT82" i="209"/>
  <c r="AV82" i="209" s="1"/>
  <c r="AT55" i="209"/>
  <c r="AV55" i="209" s="1"/>
  <c r="AT87" i="209"/>
  <c r="AV87" i="209" s="1"/>
  <c r="AT491" i="209"/>
  <c r="AT78" i="209"/>
  <c r="AT484" i="209"/>
  <c r="AV484" i="209" s="1"/>
  <c r="AT263" i="209"/>
  <c r="AV263" i="209" s="1"/>
  <c r="AT151" i="209"/>
  <c r="AV151" i="209" s="1"/>
  <c r="W6" i="209"/>
  <c r="AP6" i="207"/>
  <c r="AL14" i="2" s="1"/>
  <c r="AT154" i="215"/>
  <c r="X6" i="215"/>
  <c r="AR6" i="212"/>
  <c r="AN19" i="2" s="1"/>
  <c r="AN6" i="215"/>
  <c r="AJ22" i="2" s="1"/>
  <c r="AT152" i="214"/>
  <c r="AV152" i="214" s="1"/>
  <c r="AT182" i="214"/>
  <c r="AV182" i="214" s="1"/>
  <c r="AT155" i="214"/>
  <c r="AV155" i="214" s="1"/>
  <c r="AT74" i="214"/>
  <c r="AV74" i="214" s="1"/>
  <c r="AT462" i="214"/>
  <c r="AV462" i="214" s="1"/>
  <c r="AT486" i="214"/>
  <c r="AV486" i="214" s="1"/>
  <c r="AT509" i="214"/>
  <c r="AV509" i="214" s="1"/>
  <c r="AT411" i="214"/>
  <c r="AV411" i="214" s="1"/>
  <c r="AT344" i="214"/>
  <c r="AV344" i="214" s="1"/>
  <c r="AT390" i="214"/>
  <c r="AV390" i="214" s="1"/>
  <c r="AT491" i="214"/>
  <c r="AV491" i="214" s="1"/>
  <c r="AT338" i="214"/>
  <c r="AV338" i="214" s="1"/>
  <c r="AT366" i="214"/>
  <c r="AV366" i="214" s="1"/>
  <c r="AT269" i="214"/>
  <c r="AV269" i="214" s="1"/>
  <c r="AT282" i="214"/>
  <c r="AV282" i="214" s="1"/>
  <c r="AT290" i="214"/>
  <c r="AV290" i="214" s="1"/>
  <c r="AT299" i="214"/>
  <c r="AV299" i="214" s="1"/>
  <c r="AT212" i="214"/>
  <c r="AV212" i="214" s="1"/>
  <c r="AT173" i="214"/>
  <c r="AV173" i="214" s="1"/>
  <c r="AT205" i="214"/>
  <c r="AV205" i="214" s="1"/>
  <c r="AT118" i="214"/>
  <c r="AV118" i="214" s="1"/>
  <c r="AT71" i="214"/>
  <c r="AV71" i="214" s="1"/>
  <c r="AT177" i="214"/>
  <c r="AV177" i="214" s="1"/>
  <c r="AT101" i="214"/>
  <c r="AV101" i="214" s="1"/>
  <c r="AT458" i="214"/>
  <c r="AV458" i="214" s="1"/>
  <c r="AT482" i="214"/>
  <c r="AV482" i="214" s="1"/>
  <c r="AT502" i="214"/>
  <c r="AV502" i="214" s="1"/>
  <c r="AT435" i="214"/>
  <c r="AV435" i="214" s="1"/>
  <c r="AT340" i="214"/>
  <c r="AV340" i="214" s="1"/>
  <c r="AT383" i="214"/>
  <c r="AV383" i="214" s="1"/>
  <c r="AT484" i="214"/>
  <c r="AV484" i="214" s="1"/>
  <c r="AT331" i="214"/>
  <c r="AV331" i="214" s="1"/>
  <c r="AT362" i="214"/>
  <c r="AV362" i="214" s="1"/>
  <c r="AT262" i="214"/>
  <c r="AV262" i="214" s="1"/>
  <c r="AT278" i="214"/>
  <c r="AV278" i="214" s="1"/>
  <c r="AT286" i="214"/>
  <c r="AV286" i="214" s="1"/>
  <c r="AT295" i="214"/>
  <c r="AV295" i="214" s="1"/>
  <c r="AT206" i="214"/>
  <c r="AV206" i="214" s="1"/>
  <c r="AT163" i="214"/>
  <c r="AV163" i="214" s="1"/>
  <c r="AT174" i="214"/>
  <c r="AV174" i="214" s="1"/>
  <c r="AT197" i="214"/>
  <c r="AV197" i="214" s="1"/>
  <c r="AT137" i="214"/>
  <c r="AV137" i="214" s="1"/>
  <c r="AT108" i="214"/>
  <c r="AV108" i="214" s="1"/>
  <c r="AT105" i="214"/>
  <c r="AV105" i="214" s="1"/>
  <c r="AT82" i="214"/>
  <c r="AV82" i="214" s="1"/>
  <c r="AT451" i="214"/>
  <c r="AV451" i="214" s="1"/>
  <c r="AT478" i="214"/>
  <c r="AV478" i="214" s="1"/>
  <c r="AT498" i="214"/>
  <c r="AV498" i="214" s="1"/>
  <c r="AT431" i="214"/>
  <c r="AV431" i="214" s="1"/>
  <c r="AT336" i="214"/>
  <c r="AV336" i="214" s="1"/>
  <c r="AT379" i="214"/>
  <c r="AV379" i="214" s="1"/>
  <c r="AT480" i="214"/>
  <c r="AV480" i="214" s="1"/>
  <c r="AT327" i="214"/>
  <c r="AV327" i="214" s="1"/>
  <c r="AT358" i="214"/>
  <c r="AV358" i="214" s="1"/>
  <c r="AT258" i="214"/>
  <c r="AV258" i="214" s="1"/>
  <c r="AT274" i="214"/>
  <c r="AV274" i="214" s="1"/>
  <c r="AT279" i="214"/>
  <c r="AV279" i="214" s="1"/>
  <c r="AT291" i="214"/>
  <c r="AV291" i="214" s="1"/>
  <c r="AT202" i="214"/>
  <c r="AV202" i="214" s="1"/>
  <c r="AT196" i="214"/>
  <c r="AV196" i="214" s="1"/>
  <c r="AT162" i="214"/>
  <c r="AV162" i="214" s="1"/>
  <c r="AT185" i="214"/>
  <c r="AV185" i="214" s="1"/>
  <c r="AT112" i="214"/>
  <c r="AV112" i="214" s="1"/>
  <c r="AT16" i="214"/>
  <c r="AV16" i="214" s="1"/>
  <c r="AT100" i="214"/>
  <c r="AV100" i="214" s="1"/>
  <c r="AT250" i="214"/>
  <c r="AV250" i="214" s="1"/>
  <c r="AT121" i="214"/>
  <c r="AV121" i="214" s="1"/>
  <c r="AT443" i="214"/>
  <c r="AV443" i="214" s="1"/>
  <c r="AT467" i="214"/>
  <c r="AV467" i="214" s="1"/>
  <c r="AT490" i="214"/>
  <c r="AV490" i="214" s="1"/>
  <c r="AT423" i="214"/>
  <c r="AV423" i="214" s="1"/>
  <c r="AT329" i="214"/>
  <c r="AV329" i="214" s="1"/>
  <c r="AT371" i="214"/>
  <c r="AV371" i="214" s="1"/>
  <c r="AT472" i="214"/>
  <c r="AV472" i="214" s="1"/>
  <c r="AT319" i="214"/>
  <c r="AV319" i="214" s="1"/>
  <c r="AT347" i="214"/>
  <c r="AV347" i="214" s="1"/>
  <c r="AT247" i="214"/>
  <c r="AV247" i="214" s="1"/>
  <c r="AT263" i="214"/>
  <c r="AV263" i="214" s="1"/>
  <c r="AT271" i="214"/>
  <c r="AV271" i="214" s="1"/>
  <c r="AT280" i="214"/>
  <c r="AV280" i="214" s="1"/>
  <c r="AT191" i="214"/>
  <c r="AV191" i="214" s="1"/>
  <c r="AT188" i="214"/>
  <c r="AV188" i="214" s="1"/>
  <c r="AT46" i="214"/>
  <c r="AV46" i="214" s="1"/>
  <c r="AT20" i="214"/>
  <c r="AV20" i="214" s="1"/>
  <c r="AT141" i="214"/>
  <c r="AV141" i="214" s="1"/>
  <c r="AT139" i="214"/>
  <c r="AV139" i="214" s="1"/>
  <c r="AT439" i="214"/>
  <c r="AV439" i="214" s="1"/>
  <c r="AT463" i="214"/>
  <c r="AV463" i="214" s="1"/>
  <c r="AT483" i="214"/>
  <c r="AV483" i="214" s="1"/>
  <c r="AT416" i="214"/>
  <c r="AV416" i="214" s="1"/>
  <c r="AT325" i="214"/>
  <c r="AV325" i="214" s="1"/>
  <c r="AT364" i="214"/>
  <c r="AV364" i="214" s="1"/>
  <c r="AT399" i="214"/>
  <c r="AV399" i="214" s="1"/>
  <c r="AT316" i="214"/>
  <c r="AV316" i="214" s="1"/>
  <c r="AT343" i="214"/>
  <c r="AV343" i="214" s="1"/>
  <c r="AT243" i="214"/>
  <c r="AV243" i="214" s="1"/>
  <c r="AT259" i="214"/>
  <c r="AV259" i="214" s="1"/>
  <c r="AT264" i="214"/>
  <c r="AV264" i="214" s="1"/>
  <c r="AT276" i="214"/>
  <c r="AV276" i="214" s="1"/>
  <c r="AT187" i="214"/>
  <c r="AV187" i="214" s="1"/>
  <c r="AT171" i="214"/>
  <c r="AV171" i="214" s="1"/>
  <c r="AT127" i="214"/>
  <c r="AV127" i="214" s="1"/>
  <c r="AT154" i="214"/>
  <c r="AV154" i="214" s="1"/>
  <c r="AT131" i="214"/>
  <c r="AV131" i="214" s="1"/>
  <c r="AT63" i="214"/>
  <c r="AV63" i="214" s="1"/>
  <c r="AT13" i="214"/>
  <c r="AV13" i="214" s="1"/>
  <c r="AT24" i="214"/>
  <c r="AV24" i="214" s="1"/>
  <c r="AT128" i="214"/>
  <c r="AV128" i="214" s="1"/>
  <c r="AT148" i="214"/>
  <c r="AV148" i="214" s="1"/>
  <c r="AT119" i="214"/>
  <c r="AV119" i="214" s="1"/>
  <c r="AT432" i="214"/>
  <c r="AV432" i="214" s="1"/>
  <c r="AT459" i="214"/>
  <c r="AV459" i="214" s="1"/>
  <c r="AT479" i="214"/>
  <c r="AV479" i="214" s="1"/>
  <c r="AT404" i="214"/>
  <c r="AV404" i="214" s="1"/>
  <c r="AT321" i="214"/>
  <c r="AV321" i="214" s="1"/>
  <c r="AT360" i="214"/>
  <c r="AV360" i="214" s="1"/>
  <c r="AT395" i="214"/>
  <c r="AV395" i="214" s="1"/>
  <c r="AT312" i="214"/>
  <c r="AV312" i="214" s="1"/>
  <c r="AT339" i="214"/>
  <c r="AV339" i="214" s="1"/>
  <c r="AT239" i="214"/>
  <c r="AV239" i="214" s="1"/>
  <c r="AT255" i="214"/>
  <c r="AV255" i="214" s="1"/>
  <c r="AT260" i="214"/>
  <c r="AV260" i="214" s="1"/>
  <c r="AT272" i="214"/>
  <c r="AV272" i="214" s="1"/>
  <c r="AT183" i="214"/>
  <c r="AV183" i="214" s="1"/>
  <c r="AT169" i="214"/>
  <c r="AV169" i="214" s="1"/>
  <c r="AT107" i="214"/>
  <c r="AV107" i="214" s="1"/>
  <c r="AT134" i="214"/>
  <c r="AV134" i="214" s="1"/>
  <c r="AT81" i="214"/>
  <c r="AV81" i="214" s="1"/>
  <c r="AT97" i="214"/>
  <c r="AV97" i="214" s="1"/>
  <c r="AT17" i="214"/>
  <c r="AV17" i="214" s="1"/>
  <c r="AT31" i="214"/>
  <c r="AV31" i="214" s="1"/>
  <c r="AT15" i="214"/>
  <c r="AV15" i="214" s="1"/>
  <c r="AT124" i="214"/>
  <c r="AV124" i="214" s="1"/>
  <c r="AT428" i="214"/>
  <c r="AV428" i="214" s="1"/>
  <c r="AT455" i="214"/>
  <c r="AV455" i="214" s="1"/>
  <c r="AT475" i="214"/>
  <c r="AV475" i="214" s="1"/>
  <c r="AT401" i="214"/>
  <c r="AV401" i="214" s="1"/>
  <c r="AT314" i="214"/>
  <c r="AV314" i="214" s="1"/>
  <c r="AT356" i="214"/>
  <c r="AV356" i="214" s="1"/>
  <c r="AT391" i="214"/>
  <c r="AV391" i="214" s="1"/>
  <c r="AT518" i="214"/>
  <c r="AV518" i="214" s="1"/>
  <c r="AT332" i="214"/>
  <c r="AV332" i="214" s="1"/>
  <c r="AT235" i="214"/>
  <c r="AV235" i="214" s="1"/>
  <c r="AT251" i="214"/>
  <c r="AV251" i="214" s="1"/>
  <c r="AT256" i="214"/>
  <c r="AV256" i="214" s="1"/>
  <c r="AT268" i="214"/>
  <c r="AV268" i="214" s="1"/>
  <c r="AT180" i="214"/>
  <c r="AV180" i="214" s="1"/>
  <c r="AT159" i="214"/>
  <c r="AV159" i="214" s="1"/>
  <c r="AT103" i="214"/>
  <c r="AV103" i="214" s="1"/>
  <c r="AT116" i="214"/>
  <c r="AV116" i="214" s="1"/>
  <c r="AT14" i="214"/>
  <c r="AV14" i="214" s="1"/>
  <c r="AT179" i="214"/>
  <c r="AV179" i="214" s="1"/>
  <c r="AT40" i="214"/>
  <c r="AV40" i="214" s="1"/>
  <c r="AT61" i="214"/>
  <c r="AV61" i="214" s="1"/>
  <c r="AT34" i="214"/>
  <c r="AV34" i="214" s="1"/>
  <c r="AT77" i="214"/>
  <c r="AV77" i="214" s="1"/>
  <c r="AT500" i="214"/>
  <c r="AV500" i="214" s="1"/>
  <c r="AT520" i="214"/>
  <c r="AV520" i="214" s="1"/>
  <c r="AT433" i="214"/>
  <c r="AV433" i="214" s="1"/>
  <c r="AT449" i="214"/>
  <c r="AV449" i="214" s="1"/>
  <c r="AT378" i="214"/>
  <c r="AV378" i="214" s="1"/>
  <c r="AT457" i="214"/>
  <c r="AV457" i="214" s="1"/>
  <c r="AT330" i="214"/>
  <c r="AV330" i="214" s="1"/>
  <c r="AT372" i="214"/>
  <c r="AV372" i="214" s="1"/>
  <c r="AT406" i="214"/>
  <c r="AV406" i="214" s="1"/>
  <c r="AT309" i="214"/>
  <c r="AV309" i="214" s="1"/>
  <c r="AT307" i="214"/>
  <c r="AV307" i="214" s="1"/>
  <c r="AT229" i="214"/>
  <c r="AV229" i="214" s="1"/>
  <c r="AT230" i="214"/>
  <c r="AV230" i="214" s="1"/>
  <c r="AT246" i="214"/>
  <c r="AV246" i="214" s="1"/>
  <c r="AT157" i="214"/>
  <c r="AV157" i="214" s="1"/>
  <c r="AT167" i="214"/>
  <c r="AV167" i="214" s="1"/>
  <c r="AT200" i="214"/>
  <c r="AV200" i="214" s="1"/>
  <c r="AT44" i="214"/>
  <c r="AV44" i="214" s="1"/>
  <c r="AT66" i="214"/>
  <c r="AV66" i="214" s="1"/>
  <c r="AT38" i="214"/>
  <c r="AV38" i="214" s="1"/>
  <c r="AT104" i="214"/>
  <c r="AV104" i="214" s="1"/>
  <c r="AT496" i="214"/>
  <c r="AV496" i="214" s="1"/>
  <c r="AT516" i="214"/>
  <c r="AV516" i="214" s="1"/>
  <c r="AT429" i="214"/>
  <c r="AV429" i="214" s="1"/>
  <c r="AT445" i="214"/>
  <c r="AV445" i="214" s="1"/>
  <c r="AT374" i="214"/>
  <c r="AV374" i="214" s="1"/>
  <c r="AT450" i="214"/>
  <c r="AV450" i="214" s="1"/>
  <c r="AT326" i="214"/>
  <c r="AV326" i="214" s="1"/>
  <c r="AT365" i="214"/>
  <c r="AV365" i="214" s="1"/>
  <c r="AT400" i="214"/>
  <c r="AV400" i="214" s="1"/>
  <c r="AT303" i="214"/>
  <c r="AV303" i="214" s="1"/>
  <c r="AT410" i="214"/>
  <c r="AV410" i="214" s="1"/>
  <c r="AT225" i="214"/>
  <c r="AV225" i="214" s="1"/>
  <c r="AT226" i="214"/>
  <c r="AV226" i="214" s="1"/>
  <c r="AT242" i="214"/>
  <c r="AV242" i="214" s="1"/>
  <c r="AT153" i="214"/>
  <c r="AV153" i="214" s="1"/>
  <c r="AT208" i="214"/>
  <c r="AV208" i="214" s="1"/>
  <c r="AT193" i="214"/>
  <c r="AV193" i="214" s="1"/>
  <c r="AT84" i="214"/>
  <c r="AV84" i="214" s="1"/>
  <c r="AT37" i="214"/>
  <c r="AV37" i="214" s="1"/>
  <c r="AT267" i="214"/>
  <c r="AV267" i="214" s="1"/>
  <c r="AT424" i="214"/>
  <c r="AV424" i="214" s="1"/>
  <c r="AT513" i="214"/>
  <c r="AV513" i="214" s="1"/>
  <c r="AT359" i="214"/>
  <c r="AV359" i="214" s="1"/>
  <c r="AT315" i="214"/>
  <c r="AV315" i="214" s="1"/>
  <c r="AT408" i="214"/>
  <c r="AV408" i="214" s="1"/>
  <c r="AT224" i="214"/>
  <c r="AV224" i="214" s="1"/>
  <c r="AT275" i="214"/>
  <c r="AV275" i="214" s="1"/>
  <c r="AT223" i="214"/>
  <c r="AV223" i="214" s="1"/>
  <c r="AT122" i="214"/>
  <c r="AV122" i="214" s="1"/>
  <c r="AT142" i="214"/>
  <c r="AV142" i="214" s="1"/>
  <c r="AT57" i="214"/>
  <c r="AV57" i="214" s="1"/>
  <c r="AT73" i="214"/>
  <c r="AV73" i="214" s="1"/>
  <c r="AT413" i="214"/>
  <c r="AV413" i="214" s="1"/>
  <c r="AT468" i="214"/>
  <c r="AV468" i="214" s="1"/>
  <c r="AT348" i="214"/>
  <c r="AV348" i="214" s="1"/>
  <c r="AT503" i="214"/>
  <c r="AV503" i="214" s="1"/>
  <c r="AT392" i="214"/>
  <c r="AV392" i="214" s="1"/>
  <c r="AT213" i="214"/>
  <c r="AV213" i="214" s="1"/>
  <c r="AT245" i="214"/>
  <c r="AV245" i="214" s="1"/>
  <c r="AT195" i="214"/>
  <c r="AV195" i="214" s="1"/>
  <c r="AT138" i="214"/>
  <c r="AV138" i="214" s="1"/>
  <c r="AT18" i="214"/>
  <c r="AV18" i="214" s="1"/>
  <c r="AT102" i="214"/>
  <c r="AV102" i="214" s="1"/>
  <c r="AT335" i="214"/>
  <c r="AV335" i="214" s="1"/>
  <c r="AT123" i="214"/>
  <c r="AV123" i="214" s="1"/>
  <c r="AT53" i="214"/>
  <c r="AV53" i="214" s="1"/>
  <c r="AT409" i="214"/>
  <c r="AV409" i="214" s="1"/>
  <c r="AT464" i="214"/>
  <c r="AV464" i="214" s="1"/>
  <c r="AT333" i="214"/>
  <c r="AV333" i="214" s="1"/>
  <c r="AT499" i="214"/>
  <c r="AV499" i="214" s="1"/>
  <c r="AT388" i="214"/>
  <c r="AV388" i="214" s="1"/>
  <c r="AT311" i="214"/>
  <c r="AV311" i="214" s="1"/>
  <c r="AT241" i="214"/>
  <c r="AV241" i="214" s="1"/>
  <c r="AT176" i="214"/>
  <c r="AV176" i="214" s="1"/>
  <c r="AT120" i="214"/>
  <c r="AV120" i="214" s="1"/>
  <c r="AT22" i="214"/>
  <c r="AV22" i="214" s="1"/>
  <c r="AT80" i="214"/>
  <c r="AV80" i="214" s="1"/>
  <c r="AT54" i="214"/>
  <c r="AV54" i="214" s="1"/>
  <c r="AT59" i="214"/>
  <c r="AV59" i="214" s="1"/>
  <c r="AT109" i="214"/>
  <c r="AV109" i="214" s="1"/>
  <c r="AT67" i="214"/>
  <c r="AV67" i="214" s="1"/>
  <c r="AT501" i="214"/>
  <c r="AV501" i="214" s="1"/>
  <c r="AT441" i="214"/>
  <c r="AV441" i="214" s="1"/>
  <c r="AT465" i="214"/>
  <c r="AV465" i="214" s="1"/>
  <c r="AT387" i="214"/>
  <c r="AV387" i="214" s="1"/>
  <c r="AT373" i="214"/>
  <c r="AV373" i="214" s="1"/>
  <c r="AT293" i="214"/>
  <c r="AV293" i="214" s="1"/>
  <c r="AT218" i="214"/>
  <c r="AV218" i="214" s="1"/>
  <c r="AT161" i="214"/>
  <c r="AV161" i="214" s="1"/>
  <c r="AT99" i="214"/>
  <c r="AV99" i="214" s="1"/>
  <c r="AT19" i="214"/>
  <c r="AV19" i="214" s="1"/>
  <c r="AT87" i="214"/>
  <c r="AV87" i="214" s="1"/>
  <c r="AT23" i="214"/>
  <c r="AV23" i="214" s="1"/>
  <c r="AT114" i="214"/>
  <c r="AV114" i="214" s="1"/>
  <c r="AT493" i="214"/>
  <c r="AV493" i="214" s="1"/>
  <c r="AT430" i="214"/>
  <c r="AV430" i="214" s="1"/>
  <c r="AT446" i="214"/>
  <c r="AV446" i="214" s="1"/>
  <c r="AT380" i="214"/>
  <c r="AV380" i="214" s="1"/>
  <c r="AT328" i="214"/>
  <c r="AV328" i="214" s="1"/>
  <c r="AT285" i="214"/>
  <c r="AV285" i="214" s="1"/>
  <c r="AT310" i="214"/>
  <c r="AV310" i="214" s="1"/>
  <c r="AT146" i="214"/>
  <c r="AV146" i="214" s="1"/>
  <c r="AT88" i="214"/>
  <c r="AV88" i="214" s="1"/>
  <c r="AT21" i="214"/>
  <c r="AV21" i="214" s="1"/>
  <c r="AT133" i="214"/>
  <c r="AV133" i="214" s="1"/>
  <c r="AT89" i="214"/>
  <c r="AV89" i="214" s="1"/>
  <c r="AT49" i="214"/>
  <c r="AV49" i="214" s="1"/>
  <c r="AT507" i="214"/>
  <c r="AV507" i="214" s="1"/>
  <c r="AT448" i="214"/>
  <c r="AV448" i="214" s="1"/>
  <c r="AT427" i="214"/>
  <c r="AV427" i="214" s="1"/>
  <c r="AT398" i="214"/>
  <c r="AV398" i="214" s="1"/>
  <c r="AT353" i="214"/>
  <c r="AV353" i="214" s="1"/>
  <c r="AT296" i="214"/>
  <c r="AV296" i="214" s="1"/>
  <c r="AT240" i="214"/>
  <c r="AV240" i="214" s="1"/>
  <c r="AT265" i="214"/>
  <c r="AV265" i="214" s="1"/>
  <c r="AT175" i="214"/>
  <c r="AV175" i="214" s="1"/>
  <c r="AT160" i="214"/>
  <c r="AV160" i="214" s="1"/>
  <c r="AT72" i="214"/>
  <c r="AV72" i="214" s="1"/>
  <c r="AT58" i="214"/>
  <c r="AV58" i="214" s="1"/>
  <c r="AT508" i="214"/>
  <c r="AV508" i="214" s="1"/>
  <c r="AT393" i="214"/>
  <c r="AV393" i="214" s="1"/>
  <c r="AT405" i="214"/>
  <c r="AV405" i="214" s="1"/>
  <c r="AT313" i="214"/>
  <c r="AV313" i="214" s="1"/>
  <c r="AT298" i="214"/>
  <c r="AV298" i="214" s="1"/>
  <c r="AT210" i="214"/>
  <c r="AV210" i="214" s="1"/>
  <c r="AT166" i="214"/>
  <c r="AV166" i="214" s="1"/>
  <c r="AT41" i="214"/>
  <c r="AV41" i="214" s="1"/>
  <c r="AT85" i="214"/>
  <c r="AV85" i="214" s="1"/>
  <c r="AT497" i="214"/>
  <c r="AV497" i="214" s="1"/>
  <c r="AT389" i="214"/>
  <c r="AV389" i="214" s="1"/>
  <c r="AT495" i="214"/>
  <c r="AV495" i="214" s="1"/>
  <c r="AT292" i="214"/>
  <c r="AV292" i="214" s="1"/>
  <c r="AT294" i="214"/>
  <c r="AV294" i="214" s="1"/>
  <c r="AT211" i="214"/>
  <c r="AV211" i="214" s="1"/>
  <c r="AT156" i="214"/>
  <c r="AV156" i="214" s="1"/>
  <c r="AT48" i="214"/>
  <c r="AV48" i="214" s="1"/>
  <c r="AT284" i="214"/>
  <c r="AV284" i="214" s="1"/>
  <c r="AT489" i="214"/>
  <c r="AV489" i="214" s="1"/>
  <c r="AT382" i="214"/>
  <c r="AV382" i="214" s="1"/>
  <c r="AT476" i="214"/>
  <c r="AV476" i="214" s="1"/>
  <c r="AT288" i="214"/>
  <c r="AV288" i="214" s="1"/>
  <c r="AT252" i="214"/>
  <c r="AV252" i="214" s="1"/>
  <c r="AT192" i="214"/>
  <c r="AV192" i="214" s="1"/>
  <c r="AT111" i="214"/>
  <c r="AV111" i="214" s="1"/>
  <c r="AT52" i="214"/>
  <c r="AV52" i="214" s="1"/>
  <c r="AT386" i="214"/>
  <c r="AV386" i="214" s="1"/>
  <c r="AT25" i="214"/>
  <c r="AV25" i="214" s="1"/>
  <c r="AT474" i="214"/>
  <c r="AV474" i="214" s="1"/>
  <c r="AT370" i="214"/>
  <c r="AV370" i="214" s="1"/>
  <c r="AT384" i="214"/>
  <c r="AV384" i="214" s="1"/>
  <c r="AT281" i="214"/>
  <c r="AV281" i="214" s="1"/>
  <c r="AT237" i="214"/>
  <c r="AV237" i="214" s="1"/>
  <c r="AT190" i="214"/>
  <c r="AV190" i="214" s="1"/>
  <c r="AT55" i="214"/>
  <c r="AV55" i="214" s="1"/>
  <c r="AT32" i="214"/>
  <c r="AV32" i="214" s="1"/>
  <c r="AT144" i="214"/>
  <c r="AV144" i="214" s="1"/>
  <c r="AT452" i="214"/>
  <c r="AV452" i="214" s="1"/>
  <c r="AT367" i="214"/>
  <c r="AV367" i="214" s="1"/>
  <c r="AT376" i="214"/>
  <c r="AV376" i="214" s="1"/>
  <c r="AT277" i="214"/>
  <c r="AV277" i="214" s="1"/>
  <c r="AT222" i="214"/>
  <c r="AV222" i="214" s="1"/>
  <c r="AT201" i="214"/>
  <c r="AV201" i="214" s="1"/>
  <c r="AT64" i="214"/>
  <c r="AV64" i="214" s="1"/>
  <c r="AT36" i="214"/>
  <c r="AV36" i="214" s="1"/>
  <c r="AT56" i="214"/>
  <c r="AV56" i="214" s="1"/>
  <c r="AT165" i="214"/>
  <c r="AV165" i="214" s="1"/>
  <c r="AT444" i="214"/>
  <c r="AV444" i="214" s="1"/>
  <c r="AT363" i="214"/>
  <c r="AV363" i="214" s="1"/>
  <c r="AT361" i="214"/>
  <c r="AV361" i="214" s="1"/>
  <c r="AT273" i="214"/>
  <c r="AV273" i="214" s="1"/>
  <c r="AT308" i="214"/>
  <c r="AV308" i="214" s="1"/>
  <c r="AT194" i="214"/>
  <c r="AV194" i="214" s="1"/>
  <c r="AT60" i="214"/>
  <c r="AV60" i="214" s="1"/>
  <c r="AT69" i="214"/>
  <c r="AV69" i="214" s="1"/>
  <c r="AT98" i="214"/>
  <c r="AV98" i="214" s="1"/>
  <c r="AT47" i="214"/>
  <c r="AV47" i="214" s="1"/>
  <c r="AT70" i="214"/>
  <c r="AV70" i="214" s="1"/>
  <c r="AT68" i="214"/>
  <c r="AV68" i="214" s="1"/>
  <c r="AT440" i="214"/>
  <c r="AV440" i="214" s="1"/>
  <c r="AT355" i="214"/>
  <c r="AV355" i="214" s="1"/>
  <c r="AT357" i="214"/>
  <c r="AV357" i="214" s="1"/>
  <c r="AT254" i="214"/>
  <c r="AV254" i="214" s="1"/>
  <c r="AT306" i="214"/>
  <c r="AV306" i="214" s="1"/>
  <c r="AT186" i="214"/>
  <c r="AV186" i="214" s="1"/>
  <c r="AT117" i="214"/>
  <c r="AV117" i="214" s="1"/>
  <c r="AT106" i="214"/>
  <c r="AV106" i="214" s="1"/>
  <c r="AT318" i="214"/>
  <c r="AV318" i="214" s="1"/>
  <c r="AT51" i="214"/>
  <c r="AV51" i="214" s="1"/>
  <c r="AT93" i="214"/>
  <c r="AV93" i="214" s="1"/>
  <c r="AT65" i="214"/>
  <c r="AV65" i="214" s="1"/>
  <c r="AT425" i="214"/>
  <c r="AV425" i="214" s="1"/>
  <c r="AT412" i="214"/>
  <c r="AV412" i="214" s="1"/>
  <c r="AT350" i="214"/>
  <c r="AV350" i="214" s="1"/>
  <c r="AT228" i="214"/>
  <c r="AV228" i="214" s="1"/>
  <c r="AT302" i="214"/>
  <c r="AV302" i="214" s="1"/>
  <c r="AT184" i="214"/>
  <c r="AV184" i="214" s="1"/>
  <c r="AT110" i="214"/>
  <c r="AV110" i="214" s="1"/>
  <c r="AT91" i="214"/>
  <c r="AV91" i="214" s="1"/>
  <c r="AT485" i="214"/>
  <c r="AV485" i="214" s="1"/>
  <c r="AT494" i="214"/>
  <c r="AV494" i="214" s="1"/>
  <c r="AT407" i="214"/>
  <c r="AV407" i="214" s="1"/>
  <c r="AT510" i="214"/>
  <c r="AV510" i="214" s="1"/>
  <c r="AT270" i="214"/>
  <c r="AV270" i="214" s="1"/>
  <c r="AT238" i="214"/>
  <c r="AV238" i="214" s="1"/>
  <c r="AT136" i="214"/>
  <c r="AV136" i="214" s="1"/>
  <c r="AT94" i="214"/>
  <c r="AV94" i="214" s="1"/>
  <c r="AT352" i="214"/>
  <c r="AV352" i="214" s="1"/>
  <c r="AT95" i="214"/>
  <c r="AV95" i="214" s="1"/>
  <c r="AT481" i="214"/>
  <c r="AV481" i="214" s="1"/>
  <c r="AT460" i="214"/>
  <c r="AV460" i="214" s="1"/>
  <c r="AT394" i="214"/>
  <c r="AV394" i="214" s="1"/>
  <c r="AT506" i="214"/>
  <c r="AV506" i="214" s="1"/>
  <c r="AT248" i="214"/>
  <c r="AV248" i="214" s="1"/>
  <c r="AT234" i="214"/>
  <c r="AV234" i="214" s="1"/>
  <c r="AT92" i="214"/>
  <c r="AV92" i="214" s="1"/>
  <c r="AT414" i="214"/>
  <c r="AV414" i="214" s="1"/>
  <c r="AT323" i="214"/>
  <c r="AV323" i="214" s="1"/>
  <c r="AT257" i="214"/>
  <c r="AV257" i="214" s="1"/>
  <c r="AT12" i="214"/>
  <c r="AV12" i="214" s="1"/>
  <c r="AT517" i="214"/>
  <c r="AV517" i="214" s="1"/>
  <c r="AT514" i="214"/>
  <c r="AV514" i="214" s="1"/>
  <c r="AT253" i="214"/>
  <c r="AV253" i="214" s="1"/>
  <c r="AT403" i="214"/>
  <c r="AV403" i="214" s="1"/>
  <c r="AT456" i="214"/>
  <c r="AV456" i="214" s="1"/>
  <c r="AT396" i="214"/>
  <c r="AV396" i="214" s="1"/>
  <c r="AT231" i="214"/>
  <c r="AV231" i="214" s="1"/>
  <c r="AT150" i="214"/>
  <c r="AV150" i="214" s="1"/>
  <c r="AT488" i="214"/>
  <c r="AV488" i="214" s="1"/>
  <c r="AT76" i="214"/>
  <c r="AV76" i="214" s="1"/>
  <c r="AT434" i="214"/>
  <c r="AV434" i="214" s="1"/>
  <c r="AT381" i="214"/>
  <c r="AV381" i="214" s="1"/>
  <c r="AT227" i="214"/>
  <c r="AV227" i="214" s="1"/>
  <c r="AT454" i="214"/>
  <c r="AV454" i="214" s="1"/>
  <c r="AT27" i="214"/>
  <c r="AV27" i="214" s="1"/>
  <c r="AT426" i="214"/>
  <c r="AV426" i="214" s="1"/>
  <c r="AT377" i="214"/>
  <c r="AV377" i="214" s="1"/>
  <c r="AT219" i="214"/>
  <c r="AV219" i="214" s="1"/>
  <c r="AT505" i="214"/>
  <c r="AV505" i="214" s="1"/>
  <c r="AT30" i="214"/>
  <c r="AV30" i="214" s="1"/>
  <c r="AT422" i="214"/>
  <c r="AV422" i="214" s="1"/>
  <c r="AT354" i="214"/>
  <c r="AV354" i="214" s="1"/>
  <c r="AT172" i="214"/>
  <c r="AV172" i="214" s="1"/>
  <c r="AT420" i="214"/>
  <c r="AV420" i="214" s="1"/>
  <c r="AT42" i="214"/>
  <c r="AV42" i="214" s="1"/>
  <c r="AT415" i="214"/>
  <c r="AV415" i="214" s="1"/>
  <c r="AT324" i="214"/>
  <c r="AV324" i="214" s="1"/>
  <c r="AT168" i="214"/>
  <c r="AV168" i="214" s="1"/>
  <c r="AT471" i="214"/>
  <c r="AV471" i="214" s="1"/>
  <c r="AT397" i="214"/>
  <c r="AV397" i="214" s="1"/>
  <c r="AT320" i="214"/>
  <c r="AV320" i="214" s="1"/>
  <c r="AT149" i="214"/>
  <c r="AV149" i="214" s="1"/>
  <c r="AT437" i="214"/>
  <c r="AV437" i="214" s="1"/>
  <c r="AT126" i="214"/>
  <c r="AV126" i="214" s="1"/>
  <c r="AT477" i="214"/>
  <c r="AV477" i="214" s="1"/>
  <c r="AT375" i="214"/>
  <c r="AV375" i="214" s="1"/>
  <c r="AT244" i="214"/>
  <c r="AV244" i="214" s="1"/>
  <c r="AT207" i="214"/>
  <c r="AV207" i="214" s="1"/>
  <c r="AT216" i="214"/>
  <c r="AV216" i="214" s="1"/>
  <c r="AT473" i="214"/>
  <c r="AV473" i="214" s="1"/>
  <c r="AT349" i="214"/>
  <c r="AV349" i="214" s="1"/>
  <c r="AT236" i="214"/>
  <c r="AV236" i="214" s="1"/>
  <c r="AT189" i="214"/>
  <c r="AV189" i="214" s="1"/>
  <c r="AT233" i="214"/>
  <c r="AV233" i="214" s="1"/>
  <c r="AT83" i="214"/>
  <c r="AV83" i="214" s="1"/>
  <c r="AT461" i="214"/>
  <c r="AV461" i="214" s="1"/>
  <c r="AT129" i="214"/>
  <c r="AV129" i="214" s="1"/>
  <c r="AT78" i="214"/>
  <c r="AV78" i="214" s="1"/>
  <c r="AT220" i="214"/>
  <c r="AV220" i="214" s="1"/>
  <c r="AT442" i="214"/>
  <c r="AV442" i="214" s="1"/>
  <c r="AT178" i="214"/>
  <c r="AV178" i="214" s="1"/>
  <c r="AT86" i="214"/>
  <c r="AV86" i="214" s="1"/>
  <c r="AT342" i="214"/>
  <c r="AV342" i="214" s="1"/>
  <c r="AT438" i="214"/>
  <c r="AV438" i="214" s="1"/>
  <c r="AT145" i="214"/>
  <c r="AV145" i="214" s="1"/>
  <c r="AT90" i="214"/>
  <c r="AV90" i="214" s="1"/>
  <c r="AT35" i="214"/>
  <c r="AV35" i="214" s="1"/>
  <c r="AT345" i="214"/>
  <c r="AV345" i="214" s="1"/>
  <c r="AT170" i="214"/>
  <c r="AV170" i="214" s="1"/>
  <c r="AT199" i="214"/>
  <c r="AV199" i="214" s="1"/>
  <c r="AT39" i="214"/>
  <c r="AV39" i="214" s="1"/>
  <c r="AT341" i="214"/>
  <c r="AV341" i="214" s="1"/>
  <c r="AT158" i="214"/>
  <c r="AV158" i="214" s="1"/>
  <c r="AT26" i="214"/>
  <c r="AV26" i="214" s="1"/>
  <c r="AT43" i="214"/>
  <c r="AV43" i="214" s="1"/>
  <c r="AT337" i="214"/>
  <c r="AV337" i="214" s="1"/>
  <c r="AT143" i="214"/>
  <c r="AV143" i="214" s="1"/>
  <c r="AT29" i="214"/>
  <c r="AV29" i="214" s="1"/>
  <c r="AT50" i="214"/>
  <c r="AV50" i="214" s="1"/>
  <c r="AT322" i="214"/>
  <c r="AV322" i="214" s="1"/>
  <c r="AT125" i="214"/>
  <c r="AV125" i="214" s="1"/>
  <c r="AT33" i="214"/>
  <c r="AV33" i="214" s="1"/>
  <c r="AT346" i="214"/>
  <c r="AV346" i="214" s="1"/>
  <c r="AT204" i="214"/>
  <c r="AV204" i="214" s="1"/>
  <c r="AT519" i="214"/>
  <c r="AV519" i="214" s="1"/>
  <c r="AT115" i="214"/>
  <c r="AV115" i="214" s="1"/>
  <c r="AT492" i="214"/>
  <c r="AV492" i="214" s="1"/>
  <c r="AT289" i="214"/>
  <c r="AV289" i="214" s="1"/>
  <c r="AT140" i="214"/>
  <c r="AV140" i="214" s="1"/>
  <c r="AT217" i="214"/>
  <c r="AV217" i="214" s="1"/>
  <c r="AT214" i="214"/>
  <c r="AV214" i="214" s="1"/>
  <c r="AT466" i="214"/>
  <c r="AV466" i="214" s="1"/>
  <c r="AT221" i="214"/>
  <c r="AV221" i="214" s="1"/>
  <c r="AT447" i="214"/>
  <c r="AV447" i="214" s="1"/>
  <c r="AT417" i="214"/>
  <c r="AV417" i="214" s="1"/>
  <c r="AT511" i="214"/>
  <c r="AV511" i="214" s="1"/>
  <c r="AT132" i="214"/>
  <c r="AV132" i="214" s="1"/>
  <c r="AT135" i="214"/>
  <c r="AV135" i="214" s="1"/>
  <c r="AT421" i="214"/>
  <c r="AV421" i="214" s="1"/>
  <c r="AT469" i="214"/>
  <c r="AV469" i="214" s="1"/>
  <c r="AT418" i="214"/>
  <c r="AV418" i="214" s="1"/>
  <c r="AT301" i="214"/>
  <c r="AV301" i="214" s="1"/>
  <c r="AT512" i="214"/>
  <c r="AV512" i="214" s="1"/>
  <c r="AT515" i="214"/>
  <c r="AV515" i="214" s="1"/>
  <c r="AT304" i="214"/>
  <c r="AV304" i="214" s="1"/>
  <c r="AT287" i="214"/>
  <c r="AV287" i="214" s="1"/>
  <c r="AT203" i="214"/>
  <c r="AV203" i="214" s="1"/>
  <c r="AT297" i="214"/>
  <c r="AV297" i="214" s="1"/>
  <c r="AT261" i="214"/>
  <c r="AV261" i="214" s="1"/>
  <c r="AT305" i="214"/>
  <c r="AV305" i="214" s="1"/>
  <c r="AT369" i="214"/>
  <c r="AV369" i="214" s="1"/>
  <c r="W6" i="214"/>
  <c r="AT209" i="214"/>
  <c r="AV209" i="214" s="1"/>
  <c r="AA6" i="214"/>
  <c r="AK6" i="217"/>
  <c r="S6" i="216"/>
  <c r="O23" i="2" s="1"/>
  <c r="U33" i="217"/>
  <c r="U48" i="222"/>
  <c r="AQ6" i="223"/>
  <c r="AM30" i="2" s="1"/>
  <c r="S6" i="222"/>
  <c r="O29" i="2" s="1"/>
  <c r="AV51" i="223"/>
  <c r="AV42" i="223"/>
  <c r="AV76" i="223"/>
  <c r="AV46" i="223"/>
  <c r="AV19" i="223"/>
  <c r="AV86" i="223"/>
  <c r="AK6" i="223"/>
  <c r="AV75" i="223"/>
  <c r="AV301" i="223"/>
  <c r="AV352" i="223"/>
  <c r="AV31" i="223"/>
  <c r="AT47" i="213"/>
  <c r="AV47" i="213" s="1"/>
  <c r="AT59" i="213"/>
  <c r="AV59" i="213" s="1"/>
  <c r="AT67" i="213"/>
  <c r="AV67" i="213" s="1"/>
  <c r="AT65" i="213"/>
  <c r="AV65" i="213" s="1"/>
  <c r="W6" i="213"/>
  <c r="AT276" i="213"/>
  <c r="AV276" i="213" s="1"/>
  <c r="AT462" i="213"/>
  <c r="AV462" i="213" s="1"/>
  <c r="AT517" i="213"/>
  <c r="AV517" i="213" s="1"/>
  <c r="AT506" i="213"/>
  <c r="AV506" i="213" s="1"/>
  <c r="AT484" i="213"/>
  <c r="AV484" i="213" s="1"/>
  <c r="AT404" i="213"/>
  <c r="AV404" i="213" s="1"/>
  <c r="AT444" i="213"/>
  <c r="AV444" i="213" s="1"/>
  <c r="AT383" i="213"/>
  <c r="AV383" i="213" s="1"/>
  <c r="AT332" i="213"/>
  <c r="AT394" i="213"/>
  <c r="AT361" i="213"/>
  <c r="AV361" i="213" s="1"/>
  <c r="AT282" i="213"/>
  <c r="AV282" i="213" s="1"/>
  <c r="AT180" i="213"/>
  <c r="AV180" i="213" s="1"/>
  <c r="AT207" i="213"/>
  <c r="AV207" i="213" s="1"/>
  <c r="AT261" i="213"/>
  <c r="AV261" i="213" s="1"/>
  <c r="AT170" i="213"/>
  <c r="AT190" i="213"/>
  <c r="AV190" i="213" s="1"/>
  <c r="AT132" i="213"/>
  <c r="AV132" i="213" s="1"/>
  <c r="AT68" i="213"/>
  <c r="AV68" i="213" s="1"/>
  <c r="AT88" i="213"/>
  <c r="AV88" i="213" s="1"/>
  <c r="AT66" i="213"/>
  <c r="AV66" i="213" s="1"/>
  <c r="AT51" i="213"/>
  <c r="AV51" i="213" s="1"/>
  <c r="AT71" i="213"/>
  <c r="AV71" i="213" s="1"/>
  <c r="AT471" i="213"/>
  <c r="AV471" i="213" s="1"/>
  <c r="AT52" i="213"/>
  <c r="AV52" i="213" s="1"/>
  <c r="AT458" i="213"/>
  <c r="AV458" i="213" s="1"/>
  <c r="AT513" i="213"/>
  <c r="AV513" i="213" s="1"/>
  <c r="AT503" i="213"/>
  <c r="AV503" i="213" s="1"/>
  <c r="AT480" i="213"/>
  <c r="AV480" i="213" s="1"/>
  <c r="AT461" i="213"/>
  <c r="AT421" i="213"/>
  <c r="AV421" i="213" s="1"/>
  <c r="AT373" i="213"/>
  <c r="AV373" i="213" s="1"/>
  <c r="AT324" i="213"/>
  <c r="AT370" i="213"/>
  <c r="AV370" i="213" s="1"/>
  <c r="AT353" i="213"/>
  <c r="AV353" i="213" s="1"/>
  <c r="AT278" i="213"/>
  <c r="AT176" i="213"/>
  <c r="AV176" i="213" s="1"/>
  <c r="AT203" i="213"/>
  <c r="AV203" i="213" s="1"/>
  <c r="AT247" i="213"/>
  <c r="AV247" i="213" s="1"/>
  <c r="AT166" i="213"/>
  <c r="AV166" i="213" s="1"/>
  <c r="AT186" i="213"/>
  <c r="AV186" i="213" s="1"/>
  <c r="AT123" i="213"/>
  <c r="AV123" i="213" s="1"/>
  <c r="AT64" i="213"/>
  <c r="AV64" i="213" s="1"/>
  <c r="AT84" i="213"/>
  <c r="AV84" i="213" s="1"/>
  <c r="AT149" i="213"/>
  <c r="AV149" i="213" s="1"/>
  <c r="AT352" i="213"/>
  <c r="AV352" i="213" s="1"/>
  <c r="AT54" i="213"/>
  <c r="AV54" i="213" s="1"/>
  <c r="AT60" i="213"/>
  <c r="AT451" i="213"/>
  <c r="AV451" i="213" s="1"/>
  <c r="AT509" i="213"/>
  <c r="AV509" i="213" s="1"/>
  <c r="AT499" i="213"/>
  <c r="AV499" i="213" s="1"/>
  <c r="AT476" i="213"/>
  <c r="AT452" i="213"/>
  <c r="AV452" i="213" s="1"/>
  <c r="AT414" i="213"/>
  <c r="AV414" i="213" s="1"/>
  <c r="AT344" i="213"/>
  <c r="AV344" i="213" s="1"/>
  <c r="AT321" i="213"/>
  <c r="AT348" i="213"/>
  <c r="AV348" i="213" s="1"/>
  <c r="AT343" i="213"/>
  <c r="AV343" i="213" s="1"/>
  <c r="AT274" i="213"/>
  <c r="AV274" i="213" s="1"/>
  <c r="AT172" i="213"/>
  <c r="AV172" i="213" s="1"/>
  <c r="AT196" i="213"/>
  <c r="AV196" i="213" s="1"/>
  <c r="AT244" i="213"/>
  <c r="AT271" i="213"/>
  <c r="AV271" i="213" s="1"/>
  <c r="AT179" i="213"/>
  <c r="AV179" i="213" s="1"/>
  <c r="AT116" i="213"/>
  <c r="AV116" i="213" s="1"/>
  <c r="AT61" i="213"/>
  <c r="AV61" i="213" s="1"/>
  <c r="AT125" i="213"/>
  <c r="AV125" i="213" s="1"/>
  <c r="AT129" i="213"/>
  <c r="AT73" i="213"/>
  <c r="AV73" i="213" s="1"/>
  <c r="AT13" i="213"/>
  <c r="AV13" i="213" s="1"/>
  <c r="AT86" i="213"/>
  <c r="AV86" i="213" s="1"/>
  <c r="AT447" i="213"/>
  <c r="AV447" i="213" s="1"/>
  <c r="AT502" i="213"/>
  <c r="AT495" i="213"/>
  <c r="AV495" i="213" s="1"/>
  <c r="AT472" i="213"/>
  <c r="AV472" i="213" s="1"/>
  <c r="AT418" i="213"/>
  <c r="AV418" i="213" s="1"/>
  <c r="AT393" i="213"/>
  <c r="AV393" i="213" s="1"/>
  <c r="AT336" i="213"/>
  <c r="AV336" i="213" s="1"/>
  <c r="AT314" i="213"/>
  <c r="AV314" i="213" s="1"/>
  <c r="AT340" i="213"/>
  <c r="AT390" i="213"/>
  <c r="AV390" i="213" s="1"/>
  <c r="AT270" i="213"/>
  <c r="AV270" i="213" s="1"/>
  <c r="AT341" i="213"/>
  <c r="AV341" i="213" s="1"/>
  <c r="AT192" i="213"/>
  <c r="AV192" i="213" s="1"/>
  <c r="AT349" i="213"/>
  <c r="AV349" i="213" s="1"/>
  <c r="AT264" i="213"/>
  <c r="AV264" i="213" s="1"/>
  <c r="AT175" i="213"/>
  <c r="AV175" i="213" s="1"/>
  <c r="AT242" i="213"/>
  <c r="AT57" i="213"/>
  <c r="AV57" i="213" s="1"/>
  <c r="AT146" i="213"/>
  <c r="AV146" i="213" s="1"/>
  <c r="AT119" i="213"/>
  <c r="AV119" i="213" s="1"/>
  <c r="AT75" i="213"/>
  <c r="AV75" i="213" s="1"/>
  <c r="AT109" i="213"/>
  <c r="AV109" i="213" s="1"/>
  <c r="AT284" i="213"/>
  <c r="AV284" i="213" s="1"/>
  <c r="AT29" i="213"/>
  <c r="AV29" i="213" s="1"/>
  <c r="AX29" i="213" s="1"/>
  <c r="AT17" i="213"/>
  <c r="AV17" i="213" s="1"/>
  <c r="AT48" i="213"/>
  <c r="AV48" i="213" s="1"/>
  <c r="AT101" i="213"/>
  <c r="AV101" i="213" s="1"/>
  <c r="AT443" i="213"/>
  <c r="AV443" i="213" s="1"/>
  <c r="AT498" i="213"/>
  <c r="AT491" i="213"/>
  <c r="AV491" i="213" s="1"/>
  <c r="AT438" i="213"/>
  <c r="AV438" i="213" s="1"/>
  <c r="AT399" i="213"/>
  <c r="AV399" i="213" s="1"/>
  <c r="AT389" i="213"/>
  <c r="AV389" i="213" s="1"/>
  <c r="AT326" i="213"/>
  <c r="AV326" i="213" s="1"/>
  <c r="AT310" i="213"/>
  <c r="AV310" i="213" s="1"/>
  <c r="AT330" i="213"/>
  <c r="AV330" i="213" s="1"/>
  <c r="AT364" i="213"/>
  <c r="AV364" i="213" s="1"/>
  <c r="AT290" i="213"/>
  <c r="AV290" i="213" s="1"/>
  <c r="AT279" i="213"/>
  <c r="AT188" i="213"/>
  <c r="AV188" i="213" s="1"/>
  <c r="AT241" i="213"/>
  <c r="AV241" i="213" s="1"/>
  <c r="AT253" i="213"/>
  <c r="AT171" i="213"/>
  <c r="AV171" i="213" s="1"/>
  <c r="AT168" i="213"/>
  <c r="AV168" i="213" s="1"/>
  <c r="AT53" i="213"/>
  <c r="AT140" i="213"/>
  <c r="AV140" i="213" s="1"/>
  <c r="AT90" i="213"/>
  <c r="AV90" i="213" s="1"/>
  <c r="AT369" i="213"/>
  <c r="AV369" i="213" s="1"/>
  <c r="AT21" i="213"/>
  <c r="AV21" i="213" s="1"/>
  <c r="AT50" i="213"/>
  <c r="AV50" i="213" s="1"/>
  <c r="AT439" i="213"/>
  <c r="AV439" i="213" s="1"/>
  <c r="AT494" i="213"/>
  <c r="AV494" i="213" s="1"/>
  <c r="AT459" i="213"/>
  <c r="AV459" i="213" s="1"/>
  <c r="AT406" i="213"/>
  <c r="AV406" i="213" s="1"/>
  <c r="AT396" i="213"/>
  <c r="AV396" i="213" s="1"/>
  <c r="AT382" i="213"/>
  <c r="AV382" i="213" s="1"/>
  <c r="AT320" i="213"/>
  <c r="AT306" i="213"/>
  <c r="AV306" i="213" s="1"/>
  <c r="AT322" i="213"/>
  <c r="AV322" i="213" s="1"/>
  <c r="AT356" i="213"/>
  <c r="AV356" i="213" s="1"/>
  <c r="AT265" i="213"/>
  <c r="AV265" i="213" s="1"/>
  <c r="AT272" i="213"/>
  <c r="AV272" i="213" s="1"/>
  <c r="AT184" i="213"/>
  <c r="AV184" i="213" s="1"/>
  <c r="AT234" i="213"/>
  <c r="AV234" i="213" s="1"/>
  <c r="AT238" i="213"/>
  <c r="AT167" i="213"/>
  <c r="AT163" i="213"/>
  <c r="AV163" i="213" s="1"/>
  <c r="AT49" i="213"/>
  <c r="AV49" i="213" s="1"/>
  <c r="AT134" i="213"/>
  <c r="AV134" i="213" s="1"/>
  <c r="AT25" i="213"/>
  <c r="AV25" i="213" s="1"/>
  <c r="AT42" i="213"/>
  <c r="AT520" i="213"/>
  <c r="AV520" i="213" s="1"/>
  <c r="AT490" i="213"/>
  <c r="AV490" i="213" s="1"/>
  <c r="AT448" i="213"/>
  <c r="AV448" i="213" s="1"/>
  <c r="AT401" i="213"/>
  <c r="AV401" i="213" s="1"/>
  <c r="AT392" i="213"/>
  <c r="AV392" i="213" s="1"/>
  <c r="AT378" i="213"/>
  <c r="AT313" i="213"/>
  <c r="AV313" i="213" s="1"/>
  <c r="AT302" i="213"/>
  <c r="AV302" i="213" s="1"/>
  <c r="AT315" i="213"/>
  <c r="AT333" i="213"/>
  <c r="AV333" i="213" s="1"/>
  <c r="AT257" i="213"/>
  <c r="AT263" i="213"/>
  <c r="AV263" i="213" s="1"/>
  <c r="AT177" i="213"/>
  <c r="AV177" i="213" s="1"/>
  <c r="AT231" i="213"/>
  <c r="AV231" i="213" s="1"/>
  <c r="AT367" i="213"/>
  <c r="AV367" i="213" s="1"/>
  <c r="AT160" i="213"/>
  <c r="AV160" i="213" s="1"/>
  <c r="AT153" i="213"/>
  <c r="AV153" i="213" s="1"/>
  <c r="AT161" i="213"/>
  <c r="AT251" i="213"/>
  <c r="AV251" i="213" s="1"/>
  <c r="AT63" i="213"/>
  <c r="AV63" i="213" s="1"/>
  <c r="AT32" i="213"/>
  <c r="AV32" i="213" s="1"/>
  <c r="AT15" i="213"/>
  <c r="AV15" i="213" s="1"/>
  <c r="AT516" i="213"/>
  <c r="AV516" i="213" s="1"/>
  <c r="AT483" i="213"/>
  <c r="AV483" i="213" s="1"/>
  <c r="AT434" i="213"/>
  <c r="AV434" i="213" s="1"/>
  <c r="AT395" i="213"/>
  <c r="AT388" i="213"/>
  <c r="AT374" i="213"/>
  <c r="AV374" i="213" s="1"/>
  <c r="AT309" i="213"/>
  <c r="AV309" i="213" s="1"/>
  <c r="AT299" i="213"/>
  <c r="AV299" i="213" s="1"/>
  <c r="AT311" i="213"/>
  <c r="AV311" i="213" s="1"/>
  <c r="AT325" i="213"/>
  <c r="AT236" i="213"/>
  <c r="AV236" i="213" s="1"/>
  <c r="AT260" i="213"/>
  <c r="AT173" i="213"/>
  <c r="AV173" i="213" s="1"/>
  <c r="AT227" i="213"/>
  <c r="AV227" i="213" s="1"/>
  <c r="AT259" i="213"/>
  <c r="AV259" i="213" s="1"/>
  <c r="AT156" i="213"/>
  <c r="AV156" i="213" s="1"/>
  <c r="AT127" i="213"/>
  <c r="AV127" i="213" s="1"/>
  <c r="AT142" i="213"/>
  <c r="AV142" i="213" s="1"/>
  <c r="AT157" i="213"/>
  <c r="AV157" i="213" s="1"/>
  <c r="AT216" i="213"/>
  <c r="AV216" i="213" s="1"/>
  <c r="AT250" i="213"/>
  <c r="AV250" i="213" s="1"/>
  <c r="AT155" i="213"/>
  <c r="AV155" i="213" s="1"/>
  <c r="AT34" i="213"/>
  <c r="AV34" i="213" s="1"/>
  <c r="AT500" i="213"/>
  <c r="AV500" i="213" s="1"/>
  <c r="AT493" i="213"/>
  <c r="AV493" i="213" s="1"/>
  <c r="AT460" i="213"/>
  <c r="AT424" i="213"/>
  <c r="AV424" i="213" s="1"/>
  <c r="AT376" i="213"/>
  <c r="AV376" i="213" s="1"/>
  <c r="AT431" i="213"/>
  <c r="AT446" i="213"/>
  <c r="AV446" i="213" s="1"/>
  <c r="AT357" i="213"/>
  <c r="AV357" i="213" s="1"/>
  <c r="AT363" i="213"/>
  <c r="AT288" i="213"/>
  <c r="AV288" i="213" s="1"/>
  <c r="AT316" i="213"/>
  <c r="AV316" i="213" s="1"/>
  <c r="AT214" i="213"/>
  <c r="AV214" i="213" s="1"/>
  <c r="AT255" i="213"/>
  <c r="AV255" i="213" s="1"/>
  <c r="AT150" i="213"/>
  <c r="AT204" i="213"/>
  <c r="AV204" i="213" s="1"/>
  <c r="AT228" i="213"/>
  <c r="AV228" i="213" s="1"/>
  <c r="AT133" i="213"/>
  <c r="AV133" i="213" s="1"/>
  <c r="AT102" i="213"/>
  <c r="AV102" i="213" s="1"/>
  <c r="AT159" i="213"/>
  <c r="AV159" i="213" s="1"/>
  <c r="AT100" i="213"/>
  <c r="AV100" i="213" s="1"/>
  <c r="AT22" i="213"/>
  <c r="AV22" i="213" s="1"/>
  <c r="AT182" i="213"/>
  <c r="AV182" i="213" s="1"/>
  <c r="AT420" i="213"/>
  <c r="AV420" i="213" s="1"/>
  <c r="AT12" i="213"/>
  <c r="AT38" i="213"/>
  <c r="AV38" i="213" s="1"/>
  <c r="AT496" i="213"/>
  <c r="AV496" i="213" s="1"/>
  <c r="AT489" i="213"/>
  <c r="AV489" i="213" s="1"/>
  <c r="AT456" i="213"/>
  <c r="AV456" i="213" s="1"/>
  <c r="AT417" i="213"/>
  <c r="AT372" i="213"/>
  <c r="AV372" i="213" s="1"/>
  <c r="AT429" i="213"/>
  <c r="AV429" i="213" s="1"/>
  <c r="AT400" i="213"/>
  <c r="AV400" i="213" s="1"/>
  <c r="AT347" i="213"/>
  <c r="AV347" i="213" s="1"/>
  <c r="AT355" i="213"/>
  <c r="AT281" i="213"/>
  <c r="AT312" i="213"/>
  <c r="AV312" i="213" s="1"/>
  <c r="AT210" i="213"/>
  <c r="AV210" i="213" s="1"/>
  <c r="AT252" i="213"/>
  <c r="AV252" i="213" s="1"/>
  <c r="AT143" i="213"/>
  <c r="AV143" i="213" s="1"/>
  <c r="AT200" i="213"/>
  <c r="AV200" i="213" s="1"/>
  <c r="AT224" i="213"/>
  <c r="AT126" i="213"/>
  <c r="AV126" i="213" s="1"/>
  <c r="AT98" i="213"/>
  <c r="AV98" i="213" s="1"/>
  <c r="AT151" i="213"/>
  <c r="AV151" i="213" s="1"/>
  <c r="AT93" i="213"/>
  <c r="AV93" i="213" s="1"/>
  <c r="AT26" i="213"/>
  <c r="AV26" i="213" s="1"/>
  <c r="AT335" i="213"/>
  <c r="AV335" i="213" s="1"/>
  <c r="AT40" i="213"/>
  <c r="AV40" i="213" s="1"/>
  <c r="AT24" i="213"/>
  <c r="AV24" i="213" s="1"/>
  <c r="AT80" i="213"/>
  <c r="AV80" i="213" s="1"/>
  <c r="AT478" i="213"/>
  <c r="AV478" i="213" s="1"/>
  <c r="AT469" i="213"/>
  <c r="AV469" i="213" s="1"/>
  <c r="AT423" i="213"/>
  <c r="AV423" i="213" s="1"/>
  <c r="AT329" i="213"/>
  <c r="AT269" i="213"/>
  <c r="AV269" i="213" s="1"/>
  <c r="AT195" i="213"/>
  <c r="AV195" i="213" s="1"/>
  <c r="AT128" i="213"/>
  <c r="AV128" i="213" s="1"/>
  <c r="AT209" i="213"/>
  <c r="AV209" i="213" s="1"/>
  <c r="AT87" i="213"/>
  <c r="AV87" i="213" s="1"/>
  <c r="AT81" i="213"/>
  <c r="AV81" i="213" s="1"/>
  <c r="AT41" i="213"/>
  <c r="AV41" i="213" s="1"/>
  <c r="AT31" i="213"/>
  <c r="AV31" i="213" s="1"/>
  <c r="AT474" i="213"/>
  <c r="AV474" i="213" s="1"/>
  <c r="AT422" i="213"/>
  <c r="AV422" i="213" s="1"/>
  <c r="AT416" i="213"/>
  <c r="AV416" i="213" s="1"/>
  <c r="AT377" i="213"/>
  <c r="AV377" i="213" s="1"/>
  <c r="AT262" i="213"/>
  <c r="AT191" i="213"/>
  <c r="AV191" i="213" s="1"/>
  <c r="AT359" i="213"/>
  <c r="AT205" i="213"/>
  <c r="AV205" i="213" s="1"/>
  <c r="AT83" i="213"/>
  <c r="AV83" i="213" s="1"/>
  <c r="AT78" i="213"/>
  <c r="AV78" i="213" s="1"/>
  <c r="AT44" i="213"/>
  <c r="AV44" i="213" s="1"/>
  <c r="AT46" i="213"/>
  <c r="AV46" i="213" s="1"/>
  <c r="AT35" i="213"/>
  <c r="AV35" i="213" s="1"/>
  <c r="AT105" i="213"/>
  <c r="AV105" i="213" s="1"/>
  <c r="AT467" i="213"/>
  <c r="AV467" i="213" s="1"/>
  <c r="AT415" i="213"/>
  <c r="AV415" i="213" s="1"/>
  <c r="AT409" i="213"/>
  <c r="AV409" i="213" s="1"/>
  <c r="AT350" i="213"/>
  <c r="AV350" i="213" s="1"/>
  <c r="AT258" i="213"/>
  <c r="AV258" i="213" s="1"/>
  <c r="AT187" i="213"/>
  <c r="AT275" i="213"/>
  <c r="AT201" i="213"/>
  <c r="AV201" i="213" s="1"/>
  <c r="AT76" i="213"/>
  <c r="AV76" i="213" s="1"/>
  <c r="AT74" i="213"/>
  <c r="AV74" i="213" s="1"/>
  <c r="AT301" i="213"/>
  <c r="AV301" i="213" s="1"/>
  <c r="AT39" i="213"/>
  <c r="AV39" i="213" s="1"/>
  <c r="AT165" i="213"/>
  <c r="AV165" i="213" s="1"/>
  <c r="AT463" i="213"/>
  <c r="AV463" i="213" s="1"/>
  <c r="AT398" i="213"/>
  <c r="AV398" i="213" s="1"/>
  <c r="AT407" i="213"/>
  <c r="AV407" i="213" s="1"/>
  <c r="AT342" i="213"/>
  <c r="AT254" i="213"/>
  <c r="AT183" i="213"/>
  <c r="AV183" i="213" s="1"/>
  <c r="AT268" i="213"/>
  <c r="AV268" i="213" s="1"/>
  <c r="AT194" i="213"/>
  <c r="AV194" i="213" s="1"/>
  <c r="AT72" i="213"/>
  <c r="AV72" i="213" s="1"/>
  <c r="AT70" i="213"/>
  <c r="AV70" i="213" s="1"/>
  <c r="AT318" i="213"/>
  <c r="AV318" i="213" s="1"/>
  <c r="AT36" i="213"/>
  <c r="AV36" i="213" s="1"/>
  <c r="AT56" i="213"/>
  <c r="AV56" i="213" s="1"/>
  <c r="AT519" i="213"/>
  <c r="AV519" i="213" s="1"/>
  <c r="AT479" i="213"/>
  <c r="AV479" i="213" s="1"/>
  <c r="AT391" i="213"/>
  <c r="AT457" i="213"/>
  <c r="AV457" i="213" s="1"/>
  <c r="AT295" i="213"/>
  <c r="AV295" i="213" s="1"/>
  <c r="AT346" i="213"/>
  <c r="AV346" i="213" s="1"/>
  <c r="AT246" i="213"/>
  <c r="AV246" i="213" s="1"/>
  <c r="AT223" i="213"/>
  <c r="AV223" i="213" s="1"/>
  <c r="AT152" i="213"/>
  <c r="AV152" i="213" s="1"/>
  <c r="AT136" i="213"/>
  <c r="AV136" i="213" s="1"/>
  <c r="AT386" i="213"/>
  <c r="AV386" i="213" s="1"/>
  <c r="AT43" i="213"/>
  <c r="AV43" i="213" s="1"/>
  <c r="AT58" i="213"/>
  <c r="AV58" i="213" s="1"/>
  <c r="AT515" i="213"/>
  <c r="AV515" i="213" s="1"/>
  <c r="AT475" i="213"/>
  <c r="AV475" i="213" s="1"/>
  <c r="AT387" i="213"/>
  <c r="AV387" i="213" s="1"/>
  <c r="AT412" i="213"/>
  <c r="AV412" i="213" s="1"/>
  <c r="AT291" i="213"/>
  <c r="AV291" i="213" s="1"/>
  <c r="AT338" i="213"/>
  <c r="AT294" i="213"/>
  <c r="AV294" i="213" s="1"/>
  <c r="AT219" i="213"/>
  <c r="AV219" i="213" s="1"/>
  <c r="AT145" i="213"/>
  <c r="AV145" i="213" s="1"/>
  <c r="AT124" i="213"/>
  <c r="AT511" i="213"/>
  <c r="AT468" i="213"/>
  <c r="AT384" i="213"/>
  <c r="AV384" i="213" s="1"/>
  <c r="AT405" i="213"/>
  <c r="AV405" i="213" s="1"/>
  <c r="AT287" i="213"/>
  <c r="AV287" i="213" s="1"/>
  <c r="AT328" i="213"/>
  <c r="AV328" i="213" s="1"/>
  <c r="AT243" i="213"/>
  <c r="AV243" i="213" s="1"/>
  <c r="AT212" i="213"/>
  <c r="AV212" i="213" s="1"/>
  <c r="AT141" i="213"/>
  <c r="AV141" i="213" s="1"/>
  <c r="AT286" i="213"/>
  <c r="AV286" i="213" s="1"/>
  <c r="AT14" i="213"/>
  <c r="AV14" i="213" s="1"/>
  <c r="AT97" i="213"/>
  <c r="AV97" i="213" s="1"/>
  <c r="AT507" i="213"/>
  <c r="AV507" i="213" s="1"/>
  <c r="AT464" i="213"/>
  <c r="AV464" i="213" s="1"/>
  <c r="AT380" i="213"/>
  <c r="AV380" i="213" s="1"/>
  <c r="AT397" i="213"/>
  <c r="AV397" i="213" s="1"/>
  <c r="AT280" i="213"/>
  <c r="AT319" i="213"/>
  <c r="AV319" i="213" s="1"/>
  <c r="AT240" i="213"/>
  <c r="AV240" i="213" s="1"/>
  <c r="AT208" i="213"/>
  <c r="AV208" i="213" s="1"/>
  <c r="AT137" i="213"/>
  <c r="AT121" i="213"/>
  <c r="AV121" i="213" s="1"/>
  <c r="AT18" i="213"/>
  <c r="AV18" i="213" s="1"/>
  <c r="AT473" i="213"/>
  <c r="AT514" i="213"/>
  <c r="AV514" i="213" s="1"/>
  <c r="AT440" i="213"/>
  <c r="AV440" i="213" s="1"/>
  <c r="AT331" i="213"/>
  <c r="AV331" i="213" s="1"/>
  <c r="AT358" i="213"/>
  <c r="AT289" i="213"/>
  <c r="AV289" i="213" s="1"/>
  <c r="AT218" i="213"/>
  <c r="AV218" i="213" s="1"/>
  <c r="AT178" i="213"/>
  <c r="AV178" i="213" s="1"/>
  <c r="AT144" i="213"/>
  <c r="AV144" i="213" s="1"/>
  <c r="AT99" i="213"/>
  <c r="AV99" i="213" s="1"/>
  <c r="AT466" i="213"/>
  <c r="AV466" i="213" s="1"/>
  <c r="AT510" i="213"/>
  <c r="AV510" i="213" s="1"/>
  <c r="AT411" i="213"/>
  <c r="AV411" i="213" s="1"/>
  <c r="AT323" i="213"/>
  <c r="AV323" i="213" s="1"/>
  <c r="AT327" i="213"/>
  <c r="AV327" i="213" s="1"/>
  <c r="AT285" i="213"/>
  <c r="AV285" i="213" s="1"/>
  <c r="AT211" i="213"/>
  <c r="AV211" i="213" s="1"/>
  <c r="AT174" i="213"/>
  <c r="AV174" i="213" s="1"/>
  <c r="AT138" i="213"/>
  <c r="AV138" i="213" s="1"/>
  <c r="AT92" i="213"/>
  <c r="AV92" i="213" s="1"/>
  <c r="AT69" i="213"/>
  <c r="AV69" i="213" s="1"/>
  <c r="AT437" i="213"/>
  <c r="AV437" i="213" s="1"/>
  <c r="AT449" i="213"/>
  <c r="AV449" i="213" s="1"/>
  <c r="AT410" i="213"/>
  <c r="AV410" i="213" s="1"/>
  <c r="AT308" i="213"/>
  <c r="AV308" i="213" s="1"/>
  <c r="AT197" i="213"/>
  <c r="AT114" i="213"/>
  <c r="AV114" i="213" s="1"/>
  <c r="AT33" i="213"/>
  <c r="AV33" i="213" s="1"/>
  <c r="AT148" i="213"/>
  <c r="AV148" i="213" s="1"/>
  <c r="AT202" i="213"/>
  <c r="AV202" i="213" s="1"/>
  <c r="AT445" i="213"/>
  <c r="AV445" i="213" s="1"/>
  <c r="AT371" i="213"/>
  <c r="AV371" i="213" s="1"/>
  <c r="AT304" i="213"/>
  <c r="AV304" i="213" s="1"/>
  <c r="AT193" i="213"/>
  <c r="AV193" i="213" s="1"/>
  <c r="AT111" i="213"/>
  <c r="AV111" i="213" s="1"/>
  <c r="AT37" i="213"/>
  <c r="AV37" i="213" s="1"/>
  <c r="AT339" i="213"/>
  <c r="AV339" i="213" s="1"/>
  <c r="AT220" i="213"/>
  <c r="AV220" i="213" s="1"/>
  <c r="AT213" i="213"/>
  <c r="AV213" i="213" s="1"/>
  <c r="AT233" i="213"/>
  <c r="AV233" i="213" s="1"/>
  <c r="AT441" i="213"/>
  <c r="AV441" i="213" s="1"/>
  <c r="AT362" i="213"/>
  <c r="AV362" i="213" s="1"/>
  <c r="AT297" i="213"/>
  <c r="AV297" i="213" s="1"/>
  <c r="AT189" i="213"/>
  <c r="AV189" i="213" s="1"/>
  <c r="AT107" i="213"/>
  <c r="AV107" i="213" s="1"/>
  <c r="AT518" i="213"/>
  <c r="AV518" i="213" s="1"/>
  <c r="AT354" i="213"/>
  <c r="AV354" i="213" s="1"/>
  <c r="AT293" i="213"/>
  <c r="AV293" i="213" s="1"/>
  <c r="AT185" i="213"/>
  <c r="AV185" i="213" s="1"/>
  <c r="AT103" i="213"/>
  <c r="AV103" i="213" s="1"/>
  <c r="AT55" i="213"/>
  <c r="AV55" i="213" s="1"/>
  <c r="AT19" i="213"/>
  <c r="AV19" i="213" s="1"/>
  <c r="AT432" i="213"/>
  <c r="AV432" i="213" s="1"/>
  <c r="AT305" i="213"/>
  <c r="AV305" i="213" s="1"/>
  <c r="AT229" i="213"/>
  <c r="AV229" i="213" s="1"/>
  <c r="AT256" i="213"/>
  <c r="AV256" i="213" s="1"/>
  <c r="AT115" i="213"/>
  <c r="AV115" i="213" s="1"/>
  <c r="AT408" i="213"/>
  <c r="AT206" i="213"/>
  <c r="AV206" i="213" s="1"/>
  <c r="AT89" i="213"/>
  <c r="AV89" i="213" s="1"/>
  <c r="AT403" i="213"/>
  <c r="AV403" i="213" s="1"/>
  <c r="AT23" i="213"/>
  <c r="AV23" i="213" s="1"/>
  <c r="AT430" i="213"/>
  <c r="AV430" i="213" s="1"/>
  <c r="AT298" i="213"/>
  <c r="AV298" i="213" s="1"/>
  <c r="AT225" i="213"/>
  <c r="AT248" i="213"/>
  <c r="AV248" i="213" s="1"/>
  <c r="AT112" i="213"/>
  <c r="AV112" i="213" s="1"/>
  <c r="AT199" i="213"/>
  <c r="AV199" i="213" s="1"/>
  <c r="AT27" i="213"/>
  <c r="AV27" i="213" s="1"/>
  <c r="AT428" i="213"/>
  <c r="AV428" i="213" s="1"/>
  <c r="AT375" i="213"/>
  <c r="AV375" i="213" s="1"/>
  <c r="AT221" i="213"/>
  <c r="AV221" i="213" s="1"/>
  <c r="AT245" i="213"/>
  <c r="AT108" i="213"/>
  <c r="AT131" i="213"/>
  <c r="AV131" i="213" s="1"/>
  <c r="AT77" i="213"/>
  <c r="AV77" i="213" s="1"/>
  <c r="AT30" i="213"/>
  <c r="AV30" i="213" s="1"/>
  <c r="AT426" i="213"/>
  <c r="AV426" i="213" s="1"/>
  <c r="AT365" i="213"/>
  <c r="AT217" i="213"/>
  <c r="AV217" i="213" s="1"/>
  <c r="AT235" i="213"/>
  <c r="AV235" i="213" s="1"/>
  <c r="AT104" i="213"/>
  <c r="AV104" i="213" s="1"/>
  <c r="AT360" i="213"/>
  <c r="AV360" i="213" s="1"/>
  <c r="AT85" i="213"/>
  <c r="AV85" i="213" s="1"/>
  <c r="AT481" i="213"/>
  <c r="AT413" i="213"/>
  <c r="AV413" i="213" s="1"/>
  <c r="AT379" i="213"/>
  <c r="AV379" i="213" s="1"/>
  <c r="AT226" i="213"/>
  <c r="AV226" i="213" s="1"/>
  <c r="AT267" i="213"/>
  <c r="AV267" i="213" s="1"/>
  <c r="AT303" i="213"/>
  <c r="AV303" i="213" s="1"/>
  <c r="AT477" i="213"/>
  <c r="AV477" i="213" s="1"/>
  <c r="AT455" i="213"/>
  <c r="AV455" i="213" s="1"/>
  <c r="AT366" i="213"/>
  <c r="AV366" i="213" s="1"/>
  <c r="AT222" i="213"/>
  <c r="AV222" i="213" s="1"/>
  <c r="AT239" i="213"/>
  <c r="AT454" i="213"/>
  <c r="AV454" i="213" s="1"/>
  <c r="AT512" i="213"/>
  <c r="AV512" i="213" s="1"/>
  <c r="AT381" i="213"/>
  <c r="AV381" i="213" s="1"/>
  <c r="AT307" i="213"/>
  <c r="AV307" i="213" s="1"/>
  <c r="AT169" i="213"/>
  <c r="AV169" i="213" s="1"/>
  <c r="AT120" i="213"/>
  <c r="AT82" i="213"/>
  <c r="AV82" i="213" s="1"/>
  <c r="AT508" i="213"/>
  <c r="AV508" i="213" s="1"/>
  <c r="AT442" i="213"/>
  <c r="AV442" i="213" s="1"/>
  <c r="AT162" i="213"/>
  <c r="AT117" i="213"/>
  <c r="AT501" i="213"/>
  <c r="AT139" i="213"/>
  <c r="AV139" i="213" s="1"/>
  <c r="AT427" i="213"/>
  <c r="AV427" i="213" s="1"/>
  <c r="AT497" i="213"/>
  <c r="AV497" i="213" s="1"/>
  <c r="AT135" i="213"/>
  <c r="AV135" i="213" s="1"/>
  <c r="AT486" i="213"/>
  <c r="AV486" i="213" s="1"/>
  <c r="AT122" i="213"/>
  <c r="AT91" i="213"/>
  <c r="AT425" i="213"/>
  <c r="AV425" i="213" s="1"/>
  <c r="AT337" i="213"/>
  <c r="AV337" i="213" s="1"/>
  <c r="AT482" i="213"/>
  <c r="AV482" i="213" s="1"/>
  <c r="AT118" i="213"/>
  <c r="AV118" i="213" s="1"/>
  <c r="AT465" i="213"/>
  <c r="AV465" i="213" s="1"/>
  <c r="AT110" i="213"/>
  <c r="AV110" i="213" s="1"/>
  <c r="AT450" i="213"/>
  <c r="AV450" i="213" s="1"/>
  <c r="AT106" i="213"/>
  <c r="AT433" i="213"/>
  <c r="AV433" i="213" s="1"/>
  <c r="AT435" i="213"/>
  <c r="AV435" i="213" s="1"/>
  <c r="AT95" i="213"/>
  <c r="AV95" i="213" s="1"/>
  <c r="AT345" i="213"/>
  <c r="AV345" i="213" s="1"/>
  <c r="AT296" i="213"/>
  <c r="AT505" i="213"/>
  <c r="AV505" i="213" s="1"/>
  <c r="AT16" i="213"/>
  <c r="AV16" i="213" s="1"/>
  <c r="AT237" i="213"/>
  <c r="AV237" i="213" s="1"/>
  <c r="AT492" i="213"/>
  <c r="AV492" i="213" s="1"/>
  <c r="AT158" i="213"/>
  <c r="AV158" i="213" s="1"/>
  <c r="AT292" i="213"/>
  <c r="AV292" i="213" s="1"/>
  <c r="AT488" i="213"/>
  <c r="AV488" i="213" s="1"/>
  <c r="AT273" i="213"/>
  <c r="AV273" i="213" s="1"/>
  <c r="AT230" i="213"/>
  <c r="AV230" i="213" s="1"/>
  <c r="AT277" i="213"/>
  <c r="AV277" i="213" s="1"/>
  <c r="AT20" i="213"/>
  <c r="AV20" i="213" s="1"/>
  <c r="AT485" i="213"/>
  <c r="AV485" i="213" s="1"/>
  <c r="AT154" i="213"/>
  <c r="AV154" i="213" s="1"/>
  <c r="R6" i="214"/>
  <c r="S6" i="213"/>
  <c r="O20" i="2" s="1"/>
  <c r="AO6" i="219"/>
  <c r="AK26" i="2" s="1"/>
  <c r="R6" i="213"/>
  <c r="S6" i="215"/>
  <c r="O22" i="2" s="1"/>
  <c r="U110" i="207"/>
  <c r="U49" i="207"/>
  <c r="U38" i="207"/>
  <c r="AX38" i="207" s="1"/>
  <c r="U472" i="207"/>
  <c r="AX472" i="207" s="1"/>
  <c r="U485" i="207"/>
  <c r="AX485" i="207" s="1"/>
  <c r="U516" i="207"/>
  <c r="U429" i="207"/>
  <c r="U434" i="207"/>
  <c r="U354" i="207"/>
  <c r="U348" i="207"/>
  <c r="U56" i="207"/>
  <c r="U469" i="207"/>
  <c r="U481" i="207"/>
  <c r="U512" i="207"/>
  <c r="U425" i="207"/>
  <c r="U430" i="207"/>
  <c r="U347" i="207"/>
  <c r="U86" i="207"/>
  <c r="U43" i="207"/>
  <c r="U465" i="207"/>
  <c r="U477" i="207"/>
  <c r="U508" i="207"/>
  <c r="U421" i="207"/>
  <c r="U426" i="207"/>
  <c r="U343" i="207"/>
  <c r="U340" i="207"/>
  <c r="U58" i="207"/>
  <c r="U23" i="207"/>
  <c r="U48" i="207"/>
  <c r="U46" i="207"/>
  <c r="U461" i="207"/>
  <c r="U473" i="207"/>
  <c r="U501" i="207"/>
  <c r="U517" i="207"/>
  <c r="U422" i="207"/>
  <c r="U339" i="207"/>
  <c r="U16" i="207"/>
  <c r="U68" i="207"/>
  <c r="U50" i="207"/>
  <c r="U102" i="207"/>
  <c r="U450" i="207"/>
  <c r="U462" i="207"/>
  <c r="U493" i="207"/>
  <c r="U509" i="207"/>
  <c r="U411" i="207"/>
  <c r="U328" i="207"/>
  <c r="AX328" i="207" s="1"/>
  <c r="U329" i="207"/>
  <c r="U20" i="207"/>
  <c r="AX20" i="207" s="1"/>
  <c r="U41" i="207"/>
  <c r="U87" i="207"/>
  <c r="U75" i="207"/>
  <c r="U57" i="207"/>
  <c r="U446" i="207"/>
  <c r="U458" i="207"/>
  <c r="AX458" i="207" s="1"/>
  <c r="U489" i="207"/>
  <c r="U502" i="207"/>
  <c r="U407" i="207"/>
  <c r="U324" i="207"/>
  <c r="U31" i="207"/>
  <c r="AX31" i="207" s="1"/>
  <c r="U101" i="207"/>
  <c r="U182" i="207"/>
  <c r="U442" i="207"/>
  <c r="U451" i="207"/>
  <c r="U486" i="207"/>
  <c r="U498" i="207"/>
  <c r="U400" i="207"/>
  <c r="AX400" i="207" s="1"/>
  <c r="U412" i="207"/>
  <c r="U82" i="207"/>
  <c r="U73" i="207"/>
  <c r="U80" i="207"/>
  <c r="U17" i="207"/>
  <c r="U200" i="207"/>
  <c r="AX200" i="207" s="1"/>
  <c r="U506" i="207"/>
  <c r="AX506" i="207" s="1"/>
  <c r="U423" i="207"/>
  <c r="U428" i="207"/>
  <c r="U463" i="207"/>
  <c r="U475" i="207"/>
  <c r="U392" i="207"/>
  <c r="U91" i="207"/>
  <c r="AX91" i="207" s="1"/>
  <c r="U63" i="207"/>
  <c r="U503" i="207"/>
  <c r="U519" i="207"/>
  <c r="U424" i="207"/>
  <c r="U459" i="207"/>
  <c r="AX459" i="207" s="1"/>
  <c r="U468" i="207"/>
  <c r="AX468" i="207" s="1"/>
  <c r="U388" i="207"/>
  <c r="U60" i="207"/>
  <c r="AX60" i="207" s="1"/>
  <c r="U35" i="207"/>
  <c r="U507" i="207"/>
  <c r="U455" i="207"/>
  <c r="AX455" i="207" s="1"/>
  <c r="U406" i="207"/>
  <c r="U355" i="207"/>
  <c r="U292" i="207"/>
  <c r="U293" i="207"/>
  <c r="AX293" i="207" s="1"/>
  <c r="U371" i="207"/>
  <c r="U387" i="207"/>
  <c r="AX387" i="207" s="1"/>
  <c r="U245" i="207"/>
  <c r="U287" i="207"/>
  <c r="U167" i="207"/>
  <c r="U138" i="207"/>
  <c r="U218" i="207"/>
  <c r="U196" i="207"/>
  <c r="AX196" i="207" s="1"/>
  <c r="U51" i="207"/>
  <c r="U150" i="207"/>
  <c r="U105" i="207"/>
  <c r="U12" i="207"/>
  <c r="U259" i="207"/>
  <c r="U104" i="207"/>
  <c r="AX104" i="207" s="1"/>
  <c r="U483" i="207"/>
  <c r="U291" i="207"/>
  <c r="U172" i="207"/>
  <c r="U184" i="207"/>
  <c r="U98" i="207"/>
  <c r="U500" i="207"/>
  <c r="U452" i="207"/>
  <c r="U454" i="207"/>
  <c r="AX454" i="207" s="1"/>
  <c r="U344" i="207"/>
  <c r="U288" i="207"/>
  <c r="U289" i="207"/>
  <c r="U338" i="207"/>
  <c r="U365" i="207"/>
  <c r="U241" i="207"/>
  <c r="U268" i="207"/>
  <c r="U160" i="207"/>
  <c r="AX160" i="207" s="1"/>
  <c r="U135" i="207"/>
  <c r="AX135" i="207" s="1"/>
  <c r="U191" i="207"/>
  <c r="U183" i="207"/>
  <c r="U47" i="207"/>
  <c r="U128" i="207"/>
  <c r="AX128" i="207" s="1"/>
  <c r="U490" i="207"/>
  <c r="AX490" i="207" s="1"/>
  <c r="U299" i="207"/>
  <c r="U203" i="207"/>
  <c r="AX203" i="207" s="1"/>
  <c r="U417" i="207"/>
  <c r="AX417" i="207" s="1"/>
  <c r="U290" i="207"/>
  <c r="U220" i="207"/>
  <c r="U221" i="207"/>
  <c r="U106" i="207"/>
  <c r="U187" i="207"/>
  <c r="U496" i="207"/>
  <c r="U448" i="207"/>
  <c r="AX448" i="207" s="1"/>
  <c r="U381" i="207"/>
  <c r="U336" i="207"/>
  <c r="AX336" i="207" s="1"/>
  <c r="U281" i="207"/>
  <c r="U285" i="207"/>
  <c r="AX285" i="207" s="1"/>
  <c r="U323" i="207"/>
  <c r="U356" i="207"/>
  <c r="U237" i="207"/>
  <c r="AX237" i="207" s="1"/>
  <c r="U257" i="207"/>
  <c r="U156" i="207"/>
  <c r="U117" i="207"/>
  <c r="U188" i="207"/>
  <c r="U161" i="207"/>
  <c r="U44" i="207"/>
  <c r="U125" i="207"/>
  <c r="U65" i="207"/>
  <c r="AX65" i="207" s="1"/>
  <c r="U146" i="207"/>
  <c r="AX146" i="207" s="1"/>
  <c r="U420" i="207"/>
  <c r="AX420" i="207" s="1"/>
  <c r="U492" i="207"/>
  <c r="U444" i="207"/>
  <c r="U377" i="207"/>
  <c r="AX377" i="207" s="1"/>
  <c r="U333" i="207"/>
  <c r="U277" i="207"/>
  <c r="U282" i="207"/>
  <c r="U320" i="207"/>
  <c r="AX320" i="207" s="1"/>
  <c r="U331" i="207"/>
  <c r="U230" i="207"/>
  <c r="U247" i="207"/>
  <c r="U152" i="207"/>
  <c r="U212" i="207"/>
  <c r="U166" i="207"/>
  <c r="U158" i="207"/>
  <c r="U40" i="207"/>
  <c r="U204" i="207"/>
  <c r="U72" i="207"/>
  <c r="U199" i="207"/>
  <c r="U29" i="207"/>
  <c r="AX29" i="207" s="1"/>
  <c r="U254" i="207"/>
  <c r="U126" i="207"/>
  <c r="U491" i="207"/>
  <c r="U122" i="207"/>
  <c r="U140" i="207"/>
  <c r="U518" i="207"/>
  <c r="U466" i="207"/>
  <c r="U440" i="207"/>
  <c r="AX440" i="207" s="1"/>
  <c r="U373" i="207"/>
  <c r="AX373" i="207" s="1"/>
  <c r="U325" i="207"/>
  <c r="AX325" i="207" s="1"/>
  <c r="U273" i="207"/>
  <c r="U278" i="207"/>
  <c r="U313" i="207"/>
  <c r="U326" i="207"/>
  <c r="U226" i="207"/>
  <c r="U243" i="207"/>
  <c r="AX243" i="207" s="1"/>
  <c r="U145" i="207"/>
  <c r="U185" i="207"/>
  <c r="U144" i="207"/>
  <c r="U136" i="207"/>
  <c r="U36" i="207"/>
  <c r="U192" i="207"/>
  <c r="AX192" i="207" s="1"/>
  <c r="U119" i="207"/>
  <c r="AX119" i="207" s="1"/>
  <c r="U495" i="207"/>
  <c r="AX495" i="207" s="1"/>
  <c r="U294" i="207"/>
  <c r="AX294" i="207" s="1"/>
  <c r="U149" i="207"/>
  <c r="U353" i="207"/>
  <c r="U127" i="207"/>
  <c r="AX127" i="207" s="1"/>
  <c r="U162" i="207"/>
  <c r="U151" i="207"/>
  <c r="AX151" i="207" s="1"/>
  <c r="U67" i="207"/>
  <c r="AX67" i="207" s="1"/>
  <c r="U514" i="207"/>
  <c r="U447" i="207"/>
  <c r="U433" i="207"/>
  <c r="AX433" i="207" s="1"/>
  <c r="U366" i="207"/>
  <c r="U418" i="207"/>
  <c r="U269" i="207"/>
  <c r="AX269" i="207" s="1"/>
  <c r="U274" i="207"/>
  <c r="U309" i="207"/>
  <c r="U384" i="207"/>
  <c r="U222" i="207"/>
  <c r="U239" i="207"/>
  <c r="U141" i="207"/>
  <c r="U180" i="207"/>
  <c r="U124" i="207"/>
  <c r="AX124" i="207" s="1"/>
  <c r="U115" i="207"/>
  <c r="U32" i="207"/>
  <c r="U170" i="207"/>
  <c r="U94" i="207"/>
  <c r="AX94" i="207" s="1"/>
  <c r="U471" i="207"/>
  <c r="U432" i="207"/>
  <c r="U364" i="207"/>
  <c r="U225" i="207"/>
  <c r="AX225" i="207" s="1"/>
  <c r="U397" i="207"/>
  <c r="U261" i="207"/>
  <c r="U176" i="207"/>
  <c r="U39" i="207"/>
  <c r="AX39" i="207" s="1"/>
  <c r="U510" i="207"/>
  <c r="U443" i="207"/>
  <c r="U513" i="207"/>
  <c r="U362" i="207"/>
  <c r="AX362" i="207" s="1"/>
  <c r="U410" i="207"/>
  <c r="U262" i="207"/>
  <c r="U270" i="207"/>
  <c r="U305" i="207"/>
  <c r="U375" i="207"/>
  <c r="U301" i="207"/>
  <c r="U235" i="207"/>
  <c r="U137" i="207"/>
  <c r="U177" i="207"/>
  <c r="AX177" i="207" s="1"/>
  <c r="U233" i="207"/>
  <c r="AX233" i="207" s="1"/>
  <c r="U112" i="207"/>
  <c r="AX112" i="207" s="1"/>
  <c r="U25" i="207"/>
  <c r="U134" i="207"/>
  <c r="AX134" i="207" s="1"/>
  <c r="U216" i="207"/>
  <c r="U332" i="207"/>
  <c r="U255" i="207"/>
  <c r="U26" i="207"/>
  <c r="U211" i="207"/>
  <c r="U499" i="207"/>
  <c r="AX499" i="207" s="1"/>
  <c r="U439" i="207"/>
  <c r="AX439" i="207" s="1"/>
  <c r="U494" i="207"/>
  <c r="AX494" i="207" s="1"/>
  <c r="U358" i="207"/>
  <c r="AX358" i="207" s="1"/>
  <c r="U488" i="207"/>
  <c r="AX488" i="207" s="1"/>
  <c r="U258" i="207"/>
  <c r="U263" i="207"/>
  <c r="U298" i="207"/>
  <c r="U318" i="207"/>
  <c r="U306" i="207"/>
  <c r="U228" i="207"/>
  <c r="U133" i="207"/>
  <c r="AX133" i="207" s="1"/>
  <c r="U163" i="207"/>
  <c r="U210" i="207"/>
  <c r="U108" i="207"/>
  <c r="U21" i="207"/>
  <c r="U217" i="207"/>
  <c r="AX217" i="207" s="1"/>
  <c r="U505" i="207"/>
  <c r="AX505" i="207" s="1"/>
  <c r="U403" i="207"/>
  <c r="AX403" i="207" s="1"/>
  <c r="U224" i="207"/>
  <c r="U197" i="207"/>
  <c r="U168" i="207"/>
  <c r="AX168" i="207" s="1"/>
  <c r="U404" i="207"/>
  <c r="U100" i="207"/>
  <c r="U24" i="207"/>
  <c r="U83" i="207"/>
  <c r="U476" i="207"/>
  <c r="U405" i="207"/>
  <c r="AX405" i="207" s="1"/>
  <c r="U460" i="207"/>
  <c r="U389" i="207"/>
  <c r="U408" i="207"/>
  <c r="U390" i="207"/>
  <c r="AX390" i="207" s="1"/>
  <c r="U376" i="207"/>
  <c r="AX376" i="207" s="1"/>
  <c r="U275" i="207"/>
  <c r="AX275" i="207" s="1"/>
  <c r="U360" i="207"/>
  <c r="U238" i="207"/>
  <c r="U205" i="207"/>
  <c r="U193" i="207"/>
  <c r="U103" i="207"/>
  <c r="AX103" i="207" s="1"/>
  <c r="U131" i="207"/>
  <c r="U85" i="207"/>
  <c r="U142" i="207"/>
  <c r="AX142" i="207" s="1"/>
  <c r="U116" i="207"/>
  <c r="U34" i="207"/>
  <c r="U42" i="207"/>
  <c r="AX42" i="207" s="1"/>
  <c r="U352" i="207"/>
  <c r="U129" i="207"/>
  <c r="U346" i="207"/>
  <c r="U154" i="207"/>
  <c r="AX154" i="207" s="1"/>
  <c r="U78" i="207"/>
  <c r="U27" i="207"/>
  <c r="U435" i="207"/>
  <c r="U445" i="207"/>
  <c r="U315" i="207"/>
  <c r="U342" i="207"/>
  <c r="AX342" i="207" s="1"/>
  <c r="U314" i="207"/>
  <c r="U132" i="207"/>
  <c r="U74" i="207"/>
  <c r="AX74" i="207" s="1"/>
  <c r="U195" i="207"/>
  <c r="U114" i="207"/>
  <c r="U457" i="207"/>
  <c r="U398" i="207"/>
  <c r="U456" i="207"/>
  <c r="AX456" i="207" s="1"/>
  <c r="U382" i="207"/>
  <c r="AX382" i="207" s="1"/>
  <c r="U383" i="207"/>
  <c r="AX383" i="207" s="1"/>
  <c r="U357" i="207"/>
  <c r="U350" i="207"/>
  <c r="U271" i="207"/>
  <c r="U280" i="207"/>
  <c r="U234" i="207"/>
  <c r="U201" i="207"/>
  <c r="U157" i="207"/>
  <c r="U99" i="207"/>
  <c r="U121" i="207"/>
  <c r="U81" i="207"/>
  <c r="U139" i="207"/>
  <c r="U69" i="207"/>
  <c r="U14" i="207"/>
  <c r="U143" i="207"/>
  <c r="U123" i="207"/>
  <c r="U438" i="207"/>
  <c r="U520" i="207"/>
  <c r="U449" i="207"/>
  <c r="AX449" i="207" s="1"/>
  <c r="U378" i="207"/>
  <c r="U327" i="207"/>
  <c r="U319" i="207"/>
  <c r="U264" i="207"/>
  <c r="U335" i="207"/>
  <c r="AX335" i="207" s="1"/>
  <c r="U231" i="207"/>
  <c r="U194" i="207"/>
  <c r="U92" i="207"/>
  <c r="U97" i="207"/>
  <c r="AX97" i="207" s="1"/>
  <c r="U236" i="207"/>
  <c r="U18" i="207"/>
  <c r="AX18" i="207" s="1"/>
  <c r="U284" i="207"/>
  <c r="U165" i="207"/>
  <c r="U497" i="207"/>
  <c r="U374" i="207"/>
  <c r="U316" i="207"/>
  <c r="AX316" i="207" s="1"/>
  <c r="U260" i="207"/>
  <c r="U349" i="207"/>
  <c r="U190" i="207"/>
  <c r="AX190" i="207" s="1"/>
  <c r="U88" i="207"/>
  <c r="AX88" i="207" s="1"/>
  <c r="U372" i="207"/>
  <c r="U229" i="207"/>
  <c r="AX229" i="207" s="1"/>
  <c r="U30" i="207"/>
  <c r="U393" i="207"/>
  <c r="U361" i="207"/>
  <c r="U310" i="207"/>
  <c r="U155" i="207"/>
  <c r="U311" i="207"/>
  <c r="U394" i="207"/>
  <c r="U109" i="207"/>
  <c r="U478" i="207"/>
  <c r="U15" i="207"/>
  <c r="U321" i="207"/>
  <c r="AX321" i="207" s="1"/>
  <c r="U484" i="207"/>
  <c r="U370" i="207"/>
  <c r="U386" i="207"/>
  <c r="U213" i="207"/>
  <c r="U276" i="207"/>
  <c r="U413" i="207"/>
  <c r="U118" i="207"/>
  <c r="U307" i="207"/>
  <c r="AX307" i="207" s="1"/>
  <c r="U37" i="207"/>
  <c r="U482" i="207"/>
  <c r="AX482" i="207" s="1"/>
  <c r="U474" i="207"/>
  <c r="U178" i="207"/>
  <c r="U480" i="207"/>
  <c r="U367" i="207"/>
  <c r="U380" i="207"/>
  <c r="AX380" i="207" s="1"/>
  <c r="U209" i="207"/>
  <c r="U227" i="207"/>
  <c r="AX227" i="207" s="1"/>
  <c r="U66" i="207"/>
  <c r="U253" i="207"/>
  <c r="U55" i="207"/>
  <c r="U207" i="207"/>
  <c r="U64" i="207"/>
  <c r="AX64" i="207" s="1"/>
  <c r="U431" i="207"/>
  <c r="U363" i="207"/>
  <c r="AX363" i="207" s="1"/>
  <c r="U286" i="207"/>
  <c r="U186" i="207"/>
  <c r="U223" i="207"/>
  <c r="U52" i="207"/>
  <c r="U13" i="207"/>
  <c r="U120" i="207"/>
  <c r="AX120" i="207" s="1"/>
  <c r="U76" i="207"/>
  <c r="U71" i="207"/>
  <c r="U427" i="207"/>
  <c r="AX427" i="207" s="1"/>
  <c r="U359" i="207"/>
  <c r="U279" i="207"/>
  <c r="AX279" i="207" s="1"/>
  <c r="U179" i="207"/>
  <c r="U208" i="207"/>
  <c r="U54" i="207"/>
  <c r="U244" i="207"/>
  <c r="U303" i="207"/>
  <c r="U296" i="207"/>
  <c r="U515" i="207"/>
  <c r="U379" i="207"/>
  <c r="U256" i="207"/>
  <c r="U175" i="207"/>
  <c r="U93" i="207"/>
  <c r="U61" i="207"/>
  <c r="U53" i="207"/>
  <c r="U214" i="207"/>
  <c r="U511" i="207"/>
  <c r="U391" i="207"/>
  <c r="U252" i="207"/>
  <c r="U171" i="207"/>
  <c r="AX171" i="207" s="1"/>
  <c r="U89" i="207"/>
  <c r="U70" i="207"/>
  <c r="U59" i="207"/>
  <c r="AX59" i="207" s="1"/>
  <c r="U248" i="207"/>
  <c r="U330" i="207"/>
  <c r="U19" i="207"/>
  <c r="AX19" i="207" s="1"/>
  <c r="U467" i="207"/>
  <c r="U322" i="207"/>
  <c r="AX322" i="207" s="1"/>
  <c r="U302" i="207"/>
  <c r="U174" i="207"/>
  <c r="AX174" i="207" s="1"/>
  <c r="U148" i="207"/>
  <c r="U90" i="207"/>
  <c r="U415" i="207"/>
  <c r="U77" i="207"/>
  <c r="U251" i="207"/>
  <c r="AX251" i="207" s="1"/>
  <c r="U173" i="207"/>
  <c r="U95" i="207"/>
  <c r="U414" i="207"/>
  <c r="U395" i="207"/>
  <c r="U341" i="207"/>
  <c r="U159" i="207"/>
  <c r="AX159" i="207" s="1"/>
  <c r="U479" i="207"/>
  <c r="AX479" i="207" s="1"/>
  <c r="U312" i="207"/>
  <c r="U295" i="207"/>
  <c r="U111" i="207"/>
  <c r="U219" i="207"/>
  <c r="U250" i="207"/>
  <c r="AX250" i="207" s="1"/>
  <c r="U267" i="207"/>
  <c r="AX267" i="207" s="1"/>
  <c r="U441" i="207"/>
  <c r="U246" i="207"/>
  <c r="U84" i="207"/>
  <c r="U242" i="207"/>
  <c r="U396" i="207"/>
  <c r="U345" i="207"/>
  <c r="U437" i="207"/>
  <c r="U240" i="207"/>
  <c r="U33" i="207"/>
  <c r="U464" i="207"/>
  <c r="U308" i="207"/>
  <c r="AX308" i="207" s="1"/>
  <c r="U265" i="207"/>
  <c r="AX265" i="207" s="1"/>
  <c r="U107" i="207"/>
  <c r="U206" i="207"/>
  <c r="U304" i="207"/>
  <c r="AX304" i="207" s="1"/>
  <c r="U189" i="207"/>
  <c r="AX189" i="207" s="1"/>
  <c r="U297" i="207"/>
  <c r="U153" i="207"/>
  <c r="AX153" i="207" s="1"/>
  <c r="U369" i="207"/>
  <c r="U272" i="207"/>
  <c r="U22" i="207"/>
  <c r="U399" i="207"/>
  <c r="U401" i="207"/>
  <c r="AX401" i="207" s="1"/>
  <c r="U337" i="207"/>
  <c r="U169" i="207"/>
  <c r="U202" i="207"/>
  <c r="AX202" i="207" s="1"/>
  <c r="U416" i="207"/>
  <c r="U409" i="207"/>
  <c r="I6" i="207"/>
  <c r="AN6" i="208"/>
  <c r="AJ15" i="2" s="1"/>
  <c r="R6" i="211"/>
  <c r="S6" i="211"/>
  <c r="O18" i="2" s="1"/>
  <c r="U143" i="209"/>
  <c r="L6" i="209"/>
  <c r="U146" i="212"/>
  <c r="U50" i="212"/>
  <c r="U476" i="212"/>
  <c r="U507" i="212"/>
  <c r="U508" i="212"/>
  <c r="U421" i="212"/>
  <c r="U441" i="212"/>
  <c r="U391" i="212"/>
  <c r="U366" i="212"/>
  <c r="U344" i="212"/>
  <c r="U296" i="212"/>
  <c r="U297" i="212"/>
  <c r="U298" i="212"/>
  <c r="U267" i="212"/>
  <c r="U220" i="212"/>
  <c r="U202" i="212"/>
  <c r="U222" i="212"/>
  <c r="U185" i="212"/>
  <c r="U163" i="212"/>
  <c r="U124" i="212"/>
  <c r="U159" i="212"/>
  <c r="U171" i="212"/>
  <c r="U95" i="212"/>
  <c r="U301" i="212"/>
  <c r="U97" i="212"/>
  <c r="U106" i="212"/>
  <c r="U76" i="212"/>
  <c r="U472" i="212"/>
  <c r="U500" i="212"/>
  <c r="U501" i="212"/>
  <c r="U418" i="212"/>
  <c r="U434" i="212"/>
  <c r="U387" i="212"/>
  <c r="U362" i="212"/>
  <c r="U340" i="212"/>
  <c r="U292" i="212"/>
  <c r="U293" i="212"/>
  <c r="U294" i="212"/>
  <c r="U261" i="212"/>
  <c r="U213" i="212"/>
  <c r="U195" i="212"/>
  <c r="U218" i="212"/>
  <c r="U179" i="212"/>
  <c r="U160" i="212"/>
  <c r="U120" i="212"/>
  <c r="U156" i="212"/>
  <c r="U280" i="212"/>
  <c r="U16" i="212"/>
  <c r="U469" i="212"/>
  <c r="U496" i="212"/>
  <c r="U497" i="212"/>
  <c r="U414" i="212"/>
  <c r="U430" i="212"/>
  <c r="U384" i="212"/>
  <c r="U407" i="212"/>
  <c r="U336" i="212"/>
  <c r="U288" i="212"/>
  <c r="U289" i="212"/>
  <c r="U290" i="212"/>
  <c r="U253" i="212"/>
  <c r="U328" i="212"/>
  <c r="U191" i="212"/>
  <c r="U211" i="212"/>
  <c r="U157" i="212"/>
  <c r="U133" i="212"/>
  <c r="U116" i="212"/>
  <c r="U138" i="212"/>
  <c r="U20" i="212"/>
  <c r="U131" i="212"/>
  <c r="U216" i="212"/>
  <c r="U38" i="212"/>
  <c r="U110" i="212"/>
  <c r="U465" i="212"/>
  <c r="U492" i="212"/>
  <c r="U493" i="212"/>
  <c r="U410" i="212"/>
  <c r="U426" i="212"/>
  <c r="U380" i="212"/>
  <c r="U386" i="212"/>
  <c r="U333" i="212"/>
  <c r="U281" i="212"/>
  <c r="U285" i="212"/>
  <c r="U286" i="212"/>
  <c r="U234" i="212"/>
  <c r="U302" i="212"/>
  <c r="U187" i="212"/>
  <c r="U207" i="212"/>
  <c r="U136" i="212"/>
  <c r="U314" i="212"/>
  <c r="U109" i="212"/>
  <c r="U205" i="212"/>
  <c r="U31" i="212"/>
  <c r="U24" i="212"/>
  <c r="U132" i="212"/>
  <c r="U33" i="212"/>
  <c r="U53" i="212"/>
  <c r="U461" i="212"/>
  <c r="U485" i="212"/>
  <c r="U489" i="212"/>
  <c r="U517" i="212"/>
  <c r="U422" i="212"/>
  <c r="U376" i="212"/>
  <c r="U352" i="212"/>
  <c r="U329" i="212"/>
  <c r="U277" i="212"/>
  <c r="U282" i="212"/>
  <c r="U279" i="212"/>
  <c r="U231" i="212"/>
  <c r="U246" i="212"/>
  <c r="U183" i="212"/>
  <c r="U203" i="212"/>
  <c r="U126" i="212"/>
  <c r="U155" i="212"/>
  <c r="U105" i="212"/>
  <c r="U190" i="212"/>
  <c r="U34" i="212"/>
  <c r="U284" i="212"/>
  <c r="U15" i="212"/>
  <c r="U457" i="212"/>
  <c r="U481" i="212"/>
  <c r="U486" i="212"/>
  <c r="U513" i="212"/>
  <c r="U454" i="212"/>
  <c r="U372" i="212"/>
  <c r="U413" i="212"/>
  <c r="U325" i="212"/>
  <c r="U273" i="212"/>
  <c r="U278" i="212"/>
  <c r="U275" i="212"/>
  <c r="U227" i="212"/>
  <c r="U238" i="212"/>
  <c r="U291" i="212"/>
  <c r="U196" i="212"/>
  <c r="U122" i="212"/>
  <c r="U152" i="212"/>
  <c r="U101" i="212"/>
  <c r="U170" i="212"/>
  <c r="U117" i="212"/>
  <c r="U42" i="212"/>
  <c r="U165" i="212"/>
  <c r="U19" i="212"/>
  <c r="U121" i="212"/>
  <c r="U40" i="212"/>
  <c r="U450" i="212"/>
  <c r="U477" i="212"/>
  <c r="U482" i="212"/>
  <c r="U509" i="212"/>
  <c r="U411" i="212"/>
  <c r="U365" i="212"/>
  <c r="U404" i="212"/>
  <c r="U321" i="212"/>
  <c r="U269" i="212"/>
  <c r="U274" i="212"/>
  <c r="U271" i="212"/>
  <c r="U223" i="212"/>
  <c r="U306" i="212"/>
  <c r="U244" i="212"/>
  <c r="U192" i="212"/>
  <c r="U118" i="212"/>
  <c r="U149" i="212"/>
  <c r="U94" i="212"/>
  <c r="U167" i="212"/>
  <c r="U129" i="212"/>
  <c r="U49" i="212"/>
  <c r="U39" i="212"/>
  <c r="U23" i="212"/>
  <c r="U174" i="212"/>
  <c r="U446" i="212"/>
  <c r="U473" i="212"/>
  <c r="U478" i="212"/>
  <c r="U502" i="212"/>
  <c r="U405" i="212"/>
  <c r="U361" i="212"/>
  <c r="U401" i="212"/>
  <c r="U375" i="212"/>
  <c r="U262" i="212"/>
  <c r="U270" i="212"/>
  <c r="U264" i="212"/>
  <c r="U219" i="212"/>
  <c r="U233" i="212"/>
  <c r="U236" i="212"/>
  <c r="U188" i="212"/>
  <c r="U111" i="212"/>
  <c r="U140" i="212"/>
  <c r="U90" i="212"/>
  <c r="U151" i="212"/>
  <c r="U57" i="212"/>
  <c r="U56" i="212"/>
  <c r="U14" i="212"/>
  <c r="U100" i="212"/>
  <c r="U510" i="212"/>
  <c r="U427" i="212"/>
  <c r="U447" i="212"/>
  <c r="U455" i="212"/>
  <c r="U479" i="212"/>
  <c r="U379" i="212"/>
  <c r="U415" i="212"/>
  <c r="U378" i="212"/>
  <c r="U349" i="212"/>
  <c r="U239" i="212"/>
  <c r="U356" i="212"/>
  <c r="U241" i="212"/>
  <c r="U248" i="212"/>
  <c r="U257" i="212"/>
  <c r="U268" i="212"/>
  <c r="U162" i="212"/>
  <c r="U88" i="212"/>
  <c r="U161" i="212"/>
  <c r="U67" i="212"/>
  <c r="U25" i="212"/>
  <c r="U29" i="212"/>
  <c r="U114" i="212"/>
  <c r="U80" i="212"/>
  <c r="U44" i="212"/>
  <c r="U63" i="212"/>
  <c r="U18" i="212"/>
  <c r="U104" i="212"/>
  <c r="U66" i="212"/>
  <c r="U506" i="212"/>
  <c r="U423" i="212"/>
  <c r="U443" i="212"/>
  <c r="U452" i="212"/>
  <c r="U475" i="212"/>
  <c r="U403" i="212"/>
  <c r="U400" i="212"/>
  <c r="U374" i="212"/>
  <c r="U353" i="212"/>
  <c r="U364" i="212"/>
  <c r="U354" i="212"/>
  <c r="U237" i="212"/>
  <c r="U240" i="212"/>
  <c r="U229" i="212"/>
  <c r="U327" i="212"/>
  <c r="U158" i="212"/>
  <c r="U84" i="212"/>
  <c r="U134" i="212"/>
  <c r="U60" i="212"/>
  <c r="U37" i="212"/>
  <c r="U505" i="212"/>
  <c r="U123" i="212"/>
  <c r="U72" i="212"/>
  <c r="U511" i="212"/>
  <c r="U425" i="212"/>
  <c r="U395" i="212"/>
  <c r="U348" i="212"/>
  <c r="U304" i="212"/>
  <c r="U324" i="212"/>
  <c r="U206" i="212"/>
  <c r="U242" i="212"/>
  <c r="U128" i="212"/>
  <c r="U201" i="212"/>
  <c r="U46" i="212"/>
  <c r="U466" i="212"/>
  <c r="U498" i="212"/>
  <c r="U357" i="212"/>
  <c r="U369" i="212"/>
  <c r="U331" i="212"/>
  <c r="U212" i="212"/>
  <c r="U335" i="212"/>
  <c r="U107" i="212"/>
  <c r="U86" i="212"/>
  <c r="U194" i="212"/>
  <c r="U47" i="212"/>
  <c r="U142" i="212"/>
  <c r="U462" i="212"/>
  <c r="U494" i="212"/>
  <c r="U488" i="212"/>
  <c r="U341" i="212"/>
  <c r="U316" i="212"/>
  <c r="U208" i="212"/>
  <c r="U320" i="212"/>
  <c r="U103" i="212"/>
  <c r="U82" i="212"/>
  <c r="U54" i="212"/>
  <c r="U518" i="212"/>
  <c r="U458" i="212"/>
  <c r="U490" i="212"/>
  <c r="U437" i="212"/>
  <c r="U338" i="212"/>
  <c r="U371" i="212"/>
  <c r="U204" i="212"/>
  <c r="U295" i="212"/>
  <c r="U99" i="212"/>
  <c r="U75" i="212"/>
  <c r="U125" i="212"/>
  <c r="U55" i="212"/>
  <c r="U514" i="212"/>
  <c r="U451" i="212"/>
  <c r="U483" i="212"/>
  <c r="U424" i="212"/>
  <c r="U323" i="212"/>
  <c r="U358" i="212"/>
  <c r="U326" i="212"/>
  <c r="U272" i="212"/>
  <c r="U92" i="212"/>
  <c r="U71" i="212"/>
  <c r="U59" i="212"/>
  <c r="U22" i="212"/>
  <c r="U70" i="212"/>
  <c r="U503" i="212"/>
  <c r="U439" i="212"/>
  <c r="U468" i="212"/>
  <c r="U396" i="212"/>
  <c r="U347" i="212"/>
  <c r="U350" i="212"/>
  <c r="U318" i="212"/>
  <c r="U299" i="212"/>
  <c r="U77" i="212"/>
  <c r="U186" i="212"/>
  <c r="U83" i="212"/>
  <c r="U26" i="212"/>
  <c r="U74" i="212"/>
  <c r="U499" i="212"/>
  <c r="U432" i="212"/>
  <c r="U464" i="212"/>
  <c r="U392" i="212"/>
  <c r="U330" i="212"/>
  <c r="U337" i="212"/>
  <c r="U259" i="212"/>
  <c r="U276" i="212"/>
  <c r="U73" i="212"/>
  <c r="U178" i="212"/>
  <c r="U250" i="212"/>
  <c r="U32" i="212"/>
  <c r="U78" i="212"/>
  <c r="U495" i="212"/>
  <c r="U428" i="212"/>
  <c r="U460" i="212"/>
  <c r="U388" i="212"/>
  <c r="U315" i="212"/>
  <c r="U322" i="212"/>
  <c r="U251" i="212"/>
  <c r="U263" i="212"/>
  <c r="U69" i="212"/>
  <c r="U175" i="212"/>
  <c r="U115" i="212"/>
  <c r="U87" i="212"/>
  <c r="U30" i="212"/>
  <c r="U438" i="212"/>
  <c r="U467" i="212"/>
  <c r="U394" i="212"/>
  <c r="U393" i="212"/>
  <c r="U254" i="212"/>
  <c r="U256" i="212"/>
  <c r="U310" i="212"/>
  <c r="U177" i="212"/>
  <c r="U166" i="212"/>
  <c r="U13" i="212"/>
  <c r="U85" i="212"/>
  <c r="U41" i="212"/>
  <c r="U435" i="212"/>
  <c r="U463" i="212"/>
  <c r="U390" i="212"/>
  <c r="U389" i="212"/>
  <c r="U247" i="212"/>
  <c r="U252" i="212"/>
  <c r="U287" i="212"/>
  <c r="U173" i="212"/>
  <c r="U137" i="212"/>
  <c r="U17" i="212"/>
  <c r="U89" i="212"/>
  <c r="U36" i="212"/>
  <c r="U64" i="212"/>
  <c r="U444" i="212"/>
  <c r="U367" i="212"/>
  <c r="U319" i="212"/>
  <c r="U150" i="212"/>
  <c r="U93" i="212"/>
  <c r="U420" i="212"/>
  <c r="U440" i="212"/>
  <c r="U363" i="212"/>
  <c r="U360" i="212"/>
  <c r="U143" i="212"/>
  <c r="U52" i="212"/>
  <c r="U383" i="212"/>
  <c r="U265" i="212"/>
  <c r="U108" i="212"/>
  <c r="U68" i="212"/>
  <c r="U433" i="212"/>
  <c r="U359" i="212"/>
  <c r="U346" i="212"/>
  <c r="U139" i="212"/>
  <c r="U61" i="212"/>
  <c r="U429" i="212"/>
  <c r="U355" i="212"/>
  <c r="U332" i="212"/>
  <c r="U135" i="212"/>
  <c r="U209" i="212"/>
  <c r="U35" i="212"/>
  <c r="U491" i="212"/>
  <c r="U456" i="212"/>
  <c r="U311" i="212"/>
  <c r="U235" i="212"/>
  <c r="U65" i="212"/>
  <c r="U48" i="212"/>
  <c r="U431" i="212"/>
  <c r="U243" i="212"/>
  <c r="U180" i="212"/>
  <c r="U339" i="212"/>
  <c r="U484" i="212"/>
  <c r="U449" i="212"/>
  <c r="U307" i="212"/>
  <c r="U228" i="212"/>
  <c r="U58" i="212"/>
  <c r="U127" i="212"/>
  <c r="U471" i="212"/>
  <c r="U43" i="212"/>
  <c r="U480" i="212"/>
  <c r="U445" i="212"/>
  <c r="U303" i="212"/>
  <c r="U224" i="212"/>
  <c r="U168" i="212"/>
  <c r="U225" i="212"/>
  <c r="U27" i="212"/>
  <c r="U442" i="212"/>
  <c r="U398" i="212"/>
  <c r="U258" i="212"/>
  <c r="U199" i="212"/>
  <c r="U193" i="212"/>
  <c r="U81" i="212"/>
  <c r="U182" i="212"/>
  <c r="U416" i="212"/>
  <c r="U519" i="212"/>
  <c r="U406" i="212"/>
  <c r="U312" i="212"/>
  <c r="U214" i="212"/>
  <c r="U172" i="212"/>
  <c r="U520" i="212"/>
  <c r="U255" i="212"/>
  <c r="U377" i="212"/>
  <c r="U91" i="212"/>
  <c r="U515" i="212"/>
  <c r="U399" i="212"/>
  <c r="U308" i="212"/>
  <c r="U210" i="212"/>
  <c r="U144" i="212"/>
  <c r="U98" i="212"/>
  <c r="U381" i="212"/>
  <c r="U313" i="212"/>
  <c r="U153" i="212"/>
  <c r="U516" i="212"/>
  <c r="U309" i="212"/>
  <c r="U230" i="212"/>
  <c r="U148" i="212"/>
  <c r="U112" i="212"/>
  <c r="U305" i="212"/>
  <c r="U169" i="212"/>
  <c r="U459" i="212"/>
  <c r="U197" i="212"/>
  <c r="U119" i="212"/>
  <c r="U260" i="212"/>
  <c r="U51" i="212"/>
  <c r="U102" i="212"/>
  <c r="U245" i="212"/>
  <c r="U448" i="212"/>
  <c r="U343" i="212"/>
  <c r="U184" i="212"/>
  <c r="U200" i="212"/>
  <c r="U221" i="212"/>
  <c r="U217" i="212"/>
  <c r="U512" i="212"/>
  <c r="U474" i="212"/>
  <c r="U189" i="212"/>
  <c r="U412" i="212"/>
  <c r="U226" i="212"/>
  <c r="U12" i="212"/>
  <c r="U408" i="212"/>
  <c r="U154" i="212"/>
  <c r="U417" i="212"/>
  <c r="U141" i="212"/>
  <c r="U382" i="212"/>
  <c r="U370" i="212"/>
  <c r="U409" i="212"/>
  <c r="U145" i="212"/>
  <c r="U397" i="212"/>
  <c r="U345" i="212"/>
  <c r="U373" i="212"/>
  <c r="U21" i="212"/>
  <c r="U342" i="212"/>
  <c r="I6" i="212"/>
  <c r="AP6" i="212"/>
  <c r="AL19" i="2" s="1"/>
  <c r="AQ6" i="213"/>
  <c r="AM20" i="2" s="1"/>
  <c r="AT177" i="212"/>
  <c r="AV177" i="212" s="1"/>
  <c r="AT152" i="212"/>
  <c r="AV152" i="212" s="1"/>
  <c r="AT69" i="212"/>
  <c r="AV69" i="212" s="1"/>
  <c r="AT36" i="212"/>
  <c r="AV36" i="212" s="1"/>
  <c r="AT77" i="212"/>
  <c r="AV77" i="212" s="1"/>
  <c r="AT65" i="212"/>
  <c r="AV65" i="212" s="1"/>
  <c r="AT33" i="212"/>
  <c r="AV33" i="212" s="1"/>
  <c r="AT51" i="212"/>
  <c r="AV51" i="212" s="1"/>
  <c r="AT44" i="212"/>
  <c r="AV44" i="212" s="1"/>
  <c r="AT73" i="212"/>
  <c r="AV73" i="212" s="1"/>
  <c r="AT118" i="212"/>
  <c r="AV118" i="212" s="1"/>
  <c r="W6" i="212"/>
  <c r="AT27" i="212"/>
  <c r="AV27" i="212" s="1"/>
  <c r="AT473" i="212"/>
  <c r="AV473" i="212" s="1"/>
  <c r="AT448" i="212"/>
  <c r="AV448" i="212" s="1"/>
  <c r="AT434" i="212"/>
  <c r="AV434" i="212" s="1"/>
  <c r="AT375" i="212"/>
  <c r="AV375" i="212" s="1"/>
  <c r="AT465" i="212"/>
  <c r="AV465" i="212" s="1"/>
  <c r="AT443" i="212"/>
  <c r="AV443" i="212" s="1"/>
  <c r="AT348" i="212"/>
  <c r="AV348" i="212" s="1"/>
  <c r="AT377" i="212"/>
  <c r="AV377" i="212" s="1"/>
  <c r="AT332" i="212"/>
  <c r="AV332" i="212" s="1"/>
  <c r="AT261" i="212"/>
  <c r="AV261" i="212" s="1"/>
  <c r="AT282" i="212"/>
  <c r="AV282" i="212" s="1"/>
  <c r="AT338" i="212"/>
  <c r="AV338" i="212" s="1"/>
  <c r="AT229" i="212"/>
  <c r="AV229" i="212" s="1"/>
  <c r="AT308" i="212"/>
  <c r="AV308" i="212" s="1"/>
  <c r="AT293" i="212"/>
  <c r="AV293" i="212" s="1"/>
  <c r="AT213" i="212"/>
  <c r="AV213" i="212" s="1"/>
  <c r="AT52" i="212"/>
  <c r="AV52" i="212" s="1"/>
  <c r="AT162" i="212"/>
  <c r="AV162" i="212" s="1"/>
  <c r="AT57" i="212"/>
  <c r="AV57" i="212" s="1"/>
  <c r="AT14" i="212"/>
  <c r="AV14" i="212" s="1"/>
  <c r="AT104" i="212"/>
  <c r="AV104" i="212" s="1"/>
  <c r="AT74" i="212"/>
  <c r="AV74" i="212" s="1"/>
  <c r="AT216" i="212"/>
  <c r="AV216" i="212" s="1"/>
  <c r="AT466" i="212"/>
  <c r="AV466" i="212" s="1"/>
  <c r="AT444" i="212"/>
  <c r="AV444" i="212" s="1"/>
  <c r="AT430" i="212"/>
  <c r="AV430" i="212" s="1"/>
  <c r="AT510" i="212"/>
  <c r="AV510" i="212" s="1"/>
  <c r="AT431" i="212"/>
  <c r="AV431" i="212" s="1"/>
  <c r="AT435" i="212"/>
  <c r="AV435" i="212" s="1"/>
  <c r="AT480" i="212"/>
  <c r="AV480" i="212" s="1"/>
  <c r="AT361" i="212"/>
  <c r="AV361" i="212" s="1"/>
  <c r="AT416" i="212"/>
  <c r="AV416" i="212" s="1"/>
  <c r="AT253" i="212"/>
  <c r="AV253" i="212" s="1"/>
  <c r="AT248" i="212"/>
  <c r="AV248" i="212" s="1"/>
  <c r="AT321" i="212"/>
  <c r="AV321" i="212" s="1"/>
  <c r="AT225" i="212"/>
  <c r="AV225" i="212" s="1"/>
  <c r="AT285" i="212"/>
  <c r="AV285" i="212" s="1"/>
  <c r="AT270" i="212"/>
  <c r="AV270" i="212" s="1"/>
  <c r="AT209" i="212"/>
  <c r="AV209" i="212" s="1"/>
  <c r="AT48" i="212"/>
  <c r="AV48" i="212" s="1"/>
  <c r="AT135" i="212"/>
  <c r="AV135" i="212" s="1"/>
  <c r="AT53" i="212"/>
  <c r="AV53" i="212" s="1"/>
  <c r="AT18" i="212"/>
  <c r="AV18" i="212" s="1"/>
  <c r="AT462" i="212"/>
  <c r="AV462" i="212" s="1"/>
  <c r="AT440" i="212"/>
  <c r="AV440" i="212" s="1"/>
  <c r="AT426" i="212"/>
  <c r="AV426" i="212" s="1"/>
  <c r="AT421" i="212"/>
  <c r="AV421" i="212" s="1"/>
  <c r="AT518" i="212"/>
  <c r="AV518" i="212" s="1"/>
  <c r="AT428" i="212"/>
  <c r="AV428" i="212" s="1"/>
  <c r="AT458" i="212"/>
  <c r="AV458" i="212" s="1"/>
  <c r="AT331" i="212"/>
  <c r="AV331" i="212" s="1"/>
  <c r="AT365" i="212"/>
  <c r="AV365" i="212" s="1"/>
  <c r="AT245" i="212"/>
  <c r="AV245" i="212" s="1"/>
  <c r="AT240" i="212"/>
  <c r="AV240" i="212" s="1"/>
  <c r="AT313" i="212"/>
  <c r="AV313" i="212" s="1"/>
  <c r="AT221" i="212"/>
  <c r="AV221" i="212" s="1"/>
  <c r="AT268" i="212"/>
  <c r="AV268" i="212" s="1"/>
  <c r="AT242" i="212"/>
  <c r="AV242" i="212" s="1"/>
  <c r="AT172" i="212"/>
  <c r="AV172" i="212" s="1"/>
  <c r="AT41" i="212"/>
  <c r="AV41" i="212" s="1"/>
  <c r="AT132" i="212"/>
  <c r="AV132" i="212" s="1"/>
  <c r="AT49" i="212"/>
  <c r="AV49" i="212" s="1"/>
  <c r="AT58" i="212"/>
  <c r="AV58" i="212" s="1"/>
  <c r="AT22" i="212"/>
  <c r="AV22" i="212" s="1"/>
  <c r="AT108" i="212"/>
  <c r="AV108" i="212" s="1"/>
  <c r="AT78" i="212"/>
  <c r="AV78" i="212" s="1"/>
  <c r="AT520" i="212"/>
  <c r="AV520" i="212" s="1"/>
  <c r="AT517" i="212"/>
  <c r="AV517" i="212" s="1"/>
  <c r="AT422" i="212"/>
  <c r="AV422" i="212" s="1"/>
  <c r="AT457" i="212"/>
  <c r="AV457" i="212" s="1"/>
  <c r="AT495" i="212"/>
  <c r="AV495" i="212" s="1"/>
  <c r="AT418" i="212"/>
  <c r="AV418" i="212" s="1"/>
  <c r="AT349" i="212"/>
  <c r="AV349" i="212" s="1"/>
  <c r="AT316" i="212"/>
  <c r="AV316" i="212" s="1"/>
  <c r="AT329" i="212"/>
  <c r="AV329" i="212" s="1"/>
  <c r="AT237" i="212"/>
  <c r="AV237" i="212" s="1"/>
  <c r="AT311" i="212"/>
  <c r="AV311" i="212" s="1"/>
  <c r="AT298" i="212"/>
  <c r="AV298" i="212" s="1"/>
  <c r="AT217" i="212"/>
  <c r="AV217" i="212" s="1"/>
  <c r="AT260" i="212"/>
  <c r="AV260" i="212" s="1"/>
  <c r="AT168" i="212"/>
  <c r="AV168" i="212" s="1"/>
  <c r="AT144" i="212"/>
  <c r="AV144" i="212" s="1"/>
  <c r="AT37" i="212"/>
  <c r="AV37" i="212" s="1"/>
  <c r="AT129" i="212"/>
  <c r="AV129" i="212" s="1"/>
  <c r="AT42" i="212"/>
  <c r="AV42" i="212" s="1"/>
  <c r="AT63" i="212"/>
  <c r="AV63" i="212" s="1"/>
  <c r="AT26" i="212"/>
  <c r="AV26" i="212" s="1"/>
  <c r="AT233" i="212"/>
  <c r="AV233" i="212" s="1"/>
  <c r="AT516" i="212"/>
  <c r="AV516" i="212" s="1"/>
  <c r="AT513" i="212"/>
  <c r="AV513" i="212" s="1"/>
  <c r="AT484" i="212"/>
  <c r="AV484" i="212" s="1"/>
  <c r="AT447" i="212"/>
  <c r="AV447" i="212" s="1"/>
  <c r="AT412" i="212"/>
  <c r="AV412" i="212" s="1"/>
  <c r="AT410" i="212"/>
  <c r="AV410" i="212" s="1"/>
  <c r="AT344" i="212"/>
  <c r="AV344" i="212" s="1"/>
  <c r="AT408" i="212"/>
  <c r="AV408" i="212" s="1"/>
  <c r="AT326" i="212"/>
  <c r="AV326" i="212" s="1"/>
  <c r="AT234" i="212"/>
  <c r="AV234" i="212" s="1"/>
  <c r="AT290" i="212"/>
  <c r="AV290" i="212" s="1"/>
  <c r="AT296" i="212"/>
  <c r="AV296" i="212" s="1"/>
  <c r="AT214" i="212"/>
  <c r="AV214" i="212" s="1"/>
  <c r="AT252" i="212"/>
  <c r="AV252" i="212" s="1"/>
  <c r="AT163" i="212"/>
  <c r="AV163" i="212" s="1"/>
  <c r="AT128" i="212"/>
  <c r="AV128" i="212" s="1"/>
  <c r="AT258" i="212"/>
  <c r="AV258" i="212" s="1"/>
  <c r="AT125" i="212"/>
  <c r="AV125" i="212" s="1"/>
  <c r="AT38" i="212"/>
  <c r="AV38" i="212" s="1"/>
  <c r="AT80" i="212"/>
  <c r="AV80" i="212" s="1"/>
  <c r="AT32" i="212"/>
  <c r="AV32" i="212" s="1"/>
  <c r="AT112" i="212"/>
  <c r="AV112" i="212" s="1"/>
  <c r="AT31" i="212"/>
  <c r="AV31" i="212" s="1"/>
  <c r="AT136" i="212"/>
  <c r="AV136" i="212" s="1"/>
  <c r="AT99" i="212"/>
  <c r="AV99" i="212" s="1"/>
  <c r="AT97" i="212"/>
  <c r="AV97" i="212" s="1"/>
  <c r="AT512" i="212"/>
  <c r="AV512" i="212" s="1"/>
  <c r="AT509" i="212"/>
  <c r="AV509" i="212" s="1"/>
  <c r="AT469" i="212"/>
  <c r="AV469" i="212" s="1"/>
  <c r="AT439" i="212"/>
  <c r="AV439" i="212" s="1"/>
  <c r="AT446" i="212"/>
  <c r="AV446" i="212" s="1"/>
  <c r="AT503" i="212"/>
  <c r="AV503" i="212" s="1"/>
  <c r="AT320" i="212"/>
  <c r="AV320" i="212" s="1"/>
  <c r="AT371" i="212"/>
  <c r="AV371" i="212" s="1"/>
  <c r="AT314" i="212"/>
  <c r="AV314" i="212" s="1"/>
  <c r="AT231" i="212"/>
  <c r="AV231" i="212" s="1"/>
  <c r="AT288" i="212"/>
  <c r="AV288" i="212" s="1"/>
  <c r="AT275" i="212"/>
  <c r="AV275" i="212" s="1"/>
  <c r="AT210" i="212"/>
  <c r="AV210" i="212" s="1"/>
  <c r="AT333" i="212"/>
  <c r="AV333" i="212" s="1"/>
  <c r="AT160" i="212"/>
  <c r="AV160" i="212" s="1"/>
  <c r="AT124" i="212"/>
  <c r="AV124" i="212" s="1"/>
  <c r="AT188" i="212"/>
  <c r="AV188" i="212" s="1"/>
  <c r="AT121" i="212"/>
  <c r="AV121" i="212" s="1"/>
  <c r="AT34" i="212"/>
  <c r="AV34" i="212" s="1"/>
  <c r="AT35" i="212"/>
  <c r="AV35" i="212" s="1"/>
  <c r="AT119" i="212"/>
  <c r="AV119" i="212" s="1"/>
  <c r="AT103" i="212"/>
  <c r="AV103" i="212" s="1"/>
  <c r="AT335" i="212"/>
  <c r="AV335" i="212" s="1"/>
  <c r="AT508" i="212"/>
  <c r="AV508" i="212" s="1"/>
  <c r="AT502" i="212"/>
  <c r="AV502" i="212" s="1"/>
  <c r="AT450" i="212"/>
  <c r="AV450" i="212" s="1"/>
  <c r="AT414" i="212"/>
  <c r="AV414" i="212" s="1"/>
  <c r="AT438" i="212"/>
  <c r="AV438" i="212" s="1"/>
  <c r="AT413" i="212"/>
  <c r="AV413" i="212" s="1"/>
  <c r="AT357" i="212"/>
  <c r="AV357" i="212" s="1"/>
  <c r="AT358" i="212"/>
  <c r="AV358" i="212" s="1"/>
  <c r="AT310" i="212"/>
  <c r="AV310" i="212" s="1"/>
  <c r="AT227" i="212"/>
  <c r="AV227" i="212" s="1"/>
  <c r="AT264" i="212"/>
  <c r="AV264" i="212" s="1"/>
  <c r="AT273" i="212"/>
  <c r="AV273" i="212" s="1"/>
  <c r="AT206" i="212"/>
  <c r="AV206" i="212" s="1"/>
  <c r="AT289" i="212"/>
  <c r="AV289" i="212" s="1"/>
  <c r="AT133" i="212"/>
  <c r="AV133" i="212" s="1"/>
  <c r="AT120" i="212"/>
  <c r="AV120" i="212" s="1"/>
  <c r="AT186" i="212"/>
  <c r="AV186" i="212" s="1"/>
  <c r="AT117" i="212"/>
  <c r="AV117" i="212" s="1"/>
  <c r="AT30" i="212"/>
  <c r="AV30" i="212" s="1"/>
  <c r="AT84" i="212"/>
  <c r="AV84" i="212" s="1"/>
  <c r="AT148" i="212"/>
  <c r="AV148" i="212" s="1"/>
  <c r="AT12" i="212"/>
  <c r="AT149" i="212"/>
  <c r="AV149" i="212" s="1"/>
  <c r="AT501" i="212"/>
  <c r="AV501" i="212" s="1"/>
  <c r="AT498" i="212"/>
  <c r="AV498" i="212" s="1"/>
  <c r="AT442" i="212"/>
  <c r="AV442" i="212" s="1"/>
  <c r="AT514" i="212"/>
  <c r="AV514" i="212" s="1"/>
  <c r="AT424" i="212"/>
  <c r="AV424" i="212" s="1"/>
  <c r="AT404" i="212"/>
  <c r="AV404" i="212" s="1"/>
  <c r="AT353" i="212"/>
  <c r="AV353" i="212" s="1"/>
  <c r="AT356" i="212"/>
  <c r="AV356" i="212" s="1"/>
  <c r="AT306" i="212"/>
  <c r="AV306" i="212" s="1"/>
  <c r="AT223" i="212"/>
  <c r="AV223" i="212" s="1"/>
  <c r="AT256" i="212"/>
  <c r="AV256" i="212" s="1"/>
  <c r="AT267" i="212"/>
  <c r="AV267" i="212" s="1"/>
  <c r="AT202" i="212"/>
  <c r="AV202" i="212" s="1"/>
  <c r="AT263" i="212"/>
  <c r="AV263" i="212" s="1"/>
  <c r="AT201" i="212"/>
  <c r="AV201" i="212" s="1"/>
  <c r="AT116" i="212"/>
  <c r="AV116" i="212" s="1"/>
  <c r="AT178" i="212"/>
  <c r="AV178" i="212" s="1"/>
  <c r="AT110" i="212"/>
  <c r="AV110" i="212" s="1"/>
  <c r="AT297" i="212"/>
  <c r="AV297" i="212" s="1"/>
  <c r="AT43" i="212"/>
  <c r="AV43" i="212" s="1"/>
  <c r="AT16" i="212"/>
  <c r="AV16" i="212" s="1"/>
  <c r="AT107" i="212"/>
  <c r="AV107" i="212" s="1"/>
  <c r="AT420" i="212"/>
  <c r="AV420" i="212" s="1"/>
  <c r="AT511" i="212"/>
  <c r="AV511" i="212" s="1"/>
  <c r="AT482" i="212"/>
  <c r="AV482" i="212" s="1"/>
  <c r="AT475" i="212"/>
  <c r="AV475" i="212" s="1"/>
  <c r="AT411" i="212"/>
  <c r="AV411" i="212" s="1"/>
  <c r="AT406" i="212"/>
  <c r="AV406" i="212" s="1"/>
  <c r="AT392" i="212"/>
  <c r="AV392" i="212" s="1"/>
  <c r="AT382" i="212"/>
  <c r="AV382" i="212" s="1"/>
  <c r="AT327" i="212"/>
  <c r="AV327" i="212" s="1"/>
  <c r="AT472" i="212"/>
  <c r="AV472" i="212" s="1"/>
  <c r="AT287" i="212"/>
  <c r="AV287" i="212" s="1"/>
  <c r="AT200" i="212"/>
  <c r="AV200" i="212" s="1"/>
  <c r="AT259" i="212"/>
  <c r="AV259" i="212" s="1"/>
  <c r="AT277" i="212"/>
  <c r="AV277" i="212" s="1"/>
  <c r="AT180" i="212"/>
  <c r="AV180" i="212" s="1"/>
  <c r="AT226" i="212"/>
  <c r="AV226" i="212" s="1"/>
  <c r="AT158" i="212"/>
  <c r="AV158" i="212" s="1"/>
  <c r="AT90" i="212"/>
  <c r="AV90" i="212" s="1"/>
  <c r="AT159" i="212"/>
  <c r="AV159" i="212" s="1"/>
  <c r="AT91" i="212"/>
  <c r="AV91" i="212" s="1"/>
  <c r="AT196" i="212"/>
  <c r="AV196" i="212" s="1"/>
  <c r="AT40" i="212"/>
  <c r="AV40" i="212" s="1"/>
  <c r="AT140" i="212"/>
  <c r="AV140" i="212" s="1"/>
  <c r="AT505" i="212"/>
  <c r="AV505" i="212" s="1"/>
  <c r="AT123" i="212"/>
  <c r="AV123" i="212" s="1"/>
  <c r="AT507" i="212"/>
  <c r="AV507" i="212" s="1"/>
  <c r="AT478" i="212"/>
  <c r="AV478" i="212" s="1"/>
  <c r="AT468" i="212"/>
  <c r="AV468" i="212" s="1"/>
  <c r="AT405" i="212"/>
  <c r="AV405" i="212" s="1"/>
  <c r="AT399" i="212"/>
  <c r="AV399" i="212" s="1"/>
  <c r="AT388" i="212"/>
  <c r="AV388" i="212" s="1"/>
  <c r="AT378" i="212"/>
  <c r="AV378" i="212" s="1"/>
  <c r="AT369" i="212"/>
  <c r="AV369" i="212" s="1"/>
  <c r="AT352" i="212"/>
  <c r="AV352" i="212" s="1"/>
  <c r="AT280" i="212"/>
  <c r="AV280" i="212" s="1"/>
  <c r="AT197" i="212"/>
  <c r="AV197" i="212" s="1"/>
  <c r="AT251" i="212"/>
  <c r="AV251" i="212" s="1"/>
  <c r="AT262" i="212"/>
  <c r="AV262" i="212" s="1"/>
  <c r="AT341" i="212"/>
  <c r="AV341" i="212" s="1"/>
  <c r="AT222" i="212"/>
  <c r="AV222" i="212" s="1"/>
  <c r="AT137" i="212"/>
  <c r="AV137" i="212" s="1"/>
  <c r="AT86" i="212"/>
  <c r="AV86" i="212" s="1"/>
  <c r="AT156" i="212"/>
  <c r="AV156" i="212" s="1"/>
  <c r="AT87" i="212"/>
  <c r="AV87" i="212" s="1"/>
  <c r="AT194" i="212"/>
  <c r="AV194" i="212" s="1"/>
  <c r="AT47" i="212"/>
  <c r="AV47" i="212" s="1"/>
  <c r="AT115" i="212"/>
  <c r="AV115" i="212" s="1"/>
  <c r="AT81" i="212"/>
  <c r="AV81" i="212" s="1"/>
  <c r="AT46" i="212"/>
  <c r="AV46" i="212" s="1"/>
  <c r="AT199" i="212"/>
  <c r="AV199" i="212" s="1"/>
  <c r="AT23" i="212"/>
  <c r="AV23" i="212" s="1"/>
  <c r="AT452" i="212"/>
  <c r="AV452" i="212" s="1"/>
  <c r="AT379" i="212"/>
  <c r="AV379" i="212" s="1"/>
  <c r="AT451" i="212"/>
  <c r="AV451" i="212" s="1"/>
  <c r="AT381" i="212"/>
  <c r="AV381" i="212" s="1"/>
  <c r="AT278" i="212"/>
  <c r="AV278" i="212" s="1"/>
  <c r="AT362" i="212"/>
  <c r="AV362" i="212" s="1"/>
  <c r="AT330" i="212"/>
  <c r="AV330" i="212" s="1"/>
  <c r="AT134" i="212"/>
  <c r="AV134" i="212" s="1"/>
  <c r="AT167" i="212"/>
  <c r="AV167" i="212" s="1"/>
  <c r="AT157" i="212"/>
  <c r="AV157" i="212" s="1"/>
  <c r="AT494" i="212"/>
  <c r="AV494" i="212" s="1"/>
  <c r="AT491" i="212"/>
  <c r="AV491" i="212" s="1"/>
  <c r="AT401" i="212"/>
  <c r="AV401" i="212" s="1"/>
  <c r="AT354" i="212"/>
  <c r="AV354" i="212" s="1"/>
  <c r="AT219" i="212"/>
  <c r="AV219" i="212" s="1"/>
  <c r="AT246" i="212"/>
  <c r="AV246" i="212" s="1"/>
  <c r="AT255" i="212"/>
  <c r="AV255" i="212" s="1"/>
  <c r="AT109" i="212"/>
  <c r="AV109" i="212" s="1"/>
  <c r="AT106" i="212"/>
  <c r="AV106" i="212" s="1"/>
  <c r="AT13" i="212"/>
  <c r="AV13" i="212" s="1"/>
  <c r="AT490" i="212"/>
  <c r="AV490" i="212" s="1"/>
  <c r="AT429" i="212"/>
  <c r="AV429" i="212" s="1"/>
  <c r="AT397" i="212"/>
  <c r="AV397" i="212" s="1"/>
  <c r="AT350" i="212"/>
  <c r="AV350" i="212" s="1"/>
  <c r="AT212" i="212"/>
  <c r="AV212" i="212" s="1"/>
  <c r="AT238" i="212"/>
  <c r="AV238" i="212" s="1"/>
  <c r="AT247" i="212"/>
  <c r="AV247" i="212" s="1"/>
  <c r="AT105" i="212"/>
  <c r="AV105" i="212" s="1"/>
  <c r="AT102" i="212"/>
  <c r="AV102" i="212" s="1"/>
  <c r="AT17" i="212"/>
  <c r="AV17" i="212" s="1"/>
  <c r="AT111" i="212"/>
  <c r="AV111" i="212" s="1"/>
  <c r="AT519" i="212"/>
  <c r="AV519" i="212" s="1"/>
  <c r="AT483" i="212"/>
  <c r="AV483" i="212" s="1"/>
  <c r="AT417" i="212"/>
  <c r="AV417" i="212" s="1"/>
  <c r="AT393" i="212"/>
  <c r="AV393" i="212" s="1"/>
  <c r="AT337" i="212"/>
  <c r="AV337" i="212" s="1"/>
  <c r="AT208" i="212"/>
  <c r="AV208" i="212" s="1"/>
  <c r="AT323" i="212"/>
  <c r="AV323" i="212" s="1"/>
  <c r="AT239" i="212"/>
  <c r="AV239" i="212" s="1"/>
  <c r="AT101" i="212"/>
  <c r="AV101" i="212" s="1"/>
  <c r="AT98" i="212"/>
  <c r="AV98" i="212" s="1"/>
  <c r="AT50" i="212"/>
  <c r="AV50" i="212" s="1"/>
  <c r="AT21" i="212"/>
  <c r="AV21" i="212" s="1"/>
  <c r="AT515" i="212"/>
  <c r="AV515" i="212" s="1"/>
  <c r="AT479" i="212"/>
  <c r="AV479" i="212" s="1"/>
  <c r="AT409" i="212"/>
  <c r="AV409" i="212" s="1"/>
  <c r="AT389" i="212"/>
  <c r="AV389" i="212" s="1"/>
  <c r="AT328" i="212"/>
  <c r="AV328" i="212" s="1"/>
  <c r="AT204" i="212"/>
  <c r="AV204" i="212" s="1"/>
  <c r="AT279" i="212"/>
  <c r="AV279" i="212" s="1"/>
  <c r="AT230" i="212"/>
  <c r="AV230" i="212" s="1"/>
  <c r="AT94" i="212"/>
  <c r="AV94" i="212" s="1"/>
  <c r="AT95" i="212"/>
  <c r="AV95" i="212" s="1"/>
  <c r="AT25" i="212"/>
  <c r="AV25" i="212" s="1"/>
  <c r="AT131" i="212"/>
  <c r="AV131" i="212" s="1"/>
  <c r="AT500" i="212"/>
  <c r="AV500" i="212" s="1"/>
  <c r="AT464" i="212"/>
  <c r="AV464" i="212" s="1"/>
  <c r="AT395" i="212"/>
  <c r="AV395" i="212" s="1"/>
  <c r="AT374" i="212"/>
  <c r="AV374" i="212" s="1"/>
  <c r="AT340" i="212"/>
  <c r="AV340" i="212" s="1"/>
  <c r="AT193" i="212"/>
  <c r="AV193" i="212" s="1"/>
  <c r="AT254" i="212"/>
  <c r="AV254" i="212" s="1"/>
  <c r="AT218" i="212"/>
  <c r="AV218" i="212" s="1"/>
  <c r="AT82" i="212"/>
  <c r="AV82" i="212" s="1"/>
  <c r="AT83" i="212"/>
  <c r="AV83" i="212" s="1"/>
  <c r="AT29" i="212"/>
  <c r="AV29" i="212" s="1"/>
  <c r="AT496" i="212"/>
  <c r="AV496" i="212" s="1"/>
  <c r="AT460" i="212"/>
  <c r="AV460" i="212" s="1"/>
  <c r="AT391" i="212"/>
  <c r="AV391" i="212" s="1"/>
  <c r="AT370" i="212"/>
  <c r="AV370" i="212" s="1"/>
  <c r="AT373" i="212"/>
  <c r="AV373" i="212" s="1"/>
  <c r="AT189" i="212"/>
  <c r="AV189" i="212" s="1"/>
  <c r="AT318" i="212"/>
  <c r="AV318" i="212" s="1"/>
  <c r="AT211" i="212"/>
  <c r="AV211" i="212" s="1"/>
  <c r="AT75" i="212"/>
  <c r="AV75" i="212" s="1"/>
  <c r="AT76" i="212"/>
  <c r="AV76" i="212" s="1"/>
  <c r="AT85" i="212"/>
  <c r="AV85" i="212" s="1"/>
  <c r="AT492" i="212"/>
  <c r="AV492" i="212" s="1"/>
  <c r="AT456" i="212"/>
  <c r="AV456" i="212" s="1"/>
  <c r="AT387" i="212"/>
  <c r="AV387" i="212" s="1"/>
  <c r="AT367" i="212"/>
  <c r="AV367" i="212" s="1"/>
  <c r="AT343" i="212"/>
  <c r="AV343" i="212" s="1"/>
  <c r="AT185" i="212"/>
  <c r="AV185" i="212" s="1"/>
  <c r="AT281" i="212"/>
  <c r="AV281" i="212" s="1"/>
  <c r="AT207" i="212"/>
  <c r="AV207" i="212" s="1"/>
  <c r="AT71" i="212"/>
  <c r="AV71" i="212" s="1"/>
  <c r="AT72" i="212"/>
  <c r="AV72" i="212" s="1"/>
  <c r="AT493" i="212"/>
  <c r="AV493" i="212" s="1"/>
  <c r="AT427" i="212"/>
  <c r="AV427" i="212" s="1"/>
  <c r="AT403" i="212"/>
  <c r="AV403" i="212" s="1"/>
  <c r="AT372" i="212"/>
  <c r="AV372" i="212" s="1"/>
  <c r="AT299" i="212"/>
  <c r="AV299" i="212" s="1"/>
  <c r="AT292" i="212"/>
  <c r="AV292" i="212" s="1"/>
  <c r="AT191" i="212"/>
  <c r="AV191" i="212" s="1"/>
  <c r="AT171" i="212"/>
  <c r="AV171" i="212" s="1"/>
  <c r="AT153" i="212"/>
  <c r="AV153" i="212" s="1"/>
  <c r="AT151" i="212"/>
  <c r="AV151" i="212" s="1"/>
  <c r="AT24" i="212"/>
  <c r="AV24" i="212" s="1"/>
  <c r="AT471" i="212"/>
  <c r="AV471" i="212" s="1"/>
  <c r="AT489" i="212"/>
  <c r="AV489" i="212" s="1"/>
  <c r="AT425" i="212"/>
  <c r="AV425" i="212" s="1"/>
  <c r="AT400" i="212"/>
  <c r="AV400" i="212" s="1"/>
  <c r="AT364" i="212"/>
  <c r="AV364" i="212" s="1"/>
  <c r="AT295" i="212"/>
  <c r="AV295" i="212" s="1"/>
  <c r="AT271" i="212"/>
  <c r="AV271" i="212" s="1"/>
  <c r="AT187" i="212"/>
  <c r="AV187" i="212" s="1"/>
  <c r="AT146" i="212"/>
  <c r="AV146" i="212" s="1"/>
  <c r="AT150" i="212"/>
  <c r="AV150" i="212" s="1"/>
  <c r="AT145" i="212"/>
  <c r="AV145" i="212" s="1"/>
  <c r="AT92" i="212"/>
  <c r="AV92" i="212" s="1"/>
  <c r="AT467" i="212"/>
  <c r="AV467" i="212" s="1"/>
  <c r="AT433" i="212"/>
  <c r="AV433" i="212" s="1"/>
  <c r="AT272" i="212"/>
  <c r="AV272" i="212" s="1"/>
  <c r="AT315" i="212"/>
  <c r="AV315" i="212" s="1"/>
  <c r="AT205" i="212"/>
  <c r="AV205" i="212" s="1"/>
  <c r="AT54" i="212"/>
  <c r="AV54" i="212" s="1"/>
  <c r="AT398" i="212"/>
  <c r="AV398" i="212" s="1"/>
  <c r="AT463" i="212"/>
  <c r="AV463" i="212" s="1"/>
  <c r="AT407" i="212"/>
  <c r="AV407" i="212" s="1"/>
  <c r="AT324" i="212"/>
  <c r="AV324" i="212" s="1"/>
  <c r="AT304" i="212"/>
  <c r="AV304" i="212" s="1"/>
  <c r="AT192" i="212"/>
  <c r="AV192" i="212" s="1"/>
  <c r="AT66" i="212"/>
  <c r="AV66" i="212" s="1"/>
  <c r="AT59" i="212"/>
  <c r="AV59" i="212" s="1"/>
  <c r="AT423" i="212"/>
  <c r="AV423" i="212" s="1"/>
  <c r="AT166" i="212"/>
  <c r="AV166" i="212" s="1"/>
  <c r="AT274" i="212"/>
  <c r="AV274" i="212" s="1"/>
  <c r="AT459" i="212"/>
  <c r="AV459" i="212" s="1"/>
  <c r="AT476" i="212"/>
  <c r="AV476" i="212" s="1"/>
  <c r="AT305" i="212"/>
  <c r="AV305" i="212" s="1"/>
  <c r="AT244" i="212"/>
  <c r="AV244" i="212" s="1"/>
  <c r="AT190" i="212"/>
  <c r="AV190" i="212" s="1"/>
  <c r="AT455" i="212"/>
  <c r="AV455" i="212" s="1"/>
  <c r="AT461" i="212"/>
  <c r="AV461" i="212" s="1"/>
  <c r="AT303" i="212"/>
  <c r="AV303" i="212" s="1"/>
  <c r="AT236" i="212"/>
  <c r="AV236" i="212" s="1"/>
  <c r="AT170" i="212"/>
  <c r="AV170" i="212" s="1"/>
  <c r="AT70" i="212"/>
  <c r="AV70" i="212" s="1"/>
  <c r="AT449" i="212"/>
  <c r="AV449" i="212" s="1"/>
  <c r="AT363" i="212"/>
  <c r="AV363" i="212" s="1"/>
  <c r="AT309" i="212"/>
  <c r="AV309" i="212" s="1"/>
  <c r="AT203" i="212"/>
  <c r="AV203" i="212" s="1"/>
  <c r="AT68" i="212"/>
  <c r="AV68" i="212" s="1"/>
  <c r="AT122" i="212"/>
  <c r="AV122" i="212" s="1"/>
  <c r="AT339" i="212"/>
  <c r="AV339" i="212" s="1"/>
  <c r="AT114" i="212"/>
  <c r="AV114" i="212" s="1"/>
  <c r="AT445" i="212"/>
  <c r="AV445" i="212" s="1"/>
  <c r="AT359" i="212"/>
  <c r="AV359" i="212" s="1"/>
  <c r="AT307" i="212"/>
  <c r="AV307" i="212" s="1"/>
  <c r="AT322" i="212"/>
  <c r="AV322" i="212" s="1"/>
  <c r="AT64" i="212"/>
  <c r="AV64" i="212" s="1"/>
  <c r="AT336" i="212"/>
  <c r="AV336" i="212" s="1"/>
  <c r="AT437" i="212"/>
  <c r="AV437" i="212" s="1"/>
  <c r="AT441" i="212"/>
  <c r="AV441" i="212" s="1"/>
  <c r="AT355" i="212"/>
  <c r="AV355" i="212" s="1"/>
  <c r="AT286" i="212"/>
  <c r="AV286" i="212" s="1"/>
  <c r="AT312" i="212"/>
  <c r="AV312" i="212" s="1"/>
  <c r="AT61" i="212"/>
  <c r="AV61" i="212" s="1"/>
  <c r="AT139" i="212"/>
  <c r="AV139" i="212" s="1"/>
  <c r="AT284" i="212"/>
  <c r="AV284" i="212" s="1"/>
  <c r="AT301" i="212"/>
  <c r="AV301" i="212" s="1"/>
  <c r="AT243" i="212"/>
  <c r="AV243" i="212" s="1"/>
  <c r="AT432" i="212"/>
  <c r="AV432" i="212" s="1"/>
  <c r="AT347" i="212"/>
  <c r="AV347" i="212" s="1"/>
  <c r="AT294" i="212"/>
  <c r="AV294" i="212" s="1"/>
  <c r="AT174" i="212"/>
  <c r="AV174" i="212" s="1"/>
  <c r="AT173" i="212"/>
  <c r="AV173" i="212" s="1"/>
  <c r="AT88" i="212"/>
  <c r="AV88" i="212" s="1"/>
  <c r="AT454" i="212"/>
  <c r="AV454" i="212" s="1"/>
  <c r="AT269" i="212"/>
  <c r="AV269" i="212" s="1"/>
  <c r="AT176" i="212"/>
  <c r="AV176" i="212" s="1"/>
  <c r="AT127" i="212"/>
  <c r="AV127" i="212" s="1"/>
  <c r="AT15" i="212"/>
  <c r="AV15" i="212" s="1"/>
  <c r="AT386" i="212"/>
  <c r="AV386" i="212" s="1"/>
  <c r="AT345" i="212"/>
  <c r="AV345" i="212" s="1"/>
  <c r="AT224" i="212"/>
  <c r="AV224" i="212" s="1"/>
  <c r="AT169" i="212"/>
  <c r="AV169" i="212" s="1"/>
  <c r="AT126" i="212"/>
  <c r="AV126" i="212" s="1"/>
  <c r="AT265" i="212"/>
  <c r="AV265" i="212" s="1"/>
  <c r="AT360" i="212"/>
  <c r="AV360" i="212" s="1"/>
  <c r="AT19" i="212"/>
  <c r="AV19" i="212" s="1"/>
  <c r="AT383" i="212"/>
  <c r="AV383" i="212" s="1"/>
  <c r="AT342" i="212"/>
  <c r="AV342" i="212" s="1"/>
  <c r="AT220" i="212"/>
  <c r="AV220" i="212" s="1"/>
  <c r="AT161" i="212"/>
  <c r="AV161" i="212" s="1"/>
  <c r="AT165" i="212"/>
  <c r="AV165" i="212" s="1"/>
  <c r="AT179" i="212"/>
  <c r="AV179" i="212" s="1"/>
  <c r="AT485" i="212"/>
  <c r="AV485" i="212" s="1"/>
  <c r="AT384" i="212"/>
  <c r="AV384" i="212" s="1"/>
  <c r="AT319" i="212"/>
  <c r="AV319" i="212" s="1"/>
  <c r="AT67" i="212"/>
  <c r="AV67" i="212" s="1"/>
  <c r="AT89" i="212"/>
  <c r="AV89" i="212" s="1"/>
  <c r="AT481" i="212"/>
  <c r="AV481" i="212" s="1"/>
  <c r="AT380" i="212"/>
  <c r="AV380" i="212" s="1"/>
  <c r="AT257" i="212"/>
  <c r="AV257" i="212" s="1"/>
  <c r="AT60" i="212"/>
  <c r="AV60" i="212" s="1"/>
  <c r="AT100" i="212"/>
  <c r="AV100" i="212" s="1"/>
  <c r="AT346" i="212"/>
  <c r="AV346" i="212" s="1"/>
  <c r="AT39" i="212"/>
  <c r="AV39" i="212" s="1"/>
  <c r="AT474" i="212"/>
  <c r="AV474" i="212" s="1"/>
  <c r="AT302" i="212"/>
  <c r="AV302" i="212" s="1"/>
  <c r="AT291" i="212"/>
  <c r="AV291" i="212" s="1"/>
  <c r="AT488" i="212"/>
  <c r="AV488" i="212" s="1"/>
  <c r="AT195" i="212"/>
  <c r="AV195" i="212" s="1"/>
  <c r="AT183" i="212"/>
  <c r="AV183" i="212" s="1"/>
  <c r="AT276" i="212"/>
  <c r="AV276" i="212" s="1"/>
  <c r="AT250" i="212"/>
  <c r="AV250" i="212" s="1"/>
  <c r="AT184" i="212"/>
  <c r="AV184" i="212" s="1"/>
  <c r="AT235" i="212"/>
  <c r="AV235" i="212" s="1"/>
  <c r="AT486" i="212"/>
  <c r="AV486" i="212" s="1"/>
  <c r="AT182" i="212"/>
  <c r="AV182" i="212" s="1"/>
  <c r="AT228" i="212"/>
  <c r="AV228" i="212" s="1"/>
  <c r="AT55" i="212"/>
  <c r="AV55" i="212" s="1"/>
  <c r="AT325" i="212"/>
  <c r="AV325" i="212" s="1"/>
  <c r="AT241" i="212"/>
  <c r="AV241" i="212" s="1"/>
  <c r="AT477" i="212"/>
  <c r="AV477" i="212" s="1"/>
  <c r="AT394" i="212"/>
  <c r="AV394" i="212" s="1"/>
  <c r="AT56" i="212"/>
  <c r="AV56" i="212" s="1"/>
  <c r="AT138" i="212"/>
  <c r="AV138" i="212" s="1"/>
  <c r="AT396" i="212"/>
  <c r="AV396" i="212" s="1"/>
  <c r="AT154" i="212"/>
  <c r="AV154" i="212" s="1"/>
  <c r="AT143" i="212"/>
  <c r="AV143" i="212" s="1"/>
  <c r="AT142" i="212"/>
  <c r="AV142" i="212" s="1"/>
  <c r="AT506" i="212"/>
  <c r="AV506" i="212" s="1"/>
  <c r="AT93" i="212"/>
  <c r="AV93" i="212" s="1"/>
  <c r="AT390" i="212"/>
  <c r="AV390" i="212" s="1"/>
  <c r="AT175" i="212"/>
  <c r="AV175" i="212" s="1"/>
  <c r="AT415" i="212"/>
  <c r="AV415" i="212" s="1"/>
  <c r="AT376" i="212"/>
  <c r="AV376" i="212" s="1"/>
  <c r="AT141" i="212"/>
  <c r="AV141" i="212" s="1"/>
  <c r="AT499" i="212"/>
  <c r="AV499" i="212" s="1"/>
  <c r="AT155" i="212"/>
  <c r="AV155" i="212" s="1"/>
  <c r="AT366" i="212"/>
  <c r="AV366" i="212" s="1"/>
  <c r="AT20" i="212"/>
  <c r="AV20" i="212" s="1"/>
  <c r="AT497" i="212"/>
  <c r="AV497" i="212" s="1"/>
  <c r="U14" i="222"/>
  <c r="AR6" i="216"/>
  <c r="AN23" i="2" s="1"/>
  <c r="AO6" i="217"/>
  <c r="AK24" i="2" s="1"/>
  <c r="AP6" i="218"/>
  <c r="AL25" i="2" s="1"/>
  <c r="U256" i="222"/>
  <c r="U26" i="222"/>
  <c r="U99" i="222"/>
  <c r="U64" i="222"/>
  <c r="U137" i="222"/>
  <c r="U41" i="222"/>
  <c r="U56" i="222"/>
  <c r="U165" i="222"/>
  <c r="U12" i="222"/>
  <c r="U29" i="222"/>
  <c r="U148" i="222"/>
  <c r="U122" i="222"/>
  <c r="U465" i="222"/>
  <c r="U492" i="222"/>
  <c r="U516" i="222"/>
  <c r="U429" i="222"/>
  <c r="U456" i="222"/>
  <c r="U371" i="222"/>
  <c r="U357" i="222"/>
  <c r="U312" i="222"/>
  <c r="U313" i="222"/>
  <c r="U280" i="222"/>
  <c r="U243" i="222"/>
  <c r="U278" i="222"/>
  <c r="U183" i="222"/>
  <c r="U311" i="222"/>
  <c r="U169" i="222"/>
  <c r="U100" i="222"/>
  <c r="U150" i="222"/>
  <c r="U223" i="222"/>
  <c r="U98" i="222"/>
  <c r="U44" i="222"/>
  <c r="U34" i="222"/>
  <c r="U267" i="222"/>
  <c r="U461" i="222"/>
  <c r="U485" i="222"/>
  <c r="U512" i="222"/>
  <c r="U425" i="222"/>
  <c r="U449" i="222"/>
  <c r="U364" i="222"/>
  <c r="U353" i="222"/>
  <c r="U308" i="222"/>
  <c r="U358" i="222"/>
  <c r="U276" i="222"/>
  <c r="U240" i="222"/>
  <c r="U374" i="222"/>
  <c r="U180" i="222"/>
  <c r="U303" i="222"/>
  <c r="U281" i="222"/>
  <c r="U93" i="222"/>
  <c r="U143" i="222"/>
  <c r="U182" i="222"/>
  <c r="U95" i="222"/>
  <c r="U47" i="222"/>
  <c r="U73" i="222"/>
  <c r="U38" i="222"/>
  <c r="U301" i="222"/>
  <c r="U160" i="222"/>
  <c r="U457" i="222"/>
  <c r="U481" i="222"/>
  <c r="U508" i="222"/>
  <c r="U421" i="222"/>
  <c r="U445" i="222"/>
  <c r="U360" i="222"/>
  <c r="U350" i="222"/>
  <c r="U304" i="222"/>
  <c r="U348" i="222"/>
  <c r="U272" i="222"/>
  <c r="U237" i="222"/>
  <c r="U315" i="222"/>
  <c r="U176" i="222"/>
  <c r="U298" i="222"/>
  <c r="U279" i="222"/>
  <c r="U89" i="222"/>
  <c r="U139" i="222"/>
  <c r="U264" i="222"/>
  <c r="U91" i="222"/>
  <c r="U51" i="222"/>
  <c r="U77" i="222"/>
  <c r="U42" i="222"/>
  <c r="U193" i="222"/>
  <c r="U450" i="222"/>
  <c r="U477" i="222"/>
  <c r="U501" i="222"/>
  <c r="U418" i="222"/>
  <c r="U441" i="222"/>
  <c r="U356" i="222"/>
  <c r="U346" i="222"/>
  <c r="U297" i="222"/>
  <c r="U340" i="222"/>
  <c r="U268" i="222"/>
  <c r="U234" i="222"/>
  <c r="U294" i="222"/>
  <c r="U172" i="222"/>
  <c r="U286" i="222"/>
  <c r="U204" i="222"/>
  <c r="U85" i="222"/>
  <c r="U135" i="222"/>
  <c r="U208" i="222"/>
  <c r="U87" i="222"/>
  <c r="U55" i="222"/>
  <c r="U49" i="222"/>
  <c r="U199" i="222"/>
  <c r="U446" i="222"/>
  <c r="U473" i="222"/>
  <c r="U497" i="222"/>
  <c r="U414" i="222"/>
  <c r="U434" i="222"/>
  <c r="U349" i="222"/>
  <c r="U342" i="222"/>
  <c r="U293" i="222"/>
  <c r="U343" i="222"/>
  <c r="U265" i="222"/>
  <c r="U228" i="222"/>
  <c r="U282" i="222"/>
  <c r="U168" i="222"/>
  <c r="U277" i="222"/>
  <c r="U197" i="222"/>
  <c r="U81" i="222"/>
  <c r="U128" i="222"/>
  <c r="U189" i="222"/>
  <c r="U83" i="222"/>
  <c r="U58" i="222"/>
  <c r="U145" i="222"/>
  <c r="U53" i="222"/>
  <c r="U442" i="222"/>
  <c r="U466" i="222"/>
  <c r="U493" i="222"/>
  <c r="U410" i="222"/>
  <c r="U430" i="222"/>
  <c r="U345" i="222"/>
  <c r="U338" i="222"/>
  <c r="U289" i="222"/>
  <c r="U318" i="222"/>
  <c r="U261" i="222"/>
  <c r="U224" i="222"/>
  <c r="U252" i="222"/>
  <c r="U309" i="222"/>
  <c r="U275" i="222"/>
  <c r="U161" i="222"/>
  <c r="U78" i="222"/>
  <c r="U124" i="222"/>
  <c r="U163" i="222"/>
  <c r="U76" i="222"/>
  <c r="U97" i="222"/>
  <c r="U63" i="222"/>
  <c r="U438" i="222"/>
  <c r="U462" i="222"/>
  <c r="U489" i="222"/>
  <c r="U406" i="222"/>
  <c r="U426" i="222"/>
  <c r="U341" i="222"/>
  <c r="U331" i="222"/>
  <c r="U285" i="222"/>
  <c r="U284" i="222"/>
  <c r="U257" i="222"/>
  <c r="U220" i="222"/>
  <c r="U250" i="222"/>
  <c r="U296" i="222"/>
  <c r="U253" i="222"/>
  <c r="U157" i="222"/>
  <c r="U74" i="222"/>
  <c r="U120" i="222"/>
  <c r="U159" i="222"/>
  <c r="U288" i="222"/>
  <c r="U92" i="222"/>
  <c r="U178" i="222"/>
  <c r="U57" i="222"/>
  <c r="U60" i="222"/>
  <c r="U518" i="222"/>
  <c r="U435" i="222"/>
  <c r="U458" i="222"/>
  <c r="U486" i="222"/>
  <c r="U517" i="222"/>
  <c r="U422" i="222"/>
  <c r="U337" i="222"/>
  <c r="U327" i="222"/>
  <c r="U488" i="222"/>
  <c r="U388" i="222"/>
  <c r="U400" i="222"/>
  <c r="U213" i="222"/>
  <c r="U260" i="222"/>
  <c r="U269" i="222"/>
  <c r="U230" i="222"/>
  <c r="U153" i="222"/>
  <c r="U70" i="222"/>
  <c r="U116" i="222"/>
  <c r="U155" i="222"/>
  <c r="U239" i="222"/>
  <c r="U107" i="222"/>
  <c r="U126" i="222"/>
  <c r="U103" i="222"/>
  <c r="U46" i="222"/>
  <c r="U80" i="222"/>
  <c r="U499" i="222"/>
  <c r="U412" i="222"/>
  <c r="U432" i="222"/>
  <c r="U463" i="222"/>
  <c r="U494" i="222"/>
  <c r="U393" i="222"/>
  <c r="U391" i="222"/>
  <c r="U339" i="222"/>
  <c r="U389" i="222"/>
  <c r="U314" i="222"/>
  <c r="U366" i="222"/>
  <c r="U190" i="222"/>
  <c r="U217" i="222"/>
  <c r="U235" i="222"/>
  <c r="U207" i="222"/>
  <c r="U134" i="222"/>
  <c r="U290" i="222"/>
  <c r="U90" i="222"/>
  <c r="U132" i="222"/>
  <c r="U24" i="222"/>
  <c r="U133" i="222"/>
  <c r="U437" i="222"/>
  <c r="U495" i="222"/>
  <c r="U408" i="222"/>
  <c r="U428" i="222"/>
  <c r="U459" i="222"/>
  <c r="U490" i="222"/>
  <c r="U404" i="222"/>
  <c r="U387" i="222"/>
  <c r="U377" i="222"/>
  <c r="U373" i="222"/>
  <c r="U310" i="222"/>
  <c r="U354" i="222"/>
  <c r="U186" i="222"/>
  <c r="U214" i="222"/>
  <c r="U233" i="222"/>
  <c r="U203" i="222"/>
  <c r="U127" i="222"/>
  <c r="U227" i="222"/>
  <c r="U86" i="222"/>
  <c r="U129" i="222"/>
  <c r="U13" i="222"/>
  <c r="U31" i="222"/>
  <c r="U156" i="222"/>
  <c r="U476" i="222"/>
  <c r="U409" i="222"/>
  <c r="U468" i="222"/>
  <c r="U372" i="222"/>
  <c r="U367" i="222"/>
  <c r="U274" i="222"/>
  <c r="U195" i="222"/>
  <c r="U184" i="222"/>
  <c r="U162" i="222"/>
  <c r="U110" i="222"/>
  <c r="U39" i="222"/>
  <c r="U472" i="222"/>
  <c r="U405" i="222"/>
  <c r="U464" i="222"/>
  <c r="U365" i="222"/>
  <c r="U324" i="222"/>
  <c r="U262" i="222"/>
  <c r="U191" i="222"/>
  <c r="U177" i="222"/>
  <c r="U158" i="222"/>
  <c r="U106" i="222"/>
  <c r="U43" i="222"/>
  <c r="U469" i="222"/>
  <c r="U520" i="222"/>
  <c r="U460" i="222"/>
  <c r="U361" i="222"/>
  <c r="U320" i="222"/>
  <c r="U246" i="222"/>
  <c r="U187" i="222"/>
  <c r="U173" i="222"/>
  <c r="U154" i="222"/>
  <c r="U102" i="222"/>
  <c r="U50" i="222"/>
  <c r="U152" i="222"/>
  <c r="U431" i="222"/>
  <c r="U482" i="222"/>
  <c r="U415" i="222"/>
  <c r="U403" i="222"/>
  <c r="U363" i="222"/>
  <c r="U209" i="222"/>
  <c r="U247" i="222"/>
  <c r="U149" i="222"/>
  <c r="U109" i="222"/>
  <c r="U200" i="222"/>
  <c r="U54" i="222"/>
  <c r="U305" i="222"/>
  <c r="U505" i="222"/>
  <c r="U427" i="222"/>
  <c r="U478" i="222"/>
  <c r="U411" i="222"/>
  <c r="U381" i="222"/>
  <c r="U333" i="222"/>
  <c r="U205" i="222"/>
  <c r="U244" i="222"/>
  <c r="U146" i="222"/>
  <c r="U105" i="222"/>
  <c r="U166" i="222"/>
  <c r="U471" i="222"/>
  <c r="U423" i="222"/>
  <c r="U474" i="222"/>
  <c r="U407" i="222"/>
  <c r="U370" i="222"/>
  <c r="U325" i="222"/>
  <c r="U201" i="222"/>
  <c r="U241" i="222"/>
  <c r="U142" i="222"/>
  <c r="U101" i="222"/>
  <c r="U219" i="222"/>
  <c r="U88" i="222"/>
  <c r="U416" i="222"/>
  <c r="U467" i="222"/>
  <c r="U397" i="222"/>
  <c r="U347" i="222"/>
  <c r="U321" i="222"/>
  <c r="U194" i="222"/>
  <c r="U238" i="222"/>
  <c r="U138" i="222"/>
  <c r="U94" i="222"/>
  <c r="U496" i="222"/>
  <c r="U433" i="222"/>
  <c r="U375" i="222"/>
  <c r="U316" i="222"/>
  <c r="U287" i="222"/>
  <c r="U322" i="222"/>
  <c r="U336" i="222"/>
  <c r="U104" i="222"/>
  <c r="U236" i="222"/>
  <c r="U36" i="222"/>
  <c r="U71" i="222"/>
  <c r="U23" i="222"/>
  <c r="U514" i="222"/>
  <c r="U451" i="222"/>
  <c r="U513" i="222"/>
  <c r="U330" i="222"/>
  <c r="U420" i="222"/>
  <c r="U382" i="222"/>
  <c r="U255" i="222"/>
  <c r="U226" i="222"/>
  <c r="U66" i="222"/>
  <c r="U151" i="222"/>
  <c r="U40" i="222"/>
  <c r="U27" i="222"/>
  <c r="U510" i="222"/>
  <c r="U447" i="222"/>
  <c r="U509" i="222"/>
  <c r="U326" i="222"/>
  <c r="U335" i="222"/>
  <c r="U378" i="222"/>
  <c r="U229" i="222"/>
  <c r="U222" i="222"/>
  <c r="U59" i="222"/>
  <c r="U144" i="222"/>
  <c r="U30" i="222"/>
  <c r="U452" i="222"/>
  <c r="U362" i="222"/>
  <c r="U175" i="222"/>
  <c r="U119" i="222"/>
  <c r="U448" i="222"/>
  <c r="U329" i="222"/>
  <c r="U171" i="222"/>
  <c r="U115" i="222"/>
  <c r="U17" i="222"/>
  <c r="U118" i="222"/>
  <c r="U444" i="222"/>
  <c r="U323" i="222"/>
  <c r="U167" i="222"/>
  <c r="U112" i="222"/>
  <c r="U21" i="222"/>
  <c r="U440" i="222"/>
  <c r="U319" i="222"/>
  <c r="U392" i="222"/>
  <c r="U108" i="222"/>
  <c r="U25" i="222"/>
  <c r="U359" i="222"/>
  <c r="U506" i="222"/>
  <c r="U502" i="222"/>
  <c r="U332" i="222"/>
  <c r="U225" i="222"/>
  <c r="U248" i="222"/>
  <c r="U32" i="222"/>
  <c r="U503" i="222"/>
  <c r="U498" i="222"/>
  <c r="U396" i="222"/>
  <c r="U221" i="222"/>
  <c r="U174" i="222"/>
  <c r="U491" i="222"/>
  <c r="U483" i="222"/>
  <c r="U355" i="222"/>
  <c r="U210" i="222"/>
  <c r="U251" i="222"/>
  <c r="U484" i="222"/>
  <c r="U479" i="222"/>
  <c r="U401" i="222"/>
  <c r="U206" i="222"/>
  <c r="U212" i="222"/>
  <c r="U68" i="222"/>
  <c r="U454" i="222"/>
  <c r="U507" i="222"/>
  <c r="U383" i="222"/>
  <c r="U295" i="222"/>
  <c r="U258" i="222"/>
  <c r="U216" i="222"/>
  <c r="U114" i="222"/>
  <c r="U500" i="222"/>
  <c r="U379" i="222"/>
  <c r="U291" i="222"/>
  <c r="U344" i="222"/>
  <c r="U170" i="222"/>
  <c r="U61" i="222"/>
  <c r="U259" i="222"/>
  <c r="U511" i="222"/>
  <c r="U299" i="222"/>
  <c r="U254" i="222"/>
  <c r="U443" i="222"/>
  <c r="U352" i="222"/>
  <c r="U140" i="222"/>
  <c r="U111" i="222"/>
  <c r="U439" i="222"/>
  <c r="U328" i="222"/>
  <c r="U136" i="222"/>
  <c r="U15" i="222"/>
  <c r="U424" i="222"/>
  <c r="U270" i="222"/>
  <c r="U125" i="222"/>
  <c r="U417" i="222"/>
  <c r="U307" i="222"/>
  <c r="U121" i="222"/>
  <c r="U231" i="222"/>
  <c r="U413" i="222"/>
  <c r="U292" i="222"/>
  <c r="U117" i="222"/>
  <c r="U245" i="222"/>
  <c r="U455" i="222"/>
  <c r="U179" i="222"/>
  <c r="U475" i="222"/>
  <c r="U202" i="222"/>
  <c r="U398" i="222"/>
  <c r="U273" i="222"/>
  <c r="U395" i="222"/>
  <c r="U211" i="222"/>
  <c r="U218" i="222"/>
  <c r="U196" i="222"/>
  <c r="U192" i="222"/>
  <c r="U188" i="222"/>
  <c r="U123" i="222"/>
  <c r="U131" i="222"/>
  <c r="U480" i="222"/>
  <c r="U185" i="222"/>
  <c r="U519" i="222"/>
  <c r="U82" i="222"/>
  <c r="U515" i="222"/>
  <c r="U75" i="222"/>
  <c r="U380" i="222"/>
  <c r="U376" i="222"/>
  <c r="U390" i="222"/>
  <c r="U399" i="222"/>
  <c r="U384" i="222"/>
  <c r="U369" i="222"/>
  <c r="U386" i="222"/>
  <c r="U306" i="222"/>
  <c r="U302" i="222"/>
  <c r="U271" i="222"/>
  <c r="U394" i="222"/>
  <c r="U263" i="222"/>
  <c r="U20" i="222"/>
  <c r="U35" i="222"/>
  <c r="U16" i="222"/>
  <c r="I6" i="222"/>
  <c r="AO6" i="224"/>
  <c r="AK31" i="2" s="1"/>
  <c r="AR6" i="222"/>
  <c r="AN29" i="2" s="1"/>
  <c r="AK6" i="213"/>
  <c r="AV42" i="213"/>
  <c r="AV501" i="213"/>
  <c r="AV358" i="213"/>
  <c r="AV468" i="213"/>
  <c r="AV150" i="213"/>
  <c r="AV162" i="213"/>
  <c r="AV461" i="213"/>
  <c r="AV365" i="213"/>
  <c r="AV117" i="213"/>
  <c r="AV476" i="213"/>
  <c r="AV340" i="213"/>
  <c r="AV197" i="213"/>
  <c r="AV129" i="213"/>
  <c r="AV460" i="213"/>
  <c r="AV329" i="213"/>
  <c r="AV106" i="213"/>
  <c r="AV511" i="213"/>
  <c r="AV278" i="213"/>
  <c r="AV239" i="213"/>
  <c r="AV388" i="213"/>
  <c r="AV315" i="213"/>
  <c r="AV170" i="213"/>
  <c r="AV167" i="213"/>
  <c r="AV91" i="213"/>
  <c r="AV481" i="213"/>
  <c r="AV391" i="213"/>
  <c r="AV431" i="213"/>
  <c r="AV262" i="213"/>
  <c r="AV124" i="213"/>
  <c r="AV137" i="213"/>
  <c r="AV502" i="213"/>
  <c r="AV242" i="213"/>
  <c r="AV122" i="213"/>
  <c r="AV260" i="213"/>
  <c r="AV245" i="213"/>
  <c r="AV408" i="213"/>
  <c r="AV224" i="213"/>
  <c r="AV417" i="213"/>
  <c r="AV296" i="213"/>
  <c r="AV275" i="213"/>
  <c r="AV395" i="213"/>
  <c r="AV394" i="213"/>
  <c r="AV120" i="213"/>
  <c r="AV187" i="213"/>
  <c r="AV225" i="213"/>
  <c r="AV279" i="213"/>
  <c r="AV325" i="213"/>
  <c r="AV60" i="213"/>
  <c r="AV257" i="213"/>
  <c r="AV53" i="213"/>
  <c r="AV338" i="213"/>
  <c r="AV254" i="213"/>
  <c r="AV281" i="213"/>
  <c r="AV161" i="213"/>
  <c r="AV359" i="213"/>
  <c r="AV320" i="213"/>
  <c r="AV378" i="213"/>
  <c r="AV108" i="213"/>
  <c r="AV342" i="213"/>
  <c r="AV332" i="213"/>
  <c r="AV244" i="213"/>
  <c r="AV253" i="213"/>
  <c r="AV238" i="213"/>
  <c r="AV280" i="213"/>
  <c r="AV473" i="213"/>
  <c r="AV498" i="213"/>
  <c r="AV363" i="213"/>
  <c r="AV324" i="213"/>
  <c r="AV321" i="213"/>
  <c r="AV355" i="213"/>
  <c r="R6" i="215"/>
  <c r="AO6" i="218"/>
  <c r="AK25" i="2" s="1"/>
  <c r="S6" i="223"/>
  <c r="O30" i="2" s="1"/>
  <c r="AT13" i="209"/>
  <c r="AV13" i="209" s="1"/>
  <c r="X6" i="209"/>
  <c r="U94" i="213"/>
  <c r="AX94" i="213" s="1"/>
  <c r="AK6" i="215"/>
  <c r="AV44" i="215"/>
  <c r="AV430" i="215"/>
  <c r="AV448" i="215"/>
  <c r="AV361" i="215"/>
  <c r="AV459" i="215"/>
  <c r="AV241" i="215"/>
  <c r="AV265" i="215"/>
  <c r="AV425" i="215"/>
  <c r="AV226" i="215"/>
  <c r="AV471" i="215"/>
  <c r="AV481" i="215"/>
  <c r="AV494" i="215"/>
  <c r="AV457" i="215"/>
  <c r="AV218" i="215"/>
  <c r="AV267" i="215"/>
  <c r="AV295" i="215"/>
  <c r="AV216" i="215"/>
  <c r="AV432" i="215"/>
  <c r="AV248" i="215"/>
  <c r="AV57" i="215"/>
  <c r="AV466" i="215"/>
  <c r="AV240" i="215"/>
  <c r="AV328" i="215"/>
  <c r="AV192" i="215"/>
  <c r="AV449" i="215"/>
  <c r="AV315" i="215"/>
  <c r="AV259" i="215"/>
  <c r="AV235" i="215"/>
  <c r="AV102" i="215"/>
  <c r="AV320" i="215"/>
  <c r="AV60" i="215"/>
  <c r="AV514" i="215"/>
  <c r="AV67" i="215"/>
  <c r="AV507" i="215"/>
  <c r="AV325" i="215"/>
  <c r="AV384" i="215"/>
  <c r="AV380" i="215"/>
  <c r="AV440" i="215"/>
  <c r="AV497" i="215"/>
  <c r="AV390" i="215"/>
  <c r="AV167" i="215"/>
  <c r="AV310" i="215"/>
  <c r="AV93" i="215"/>
  <c r="AX93" i="215" s="1"/>
  <c r="AV103" i="215"/>
  <c r="AV493" i="215"/>
  <c r="AV307" i="215"/>
  <c r="AV296" i="215"/>
  <c r="AV445" i="215"/>
  <c r="AV141" i="215"/>
  <c r="AV86" i="215"/>
  <c r="AV305" i="215"/>
  <c r="AV375" i="215"/>
  <c r="AV264" i="215"/>
  <c r="AV340" i="215"/>
  <c r="AV292" i="215"/>
  <c r="AV491" i="215"/>
  <c r="AV32" i="215"/>
  <c r="AV154" i="215"/>
  <c r="AV35" i="215"/>
  <c r="AV39" i="215"/>
  <c r="AV121" i="215"/>
  <c r="AV286" i="215"/>
  <c r="AV243" i="215"/>
  <c r="AV358" i="215"/>
  <c r="AV408" i="215"/>
  <c r="AV336" i="215"/>
  <c r="R6" i="212"/>
  <c r="R6" i="220"/>
  <c r="AQ6" i="210"/>
  <c r="AM17" i="2" s="1"/>
  <c r="AV39" i="209"/>
  <c r="AV60" i="209"/>
  <c r="AV20" i="209"/>
  <c r="AV43" i="209"/>
  <c r="AV455" i="209"/>
  <c r="AV378" i="209"/>
  <c r="AV379" i="209"/>
  <c r="AV273" i="209"/>
  <c r="AV244" i="209"/>
  <c r="AV78" i="209"/>
  <c r="AV423" i="209"/>
  <c r="AV374" i="209"/>
  <c r="AV411" i="209"/>
  <c r="AV252" i="209"/>
  <c r="AV77" i="209"/>
  <c r="AV384" i="209"/>
  <c r="AV518" i="209"/>
  <c r="AV448" i="209"/>
  <c r="AV340" i="209"/>
  <c r="AV313" i="209"/>
  <c r="AV162" i="209"/>
  <c r="AV117" i="209"/>
  <c r="AV211" i="209"/>
  <c r="AV326" i="209"/>
  <c r="AV277" i="209"/>
  <c r="AV149" i="209"/>
  <c r="AV502" i="209"/>
  <c r="AV341" i="209"/>
  <c r="AV262" i="209"/>
  <c r="AV94" i="209"/>
  <c r="AV413" i="209"/>
  <c r="AV390" i="209"/>
  <c r="AV219" i="209"/>
  <c r="AV301" i="209"/>
  <c r="AV199" i="209"/>
  <c r="AV133" i="209"/>
  <c r="AV127" i="209"/>
  <c r="AV52" i="209"/>
  <c r="AV481" i="209"/>
  <c r="AV442" i="209"/>
  <c r="AV312" i="209"/>
  <c r="AV362" i="209"/>
  <c r="AV233" i="209"/>
  <c r="AV217" i="209"/>
  <c r="AV103" i="209"/>
  <c r="AV433" i="209"/>
  <c r="AV361" i="209"/>
  <c r="AV421" i="209"/>
  <c r="AV264" i="209"/>
  <c r="AV460" i="209"/>
  <c r="AV462" i="209"/>
  <c r="AV289" i="209"/>
  <c r="AV175" i="209"/>
  <c r="AV163" i="209"/>
  <c r="AV167" i="209"/>
  <c r="AV148" i="209"/>
  <c r="AV272" i="209"/>
  <c r="AV185" i="209"/>
  <c r="AV172" i="209"/>
  <c r="AV152" i="209"/>
  <c r="AV157" i="209"/>
  <c r="AV140" i="209"/>
  <c r="AV426" i="209"/>
  <c r="AV168" i="209"/>
  <c r="AV468" i="209"/>
  <c r="AV495" i="209"/>
  <c r="AV367" i="209"/>
  <c r="AV298" i="209"/>
  <c r="AV501" i="209"/>
  <c r="AV491" i="209"/>
  <c r="AV366" i="209"/>
  <c r="AV389" i="209"/>
  <c r="AV343" i="209"/>
  <c r="AV205" i="209"/>
  <c r="AV438" i="209"/>
  <c r="AV267" i="209"/>
  <c r="AV201" i="209"/>
  <c r="AV109" i="209"/>
  <c r="AV519" i="209"/>
  <c r="AV444" i="209"/>
  <c r="AV246" i="209"/>
  <c r="AV297" i="209"/>
  <c r="AV431" i="209"/>
  <c r="AV410" i="209"/>
  <c r="AV295" i="209"/>
  <c r="AV200" i="209"/>
  <c r="AV188" i="209"/>
  <c r="AV112" i="209"/>
  <c r="AV497" i="209"/>
  <c r="AV427" i="209"/>
  <c r="AV381" i="209"/>
  <c r="AV93" i="209"/>
  <c r="AV382" i="209"/>
  <c r="AV191" i="209"/>
  <c r="AV459" i="209"/>
  <c r="AV458" i="209"/>
  <c r="AV81" i="209"/>
  <c r="AV397" i="209"/>
  <c r="AV305" i="209"/>
  <c r="AV218" i="209"/>
  <c r="AV59" i="209"/>
  <c r="AV405" i="209"/>
  <c r="AV76" i="209"/>
  <c r="AV68" i="209"/>
  <c r="AV486" i="209"/>
  <c r="AV428" i="209"/>
  <c r="AV203" i="209"/>
  <c r="AV284" i="209"/>
  <c r="AV357" i="209"/>
  <c r="AV483" i="209"/>
  <c r="AV141" i="209"/>
  <c r="AV337" i="209"/>
  <c r="AV98" i="209"/>
  <c r="AV469" i="209"/>
  <c r="AV271" i="209"/>
  <c r="AV330" i="209"/>
  <c r="AV124" i="209"/>
  <c r="AV396" i="209"/>
  <c r="AV258" i="209"/>
  <c r="AV214" i="209"/>
  <c r="AV475" i="209"/>
  <c r="AV247" i="209"/>
  <c r="AV235" i="209"/>
  <c r="AK6" i="209"/>
  <c r="AV12" i="209"/>
  <c r="AT85" i="208"/>
  <c r="AV85" i="208" s="1"/>
  <c r="AA6" i="208"/>
  <c r="AQ6" i="209"/>
  <c r="AM16" i="2" s="1"/>
  <c r="U176" i="212"/>
  <c r="N6" i="212"/>
  <c r="U82" i="218"/>
  <c r="I6" i="218"/>
  <c r="U12" i="218"/>
  <c r="U29" i="218"/>
  <c r="U141" i="218"/>
  <c r="U131" i="218"/>
  <c r="AX131" i="218" s="1"/>
  <c r="U457" i="218"/>
  <c r="AX457" i="218" s="1"/>
  <c r="U481" i="218"/>
  <c r="U508" i="218"/>
  <c r="U421" i="218"/>
  <c r="U441" i="218"/>
  <c r="U343" i="218"/>
  <c r="U336" i="218"/>
  <c r="U488" i="218"/>
  <c r="U324" i="218"/>
  <c r="U325" i="218"/>
  <c r="U238" i="218"/>
  <c r="AX238" i="218" s="1"/>
  <c r="U228" i="218"/>
  <c r="U248" i="218"/>
  <c r="U163" i="218"/>
  <c r="U167" i="218"/>
  <c r="U168" i="218"/>
  <c r="AX168" i="218" s="1"/>
  <c r="U95" i="218"/>
  <c r="U188" i="218"/>
  <c r="U154" i="218"/>
  <c r="U51" i="218"/>
  <c r="AX51" i="218" s="1"/>
  <c r="U75" i="218"/>
  <c r="U114" i="218"/>
  <c r="U39" i="218"/>
  <c r="U38" i="218"/>
  <c r="U386" i="218"/>
  <c r="U471" i="218"/>
  <c r="AX471" i="218" s="1"/>
  <c r="U150" i="218"/>
  <c r="U71" i="218"/>
  <c r="U450" i="218"/>
  <c r="AX450" i="218" s="1"/>
  <c r="U477" i="218"/>
  <c r="U501" i="218"/>
  <c r="U418" i="218"/>
  <c r="U434" i="218"/>
  <c r="U339" i="218"/>
  <c r="U333" i="218"/>
  <c r="U437" i="218"/>
  <c r="AX437" i="218" s="1"/>
  <c r="U320" i="218"/>
  <c r="AX320" i="218" s="1"/>
  <c r="U321" i="218"/>
  <c r="U322" i="218"/>
  <c r="U454" i="218"/>
  <c r="U244" i="218"/>
  <c r="U159" i="218"/>
  <c r="U160" i="218"/>
  <c r="U161" i="218"/>
  <c r="U91" i="218"/>
  <c r="U137" i="218"/>
  <c r="U134" i="218"/>
  <c r="U173" i="218"/>
  <c r="U86" i="218"/>
  <c r="U116" i="218"/>
  <c r="U43" i="218"/>
  <c r="U128" i="218"/>
  <c r="U42" i="218"/>
  <c r="U301" i="218"/>
  <c r="U80" i="218"/>
  <c r="AX80" i="218" s="1"/>
  <c r="U446" i="218"/>
  <c r="U473" i="218"/>
  <c r="U497" i="218"/>
  <c r="U414" i="218"/>
  <c r="U430" i="218"/>
  <c r="U332" i="218"/>
  <c r="U329" i="218"/>
  <c r="U399" i="218"/>
  <c r="U313" i="218"/>
  <c r="U314" i="218"/>
  <c r="U315" i="218"/>
  <c r="U323" i="218"/>
  <c r="AX323" i="218" s="1"/>
  <c r="U240" i="218"/>
  <c r="AX240" i="218" s="1"/>
  <c r="U155" i="218"/>
  <c r="U156" i="218"/>
  <c r="U157" i="218"/>
  <c r="AX157" i="218" s="1"/>
  <c r="U87" i="218"/>
  <c r="U133" i="218"/>
  <c r="U127" i="218"/>
  <c r="AX127" i="218" s="1"/>
  <c r="U138" i="218"/>
  <c r="U101" i="218"/>
  <c r="U143" i="218"/>
  <c r="U97" i="218"/>
  <c r="AX97" i="218" s="1"/>
  <c r="U442" i="218"/>
  <c r="U466" i="218"/>
  <c r="U493" i="218"/>
  <c r="U410" i="218"/>
  <c r="U426" i="218"/>
  <c r="U328" i="218"/>
  <c r="U404" i="218"/>
  <c r="U395" i="218"/>
  <c r="U309" i="218"/>
  <c r="U310" i="218"/>
  <c r="U311" i="218"/>
  <c r="U319" i="218"/>
  <c r="U236" i="218"/>
  <c r="U151" i="218"/>
  <c r="AX151" i="218" s="1"/>
  <c r="U199" i="218"/>
  <c r="U153" i="218"/>
  <c r="U83" i="218"/>
  <c r="U126" i="218"/>
  <c r="U123" i="218"/>
  <c r="U231" i="218"/>
  <c r="U438" i="218"/>
  <c r="U462" i="218"/>
  <c r="AX462" i="218" s="1"/>
  <c r="U489" i="218"/>
  <c r="U517" i="218"/>
  <c r="U422" i="218"/>
  <c r="U406" i="218"/>
  <c r="U398" i="218"/>
  <c r="U391" i="218"/>
  <c r="U305" i="218"/>
  <c r="U306" i="218"/>
  <c r="U307" i="218"/>
  <c r="U316" i="218"/>
  <c r="U229" i="218"/>
  <c r="U144" i="218"/>
  <c r="U165" i="218"/>
  <c r="AX165" i="218" s="1"/>
  <c r="U149" i="218"/>
  <c r="U76" i="218"/>
  <c r="U122" i="218"/>
  <c r="U119" i="218"/>
  <c r="AX119" i="218" s="1"/>
  <c r="U226" i="218"/>
  <c r="U318" i="218"/>
  <c r="U518" i="218"/>
  <c r="AX518" i="218" s="1"/>
  <c r="U435" i="218"/>
  <c r="AX435" i="218" s="1"/>
  <c r="U458" i="218"/>
  <c r="U486" i="218"/>
  <c r="U513" i="218"/>
  <c r="U415" i="218"/>
  <c r="U401" i="218"/>
  <c r="U394" i="218"/>
  <c r="U387" i="218"/>
  <c r="U298" i="218"/>
  <c r="U302" i="218"/>
  <c r="AX302" i="218" s="1"/>
  <c r="U303" i="218"/>
  <c r="U312" i="218"/>
  <c r="U352" i="218"/>
  <c r="U140" i="218"/>
  <c r="U233" i="218"/>
  <c r="AX233" i="218" s="1"/>
  <c r="U146" i="218"/>
  <c r="U72" i="218"/>
  <c r="U118" i="218"/>
  <c r="U115" i="218"/>
  <c r="AX115" i="218" s="1"/>
  <c r="U162" i="218"/>
  <c r="U145" i="218"/>
  <c r="U284" i="218"/>
  <c r="U514" i="218"/>
  <c r="U431" i="218"/>
  <c r="U451" i="218"/>
  <c r="U482" i="218"/>
  <c r="U509" i="218"/>
  <c r="U411" i="218"/>
  <c r="U397" i="218"/>
  <c r="U390" i="218"/>
  <c r="U384" i="218"/>
  <c r="U294" i="218"/>
  <c r="U299" i="218"/>
  <c r="AX299" i="218" s="1"/>
  <c r="U296" i="218"/>
  <c r="AX296" i="218" s="1"/>
  <c r="U308" i="218"/>
  <c r="U223" i="218"/>
  <c r="AX223" i="218" s="1"/>
  <c r="U227" i="218"/>
  <c r="U225" i="218"/>
  <c r="U142" i="218"/>
  <c r="U68" i="218"/>
  <c r="U111" i="218"/>
  <c r="U112" i="218"/>
  <c r="U124" i="218"/>
  <c r="U26" i="218"/>
  <c r="U491" i="218"/>
  <c r="U519" i="218"/>
  <c r="U424" i="218"/>
  <c r="U455" i="218"/>
  <c r="AX455" i="218" s="1"/>
  <c r="U479" i="218"/>
  <c r="AX479" i="218" s="1"/>
  <c r="U381" i="218"/>
  <c r="U370" i="218"/>
  <c r="AX370" i="218" s="1"/>
  <c r="U360" i="218"/>
  <c r="AX360" i="218" s="1"/>
  <c r="U357" i="218"/>
  <c r="AX357" i="218" s="1"/>
  <c r="U264" i="218"/>
  <c r="AX264" i="218" s="1"/>
  <c r="U272" i="218"/>
  <c r="U269" i="218"/>
  <c r="AX269" i="218" s="1"/>
  <c r="U282" i="218"/>
  <c r="AX282" i="218" s="1"/>
  <c r="U197" i="218"/>
  <c r="U205" i="218"/>
  <c r="U202" i="218"/>
  <c r="U129" i="218"/>
  <c r="AX129" i="218" s="1"/>
  <c r="U218" i="218"/>
  <c r="U84" i="218"/>
  <c r="U85" i="218"/>
  <c r="U32" i="218"/>
  <c r="AX32" i="218" s="1"/>
  <c r="U109" i="218"/>
  <c r="U182" i="218"/>
  <c r="AX182" i="218" s="1"/>
  <c r="U420" i="218"/>
  <c r="AX420" i="218" s="1"/>
  <c r="U33" i="218"/>
  <c r="AX33" i="218" s="1"/>
  <c r="U484" i="218"/>
  <c r="U515" i="218"/>
  <c r="U417" i="218"/>
  <c r="U452" i="218"/>
  <c r="U475" i="218"/>
  <c r="U377" i="218"/>
  <c r="U367" i="218"/>
  <c r="U356" i="218"/>
  <c r="U353" i="218"/>
  <c r="U260" i="218"/>
  <c r="U268" i="218"/>
  <c r="U262" i="218"/>
  <c r="U278" i="218"/>
  <c r="U193" i="218"/>
  <c r="U201" i="218"/>
  <c r="U195" i="218"/>
  <c r="U125" i="218"/>
  <c r="U207" i="218"/>
  <c r="U77" i="218"/>
  <c r="U81" i="218"/>
  <c r="U36" i="218"/>
  <c r="U120" i="218"/>
  <c r="U412" i="218"/>
  <c r="U474" i="218"/>
  <c r="U445" i="218"/>
  <c r="U348" i="218"/>
  <c r="AX348" i="218" s="1"/>
  <c r="U346" i="218"/>
  <c r="U276" i="218"/>
  <c r="U293" i="218"/>
  <c r="U234" i="218"/>
  <c r="U176" i="218"/>
  <c r="U192" i="218"/>
  <c r="U78" i="218"/>
  <c r="U30" i="218"/>
  <c r="AX30" i="218" s="1"/>
  <c r="U408" i="218"/>
  <c r="U467" i="218"/>
  <c r="U407" i="218"/>
  <c r="U344" i="218"/>
  <c r="AX344" i="218" s="1"/>
  <c r="U342" i="218"/>
  <c r="U265" i="218"/>
  <c r="U289" i="218"/>
  <c r="U224" i="218"/>
  <c r="U172" i="218"/>
  <c r="U158" i="218"/>
  <c r="U74" i="218"/>
  <c r="U34" i="218"/>
  <c r="U511" i="218"/>
  <c r="U463" i="218"/>
  <c r="U400" i="218"/>
  <c r="AX400" i="218" s="1"/>
  <c r="U340" i="218"/>
  <c r="U338" i="218"/>
  <c r="AX338" i="218" s="1"/>
  <c r="U261" i="218"/>
  <c r="U285" i="218"/>
  <c r="U220" i="218"/>
  <c r="U222" i="218"/>
  <c r="AX222" i="218" s="1"/>
  <c r="U152" i="218"/>
  <c r="U70" i="218"/>
  <c r="AX70" i="218" s="1"/>
  <c r="U505" i="218"/>
  <c r="U507" i="218"/>
  <c r="U459" i="218"/>
  <c r="U396" i="218"/>
  <c r="AX396" i="218" s="1"/>
  <c r="U383" i="218"/>
  <c r="U331" i="218"/>
  <c r="U257" i="218"/>
  <c r="U274" i="218"/>
  <c r="U213" i="218"/>
  <c r="U211" i="218"/>
  <c r="AX211" i="218" s="1"/>
  <c r="U250" i="218"/>
  <c r="U66" i="218"/>
  <c r="U52" i="218"/>
  <c r="U500" i="218"/>
  <c r="U448" i="218"/>
  <c r="U392" i="218"/>
  <c r="U379" i="218"/>
  <c r="AX379" i="218" s="1"/>
  <c r="U327" i="218"/>
  <c r="U253" i="218"/>
  <c r="U270" i="218"/>
  <c r="U209" i="218"/>
  <c r="U139" i="218"/>
  <c r="AX139" i="218" s="1"/>
  <c r="U107" i="218"/>
  <c r="U59" i="218"/>
  <c r="U496" i="218"/>
  <c r="U444" i="218"/>
  <c r="U388" i="218"/>
  <c r="U375" i="218"/>
  <c r="U290" i="218"/>
  <c r="AX290" i="218" s="1"/>
  <c r="U246" i="218"/>
  <c r="U263" i="218"/>
  <c r="U194" i="218"/>
  <c r="AX194" i="218" s="1"/>
  <c r="U136" i="218"/>
  <c r="U103" i="218"/>
  <c r="AX103" i="218" s="1"/>
  <c r="U55" i="218"/>
  <c r="U56" i="218"/>
  <c r="U14" i="218"/>
  <c r="U510" i="218"/>
  <c r="U492" i="218"/>
  <c r="U440" i="218"/>
  <c r="U373" i="218"/>
  <c r="U371" i="218"/>
  <c r="U286" i="218"/>
  <c r="U242" i="218"/>
  <c r="U259" i="218"/>
  <c r="U190" i="218"/>
  <c r="U132" i="218"/>
  <c r="U99" i="218"/>
  <c r="U63" i="218"/>
  <c r="U46" i="218"/>
  <c r="U18" i="218"/>
  <c r="U506" i="218"/>
  <c r="U485" i="218"/>
  <c r="U433" i="218"/>
  <c r="U366" i="218"/>
  <c r="U364" i="218"/>
  <c r="U279" i="218"/>
  <c r="U292" i="218"/>
  <c r="U255" i="218"/>
  <c r="U186" i="218"/>
  <c r="AX186" i="218" s="1"/>
  <c r="U121" i="218"/>
  <c r="U92" i="218"/>
  <c r="AX92" i="218" s="1"/>
  <c r="U90" i="218"/>
  <c r="U476" i="218"/>
  <c r="U428" i="218"/>
  <c r="U494" i="218"/>
  <c r="U393" i="218"/>
  <c r="AX393" i="218" s="1"/>
  <c r="U330" i="218"/>
  <c r="U245" i="218"/>
  <c r="AX245" i="218" s="1"/>
  <c r="U258" i="218"/>
  <c r="AX258" i="218" s="1"/>
  <c r="U204" i="218"/>
  <c r="AX204" i="218" s="1"/>
  <c r="U217" i="218"/>
  <c r="AX217" i="218" s="1"/>
  <c r="U98" i="218"/>
  <c r="U58" i="218"/>
  <c r="U40" i="218"/>
  <c r="AX40" i="218" s="1"/>
  <c r="U94" i="218"/>
  <c r="U267" i="218"/>
  <c r="U472" i="218"/>
  <c r="U413" i="218"/>
  <c r="U490" i="218"/>
  <c r="U389" i="218"/>
  <c r="U326" i="218"/>
  <c r="U241" i="218"/>
  <c r="U254" i="218"/>
  <c r="AX254" i="218" s="1"/>
  <c r="U200" i="218"/>
  <c r="AX200" i="218" s="1"/>
  <c r="U214" i="218"/>
  <c r="U64" i="218"/>
  <c r="U184" i="218"/>
  <c r="U44" i="218"/>
  <c r="U478" i="218"/>
  <c r="U355" i="218"/>
  <c r="U280" i="218"/>
  <c r="U166" i="218"/>
  <c r="U203" i="218"/>
  <c r="U19" i="218"/>
  <c r="U503" i="218"/>
  <c r="AX503" i="218" s="1"/>
  <c r="U429" i="218"/>
  <c r="U349" i="218"/>
  <c r="AX349" i="218" s="1"/>
  <c r="U288" i="218"/>
  <c r="AX288" i="218" s="1"/>
  <c r="U179" i="218"/>
  <c r="U499" i="218"/>
  <c r="U425" i="218"/>
  <c r="U345" i="218"/>
  <c r="U281" i="218"/>
  <c r="AX281" i="218" s="1"/>
  <c r="U175" i="218"/>
  <c r="AX175" i="218" s="1"/>
  <c r="U73" i="218"/>
  <c r="AX73" i="218" s="1"/>
  <c r="U27" i="218"/>
  <c r="U495" i="218"/>
  <c r="U502" i="218"/>
  <c r="U341" i="218"/>
  <c r="U277" i="218"/>
  <c r="U171" i="218"/>
  <c r="AX171" i="218" s="1"/>
  <c r="U69" i="218"/>
  <c r="U105" i="218"/>
  <c r="U480" i="218"/>
  <c r="AX480" i="218" s="1"/>
  <c r="U498" i="218"/>
  <c r="AX498" i="218" s="1"/>
  <c r="U337" i="218"/>
  <c r="AX337" i="218" s="1"/>
  <c r="U273" i="218"/>
  <c r="U221" i="218"/>
  <c r="U65" i="218"/>
  <c r="U148" i="218"/>
  <c r="AX148" i="218" s="1"/>
  <c r="U469" i="218"/>
  <c r="U483" i="218"/>
  <c r="U380" i="218"/>
  <c r="U247" i="218"/>
  <c r="U210" i="218"/>
  <c r="U177" i="218"/>
  <c r="AX177" i="218" s="1"/>
  <c r="U216" i="218"/>
  <c r="U465" i="218"/>
  <c r="U468" i="218"/>
  <c r="U376" i="218"/>
  <c r="U243" i="218"/>
  <c r="U206" i="218"/>
  <c r="U108" i="218"/>
  <c r="U461" i="218"/>
  <c r="AX461" i="218" s="1"/>
  <c r="U464" i="218"/>
  <c r="AX464" i="218" s="1"/>
  <c r="U372" i="218"/>
  <c r="U239" i="218"/>
  <c r="U191" i="218"/>
  <c r="U104" i="218"/>
  <c r="U135" i="218"/>
  <c r="U427" i="218"/>
  <c r="U460" i="218"/>
  <c r="U365" i="218"/>
  <c r="U235" i="218"/>
  <c r="U187" i="218"/>
  <c r="U100" i="218"/>
  <c r="U16" i="218"/>
  <c r="U335" i="218"/>
  <c r="AX335" i="218" s="1"/>
  <c r="U37" i="218"/>
  <c r="U443" i="218"/>
  <c r="U358" i="218"/>
  <c r="U271" i="218"/>
  <c r="U219" i="218"/>
  <c r="U110" i="218"/>
  <c r="U35" i="218"/>
  <c r="U520" i="218"/>
  <c r="U295" i="218"/>
  <c r="U53" i="218"/>
  <c r="AX53" i="218" s="1"/>
  <c r="U516" i="218"/>
  <c r="AX516" i="218" s="1"/>
  <c r="U291" i="218"/>
  <c r="U49" i="218"/>
  <c r="U512" i="218"/>
  <c r="U287" i="218"/>
  <c r="U196" i="218"/>
  <c r="U456" i="218"/>
  <c r="AX456" i="218" s="1"/>
  <c r="U304" i="218"/>
  <c r="AX304" i="218" s="1"/>
  <c r="U88" i="218"/>
  <c r="U449" i="218"/>
  <c r="AX449" i="218" s="1"/>
  <c r="U297" i="218"/>
  <c r="AX297" i="218" s="1"/>
  <c r="U93" i="218"/>
  <c r="U22" i="218"/>
  <c r="U362" i="218"/>
  <c r="U251" i="218"/>
  <c r="U89" i="218"/>
  <c r="U15" i="218"/>
  <c r="AX15" i="218" s="1"/>
  <c r="U41" i="218"/>
  <c r="U354" i="218"/>
  <c r="U212" i="218"/>
  <c r="U23" i="218"/>
  <c r="U48" i="218"/>
  <c r="U347" i="218"/>
  <c r="AX347" i="218" s="1"/>
  <c r="U208" i="218"/>
  <c r="U359" i="218"/>
  <c r="U170" i="218"/>
  <c r="U47" i="218"/>
  <c r="AX47" i="218" s="1"/>
  <c r="U423" i="218"/>
  <c r="U361" i="218"/>
  <c r="U183" i="218"/>
  <c r="AX183" i="218" s="1"/>
  <c r="U50" i="218"/>
  <c r="U256" i="218"/>
  <c r="AX256" i="218" s="1"/>
  <c r="U54" i="218"/>
  <c r="U252" i="218"/>
  <c r="U237" i="218"/>
  <c r="AX237" i="218" s="1"/>
  <c r="U20" i="218"/>
  <c r="U230" i="218"/>
  <c r="U24" i="218"/>
  <c r="AX24" i="218" s="1"/>
  <c r="U189" i="218"/>
  <c r="U31" i="218"/>
  <c r="U185" i="218"/>
  <c r="U178" i="218"/>
  <c r="U403" i="218"/>
  <c r="U174" i="218"/>
  <c r="U369" i="218"/>
  <c r="U409" i="218"/>
  <c r="U61" i="218"/>
  <c r="U405" i="218"/>
  <c r="U57" i="218"/>
  <c r="U363" i="218"/>
  <c r="U350" i="218"/>
  <c r="U275" i="218"/>
  <c r="U180" i="218"/>
  <c r="U117" i="218"/>
  <c r="U106" i="218"/>
  <c r="U102" i="218"/>
  <c r="U17" i="218"/>
  <c r="AX17" i="218" s="1"/>
  <c r="U13" i="218"/>
  <c r="AX13" i="218" s="1"/>
  <c r="U25" i="218"/>
  <c r="AX25" i="218" s="1"/>
  <c r="U439" i="218"/>
  <c r="U416" i="218"/>
  <c r="U447" i="218"/>
  <c r="AX447" i="218" s="1"/>
  <c r="U432" i="218"/>
  <c r="U382" i="218"/>
  <c r="U378" i="218"/>
  <c r="AX378" i="218" s="1"/>
  <c r="U374" i="218"/>
  <c r="U21" i="218"/>
  <c r="AT40" i="220"/>
  <c r="AV40" i="220" s="1"/>
  <c r="X6" i="220"/>
  <c r="U98" i="219"/>
  <c r="U108" i="219"/>
  <c r="U106" i="219"/>
  <c r="U480" i="219"/>
  <c r="U511" i="219"/>
  <c r="U413" i="219"/>
  <c r="U455" i="219"/>
  <c r="U479" i="219"/>
  <c r="U379" i="219"/>
  <c r="U384" i="219"/>
  <c r="U396" i="219"/>
  <c r="U397" i="219"/>
  <c r="U301" i="219"/>
  <c r="U236" i="219"/>
  <c r="U252" i="219"/>
  <c r="U167" i="219"/>
  <c r="U202" i="219"/>
  <c r="U231" i="219"/>
  <c r="U150" i="219"/>
  <c r="U170" i="219"/>
  <c r="U122" i="219"/>
  <c r="U139" i="219"/>
  <c r="AX139" i="219" s="1"/>
  <c r="U13" i="219"/>
  <c r="AX13" i="219" s="1"/>
  <c r="U35" i="219"/>
  <c r="U93" i="219"/>
  <c r="U127" i="219"/>
  <c r="U335" i="219"/>
  <c r="U472" i="219"/>
  <c r="AX472" i="219" s="1"/>
  <c r="U500" i="219"/>
  <c r="U405" i="219"/>
  <c r="U448" i="219"/>
  <c r="U468" i="219"/>
  <c r="U371" i="219"/>
  <c r="U376" i="219"/>
  <c r="U388" i="219"/>
  <c r="U389" i="219"/>
  <c r="U325" i="219"/>
  <c r="U225" i="219"/>
  <c r="AX225" i="219" s="1"/>
  <c r="U241" i="219"/>
  <c r="AX241" i="219" s="1"/>
  <c r="U156" i="219"/>
  <c r="U191" i="219"/>
  <c r="U306" i="219"/>
  <c r="U262" i="219"/>
  <c r="U163" i="219"/>
  <c r="U111" i="219"/>
  <c r="U128" i="219"/>
  <c r="AX128" i="219" s="1"/>
  <c r="U21" i="219"/>
  <c r="U83" i="219"/>
  <c r="U15" i="219"/>
  <c r="U119" i="219"/>
  <c r="U132" i="219"/>
  <c r="AX132" i="219" s="1"/>
  <c r="U14" i="219"/>
  <c r="U469" i="219"/>
  <c r="U496" i="219"/>
  <c r="U505" i="219"/>
  <c r="AX505" i="219" s="1"/>
  <c r="U444" i="219"/>
  <c r="U464" i="219"/>
  <c r="U364" i="219"/>
  <c r="U372" i="219"/>
  <c r="U381" i="219"/>
  <c r="U382" i="219"/>
  <c r="U308" i="219"/>
  <c r="U221" i="219"/>
  <c r="U237" i="219"/>
  <c r="U152" i="219"/>
  <c r="U187" i="219"/>
  <c r="U302" i="219"/>
  <c r="U258" i="219"/>
  <c r="U159" i="219"/>
  <c r="U107" i="219"/>
  <c r="U124" i="219"/>
  <c r="U25" i="219"/>
  <c r="U87" i="219"/>
  <c r="U19" i="219"/>
  <c r="AX19" i="219" s="1"/>
  <c r="U148" i="219"/>
  <c r="U18" i="219"/>
  <c r="AX18" i="219" s="1"/>
  <c r="U465" i="219"/>
  <c r="U492" i="219"/>
  <c r="U471" i="219"/>
  <c r="U440" i="219"/>
  <c r="U460" i="219"/>
  <c r="U360" i="219"/>
  <c r="AX360" i="219" s="1"/>
  <c r="U365" i="219"/>
  <c r="U377" i="219"/>
  <c r="U378" i="219"/>
  <c r="U304" i="219"/>
  <c r="U329" i="219"/>
  <c r="U230" i="219"/>
  <c r="U145" i="219"/>
  <c r="AX145" i="219" s="1"/>
  <c r="U183" i="219"/>
  <c r="U299" i="219"/>
  <c r="U254" i="219"/>
  <c r="U155" i="219"/>
  <c r="U103" i="219"/>
  <c r="U120" i="219"/>
  <c r="U32" i="219"/>
  <c r="U51" i="219"/>
  <c r="U91" i="219"/>
  <c r="U23" i="219"/>
  <c r="U22" i="219"/>
  <c r="AX22" i="219" s="1"/>
  <c r="I6" i="219"/>
  <c r="U461" i="219"/>
  <c r="U485" i="219"/>
  <c r="AX485" i="219" s="1"/>
  <c r="U520" i="219"/>
  <c r="U433" i="219"/>
  <c r="U456" i="219"/>
  <c r="U356" i="219"/>
  <c r="U361" i="219"/>
  <c r="AX361" i="219" s="1"/>
  <c r="U373" i="219"/>
  <c r="U374" i="219"/>
  <c r="U297" i="219"/>
  <c r="U321" i="219"/>
  <c r="U226" i="219"/>
  <c r="U318" i="219"/>
  <c r="U180" i="219"/>
  <c r="U287" i="219"/>
  <c r="AX287" i="219" s="1"/>
  <c r="U296" i="219"/>
  <c r="U151" i="219"/>
  <c r="AX151" i="219" s="1"/>
  <c r="U99" i="219"/>
  <c r="U116" i="219"/>
  <c r="U36" i="219"/>
  <c r="U59" i="219"/>
  <c r="U95" i="219"/>
  <c r="U27" i="219"/>
  <c r="AX27" i="219" s="1"/>
  <c r="U233" i="219"/>
  <c r="U26" i="219"/>
  <c r="U457" i="219"/>
  <c r="U481" i="219"/>
  <c r="U516" i="219"/>
  <c r="AX516" i="219" s="1"/>
  <c r="U429" i="219"/>
  <c r="U449" i="219"/>
  <c r="AX449" i="219" s="1"/>
  <c r="U349" i="219"/>
  <c r="U357" i="219"/>
  <c r="U366" i="219"/>
  <c r="U370" i="219"/>
  <c r="U293" i="219"/>
  <c r="U314" i="219"/>
  <c r="AX314" i="219" s="1"/>
  <c r="U222" i="219"/>
  <c r="AX222" i="219" s="1"/>
  <c r="U295" i="219"/>
  <c r="U176" i="219"/>
  <c r="U243" i="219"/>
  <c r="U246" i="219"/>
  <c r="U144" i="219"/>
  <c r="U92" i="219"/>
  <c r="U109" i="219"/>
  <c r="U40" i="219"/>
  <c r="U30" i="219"/>
  <c r="U12" i="219"/>
  <c r="U33" i="219"/>
  <c r="AX33" i="219" s="1"/>
  <c r="U80" i="219"/>
  <c r="U450" i="219"/>
  <c r="U477" i="219"/>
  <c r="U512" i="219"/>
  <c r="U425" i="219"/>
  <c r="U445" i="219"/>
  <c r="AX445" i="219" s="1"/>
  <c r="U345" i="219"/>
  <c r="U353" i="219"/>
  <c r="U362" i="219"/>
  <c r="U367" i="219"/>
  <c r="U289" i="219"/>
  <c r="U312" i="219"/>
  <c r="U218" i="219"/>
  <c r="U288" i="219"/>
  <c r="U172" i="219"/>
  <c r="AX172" i="219" s="1"/>
  <c r="U211" i="219"/>
  <c r="U234" i="219"/>
  <c r="AX234" i="219" s="1"/>
  <c r="U280" i="219"/>
  <c r="U88" i="219"/>
  <c r="U105" i="219"/>
  <c r="U34" i="219"/>
  <c r="U37" i="219"/>
  <c r="AX37" i="219" s="1"/>
  <c r="U216" i="219"/>
  <c r="U514" i="219"/>
  <c r="U431" i="219"/>
  <c r="U451" i="219"/>
  <c r="U489" i="219"/>
  <c r="U517" i="219"/>
  <c r="U422" i="219"/>
  <c r="U322" i="219"/>
  <c r="U331" i="219"/>
  <c r="U339" i="219"/>
  <c r="U344" i="219"/>
  <c r="U270" i="219"/>
  <c r="U290" i="219"/>
  <c r="U205" i="219"/>
  <c r="U247" i="219"/>
  <c r="U149" i="219"/>
  <c r="U188" i="219"/>
  <c r="U204" i="219"/>
  <c r="U219" i="219"/>
  <c r="U65" i="219"/>
  <c r="AX65" i="219" s="1"/>
  <c r="U82" i="219"/>
  <c r="U63" i="219"/>
  <c r="AX63" i="219" s="1"/>
  <c r="U43" i="219"/>
  <c r="AX43" i="219" s="1"/>
  <c r="U61" i="219"/>
  <c r="U510" i="219"/>
  <c r="U427" i="219"/>
  <c r="U447" i="219"/>
  <c r="U486" i="219"/>
  <c r="U513" i="219"/>
  <c r="U415" i="219"/>
  <c r="U315" i="219"/>
  <c r="AX315" i="219" s="1"/>
  <c r="U327" i="219"/>
  <c r="U332" i="219"/>
  <c r="U340" i="219"/>
  <c r="U263" i="219"/>
  <c r="AX263" i="219" s="1"/>
  <c r="U286" i="219"/>
  <c r="U201" i="219"/>
  <c r="U235" i="219"/>
  <c r="U310" i="219"/>
  <c r="U184" i="219"/>
  <c r="U200" i="219"/>
  <c r="U227" i="219"/>
  <c r="U58" i="219"/>
  <c r="AX58" i="219" s="1"/>
  <c r="U75" i="219"/>
  <c r="U66" i="219"/>
  <c r="AX66" i="219" s="1"/>
  <c r="U70" i="219"/>
  <c r="U435" i="219"/>
  <c r="U501" i="219"/>
  <c r="U475" i="219"/>
  <c r="U391" i="219"/>
  <c r="AX391" i="219" s="1"/>
  <c r="U320" i="219"/>
  <c r="U259" i="219"/>
  <c r="U213" i="219"/>
  <c r="U168" i="219"/>
  <c r="U154" i="219"/>
  <c r="U137" i="219"/>
  <c r="U67" i="219"/>
  <c r="U76" i="219"/>
  <c r="U182" i="219"/>
  <c r="AX182" i="219" s="1"/>
  <c r="U423" i="219"/>
  <c r="AX423" i="219" s="1"/>
  <c r="U497" i="219"/>
  <c r="U441" i="219"/>
  <c r="U387" i="219"/>
  <c r="U313" i="219"/>
  <c r="U255" i="219"/>
  <c r="AX255" i="219" s="1"/>
  <c r="U209" i="219"/>
  <c r="U161" i="219"/>
  <c r="U143" i="219"/>
  <c r="U133" i="219"/>
  <c r="AX133" i="219" s="1"/>
  <c r="U60" i="219"/>
  <c r="AX60" i="219" s="1"/>
  <c r="U97" i="219"/>
  <c r="U416" i="219"/>
  <c r="U493" i="219"/>
  <c r="U434" i="219"/>
  <c r="AX434" i="219" s="1"/>
  <c r="U380" i="219"/>
  <c r="U406" i="219"/>
  <c r="U251" i="219"/>
  <c r="U194" i="219"/>
  <c r="U157" i="219"/>
  <c r="U291" i="219"/>
  <c r="U126" i="219"/>
  <c r="U56" i="219"/>
  <c r="U123" i="219"/>
  <c r="U284" i="219"/>
  <c r="U412" i="219"/>
  <c r="U482" i="219"/>
  <c r="U430" i="219"/>
  <c r="U350" i="219"/>
  <c r="U401" i="219"/>
  <c r="U248" i="219"/>
  <c r="U190" i="219"/>
  <c r="U153" i="219"/>
  <c r="U224" i="219"/>
  <c r="U118" i="219"/>
  <c r="U52" i="219"/>
  <c r="U16" i="219"/>
  <c r="U81" i="219"/>
  <c r="U250" i="219"/>
  <c r="U408" i="219"/>
  <c r="U478" i="219"/>
  <c r="U426" i="219"/>
  <c r="U346" i="219"/>
  <c r="AX346" i="219" s="1"/>
  <c r="U393" i="219"/>
  <c r="U244" i="219"/>
  <c r="U186" i="219"/>
  <c r="U292" i="219"/>
  <c r="U212" i="219"/>
  <c r="U84" i="219"/>
  <c r="U48" i="219"/>
  <c r="U20" i="219"/>
  <c r="U519" i="219"/>
  <c r="U474" i="219"/>
  <c r="AX474" i="219" s="1"/>
  <c r="U411" i="219"/>
  <c r="U342" i="219"/>
  <c r="U363" i="219"/>
  <c r="U240" i="219"/>
  <c r="U179" i="219"/>
  <c r="U281" i="219"/>
  <c r="U208" i="219"/>
  <c r="U77" i="219"/>
  <c r="U17" i="219"/>
  <c r="AX17" i="219" s="1"/>
  <c r="U24" i="219"/>
  <c r="AX24" i="219" s="1"/>
  <c r="U85" i="219"/>
  <c r="AX85" i="219" s="1"/>
  <c r="U403" i="219"/>
  <c r="U29" i="219"/>
  <c r="U515" i="219"/>
  <c r="U467" i="219"/>
  <c r="U407" i="219"/>
  <c r="U338" i="219"/>
  <c r="U359" i="219"/>
  <c r="U229" i="219"/>
  <c r="U175" i="219"/>
  <c r="AX175" i="219" s="1"/>
  <c r="U277" i="219"/>
  <c r="U197" i="219"/>
  <c r="AX197" i="219" s="1"/>
  <c r="U73" i="219"/>
  <c r="U49" i="219"/>
  <c r="U31" i="219"/>
  <c r="AX31" i="219" s="1"/>
  <c r="U437" i="219"/>
  <c r="U499" i="219"/>
  <c r="U443" i="219"/>
  <c r="U414" i="219"/>
  <c r="U341" i="219"/>
  <c r="U400" i="219"/>
  <c r="U352" i="219"/>
  <c r="U275" i="219"/>
  <c r="AX275" i="219" s="1"/>
  <c r="U253" i="219"/>
  <c r="U203" i="219"/>
  <c r="U166" i="219"/>
  <c r="U138" i="219"/>
  <c r="AX138" i="219" s="1"/>
  <c r="U104" i="219"/>
  <c r="U495" i="219"/>
  <c r="U439" i="219"/>
  <c r="U410" i="219"/>
  <c r="U337" i="219"/>
  <c r="U392" i="219"/>
  <c r="AX392" i="219" s="1"/>
  <c r="U307" i="219"/>
  <c r="U271" i="219"/>
  <c r="AX271" i="219" s="1"/>
  <c r="U228" i="219"/>
  <c r="U196" i="219"/>
  <c r="U276" i="219"/>
  <c r="AX276" i="219" s="1"/>
  <c r="U134" i="219"/>
  <c r="U53" i="219"/>
  <c r="U68" i="219"/>
  <c r="AX68" i="219" s="1"/>
  <c r="U78" i="219"/>
  <c r="AX78" i="219" s="1"/>
  <c r="U491" i="219"/>
  <c r="AX491" i="219" s="1"/>
  <c r="U432" i="219"/>
  <c r="AX432" i="219" s="1"/>
  <c r="U509" i="219"/>
  <c r="U330" i="219"/>
  <c r="U358" i="219"/>
  <c r="AX358" i="219" s="1"/>
  <c r="U303" i="219"/>
  <c r="U264" i="219"/>
  <c r="AX264" i="219" s="1"/>
  <c r="U220" i="219"/>
  <c r="U192" i="219"/>
  <c r="AX192" i="219" s="1"/>
  <c r="U272" i="219"/>
  <c r="AX272" i="219" s="1"/>
  <c r="U135" i="219"/>
  <c r="AX135" i="219" s="1"/>
  <c r="U110" i="219"/>
  <c r="U114" i="219"/>
  <c r="U428" i="219"/>
  <c r="U326" i="219"/>
  <c r="U267" i="219"/>
  <c r="AX267" i="219" s="1"/>
  <c r="U217" i="219"/>
  <c r="U268" i="219"/>
  <c r="U115" i="219"/>
  <c r="U424" i="219"/>
  <c r="U311" i="219"/>
  <c r="U285" i="219"/>
  <c r="U214" i="219"/>
  <c r="U239" i="219"/>
  <c r="U136" i="219"/>
  <c r="U417" i="219"/>
  <c r="U420" i="219"/>
  <c r="U282" i="219"/>
  <c r="U210" i="219"/>
  <c r="AX210" i="219" s="1"/>
  <c r="U140" i="219"/>
  <c r="U199" i="219"/>
  <c r="U409" i="219"/>
  <c r="U399" i="219"/>
  <c r="U278" i="219"/>
  <c r="U206" i="219"/>
  <c r="U146" i="219"/>
  <c r="U165" i="219"/>
  <c r="U508" i="219"/>
  <c r="U395" i="219"/>
  <c r="U274" i="219"/>
  <c r="U195" i="219"/>
  <c r="U141" i="219"/>
  <c r="U463" i="219"/>
  <c r="AX463" i="219" s="1"/>
  <c r="U323" i="219"/>
  <c r="U309" i="219"/>
  <c r="U273" i="219"/>
  <c r="U69" i="219"/>
  <c r="U39" i="219"/>
  <c r="U369" i="219"/>
  <c r="U459" i="219"/>
  <c r="U319" i="219"/>
  <c r="U305" i="219"/>
  <c r="U269" i="219"/>
  <c r="U54" i="219"/>
  <c r="AX54" i="219" s="1"/>
  <c r="U121" i="219"/>
  <c r="U518" i="219"/>
  <c r="U452" i="219"/>
  <c r="U316" i="219"/>
  <c r="U298" i="219"/>
  <c r="U238" i="219"/>
  <c r="AX238" i="219" s="1"/>
  <c r="U50" i="219"/>
  <c r="U112" i="219"/>
  <c r="U446" i="219"/>
  <c r="U494" i="219"/>
  <c r="U343" i="219"/>
  <c r="U245" i="219"/>
  <c r="AX245" i="219" s="1"/>
  <c r="U169" i="219"/>
  <c r="U90" i="219"/>
  <c r="U64" i="219"/>
  <c r="U55" i="219"/>
  <c r="U442" i="219"/>
  <c r="U490" i="219"/>
  <c r="U328" i="219"/>
  <c r="U333" i="219"/>
  <c r="U162" i="219"/>
  <c r="U86" i="219"/>
  <c r="U503" i="219"/>
  <c r="AX503" i="219" s="1"/>
  <c r="U488" i="219"/>
  <c r="U207" i="219"/>
  <c r="U484" i="219"/>
  <c r="AX484" i="219" s="1"/>
  <c r="U354" i="219"/>
  <c r="U177" i="219"/>
  <c r="U47" i="219"/>
  <c r="U476" i="219"/>
  <c r="U347" i="219"/>
  <c r="U173" i="219"/>
  <c r="U438" i="219"/>
  <c r="U324" i="219"/>
  <c r="U158" i="219"/>
  <c r="U72" i="219"/>
  <c r="U507" i="219"/>
  <c r="U355" i="219"/>
  <c r="AX355" i="219" s="1"/>
  <c r="U193" i="219"/>
  <c r="U89" i="219"/>
  <c r="U473" i="219"/>
  <c r="U348" i="219"/>
  <c r="U189" i="219"/>
  <c r="U44" i="219"/>
  <c r="AX44" i="219" s="1"/>
  <c r="U466" i="219"/>
  <c r="AX466" i="219" s="1"/>
  <c r="U336" i="219"/>
  <c r="U185" i="219"/>
  <c r="U462" i="219"/>
  <c r="U404" i="219"/>
  <c r="AX404" i="219" s="1"/>
  <c r="U178" i="219"/>
  <c r="U38" i="219"/>
  <c r="U458" i="219"/>
  <c r="U386" i="219"/>
  <c r="U174" i="219"/>
  <c r="U42" i="219"/>
  <c r="U74" i="219"/>
  <c r="U498" i="219"/>
  <c r="U256" i="219"/>
  <c r="U94" i="219"/>
  <c r="U261" i="219"/>
  <c r="AX261" i="219" s="1"/>
  <c r="U257" i="219"/>
  <c r="AX257" i="219" s="1"/>
  <c r="U506" i="219"/>
  <c r="U223" i="219"/>
  <c r="AX223" i="219" s="1"/>
  <c r="U421" i="219"/>
  <c r="U131" i="219"/>
  <c r="U418" i="219"/>
  <c r="U142" i="219"/>
  <c r="U502" i="219"/>
  <c r="U101" i="219"/>
  <c r="U483" i="219"/>
  <c r="U71" i="219"/>
  <c r="U398" i="219"/>
  <c r="AX398" i="219" s="1"/>
  <c r="U454" i="219"/>
  <c r="AX454" i="219" s="1"/>
  <c r="U294" i="219"/>
  <c r="U117" i="219"/>
  <c r="U46" i="219"/>
  <c r="U100" i="219"/>
  <c r="U41" i="219"/>
  <c r="U129" i="219"/>
  <c r="AX129" i="219" s="1"/>
  <c r="U375" i="219"/>
  <c r="U279" i="219"/>
  <c r="U171" i="219"/>
  <c r="U394" i="219"/>
  <c r="U160" i="219"/>
  <c r="U390" i="219"/>
  <c r="AX390" i="219" s="1"/>
  <c r="U383" i="219"/>
  <c r="U260" i="219"/>
  <c r="U242" i="219"/>
  <c r="U265" i="219"/>
  <c r="U57" i="219"/>
  <c r="AT204" i="222"/>
  <c r="AV204" i="222" s="1"/>
  <c r="AT138" i="222"/>
  <c r="AV138" i="222" s="1"/>
  <c r="AT511" i="222"/>
  <c r="AV511" i="222" s="1"/>
  <c r="AT46" i="222"/>
  <c r="AV46" i="222" s="1"/>
  <c r="AX46" i="222" s="1"/>
  <c r="AT12" i="222"/>
  <c r="AT500" i="222"/>
  <c r="AV500" i="222" s="1"/>
  <c r="AT474" i="222"/>
  <c r="AV474" i="222" s="1"/>
  <c r="AT449" i="222"/>
  <c r="AV449" i="222" s="1"/>
  <c r="AT406" i="222"/>
  <c r="AV406" i="222" s="1"/>
  <c r="AT510" i="222"/>
  <c r="AV510" i="222" s="1"/>
  <c r="AT415" i="222"/>
  <c r="AV415" i="222" s="1"/>
  <c r="AT278" i="222"/>
  <c r="AV278" i="222" s="1"/>
  <c r="AT337" i="222"/>
  <c r="AV337" i="222" s="1"/>
  <c r="AT237" i="222"/>
  <c r="AV237" i="222" s="1"/>
  <c r="AT299" i="222"/>
  <c r="AV299" i="222" s="1"/>
  <c r="AT366" i="222"/>
  <c r="AV366" i="222" s="1"/>
  <c r="AT269" i="222"/>
  <c r="AV269" i="222" s="1"/>
  <c r="AT190" i="222"/>
  <c r="AV190" i="222" s="1"/>
  <c r="AT344" i="222"/>
  <c r="AV344" i="222" s="1"/>
  <c r="AT192" i="222"/>
  <c r="AV192" i="222" s="1"/>
  <c r="AT86" i="222"/>
  <c r="AV86" i="222" s="1"/>
  <c r="AT140" i="222"/>
  <c r="AV140" i="222" s="1"/>
  <c r="AT173" i="222"/>
  <c r="AV173" i="222" s="1"/>
  <c r="AT77" i="222"/>
  <c r="AV77" i="222" s="1"/>
  <c r="AT197" i="222"/>
  <c r="AV197" i="222" s="1"/>
  <c r="AT44" i="222"/>
  <c r="AV44" i="222" s="1"/>
  <c r="AT34" i="222"/>
  <c r="AV34" i="222" s="1"/>
  <c r="AT496" i="222"/>
  <c r="AV496" i="222" s="1"/>
  <c r="AT467" i="222"/>
  <c r="AV467" i="222" s="1"/>
  <c r="AT445" i="222"/>
  <c r="AV445" i="222" s="1"/>
  <c r="AT401" i="222"/>
  <c r="AV401" i="222" s="1"/>
  <c r="AT506" i="222"/>
  <c r="AV506" i="222" s="1"/>
  <c r="AT413" i="222"/>
  <c r="AV413" i="222" s="1"/>
  <c r="AT274" i="222"/>
  <c r="AV274" i="222" s="1"/>
  <c r="AT327" i="222"/>
  <c r="AV327" i="222" s="1"/>
  <c r="AT230" i="222"/>
  <c r="AV230" i="222" s="1"/>
  <c r="AT295" i="222"/>
  <c r="AV295" i="222" s="1"/>
  <c r="AT354" i="222"/>
  <c r="AV354" i="222" s="1"/>
  <c r="AT262" i="222"/>
  <c r="AV262" i="222" s="1"/>
  <c r="AT186" i="222"/>
  <c r="AV186" i="222" s="1"/>
  <c r="AT336" i="222"/>
  <c r="AV336" i="222" s="1"/>
  <c r="AT185" i="222"/>
  <c r="AV185" i="222" s="1"/>
  <c r="AT82" i="222"/>
  <c r="AV82" i="222" s="1"/>
  <c r="AT136" i="222"/>
  <c r="AV136" i="222" s="1"/>
  <c r="AT193" i="222"/>
  <c r="AV193" i="222" s="1"/>
  <c r="AT73" i="222"/>
  <c r="AV73" i="222" s="1"/>
  <c r="AT157" i="222"/>
  <c r="AV157" i="222" s="1"/>
  <c r="AT47" i="222"/>
  <c r="AV47" i="222" s="1"/>
  <c r="AT16" i="222"/>
  <c r="AV16" i="222" s="1"/>
  <c r="AT38" i="222"/>
  <c r="AV38" i="222" s="1"/>
  <c r="AT492" i="222"/>
  <c r="AV492" i="222" s="1"/>
  <c r="AT463" i="222"/>
  <c r="AV463" i="222" s="1"/>
  <c r="AT441" i="222"/>
  <c r="AV441" i="222" s="1"/>
  <c r="AT469" i="222"/>
  <c r="AV469" i="222" s="1"/>
  <c r="AT450" i="222"/>
  <c r="AV450" i="222" s="1"/>
  <c r="AT411" i="222"/>
  <c r="AV411" i="222" s="1"/>
  <c r="AT270" i="222"/>
  <c r="AV270" i="222" s="1"/>
  <c r="AT324" i="222"/>
  <c r="AV324" i="222" s="1"/>
  <c r="AT369" i="222"/>
  <c r="AV369" i="222" s="1"/>
  <c r="AT291" i="222"/>
  <c r="AV291" i="222" s="1"/>
  <c r="AT392" i="222"/>
  <c r="AV392" i="222" s="1"/>
  <c r="AT258" i="222"/>
  <c r="AV258" i="222" s="1"/>
  <c r="AT397" i="222"/>
  <c r="AV397" i="222" s="1"/>
  <c r="AT253" i="222"/>
  <c r="AV253" i="222" s="1"/>
  <c r="AT183" i="222"/>
  <c r="AV183" i="222" s="1"/>
  <c r="AT75" i="222"/>
  <c r="AV75" i="222" s="1"/>
  <c r="AT132" i="222"/>
  <c r="AV132" i="222" s="1"/>
  <c r="AT184" i="222"/>
  <c r="AV184" i="222" s="1"/>
  <c r="AT69" i="222"/>
  <c r="AV69" i="222" s="1"/>
  <c r="AT14" i="222"/>
  <c r="AV14" i="222" s="1"/>
  <c r="AT51" i="222"/>
  <c r="AV51" i="222" s="1"/>
  <c r="AT131" i="222"/>
  <c r="AV131" i="222" s="1"/>
  <c r="AT20" i="222"/>
  <c r="AV20" i="222" s="1"/>
  <c r="AT42" i="222"/>
  <c r="AV42" i="222" s="1"/>
  <c r="AT335" i="222"/>
  <c r="AV335" i="222" s="1"/>
  <c r="AT485" i="222"/>
  <c r="AV485" i="222" s="1"/>
  <c r="AT459" i="222"/>
  <c r="AV459" i="222" s="1"/>
  <c r="AT447" i="222"/>
  <c r="AV447" i="222" s="1"/>
  <c r="AT465" i="222"/>
  <c r="AV465" i="222" s="1"/>
  <c r="AT399" i="222"/>
  <c r="AV399" i="222" s="1"/>
  <c r="AT409" i="222"/>
  <c r="AV409" i="222" s="1"/>
  <c r="AT394" i="222"/>
  <c r="AV394" i="222" s="1"/>
  <c r="AT320" i="222"/>
  <c r="AV320" i="222" s="1"/>
  <c r="AT358" i="222"/>
  <c r="AV358" i="222" s="1"/>
  <c r="AT287" i="222"/>
  <c r="AV287" i="222" s="1"/>
  <c r="AT390" i="222"/>
  <c r="AV390" i="222" s="1"/>
  <c r="AT254" i="222"/>
  <c r="AV254" i="222" s="1"/>
  <c r="AT370" i="222"/>
  <c r="AV370" i="222" s="1"/>
  <c r="AT226" i="222"/>
  <c r="AV226" i="222" s="1"/>
  <c r="AT172" i="222"/>
  <c r="AV172" i="222" s="1"/>
  <c r="AT71" i="222"/>
  <c r="AV71" i="222" s="1"/>
  <c r="AT129" i="222"/>
  <c r="AV129" i="222" s="1"/>
  <c r="AT160" i="222"/>
  <c r="AV160" i="222" s="1"/>
  <c r="AT65" i="222"/>
  <c r="AV65" i="222" s="1"/>
  <c r="AX65" i="222" s="1"/>
  <c r="AT18" i="222"/>
  <c r="AV18" i="222" s="1"/>
  <c r="AT55" i="222"/>
  <c r="AV55" i="222" s="1"/>
  <c r="AT142" i="222"/>
  <c r="AV142" i="222" s="1"/>
  <c r="AT81" i="222"/>
  <c r="AV81" i="222" s="1"/>
  <c r="AT24" i="222"/>
  <c r="AV24" i="222" s="1"/>
  <c r="AT49" i="222"/>
  <c r="AV49" i="222" s="1"/>
  <c r="AT233" i="222"/>
  <c r="AV233" i="222" s="1"/>
  <c r="AT481" i="222"/>
  <c r="AV481" i="222" s="1"/>
  <c r="AT455" i="222"/>
  <c r="AV455" i="222" s="1"/>
  <c r="AT451" i="222"/>
  <c r="AV451" i="222" s="1"/>
  <c r="AT461" i="222"/>
  <c r="AV461" i="222" s="1"/>
  <c r="AT395" i="222"/>
  <c r="AV395" i="222" s="1"/>
  <c r="AT407" i="222"/>
  <c r="AV407" i="222" s="1"/>
  <c r="AT379" i="222"/>
  <c r="AV379" i="222" s="1"/>
  <c r="AT313" i="222"/>
  <c r="AV313" i="222" s="1"/>
  <c r="AT348" i="222"/>
  <c r="AV348" i="222" s="1"/>
  <c r="AT280" i="222"/>
  <c r="AV280" i="222" s="1"/>
  <c r="AT374" i="222"/>
  <c r="AV374" i="222" s="1"/>
  <c r="AT247" i="222"/>
  <c r="AV247" i="222" s="1"/>
  <c r="AT257" i="222"/>
  <c r="AV257" i="222" s="1"/>
  <c r="AT222" i="222"/>
  <c r="AV222" i="222" s="1"/>
  <c r="AT162" i="222"/>
  <c r="AV162" i="222" s="1"/>
  <c r="AT67" i="222"/>
  <c r="AV67" i="222" s="1"/>
  <c r="AT125" i="222"/>
  <c r="AV125" i="222" s="1"/>
  <c r="AT156" i="222"/>
  <c r="AV156" i="222" s="1"/>
  <c r="AT22" i="222"/>
  <c r="AV22" i="222" s="1"/>
  <c r="AT64" i="222"/>
  <c r="AV64" i="222" s="1"/>
  <c r="AT83" i="222"/>
  <c r="AV83" i="222" s="1"/>
  <c r="AT31" i="222"/>
  <c r="AV31" i="222" s="1"/>
  <c r="AT53" i="222"/>
  <c r="AV53" i="222" s="1"/>
  <c r="AT250" i="222"/>
  <c r="AV250" i="222" s="1"/>
  <c r="AT477" i="222"/>
  <c r="AV477" i="222" s="1"/>
  <c r="AT452" i="222"/>
  <c r="AV452" i="222" s="1"/>
  <c r="AT440" i="222"/>
  <c r="AV440" i="222" s="1"/>
  <c r="AT458" i="222"/>
  <c r="AV458" i="222" s="1"/>
  <c r="AT391" i="222"/>
  <c r="AV391" i="222" s="1"/>
  <c r="AT405" i="222"/>
  <c r="AV405" i="222" s="1"/>
  <c r="AT350" i="222"/>
  <c r="AV350" i="222" s="1"/>
  <c r="AT309" i="222"/>
  <c r="AV309" i="222" s="1"/>
  <c r="AT340" i="222"/>
  <c r="AV340" i="222" s="1"/>
  <c r="AT276" i="222"/>
  <c r="AV276" i="222" s="1"/>
  <c r="AT372" i="222"/>
  <c r="AV372" i="222" s="1"/>
  <c r="AT243" i="222"/>
  <c r="AV243" i="222" s="1"/>
  <c r="AT357" i="222"/>
  <c r="AV357" i="222" s="1"/>
  <c r="AT218" i="222"/>
  <c r="AV218" i="222" s="1"/>
  <c r="AT158" i="222"/>
  <c r="AV158" i="222" s="1"/>
  <c r="AT170" i="222"/>
  <c r="AV170" i="222" s="1"/>
  <c r="AT121" i="222"/>
  <c r="AV121" i="222" s="1"/>
  <c r="AT152" i="222"/>
  <c r="AV152" i="222" s="1"/>
  <c r="AT26" i="222"/>
  <c r="AV26" i="222" s="1"/>
  <c r="AT35" i="222"/>
  <c r="AV35" i="222" s="1"/>
  <c r="AT57" i="222"/>
  <c r="AV57" i="222" s="1"/>
  <c r="AT267" i="222"/>
  <c r="AV267" i="222" s="1"/>
  <c r="AT473" i="222"/>
  <c r="AV473" i="222" s="1"/>
  <c r="AT517" i="222"/>
  <c r="AV517" i="222" s="1"/>
  <c r="AT438" i="222"/>
  <c r="AV438" i="222" s="1"/>
  <c r="AT442" i="222"/>
  <c r="AV442" i="222" s="1"/>
  <c r="AT387" i="222"/>
  <c r="AV387" i="222" s="1"/>
  <c r="AT377" i="222"/>
  <c r="AV377" i="222" s="1"/>
  <c r="AT342" i="222"/>
  <c r="AV342" i="222" s="1"/>
  <c r="AT305" i="222"/>
  <c r="AV305" i="222" s="1"/>
  <c r="AT371" i="222"/>
  <c r="AV371" i="222" s="1"/>
  <c r="AT272" i="222"/>
  <c r="AV272" i="222" s="1"/>
  <c r="AT349" i="222"/>
  <c r="AV349" i="222" s="1"/>
  <c r="AT239" i="222"/>
  <c r="AV239" i="222" s="1"/>
  <c r="AT255" i="222"/>
  <c r="AV255" i="222" s="1"/>
  <c r="AT211" i="222"/>
  <c r="AV211" i="222" s="1"/>
  <c r="AT154" i="222"/>
  <c r="AV154" i="222" s="1"/>
  <c r="AT223" i="222"/>
  <c r="AV223" i="222" s="1"/>
  <c r="AT117" i="222"/>
  <c r="AV117" i="222" s="1"/>
  <c r="AT145" i="222"/>
  <c r="AV145" i="222" s="1"/>
  <c r="AT33" i="222"/>
  <c r="AV33" i="222" s="1"/>
  <c r="AT123" i="222"/>
  <c r="AV123" i="222" s="1"/>
  <c r="AT39" i="222"/>
  <c r="AV39" i="222" s="1"/>
  <c r="AT60" i="222"/>
  <c r="AV60" i="222" s="1"/>
  <c r="AT284" i="222"/>
  <c r="AV284" i="222" s="1"/>
  <c r="AT466" i="222"/>
  <c r="AV466" i="222" s="1"/>
  <c r="AT513" i="222"/>
  <c r="AV513" i="222" s="1"/>
  <c r="AT434" i="222"/>
  <c r="AV434" i="222" s="1"/>
  <c r="AT444" i="222"/>
  <c r="AV444" i="222" s="1"/>
  <c r="AT384" i="222"/>
  <c r="AV384" i="222" s="1"/>
  <c r="AT362" i="222"/>
  <c r="AV362" i="222" s="1"/>
  <c r="AT332" i="222"/>
  <c r="AV332" i="222" s="1"/>
  <c r="AT298" i="222"/>
  <c r="AV298" i="222" s="1"/>
  <c r="AT343" i="222"/>
  <c r="AV343" i="222" s="1"/>
  <c r="AT268" i="222"/>
  <c r="AV268" i="222" s="1"/>
  <c r="AT341" i="222"/>
  <c r="AV341" i="222" s="1"/>
  <c r="AT235" i="222"/>
  <c r="AV235" i="222" s="1"/>
  <c r="AT229" i="222"/>
  <c r="AV229" i="222" s="1"/>
  <c r="AT381" i="222"/>
  <c r="AV381" i="222" s="1"/>
  <c r="AT150" i="222"/>
  <c r="AV150" i="222" s="1"/>
  <c r="AT203" i="222"/>
  <c r="AV203" i="222" s="1"/>
  <c r="AT110" i="222"/>
  <c r="AV110" i="222" s="1"/>
  <c r="AT141" i="222"/>
  <c r="AV141" i="222" s="1"/>
  <c r="AX141" i="222" s="1"/>
  <c r="AT37" i="222"/>
  <c r="AV37" i="222" s="1"/>
  <c r="AT100" i="222"/>
  <c r="AV100" i="222" s="1"/>
  <c r="AT43" i="222"/>
  <c r="AV43" i="222" s="1"/>
  <c r="AT68" i="222"/>
  <c r="AV68" i="222" s="1"/>
  <c r="AT301" i="222"/>
  <c r="AV301" i="222" s="1"/>
  <c r="AT508" i="222"/>
  <c r="AV508" i="222" s="1"/>
  <c r="AT490" i="222"/>
  <c r="AV490" i="222" s="1"/>
  <c r="AT424" i="222"/>
  <c r="AV424" i="222" s="1"/>
  <c r="AT484" i="222"/>
  <c r="AV484" i="222" s="1"/>
  <c r="AT433" i="222"/>
  <c r="AV433" i="222" s="1"/>
  <c r="AT312" i="222"/>
  <c r="AV312" i="222" s="1"/>
  <c r="AT373" i="222"/>
  <c r="AV373" i="222" s="1"/>
  <c r="AT275" i="222"/>
  <c r="AV275" i="222" s="1"/>
  <c r="AT363" i="222"/>
  <c r="AV363" i="222" s="1"/>
  <c r="AT382" i="222"/>
  <c r="AV382" i="222" s="1"/>
  <c r="AT307" i="222"/>
  <c r="AV307" i="222" s="1"/>
  <c r="AT224" i="222"/>
  <c r="AV224" i="222" s="1"/>
  <c r="AT210" i="222"/>
  <c r="AV210" i="222" s="1"/>
  <c r="AT236" i="222"/>
  <c r="AV236" i="222" s="1"/>
  <c r="AT124" i="222"/>
  <c r="AV124" i="222" s="1"/>
  <c r="AT196" i="222"/>
  <c r="AV196" i="222" s="1"/>
  <c r="AT91" i="222"/>
  <c r="AV91" i="222" s="1"/>
  <c r="AT118" i="222"/>
  <c r="AV118" i="222" s="1"/>
  <c r="AT59" i="222"/>
  <c r="AV59" i="222" s="1"/>
  <c r="AT178" i="222"/>
  <c r="AV178" i="222" s="1"/>
  <c r="AT153" i="222"/>
  <c r="AV153" i="222" s="1"/>
  <c r="AT501" i="222"/>
  <c r="AV501" i="222" s="1"/>
  <c r="AT483" i="222"/>
  <c r="AV483" i="222" s="1"/>
  <c r="AT422" i="222"/>
  <c r="AV422" i="222" s="1"/>
  <c r="AT480" i="222"/>
  <c r="AV480" i="222" s="1"/>
  <c r="AT431" i="222"/>
  <c r="AV431" i="222" s="1"/>
  <c r="AT308" i="222"/>
  <c r="AV308" i="222" s="1"/>
  <c r="AT355" i="222"/>
  <c r="AV355" i="222" s="1"/>
  <c r="AT271" i="222"/>
  <c r="AV271" i="222" s="1"/>
  <c r="AT333" i="222"/>
  <c r="AV333" i="222" s="1"/>
  <c r="AT378" i="222"/>
  <c r="AV378" i="222" s="1"/>
  <c r="AT303" i="222"/>
  <c r="AV303" i="222" s="1"/>
  <c r="AT220" i="222"/>
  <c r="AV220" i="222" s="1"/>
  <c r="AT206" i="222"/>
  <c r="AV206" i="222" s="1"/>
  <c r="AT199" i="222"/>
  <c r="AV199" i="222" s="1"/>
  <c r="AT120" i="222"/>
  <c r="AV120" i="222" s="1"/>
  <c r="AT189" i="222"/>
  <c r="AV189" i="222" s="1"/>
  <c r="AT87" i="222"/>
  <c r="AV87" i="222" s="1"/>
  <c r="AT111" i="222"/>
  <c r="AV111" i="222" s="1"/>
  <c r="AT89" i="222"/>
  <c r="AV89" i="222" s="1"/>
  <c r="AT13" i="222"/>
  <c r="AV13" i="222" s="1"/>
  <c r="AT182" i="222"/>
  <c r="AV182" i="222" s="1"/>
  <c r="AT93" i="222"/>
  <c r="AV93" i="222" s="1"/>
  <c r="AT146" i="222"/>
  <c r="AV146" i="222" s="1"/>
  <c r="AT454" i="222"/>
  <c r="AV454" i="222" s="1"/>
  <c r="AT486" i="222"/>
  <c r="AV486" i="222" s="1"/>
  <c r="AT412" i="222"/>
  <c r="AV412" i="222" s="1"/>
  <c r="AT423" i="222"/>
  <c r="AV423" i="222" s="1"/>
  <c r="AT360" i="222"/>
  <c r="AV360" i="222" s="1"/>
  <c r="AT310" i="222"/>
  <c r="AV310" i="222" s="1"/>
  <c r="AT281" i="222"/>
  <c r="AV281" i="222" s="1"/>
  <c r="AT364" i="222"/>
  <c r="AV364" i="222" s="1"/>
  <c r="AT101" i="222"/>
  <c r="AV101" i="222" s="1"/>
  <c r="AT166" i="222"/>
  <c r="AV166" i="222" s="1"/>
  <c r="AT21" i="222"/>
  <c r="AV21" i="222" s="1"/>
  <c r="AT127" i="222"/>
  <c r="AV127" i="222" s="1"/>
  <c r="AT15" i="222"/>
  <c r="AV15" i="222" s="1"/>
  <c r="AT488" i="222"/>
  <c r="AV488" i="222" s="1"/>
  <c r="AT482" i="222"/>
  <c r="AV482" i="222" s="1"/>
  <c r="AT410" i="222"/>
  <c r="AV410" i="222" s="1"/>
  <c r="AT421" i="222"/>
  <c r="AV421" i="222" s="1"/>
  <c r="AT353" i="222"/>
  <c r="AV353" i="222" s="1"/>
  <c r="AT306" i="222"/>
  <c r="AV306" i="222" s="1"/>
  <c r="AT277" i="222"/>
  <c r="AV277" i="222" s="1"/>
  <c r="AT352" i="222"/>
  <c r="AV352" i="222" s="1"/>
  <c r="AT94" i="222"/>
  <c r="AV94" i="222" s="1"/>
  <c r="AT219" i="222"/>
  <c r="AV219" i="222" s="1"/>
  <c r="AT169" i="222"/>
  <c r="AV169" i="222" s="1"/>
  <c r="AT25" i="222"/>
  <c r="AV25" i="222" s="1"/>
  <c r="AT149" i="222"/>
  <c r="AV149" i="222" s="1"/>
  <c r="AT19" i="222"/>
  <c r="AV19" i="222" s="1"/>
  <c r="AT505" i="222"/>
  <c r="AV505" i="222" s="1"/>
  <c r="AT478" i="222"/>
  <c r="AV478" i="222" s="1"/>
  <c r="AT408" i="222"/>
  <c r="AV408" i="222" s="1"/>
  <c r="AT417" i="222"/>
  <c r="AV417" i="222" s="1"/>
  <c r="AT345" i="222"/>
  <c r="AV345" i="222" s="1"/>
  <c r="AT302" i="222"/>
  <c r="AV302" i="222" s="1"/>
  <c r="AT273" i="222"/>
  <c r="AV273" i="222" s="1"/>
  <c r="AT263" i="222"/>
  <c r="AV263" i="222" s="1"/>
  <c r="AT90" i="222"/>
  <c r="AV90" i="222" s="1"/>
  <c r="AT191" i="222"/>
  <c r="AV191" i="222" s="1"/>
  <c r="AT32" i="222"/>
  <c r="AV32" i="222" s="1"/>
  <c r="AT23" i="222"/>
  <c r="AV23" i="222" s="1"/>
  <c r="AT471" i="222"/>
  <c r="AV471" i="222" s="1"/>
  <c r="AT509" i="222"/>
  <c r="AV509" i="222" s="1"/>
  <c r="AT503" i="222"/>
  <c r="AV503" i="222" s="1"/>
  <c r="AT329" i="222"/>
  <c r="AV329" i="222" s="1"/>
  <c r="AT294" i="222"/>
  <c r="AV294" i="222" s="1"/>
  <c r="AT265" i="222"/>
  <c r="AV265" i="222" s="1"/>
  <c r="AT246" i="222"/>
  <c r="AV246" i="222" s="1"/>
  <c r="AT359" i="222"/>
  <c r="AV359" i="222" s="1"/>
  <c r="AT187" i="222"/>
  <c r="AV187" i="222" s="1"/>
  <c r="AT137" i="222"/>
  <c r="AV137" i="222" s="1"/>
  <c r="AT41" i="222"/>
  <c r="AV41" i="222" s="1"/>
  <c r="AT36" i="222"/>
  <c r="AV36" i="222" s="1"/>
  <c r="AT27" i="222"/>
  <c r="AV27" i="222" s="1"/>
  <c r="AT502" i="222"/>
  <c r="AV502" i="222" s="1"/>
  <c r="AT499" i="222"/>
  <c r="AV499" i="222" s="1"/>
  <c r="AT323" i="222"/>
  <c r="AV323" i="222" s="1"/>
  <c r="AT290" i="222"/>
  <c r="AV290" i="222" s="1"/>
  <c r="AT443" i="222"/>
  <c r="AV443" i="222" s="1"/>
  <c r="AT240" i="222"/>
  <c r="AV240" i="222" s="1"/>
  <c r="AT261" i="222"/>
  <c r="AV261" i="222" s="1"/>
  <c r="AT179" i="222"/>
  <c r="AV179" i="222" s="1"/>
  <c r="AT133" i="222"/>
  <c r="AV133" i="222" s="1"/>
  <c r="AT48" i="222"/>
  <c r="AV48" i="222" s="1"/>
  <c r="AT40" i="222"/>
  <c r="AV40" i="222" s="1"/>
  <c r="AT61" i="222"/>
  <c r="AV61" i="222" s="1"/>
  <c r="AT326" i="222"/>
  <c r="AV326" i="222" s="1"/>
  <c r="AT30" i="222"/>
  <c r="AV30" i="222" s="1"/>
  <c r="AT29" i="222"/>
  <c r="AV29" i="222" s="1"/>
  <c r="AT498" i="222"/>
  <c r="AV498" i="222" s="1"/>
  <c r="AT495" i="222"/>
  <c r="AV495" i="222" s="1"/>
  <c r="AT319" i="222"/>
  <c r="AV319" i="222" s="1"/>
  <c r="AT286" i="222"/>
  <c r="AV286" i="222" s="1"/>
  <c r="AT400" i="222"/>
  <c r="AV400" i="222" s="1"/>
  <c r="AT234" i="222"/>
  <c r="AV234" i="222" s="1"/>
  <c r="AT248" i="222"/>
  <c r="AV248" i="222" s="1"/>
  <c r="AT177" i="222"/>
  <c r="AV177" i="222" s="1"/>
  <c r="AT126" i="222"/>
  <c r="AV126" i="222" s="1"/>
  <c r="AT52" i="222"/>
  <c r="AV52" i="222" s="1"/>
  <c r="AX52" i="222" s="1"/>
  <c r="AT161" i="222"/>
  <c r="AV161" i="222" s="1"/>
  <c r="AT70" i="222"/>
  <c r="AV70" i="222" s="1"/>
  <c r="AT494" i="222"/>
  <c r="AV494" i="222" s="1"/>
  <c r="AT491" i="222"/>
  <c r="AV491" i="222" s="1"/>
  <c r="AT316" i="222"/>
  <c r="AV316" i="222" s="1"/>
  <c r="AT279" i="222"/>
  <c r="AV279" i="222" s="1"/>
  <c r="AT386" i="222"/>
  <c r="AV386" i="222" s="1"/>
  <c r="AT228" i="222"/>
  <c r="AV228" i="222" s="1"/>
  <c r="AT242" i="222"/>
  <c r="AV242" i="222" s="1"/>
  <c r="AT208" i="222"/>
  <c r="AV208" i="222" s="1"/>
  <c r="AT122" i="222"/>
  <c r="AV122" i="222" s="1"/>
  <c r="AT56" i="222"/>
  <c r="AV56" i="222" s="1"/>
  <c r="AT108" i="222"/>
  <c r="AV108" i="222" s="1"/>
  <c r="AT507" i="222"/>
  <c r="AV507" i="222" s="1"/>
  <c r="AT456" i="222"/>
  <c r="AV456" i="222" s="1"/>
  <c r="AT514" i="222"/>
  <c r="AV514" i="222" s="1"/>
  <c r="AT282" i="222"/>
  <c r="AV282" i="222" s="1"/>
  <c r="AT241" i="222"/>
  <c r="AV241" i="222" s="1"/>
  <c r="AT328" i="222"/>
  <c r="AV328" i="222" s="1"/>
  <c r="AT194" i="222"/>
  <c r="AV194" i="222" s="1"/>
  <c r="AT212" i="222"/>
  <c r="AV212" i="222" s="1"/>
  <c r="AT144" i="222"/>
  <c r="AV144" i="222" s="1"/>
  <c r="AT84" i="222"/>
  <c r="AV84" i="222" s="1"/>
  <c r="AT119" i="222"/>
  <c r="AV119" i="222" s="1"/>
  <c r="AT462" i="222"/>
  <c r="AV462" i="222" s="1"/>
  <c r="AT432" i="222"/>
  <c r="AV432" i="222" s="1"/>
  <c r="AT380" i="222"/>
  <c r="AV380" i="222" s="1"/>
  <c r="AT404" i="222"/>
  <c r="AV404" i="222" s="1"/>
  <c r="AT330" i="222"/>
  <c r="AV330" i="222" s="1"/>
  <c r="AT331" i="222"/>
  <c r="AV331" i="222" s="1"/>
  <c r="AT225" i="222"/>
  <c r="AV225" i="222" s="1"/>
  <c r="AT143" i="222"/>
  <c r="AV143" i="222" s="1"/>
  <c r="AT106" i="222"/>
  <c r="AV106" i="222" s="1"/>
  <c r="AT80" i="222"/>
  <c r="AV80" i="222" s="1"/>
  <c r="AT231" i="222"/>
  <c r="AV231" i="222" s="1"/>
  <c r="AT520" i="222"/>
  <c r="AV520" i="222" s="1"/>
  <c r="AT430" i="222"/>
  <c r="AV430" i="222" s="1"/>
  <c r="AT457" i="222"/>
  <c r="AV457" i="222" s="1"/>
  <c r="AT396" i="222"/>
  <c r="AV396" i="222" s="1"/>
  <c r="AT398" i="222"/>
  <c r="AV398" i="222" s="1"/>
  <c r="AT322" i="222"/>
  <c r="AV322" i="222" s="1"/>
  <c r="AT221" i="222"/>
  <c r="AV221" i="222" s="1"/>
  <c r="AT139" i="222"/>
  <c r="AV139" i="222" s="1"/>
  <c r="AT102" i="222"/>
  <c r="AV102" i="222" s="1"/>
  <c r="AT85" i="222"/>
  <c r="AV85" i="222" s="1"/>
  <c r="AT475" i="222"/>
  <c r="AV475" i="222" s="1"/>
  <c r="AT297" i="222"/>
  <c r="AV297" i="222" s="1"/>
  <c r="AT361" i="222"/>
  <c r="AV361" i="222" s="1"/>
  <c r="AT167" i="222"/>
  <c r="AV167" i="222" s="1"/>
  <c r="AT103" i="222"/>
  <c r="AV103" i="222" s="1"/>
  <c r="AT74" i="222"/>
  <c r="AV74" i="222" s="1"/>
  <c r="AT115" i="222"/>
  <c r="AV115" i="222" s="1"/>
  <c r="AT63" i="222"/>
  <c r="AV63" i="222" s="1"/>
  <c r="AT468" i="222"/>
  <c r="AV468" i="222" s="1"/>
  <c r="AT293" i="222"/>
  <c r="AV293" i="222" s="1"/>
  <c r="AT356" i="222"/>
  <c r="AV356" i="222" s="1"/>
  <c r="AT347" i="222"/>
  <c r="AV347" i="222" s="1"/>
  <c r="AT99" i="222"/>
  <c r="AV99" i="222" s="1"/>
  <c r="AT76" i="222"/>
  <c r="AV76" i="222" s="1"/>
  <c r="AT171" i="222"/>
  <c r="AV171" i="222" s="1"/>
  <c r="AT464" i="222"/>
  <c r="AV464" i="222" s="1"/>
  <c r="AT289" i="222"/>
  <c r="AV289" i="222" s="1"/>
  <c r="AT346" i="222"/>
  <c r="AV346" i="222" s="1"/>
  <c r="AT227" i="222"/>
  <c r="AV227" i="222" s="1"/>
  <c r="AT92" i="222"/>
  <c r="AV92" i="222" s="1"/>
  <c r="AT195" i="222"/>
  <c r="AV195" i="222" s="1"/>
  <c r="AT176" i="222"/>
  <c r="AV176" i="222" s="1"/>
  <c r="AT460" i="222"/>
  <c r="AV460" i="222" s="1"/>
  <c r="AT285" i="222"/>
  <c r="AV285" i="222" s="1"/>
  <c r="AT338" i="222"/>
  <c r="AV338" i="222" s="1"/>
  <c r="AT251" i="222"/>
  <c r="AV251" i="222" s="1"/>
  <c r="AT88" i="222"/>
  <c r="AV88" i="222" s="1"/>
  <c r="AT104" i="222"/>
  <c r="AV104" i="222" s="1"/>
  <c r="AT188" i="222"/>
  <c r="AV188" i="222" s="1"/>
  <c r="AT428" i="222"/>
  <c r="AV428" i="222" s="1"/>
  <c r="AT389" i="222"/>
  <c r="AV389" i="222" s="1"/>
  <c r="AT315" i="222"/>
  <c r="AV315" i="222" s="1"/>
  <c r="AT135" i="222"/>
  <c r="AV135" i="222" s="1"/>
  <c r="AT426" i="222"/>
  <c r="AV426" i="222" s="1"/>
  <c r="AT383" i="222"/>
  <c r="AV383" i="222" s="1"/>
  <c r="AT311" i="222"/>
  <c r="AV311" i="222" s="1"/>
  <c r="AT128" i="222"/>
  <c r="AV128" i="222" s="1"/>
  <c r="AT165" i="222"/>
  <c r="AV165" i="222" s="1"/>
  <c r="AT50" i="222"/>
  <c r="AV50" i="222" s="1"/>
  <c r="AT318" i="222"/>
  <c r="AV318" i="222" s="1"/>
  <c r="AT418" i="222"/>
  <c r="AV418" i="222" s="1"/>
  <c r="AT375" i="222"/>
  <c r="AV375" i="222" s="1"/>
  <c r="AT296" i="222"/>
  <c r="AV296" i="222" s="1"/>
  <c r="AT116" i="222"/>
  <c r="AV116" i="222" s="1"/>
  <c r="AT54" i="222"/>
  <c r="AV54" i="222" s="1"/>
  <c r="AT403" i="222"/>
  <c r="AV403" i="222" s="1"/>
  <c r="AT416" i="222"/>
  <c r="AV416" i="222" s="1"/>
  <c r="AT367" i="222"/>
  <c r="AV367" i="222" s="1"/>
  <c r="AT292" i="222"/>
  <c r="AV292" i="222" s="1"/>
  <c r="AT109" i="222"/>
  <c r="AV109" i="222" s="1"/>
  <c r="AT519" i="222"/>
  <c r="AV519" i="222" s="1"/>
  <c r="AT448" i="222"/>
  <c r="AV448" i="222" s="1"/>
  <c r="AT252" i="222"/>
  <c r="AV252" i="222" s="1"/>
  <c r="AT205" i="222"/>
  <c r="AV205" i="222" s="1"/>
  <c r="AT155" i="222"/>
  <c r="AV155" i="222" s="1"/>
  <c r="AT58" i="222"/>
  <c r="AV58" i="222" s="1"/>
  <c r="AT207" i="222"/>
  <c r="AV207" i="222" s="1"/>
  <c r="AT515" i="222"/>
  <c r="AV515" i="222" s="1"/>
  <c r="AT518" i="222"/>
  <c r="AV518" i="222" s="1"/>
  <c r="AT245" i="222"/>
  <c r="AV245" i="222" s="1"/>
  <c r="AT201" i="222"/>
  <c r="AV201" i="222" s="1"/>
  <c r="AT151" i="222"/>
  <c r="AV151" i="222" s="1"/>
  <c r="AT446" i="222"/>
  <c r="AV446" i="222" s="1"/>
  <c r="AT209" i="222"/>
  <c r="AV209" i="222" s="1"/>
  <c r="AT97" i="222"/>
  <c r="AV97" i="222" s="1"/>
  <c r="AT439" i="222"/>
  <c r="AV439" i="222" s="1"/>
  <c r="AT217" i="222"/>
  <c r="AV217" i="222" s="1"/>
  <c r="AT435" i="222"/>
  <c r="AV435" i="222" s="1"/>
  <c r="AT214" i="222"/>
  <c r="AV214" i="222" s="1"/>
  <c r="AT429" i="222"/>
  <c r="AV429" i="222" s="1"/>
  <c r="AT202" i="222"/>
  <c r="AV202" i="222" s="1"/>
  <c r="AT148" i="222"/>
  <c r="AV148" i="222" s="1"/>
  <c r="AT427" i="222"/>
  <c r="AV427" i="222" s="1"/>
  <c r="AT244" i="222"/>
  <c r="AV244" i="222" s="1"/>
  <c r="AT425" i="222"/>
  <c r="AV425" i="222" s="1"/>
  <c r="AT238" i="222"/>
  <c r="AV238" i="222" s="1"/>
  <c r="AT304" i="222"/>
  <c r="AV304" i="222" s="1"/>
  <c r="AT174" i="222"/>
  <c r="AV174" i="222" s="1"/>
  <c r="AT259" i="222"/>
  <c r="AV259" i="222" s="1"/>
  <c r="AT365" i="222"/>
  <c r="AV365" i="222" s="1"/>
  <c r="AT105" i="222"/>
  <c r="AV105" i="222" s="1"/>
  <c r="AT112" i="222"/>
  <c r="AV112" i="222" s="1"/>
  <c r="AT264" i="222"/>
  <c r="AV264" i="222" s="1"/>
  <c r="AT168" i="222"/>
  <c r="AV168" i="222" s="1"/>
  <c r="AT437" i="222"/>
  <c r="AV437" i="222" s="1"/>
  <c r="AT512" i="222"/>
  <c r="AV512" i="222" s="1"/>
  <c r="AT388" i="222"/>
  <c r="AV388" i="222" s="1"/>
  <c r="AT95" i="222"/>
  <c r="AV95" i="222" s="1"/>
  <c r="AT78" i="222"/>
  <c r="AV78" i="222" s="1"/>
  <c r="AT66" i="222"/>
  <c r="AV66" i="222" s="1"/>
  <c r="AT516" i="222"/>
  <c r="AV516" i="222" s="1"/>
  <c r="AT98" i="222"/>
  <c r="AV98" i="222" s="1"/>
  <c r="AT497" i="222"/>
  <c r="AV497" i="222" s="1"/>
  <c r="AT339" i="222"/>
  <c r="AV339" i="222" s="1"/>
  <c r="AT420" i="222"/>
  <c r="AV420" i="222" s="1"/>
  <c r="AT493" i="222"/>
  <c r="AV493" i="222" s="1"/>
  <c r="AT200" i="222"/>
  <c r="AV200" i="222" s="1"/>
  <c r="AT489" i="222"/>
  <c r="AV489" i="222" s="1"/>
  <c r="AT175" i="222"/>
  <c r="AV175" i="222" s="1"/>
  <c r="AT114" i="222"/>
  <c r="AV114" i="222" s="1"/>
  <c r="AX114" i="222" s="1"/>
  <c r="AT479" i="222"/>
  <c r="AV479" i="222" s="1"/>
  <c r="AT107" i="222"/>
  <c r="AV107" i="222" s="1"/>
  <c r="AT72" i="222"/>
  <c r="AV72" i="222" s="1"/>
  <c r="AT414" i="222"/>
  <c r="AV414" i="222" s="1"/>
  <c r="AT476" i="222"/>
  <c r="AV476" i="222" s="1"/>
  <c r="AT472" i="222"/>
  <c r="AV472" i="222" s="1"/>
  <c r="AT321" i="222"/>
  <c r="AV321" i="222" s="1"/>
  <c r="AT314" i="222"/>
  <c r="AV314" i="222" s="1"/>
  <c r="AT256" i="222"/>
  <c r="AV256" i="222" s="1"/>
  <c r="AT393" i="222"/>
  <c r="AV393" i="222" s="1"/>
  <c r="AT325" i="222"/>
  <c r="AV325" i="222" s="1"/>
  <c r="AT376" i="222"/>
  <c r="AV376" i="222" s="1"/>
  <c r="AT288" i="222"/>
  <c r="AV288" i="222" s="1"/>
  <c r="AT216" i="222"/>
  <c r="AV216" i="222" s="1"/>
  <c r="AT213" i="222"/>
  <c r="AV213" i="222" s="1"/>
  <c r="AT163" i="222"/>
  <c r="AV163" i="222" s="1"/>
  <c r="AT17" i="222"/>
  <c r="AV17" i="222" s="1"/>
  <c r="AT260" i="222"/>
  <c r="AV260" i="222" s="1"/>
  <c r="AT134" i="222"/>
  <c r="AV134" i="222" s="1"/>
  <c r="AT180" i="222"/>
  <c r="AV180" i="222" s="1"/>
  <c r="AT159" i="222"/>
  <c r="AV159" i="222" s="1"/>
  <c r="W6" i="222"/>
  <c r="U89" i="220"/>
  <c r="AX89" i="220" s="1"/>
  <c r="U47" i="220"/>
  <c r="J6" i="220"/>
  <c r="AK6" i="222"/>
  <c r="U128" i="224"/>
  <c r="U77" i="224"/>
  <c r="U74" i="224"/>
  <c r="U84" i="224"/>
  <c r="AX84" i="224" s="1"/>
  <c r="U81" i="224"/>
  <c r="U88" i="224"/>
  <c r="U22" i="224"/>
  <c r="AX22" i="224" s="1"/>
  <c r="U491" i="224"/>
  <c r="U520" i="224"/>
  <c r="U433" i="224"/>
  <c r="U458" i="224"/>
  <c r="U360" i="224"/>
  <c r="U363" i="224"/>
  <c r="U454" i="224"/>
  <c r="U288" i="224"/>
  <c r="U369" i="224"/>
  <c r="U399" i="224"/>
  <c r="U374" i="224"/>
  <c r="U241" i="224"/>
  <c r="U254" i="224"/>
  <c r="U127" i="224"/>
  <c r="AX127" i="224" s="1"/>
  <c r="U246" i="224"/>
  <c r="U125" i="224"/>
  <c r="U100" i="224"/>
  <c r="U52" i="224"/>
  <c r="U61" i="224"/>
  <c r="U46" i="224"/>
  <c r="U114" i="224"/>
  <c r="U99" i="224"/>
  <c r="AX99" i="224" s="1"/>
  <c r="U103" i="224"/>
  <c r="AX103" i="224" s="1"/>
  <c r="U26" i="224"/>
  <c r="U118" i="224"/>
  <c r="AX118" i="224" s="1"/>
  <c r="U484" i="224"/>
  <c r="AX484" i="224" s="1"/>
  <c r="U516" i="224"/>
  <c r="U429" i="224"/>
  <c r="U407" i="224"/>
  <c r="U356" i="224"/>
  <c r="U357" i="224"/>
  <c r="U443" i="224"/>
  <c r="U281" i="224"/>
  <c r="U359" i="224"/>
  <c r="U396" i="224"/>
  <c r="U342" i="224"/>
  <c r="U237" i="224"/>
  <c r="U238" i="224"/>
  <c r="U123" i="224"/>
  <c r="U228" i="224"/>
  <c r="AX228" i="224" s="1"/>
  <c r="U121" i="224"/>
  <c r="U93" i="224"/>
  <c r="U272" i="224"/>
  <c r="U57" i="224"/>
  <c r="U152" i="224"/>
  <c r="U225" i="224"/>
  <c r="U469" i="224"/>
  <c r="U497" i="224"/>
  <c r="U414" i="224"/>
  <c r="U428" i="224"/>
  <c r="U362" i="224"/>
  <c r="U389" i="224"/>
  <c r="U381" i="224"/>
  <c r="AX381" i="224" s="1"/>
  <c r="U335" i="224"/>
  <c r="U314" i="224"/>
  <c r="U302" i="224"/>
  <c r="U289" i="224"/>
  <c r="AX289" i="224" s="1"/>
  <c r="U218" i="224"/>
  <c r="U265" i="224"/>
  <c r="U332" i="224"/>
  <c r="U190" i="224"/>
  <c r="U182" i="224"/>
  <c r="U180" i="224"/>
  <c r="AX180" i="224" s="1"/>
  <c r="U171" i="224"/>
  <c r="U38" i="224"/>
  <c r="AX38" i="224" s="1"/>
  <c r="U242" i="224"/>
  <c r="AX242" i="224" s="1"/>
  <c r="U167" i="224"/>
  <c r="U160" i="224"/>
  <c r="U107" i="224"/>
  <c r="U59" i="224"/>
  <c r="U465" i="224"/>
  <c r="AX465" i="224" s="1"/>
  <c r="U493" i="224"/>
  <c r="U410" i="224"/>
  <c r="U426" i="224"/>
  <c r="U498" i="224"/>
  <c r="AX498" i="224" s="1"/>
  <c r="U378" i="224"/>
  <c r="U355" i="224"/>
  <c r="U328" i="224"/>
  <c r="U297" i="224"/>
  <c r="U293" i="224"/>
  <c r="U276" i="224"/>
  <c r="U211" i="224"/>
  <c r="AX211" i="224" s="1"/>
  <c r="U24" i="224"/>
  <c r="U216" i="224"/>
  <c r="U185" i="224"/>
  <c r="U143" i="224"/>
  <c r="U69" i="224"/>
  <c r="U461" i="224"/>
  <c r="AX461" i="224" s="1"/>
  <c r="U489" i="224"/>
  <c r="U485" i="224"/>
  <c r="U449" i="224"/>
  <c r="AX449" i="224" s="1"/>
  <c r="U483" i="224"/>
  <c r="U373" i="224"/>
  <c r="U349" i="224"/>
  <c r="U285" i="224"/>
  <c r="AX285" i="224" s="1"/>
  <c r="U290" i="224"/>
  <c r="AX290" i="224" s="1"/>
  <c r="U286" i="224"/>
  <c r="U270" i="224"/>
  <c r="U207" i="224"/>
  <c r="U212" i="224"/>
  <c r="U250" i="224"/>
  <c r="U178" i="224"/>
  <c r="AX178" i="224" s="1"/>
  <c r="U243" i="224"/>
  <c r="U139" i="224"/>
  <c r="AX139" i="224" s="1"/>
  <c r="U137" i="224"/>
  <c r="U30" i="224"/>
  <c r="U204" i="224"/>
  <c r="U386" i="224"/>
  <c r="U16" i="224"/>
  <c r="U35" i="224"/>
  <c r="U438" i="224"/>
  <c r="U467" i="224"/>
  <c r="U517" i="224"/>
  <c r="U398" i="224"/>
  <c r="U365" i="224"/>
  <c r="U406" i="224"/>
  <c r="AX406" i="224" s="1"/>
  <c r="U326" i="224"/>
  <c r="U299" i="224"/>
  <c r="U352" i="224"/>
  <c r="U380" i="224"/>
  <c r="U313" i="224"/>
  <c r="U184" i="224"/>
  <c r="U161" i="224"/>
  <c r="U200" i="224"/>
  <c r="U159" i="224"/>
  <c r="AX159" i="224" s="1"/>
  <c r="U191" i="224"/>
  <c r="U90" i="224"/>
  <c r="U95" i="224"/>
  <c r="U150" i="224"/>
  <c r="U247" i="224"/>
  <c r="U471" i="224"/>
  <c r="AX471" i="224" s="1"/>
  <c r="U131" i="224"/>
  <c r="U33" i="224"/>
  <c r="U23" i="224"/>
  <c r="U514" i="224"/>
  <c r="U512" i="224"/>
  <c r="U422" i="224"/>
  <c r="U371" i="224"/>
  <c r="AX371" i="224" s="1"/>
  <c r="U475" i="224"/>
  <c r="U307" i="224"/>
  <c r="U316" i="224"/>
  <c r="U366" i="224"/>
  <c r="U230" i="224"/>
  <c r="U172" i="224"/>
  <c r="AX172" i="224" s="1"/>
  <c r="U173" i="224"/>
  <c r="U234" i="224"/>
  <c r="U101" i="224"/>
  <c r="AX101" i="224" s="1"/>
  <c r="U76" i="224"/>
  <c r="U29" i="224"/>
  <c r="U27" i="224"/>
  <c r="U510" i="224"/>
  <c r="U508" i="224"/>
  <c r="U513" i="224"/>
  <c r="U364" i="224"/>
  <c r="AX364" i="224" s="1"/>
  <c r="U468" i="224"/>
  <c r="U303" i="224"/>
  <c r="U339" i="224"/>
  <c r="U346" i="224"/>
  <c r="AX346" i="224" s="1"/>
  <c r="U226" i="224"/>
  <c r="U168" i="224"/>
  <c r="U169" i="224"/>
  <c r="U199" i="224"/>
  <c r="AX199" i="224" s="1"/>
  <c r="U94" i="224"/>
  <c r="U72" i="224"/>
  <c r="U20" i="224"/>
  <c r="U47" i="224"/>
  <c r="U506" i="224"/>
  <c r="U501" i="224"/>
  <c r="AX501" i="224" s="1"/>
  <c r="U519" i="224"/>
  <c r="U434" i="224"/>
  <c r="U413" i="224"/>
  <c r="U296" i="224"/>
  <c r="AX296" i="224" s="1"/>
  <c r="U312" i="224"/>
  <c r="U344" i="224"/>
  <c r="U222" i="224"/>
  <c r="U157" i="224"/>
  <c r="U162" i="224"/>
  <c r="U259" i="224"/>
  <c r="U86" i="224"/>
  <c r="U68" i="224"/>
  <c r="U48" i="224"/>
  <c r="U12" i="224"/>
  <c r="U50" i="224"/>
  <c r="U158" i="224"/>
  <c r="U503" i="224"/>
  <c r="U486" i="224"/>
  <c r="U515" i="224"/>
  <c r="U392" i="224"/>
  <c r="U404" i="224"/>
  <c r="AX404" i="224" s="1"/>
  <c r="U292" i="224"/>
  <c r="U310" i="224"/>
  <c r="U323" i="224"/>
  <c r="U203" i="224"/>
  <c r="U153" i="224"/>
  <c r="U262" i="224"/>
  <c r="U223" i="224"/>
  <c r="U82" i="224"/>
  <c r="U64" i="224"/>
  <c r="U51" i="224"/>
  <c r="U499" i="224"/>
  <c r="AX499" i="224" s="1"/>
  <c r="U482" i="224"/>
  <c r="U511" i="224"/>
  <c r="AX511" i="224" s="1"/>
  <c r="U367" i="224"/>
  <c r="U376" i="224"/>
  <c r="U277" i="224"/>
  <c r="U372" i="224"/>
  <c r="U321" i="224"/>
  <c r="U196" i="224"/>
  <c r="AX196" i="224" s="1"/>
  <c r="U149" i="224"/>
  <c r="U257" i="224"/>
  <c r="U206" i="224"/>
  <c r="U75" i="224"/>
  <c r="U53" i="224"/>
  <c r="U73" i="224"/>
  <c r="U271" i="224"/>
  <c r="U78" i="224"/>
  <c r="U442" i="224"/>
  <c r="U444" i="224"/>
  <c r="U441" i="224"/>
  <c r="U456" i="224"/>
  <c r="U400" i="224"/>
  <c r="U268" i="224"/>
  <c r="AX268" i="224" s="1"/>
  <c r="U331" i="224"/>
  <c r="U336" i="224"/>
  <c r="U287" i="224"/>
  <c r="U253" i="224"/>
  <c r="AX253" i="224" s="1"/>
  <c r="U155" i="224"/>
  <c r="U108" i="224"/>
  <c r="AX108" i="224" s="1"/>
  <c r="U145" i="224"/>
  <c r="U179" i="224"/>
  <c r="U233" i="224"/>
  <c r="U63" i="224"/>
  <c r="AX63" i="224" s="1"/>
  <c r="U97" i="224"/>
  <c r="AX97" i="224" s="1"/>
  <c r="U435" i="224"/>
  <c r="U440" i="224"/>
  <c r="AX440" i="224" s="1"/>
  <c r="U411" i="224"/>
  <c r="U430" i="224"/>
  <c r="U345" i="224"/>
  <c r="U464" i="224"/>
  <c r="U329" i="224"/>
  <c r="U282" i="224"/>
  <c r="U305" i="224"/>
  <c r="U244" i="224"/>
  <c r="U151" i="224"/>
  <c r="AX151" i="224" s="1"/>
  <c r="U104" i="224"/>
  <c r="U110" i="224"/>
  <c r="U122" i="224"/>
  <c r="U19" i="224"/>
  <c r="AX19" i="224" s="1"/>
  <c r="U518" i="224"/>
  <c r="U408" i="224"/>
  <c r="AX408" i="224" s="1"/>
  <c r="U473" i="224"/>
  <c r="U375" i="224"/>
  <c r="U354" i="224"/>
  <c r="U311" i="224"/>
  <c r="U320" i="224"/>
  <c r="U377" i="224"/>
  <c r="U245" i="224"/>
  <c r="U176" i="224"/>
  <c r="AX176" i="224" s="1"/>
  <c r="U177" i="224"/>
  <c r="U117" i="224"/>
  <c r="U105" i="224"/>
  <c r="U83" i="224"/>
  <c r="U37" i="224"/>
  <c r="U235" i="224"/>
  <c r="U32" i="224"/>
  <c r="U495" i="224"/>
  <c r="U421" i="224"/>
  <c r="AX421" i="224" s="1"/>
  <c r="U353" i="224"/>
  <c r="U273" i="224"/>
  <c r="U350" i="224"/>
  <c r="U388" i="224"/>
  <c r="U248" i="224"/>
  <c r="AX248" i="224" s="1"/>
  <c r="U294" i="224"/>
  <c r="U251" i="224"/>
  <c r="U301" i="224"/>
  <c r="AX301" i="224" s="1"/>
  <c r="U480" i="224"/>
  <c r="U418" i="224"/>
  <c r="U479" i="224"/>
  <c r="U269" i="224"/>
  <c r="U348" i="224"/>
  <c r="U318" i="224"/>
  <c r="U193" i="224"/>
  <c r="U219" i="224"/>
  <c r="U194" i="224"/>
  <c r="U55" i="224"/>
  <c r="AX55" i="224" s="1"/>
  <c r="U476" i="224"/>
  <c r="U481" i="224"/>
  <c r="U494" i="224"/>
  <c r="U409" i="224"/>
  <c r="AX409" i="224" s="1"/>
  <c r="U327" i="224"/>
  <c r="U309" i="224"/>
  <c r="U187" i="224"/>
  <c r="U154" i="224"/>
  <c r="U175" i="224"/>
  <c r="AX175" i="224" s="1"/>
  <c r="U89" i="224"/>
  <c r="AX89" i="224" s="1"/>
  <c r="I6" i="224"/>
  <c r="U65" i="224"/>
  <c r="AX65" i="224" s="1"/>
  <c r="U39" i="224"/>
  <c r="U472" i="224"/>
  <c r="U477" i="224"/>
  <c r="AX477" i="224" s="1"/>
  <c r="U395" i="224"/>
  <c r="AX395" i="224" s="1"/>
  <c r="U397" i="224"/>
  <c r="U325" i="224"/>
  <c r="U231" i="224"/>
  <c r="U174" i="224"/>
  <c r="U109" i="224"/>
  <c r="U13" i="224"/>
  <c r="U124" i="224"/>
  <c r="U457" i="224"/>
  <c r="U507" i="224"/>
  <c r="U393" i="224"/>
  <c r="U347" i="224"/>
  <c r="U291" i="224"/>
  <c r="U229" i="224"/>
  <c r="U170" i="224"/>
  <c r="U71" i="224"/>
  <c r="U17" i="224"/>
  <c r="U220" i="224"/>
  <c r="U92" i="224"/>
  <c r="U450" i="224"/>
  <c r="AX450" i="224" s="1"/>
  <c r="U466" i="224"/>
  <c r="U447" i="224"/>
  <c r="AX447" i="224" s="1"/>
  <c r="U324" i="224"/>
  <c r="U340" i="224"/>
  <c r="U221" i="224"/>
  <c r="U166" i="224"/>
  <c r="U67" i="224"/>
  <c r="U21" i="224"/>
  <c r="U80" i="224"/>
  <c r="U446" i="224"/>
  <c r="U462" i="224"/>
  <c r="AX462" i="224" s="1"/>
  <c r="U437" i="224"/>
  <c r="AX437" i="224" s="1"/>
  <c r="U280" i="224"/>
  <c r="U319" i="224"/>
  <c r="U240" i="224"/>
  <c r="U163" i="224"/>
  <c r="U60" i="224"/>
  <c r="U25" i="224"/>
  <c r="U505" i="224"/>
  <c r="U70" i="224"/>
  <c r="U15" i="224"/>
  <c r="U14" i="224"/>
  <c r="U120" i="224"/>
  <c r="U431" i="224"/>
  <c r="U500" i="224"/>
  <c r="U391" i="224"/>
  <c r="AX391" i="224" s="1"/>
  <c r="U424" i="224"/>
  <c r="AX424" i="224" s="1"/>
  <c r="U298" i="224"/>
  <c r="U197" i="224"/>
  <c r="U144" i="224"/>
  <c r="U56" i="224"/>
  <c r="U85" i="224"/>
  <c r="U478" i="224"/>
  <c r="U394" i="224"/>
  <c r="U358" i="224"/>
  <c r="U333" i="224"/>
  <c r="U264" i="224"/>
  <c r="U119" i="224"/>
  <c r="U201" i="224"/>
  <c r="U102" i="224"/>
  <c r="U116" i="224"/>
  <c r="U135" i="224"/>
  <c r="U40" i="224"/>
  <c r="U217" i="224"/>
  <c r="AX217" i="224" s="1"/>
  <c r="U474" i="224"/>
  <c r="U390" i="224"/>
  <c r="AX390" i="224" s="1"/>
  <c r="U417" i="224"/>
  <c r="U308" i="224"/>
  <c r="U260" i="224"/>
  <c r="U115" i="224"/>
  <c r="AX115" i="224" s="1"/>
  <c r="U239" i="224"/>
  <c r="U98" i="224"/>
  <c r="AX98" i="224" s="1"/>
  <c r="U379" i="224"/>
  <c r="AX379" i="224" s="1"/>
  <c r="U295" i="224"/>
  <c r="U224" i="224"/>
  <c r="U87" i="224"/>
  <c r="AX87" i="224" s="1"/>
  <c r="U36" i="224"/>
  <c r="U488" i="224"/>
  <c r="U284" i="224"/>
  <c r="U210" i="224"/>
  <c r="U49" i="224"/>
  <c r="U267" i="224"/>
  <c r="U460" i="224"/>
  <c r="U278" i="224"/>
  <c r="U205" i="224"/>
  <c r="U42" i="224"/>
  <c r="U451" i="224"/>
  <c r="U275" i="224"/>
  <c r="U195" i="224"/>
  <c r="U34" i="224"/>
  <c r="U439" i="224"/>
  <c r="U304" i="224"/>
  <c r="AX304" i="224" s="1"/>
  <c r="U183" i="224"/>
  <c r="U261" i="224"/>
  <c r="U126" i="224"/>
  <c r="U236" i="224"/>
  <c r="U18" i="224"/>
  <c r="U427" i="224"/>
  <c r="U361" i="224"/>
  <c r="U403" i="224"/>
  <c r="AX403" i="224" s="1"/>
  <c r="U140" i="224"/>
  <c r="U58" i="224"/>
  <c r="AX58" i="224" s="1"/>
  <c r="U263" i="224"/>
  <c r="U423" i="224"/>
  <c r="U502" i="224"/>
  <c r="U401" i="224"/>
  <c r="U136" i="224"/>
  <c r="U202" i="224"/>
  <c r="AX202" i="224" s="1"/>
  <c r="U209" i="224"/>
  <c r="U452" i="224"/>
  <c r="U330" i="224"/>
  <c r="U188" i="224"/>
  <c r="U133" i="224"/>
  <c r="U213" i="224"/>
  <c r="U208" i="224"/>
  <c r="U448" i="224"/>
  <c r="U322" i="224"/>
  <c r="U509" i="224"/>
  <c r="U112" i="224"/>
  <c r="U255" i="224"/>
  <c r="U214" i="224"/>
  <c r="U425" i="224"/>
  <c r="U315" i="224"/>
  <c r="U420" i="224"/>
  <c r="AX420" i="224" s="1"/>
  <c r="U274" i="224"/>
  <c r="AX274" i="224" s="1"/>
  <c r="U341" i="224"/>
  <c r="U156" i="224"/>
  <c r="U337" i="224"/>
  <c r="AX337" i="224" s="1"/>
  <c r="U141" i="224"/>
  <c r="AX141" i="224" s="1"/>
  <c r="U41" i="224"/>
  <c r="U387" i="224"/>
  <c r="U258" i="224"/>
  <c r="U44" i="224"/>
  <c r="U384" i="224"/>
  <c r="U227" i="224"/>
  <c r="U370" i="224"/>
  <c r="U186" i="224"/>
  <c r="U54" i="224"/>
  <c r="U343" i="224"/>
  <c r="U106" i="224"/>
  <c r="U66" i="224"/>
  <c r="U306" i="224"/>
  <c r="U91" i="224"/>
  <c r="U416" i="224"/>
  <c r="U338" i="224"/>
  <c r="U496" i="224"/>
  <c r="U146" i="224"/>
  <c r="U492" i="224"/>
  <c r="U142" i="224"/>
  <c r="U138" i="224"/>
  <c r="AX138" i="224" s="1"/>
  <c r="U134" i="224"/>
  <c r="U382" i="224"/>
  <c r="U132" i="224"/>
  <c r="U129" i="224"/>
  <c r="U111" i="224"/>
  <c r="AX111" i="224" s="1"/>
  <c r="U189" i="224"/>
  <c r="U412" i="224"/>
  <c r="U463" i="224"/>
  <c r="AX463" i="224" s="1"/>
  <c r="U459" i="224"/>
  <c r="U383" i="224"/>
  <c r="U31" i="224"/>
  <c r="U148" i="224"/>
  <c r="U490" i="224"/>
  <c r="U432" i="224"/>
  <c r="U43" i="224"/>
  <c r="U415" i="224"/>
  <c r="U279" i="224"/>
  <c r="U192" i="224"/>
  <c r="AX192" i="224" s="1"/>
  <c r="U165" i="224"/>
  <c r="U455" i="224"/>
  <c r="U445" i="224"/>
  <c r="U405" i="224"/>
  <c r="AX405" i="224" s="1"/>
  <c r="U252" i="224"/>
  <c r="U256" i="224"/>
  <c r="R6" i="207"/>
  <c r="R6" i="223"/>
  <c r="AR6" i="215"/>
  <c r="AN22" i="2" s="1"/>
  <c r="AP6" i="220"/>
  <c r="AL27" i="2" s="1"/>
  <c r="R6" i="208"/>
  <c r="AP6" i="211"/>
  <c r="AL18" i="2" s="1"/>
  <c r="S6" i="220"/>
  <c r="O27" i="2" s="1"/>
  <c r="AP6" i="205"/>
  <c r="AL13" i="2" s="1"/>
  <c r="U98" i="205"/>
  <c r="U29" i="205"/>
  <c r="U179" i="205"/>
  <c r="AX179" i="205" s="1"/>
  <c r="U87" i="205"/>
  <c r="AX87" i="205" s="1"/>
  <c r="U99" i="205"/>
  <c r="U94" i="205"/>
  <c r="AX94" i="205" s="1"/>
  <c r="U438" i="205"/>
  <c r="U462" i="205"/>
  <c r="U478" i="205"/>
  <c r="AX478" i="205" s="1"/>
  <c r="U509" i="205"/>
  <c r="U411" i="205"/>
  <c r="U388" i="205"/>
  <c r="U340" i="205"/>
  <c r="U337" i="205"/>
  <c r="AX337" i="205" s="1"/>
  <c r="U332" i="205"/>
  <c r="U350" i="205"/>
  <c r="AX350" i="205" s="1"/>
  <c r="U237" i="205"/>
  <c r="AX237" i="205" s="1"/>
  <c r="U244" i="205"/>
  <c r="AX244" i="205" s="1"/>
  <c r="U223" i="205"/>
  <c r="U205" i="205"/>
  <c r="U187" i="205"/>
  <c r="AX187" i="205" s="1"/>
  <c r="U119" i="205"/>
  <c r="AX119" i="205" s="1"/>
  <c r="U188" i="205"/>
  <c r="AX188" i="205" s="1"/>
  <c r="U235" i="205"/>
  <c r="U24" i="205"/>
  <c r="U468" i="205"/>
  <c r="AX468" i="205" s="1"/>
  <c r="U295" i="205"/>
  <c r="U133" i="205"/>
  <c r="U140" i="205"/>
  <c r="U484" i="205"/>
  <c r="AX484" i="205" s="1"/>
  <c r="U389" i="205"/>
  <c r="U185" i="205"/>
  <c r="U162" i="205"/>
  <c r="U518" i="205"/>
  <c r="U435" i="205"/>
  <c r="AX435" i="205" s="1"/>
  <c r="U458" i="205"/>
  <c r="U474" i="205"/>
  <c r="AX474" i="205" s="1"/>
  <c r="U502" i="205"/>
  <c r="U407" i="205"/>
  <c r="AX407" i="205" s="1"/>
  <c r="U381" i="205"/>
  <c r="AX381" i="205" s="1"/>
  <c r="U336" i="205"/>
  <c r="U331" i="205"/>
  <c r="U399" i="205"/>
  <c r="U347" i="205"/>
  <c r="AX347" i="205" s="1"/>
  <c r="U234" i="205"/>
  <c r="U316" i="205"/>
  <c r="U219" i="205"/>
  <c r="U184" i="205"/>
  <c r="U177" i="205"/>
  <c r="AX177" i="205" s="1"/>
  <c r="U115" i="205"/>
  <c r="AX115" i="205" s="1"/>
  <c r="U308" i="205"/>
  <c r="U229" i="205"/>
  <c r="U31" i="205"/>
  <c r="U27" i="205"/>
  <c r="AX27" i="205" s="1"/>
  <c r="U519" i="205"/>
  <c r="U307" i="205"/>
  <c r="AX307" i="205" s="1"/>
  <c r="U189" i="205"/>
  <c r="U36" i="205"/>
  <c r="AX36" i="205" s="1"/>
  <c r="U294" i="205"/>
  <c r="U284" i="205"/>
  <c r="AX284" i="205" s="1"/>
  <c r="U97" i="205"/>
  <c r="U46" i="205"/>
  <c r="U102" i="205"/>
  <c r="AX102" i="205" s="1"/>
  <c r="U125" i="205"/>
  <c r="U514" i="205"/>
  <c r="AX514" i="205" s="1"/>
  <c r="U431" i="205"/>
  <c r="U451" i="205"/>
  <c r="AX451" i="205" s="1"/>
  <c r="U467" i="205"/>
  <c r="AX467" i="205" s="1"/>
  <c r="U498" i="205"/>
  <c r="U405" i="205"/>
  <c r="AX405" i="205" s="1"/>
  <c r="U377" i="205"/>
  <c r="U333" i="205"/>
  <c r="U376" i="205"/>
  <c r="U341" i="205"/>
  <c r="AX341" i="205" s="1"/>
  <c r="U330" i="205"/>
  <c r="U272" i="205"/>
  <c r="U282" i="205"/>
  <c r="U212" i="205"/>
  <c r="AX212" i="205" s="1"/>
  <c r="U160" i="205"/>
  <c r="U238" i="205"/>
  <c r="U112" i="205"/>
  <c r="U246" i="205"/>
  <c r="AX246" i="205" s="1"/>
  <c r="U211" i="205"/>
  <c r="U35" i="205"/>
  <c r="AX35" i="205" s="1"/>
  <c r="U301" i="205"/>
  <c r="AX301" i="205" s="1"/>
  <c r="U136" i="205"/>
  <c r="AX136" i="205" s="1"/>
  <c r="U121" i="205"/>
  <c r="U129" i="205"/>
  <c r="U65" i="205"/>
  <c r="AX65" i="205" s="1"/>
  <c r="U510" i="205"/>
  <c r="AX510" i="205" s="1"/>
  <c r="U427" i="205"/>
  <c r="U447" i="205"/>
  <c r="U463" i="205"/>
  <c r="U494" i="205"/>
  <c r="AX494" i="205" s="1"/>
  <c r="U398" i="205"/>
  <c r="AX398" i="205" s="1"/>
  <c r="U373" i="205"/>
  <c r="U329" i="205"/>
  <c r="U335" i="205"/>
  <c r="U338" i="205"/>
  <c r="U314" i="205"/>
  <c r="AX314" i="205" s="1"/>
  <c r="U268" i="205"/>
  <c r="AX268" i="205" s="1"/>
  <c r="U262" i="205"/>
  <c r="AX262" i="205" s="1"/>
  <c r="U208" i="205"/>
  <c r="U156" i="205"/>
  <c r="U222" i="205"/>
  <c r="U108" i="205"/>
  <c r="U213" i="205"/>
  <c r="AX213" i="205" s="1"/>
  <c r="U209" i="205"/>
  <c r="AX209" i="205" s="1"/>
  <c r="U39" i="205"/>
  <c r="U491" i="205"/>
  <c r="U393" i="205"/>
  <c r="AX393" i="205" s="1"/>
  <c r="U265" i="205"/>
  <c r="AX265" i="205" s="1"/>
  <c r="U471" i="205"/>
  <c r="AX471" i="205" s="1"/>
  <c r="U303" i="205"/>
  <c r="U257" i="205"/>
  <c r="U81" i="205"/>
  <c r="AX81" i="205" s="1"/>
  <c r="U243" i="205"/>
  <c r="U106" i="205"/>
  <c r="AX106" i="205" s="1"/>
  <c r="U165" i="205"/>
  <c r="AX165" i="205" s="1"/>
  <c r="U148" i="205"/>
  <c r="AX148" i="205" s="1"/>
  <c r="U506" i="205"/>
  <c r="U423" i="205"/>
  <c r="U443" i="205"/>
  <c r="AX443" i="205" s="1"/>
  <c r="U459" i="205"/>
  <c r="U490" i="205"/>
  <c r="AX490" i="205" s="1"/>
  <c r="U394" i="205"/>
  <c r="U409" i="205"/>
  <c r="U325" i="205"/>
  <c r="U328" i="205"/>
  <c r="U326" i="205"/>
  <c r="U310" i="205"/>
  <c r="AX310" i="205" s="1"/>
  <c r="U258" i="205"/>
  <c r="U254" i="205"/>
  <c r="AX254" i="205" s="1"/>
  <c r="U204" i="205"/>
  <c r="AX204" i="205" s="1"/>
  <c r="U152" i="205"/>
  <c r="AX152" i="205" s="1"/>
  <c r="U220" i="205"/>
  <c r="AX220" i="205" s="1"/>
  <c r="U104" i="205"/>
  <c r="U206" i="205"/>
  <c r="AX206" i="205" s="1"/>
  <c r="U194" i="205"/>
  <c r="U43" i="205"/>
  <c r="AX43" i="205" s="1"/>
  <c r="U176" i="205"/>
  <c r="U444" i="205"/>
  <c r="U366" i="205"/>
  <c r="U218" i="205"/>
  <c r="U440" i="205"/>
  <c r="AX440" i="205" s="1"/>
  <c r="U126" i="205"/>
  <c r="U15" i="205"/>
  <c r="AX15" i="205" s="1"/>
  <c r="U117" i="205"/>
  <c r="AX117" i="205" s="1"/>
  <c r="U73" i="205"/>
  <c r="U159" i="205"/>
  <c r="AX159" i="205" s="1"/>
  <c r="U151" i="205"/>
  <c r="U88" i="205"/>
  <c r="U503" i="205"/>
  <c r="AX503" i="205" s="1"/>
  <c r="U416" i="205"/>
  <c r="U439" i="205"/>
  <c r="AX439" i="205" s="1"/>
  <c r="U455" i="205"/>
  <c r="AX455" i="205" s="1"/>
  <c r="U483" i="205"/>
  <c r="AX483" i="205" s="1"/>
  <c r="U390" i="205"/>
  <c r="U404" i="205"/>
  <c r="U321" i="205"/>
  <c r="AX321" i="205" s="1"/>
  <c r="U387" i="205"/>
  <c r="U313" i="205"/>
  <c r="U306" i="205"/>
  <c r="U345" i="205"/>
  <c r="U247" i="205"/>
  <c r="AX247" i="205" s="1"/>
  <c r="U200" i="205"/>
  <c r="AX200" i="205" s="1"/>
  <c r="U145" i="205"/>
  <c r="AX145" i="205" s="1"/>
  <c r="U210" i="205"/>
  <c r="AX210" i="205" s="1"/>
  <c r="U100" i="205"/>
  <c r="U191" i="205"/>
  <c r="AX191" i="205" s="1"/>
  <c r="U225" i="205"/>
  <c r="AX225" i="205" s="1"/>
  <c r="U50" i="205"/>
  <c r="U13" i="205"/>
  <c r="U375" i="205"/>
  <c r="U261" i="205"/>
  <c r="AX261" i="205" s="1"/>
  <c r="U85" i="205"/>
  <c r="U72" i="205"/>
  <c r="AX72" i="205" s="1"/>
  <c r="U464" i="205"/>
  <c r="U253" i="205"/>
  <c r="U150" i="205"/>
  <c r="U19" i="205"/>
  <c r="AX19" i="205" s="1"/>
  <c r="U221" i="205"/>
  <c r="AX221" i="205" s="1"/>
  <c r="U91" i="205"/>
  <c r="AX91" i="205" s="1"/>
  <c r="U499" i="205"/>
  <c r="U412" i="205"/>
  <c r="AX412" i="205" s="1"/>
  <c r="U432" i="205"/>
  <c r="U452" i="205"/>
  <c r="AX452" i="205" s="1"/>
  <c r="U479" i="205"/>
  <c r="AX479" i="205" s="1"/>
  <c r="U383" i="205"/>
  <c r="U401" i="205"/>
  <c r="U315" i="205"/>
  <c r="U380" i="205"/>
  <c r="AX380" i="205" s="1"/>
  <c r="U309" i="205"/>
  <c r="U302" i="205"/>
  <c r="AX302" i="205" s="1"/>
  <c r="U274" i="205"/>
  <c r="U324" i="205"/>
  <c r="AX324" i="205" s="1"/>
  <c r="U197" i="205"/>
  <c r="U141" i="205"/>
  <c r="AX141" i="205" s="1"/>
  <c r="U180" i="205"/>
  <c r="U93" i="205"/>
  <c r="U167" i="205"/>
  <c r="U186" i="205"/>
  <c r="U54" i="205"/>
  <c r="U250" i="205"/>
  <c r="AX250" i="205" s="1"/>
  <c r="U154" i="205"/>
  <c r="U30" i="205"/>
  <c r="AX30" i="205" s="1"/>
  <c r="U18" i="205"/>
  <c r="AX18" i="205" s="1"/>
  <c r="U353" i="205"/>
  <c r="AX353" i="205" s="1"/>
  <c r="U63" i="205"/>
  <c r="U23" i="205"/>
  <c r="U132" i="205"/>
  <c r="U233" i="205"/>
  <c r="AX233" i="205" s="1"/>
  <c r="U495" i="205"/>
  <c r="U408" i="205"/>
  <c r="U428" i="205"/>
  <c r="U448" i="205"/>
  <c r="AX448" i="205" s="1"/>
  <c r="U475" i="205"/>
  <c r="U379" i="205"/>
  <c r="U397" i="205"/>
  <c r="U311" i="205"/>
  <c r="U369" i="205"/>
  <c r="U305" i="205"/>
  <c r="U299" i="205"/>
  <c r="U270" i="205"/>
  <c r="AX270" i="205" s="1"/>
  <c r="U312" i="205"/>
  <c r="U193" i="205"/>
  <c r="AX193" i="205" s="1"/>
  <c r="U137" i="205"/>
  <c r="U131" i="205"/>
  <c r="AX131" i="205" s="1"/>
  <c r="U89" i="205"/>
  <c r="U158" i="205"/>
  <c r="U183" i="205"/>
  <c r="AX183" i="205" s="1"/>
  <c r="U58" i="205"/>
  <c r="U318" i="205"/>
  <c r="AX318" i="205" s="1"/>
  <c r="U14" i="205"/>
  <c r="U424" i="205"/>
  <c r="U298" i="205"/>
  <c r="AX298" i="205" s="1"/>
  <c r="U173" i="205"/>
  <c r="AX173" i="205" s="1"/>
  <c r="U515" i="205"/>
  <c r="AX515" i="205" s="1"/>
  <c r="U371" i="205"/>
  <c r="AX371" i="205" s="1"/>
  <c r="U291" i="205"/>
  <c r="U203" i="205"/>
  <c r="AX203" i="205" s="1"/>
  <c r="U71" i="205"/>
  <c r="U42" i="205"/>
  <c r="U95" i="205"/>
  <c r="AX95" i="205" s="1"/>
  <c r="U33" i="205"/>
  <c r="U40" i="205"/>
  <c r="U472" i="205"/>
  <c r="U500" i="205"/>
  <c r="U512" i="205"/>
  <c r="U425" i="205"/>
  <c r="U449" i="205"/>
  <c r="AX449" i="205" s="1"/>
  <c r="U356" i="205"/>
  <c r="AX356" i="205" s="1"/>
  <c r="U374" i="205"/>
  <c r="U288" i="205"/>
  <c r="AX288" i="205" s="1"/>
  <c r="U391" i="205"/>
  <c r="AX391" i="205" s="1"/>
  <c r="U279" i="205"/>
  <c r="AX279" i="205" s="1"/>
  <c r="U276" i="205"/>
  <c r="AX276" i="205" s="1"/>
  <c r="U278" i="205"/>
  <c r="U236" i="205"/>
  <c r="U170" i="205"/>
  <c r="U111" i="205"/>
  <c r="AX111" i="205" s="1"/>
  <c r="U153" i="205"/>
  <c r="U70" i="205"/>
  <c r="U135" i="205"/>
  <c r="AX135" i="205" s="1"/>
  <c r="U192" i="205"/>
  <c r="U41" i="205"/>
  <c r="AX41" i="205" s="1"/>
  <c r="U492" i="205"/>
  <c r="U441" i="205"/>
  <c r="U277" i="205"/>
  <c r="AX277" i="205" s="1"/>
  <c r="U361" i="205"/>
  <c r="U163" i="205"/>
  <c r="AX163" i="205" s="1"/>
  <c r="U199" i="205"/>
  <c r="AX199" i="205" s="1"/>
  <c r="U420" i="205"/>
  <c r="AX420" i="205" s="1"/>
  <c r="U48" i="205"/>
  <c r="AX48" i="205" s="1"/>
  <c r="U497" i="205"/>
  <c r="U434" i="205"/>
  <c r="U273" i="205"/>
  <c r="U358" i="205"/>
  <c r="AX358" i="205" s="1"/>
  <c r="U64" i="205"/>
  <c r="U49" i="205"/>
  <c r="U37" i="205"/>
  <c r="U469" i="205"/>
  <c r="U496" i="205"/>
  <c r="U508" i="205"/>
  <c r="U421" i="205"/>
  <c r="AX421" i="205" s="1"/>
  <c r="U445" i="205"/>
  <c r="U454" i="205"/>
  <c r="U370" i="205"/>
  <c r="U281" i="205"/>
  <c r="AX281" i="205" s="1"/>
  <c r="U384" i="205"/>
  <c r="U275" i="205"/>
  <c r="U327" i="205"/>
  <c r="U267" i="205"/>
  <c r="AX267" i="205" s="1"/>
  <c r="U289" i="205"/>
  <c r="AX289" i="205" s="1"/>
  <c r="U166" i="205"/>
  <c r="U107" i="205"/>
  <c r="U149" i="205"/>
  <c r="AX149" i="205" s="1"/>
  <c r="U66" i="205"/>
  <c r="AX66" i="205" s="1"/>
  <c r="U128" i="205"/>
  <c r="U17" i="205"/>
  <c r="U53" i="205"/>
  <c r="AX53" i="205" s="1"/>
  <c r="U155" i="205"/>
  <c r="U68" i="205"/>
  <c r="AX68" i="205" s="1"/>
  <c r="U465" i="205"/>
  <c r="U501" i="205"/>
  <c r="AX501" i="205" s="1"/>
  <c r="U418" i="205"/>
  <c r="U417" i="205"/>
  <c r="U367" i="205"/>
  <c r="AX367" i="205" s="1"/>
  <c r="U349" i="205"/>
  <c r="AX349" i="205" s="1"/>
  <c r="U271" i="205"/>
  <c r="AX271" i="205" s="1"/>
  <c r="U264" i="205"/>
  <c r="AX264" i="205" s="1"/>
  <c r="U342" i="205"/>
  <c r="U103" i="205"/>
  <c r="U146" i="205"/>
  <c r="U124" i="205"/>
  <c r="U32" i="205"/>
  <c r="AX32" i="205" s="1"/>
  <c r="U144" i="205"/>
  <c r="AX144" i="205" s="1"/>
  <c r="U57" i="205"/>
  <c r="AX57" i="205" s="1"/>
  <c r="U461" i="205"/>
  <c r="U485" i="205"/>
  <c r="AX485" i="205" s="1"/>
  <c r="U414" i="205"/>
  <c r="U437" i="205"/>
  <c r="U363" i="205"/>
  <c r="AX363" i="205" s="1"/>
  <c r="U346" i="205"/>
  <c r="AX346" i="205" s="1"/>
  <c r="U293" i="205"/>
  <c r="AX293" i="205" s="1"/>
  <c r="U55" i="205"/>
  <c r="AX55" i="205" s="1"/>
  <c r="U477" i="205"/>
  <c r="AX477" i="205" s="1"/>
  <c r="U415" i="205"/>
  <c r="AX415" i="205" s="1"/>
  <c r="U488" i="205"/>
  <c r="AX488" i="205" s="1"/>
  <c r="U339" i="205"/>
  <c r="U226" i="205"/>
  <c r="AX226" i="205" s="1"/>
  <c r="U139" i="205"/>
  <c r="AX139" i="205" s="1"/>
  <c r="U142" i="205"/>
  <c r="U138" i="205"/>
  <c r="U348" i="205"/>
  <c r="U22" i="205"/>
  <c r="U473" i="205"/>
  <c r="AX473" i="205" s="1"/>
  <c r="U364" i="205"/>
  <c r="U343" i="205"/>
  <c r="U285" i="205"/>
  <c r="AX285" i="205" s="1"/>
  <c r="U224" i="205"/>
  <c r="U120" i="205"/>
  <c r="U352" i="205"/>
  <c r="U323" i="205"/>
  <c r="U320" i="205"/>
  <c r="U80" i="205"/>
  <c r="U178" i="205"/>
  <c r="U26" i="205"/>
  <c r="AX26" i="205" s="1"/>
  <c r="U466" i="205"/>
  <c r="AX466" i="205" s="1"/>
  <c r="U360" i="205"/>
  <c r="U319" i="205"/>
  <c r="U259" i="205"/>
  <c r="U214" i="205"/>
  <c r="U116" i="205"/>
  <c r="U386" i="205"/>
  <c r="U482" i="205"/>
  <c r="AX482" i="205" s="1"/>
  <c r="U47" i="205"/>
  <c r="AX47" i="205" s="1"/>
  <c r="U231" i="205"/>
  <c r="AX231" i="205" s="1"/>
  <c r="U51" i="205"/>
  <c r="AX51" i="205" s="1"/>
  <c r="U69" i="205"/>
  <c r="AX69" i="205" s="1"/>
  <c r="U429" i="205"/>
  <c r="AX429" i="205" s="1"/>
  <c r="U354" i="205"/>
  <c r="U227" i="205"/>
  <c r="AX227" i="205" s="1"/>
  <c r="U127" i="205"/>
  <c r="AX127" i="205" s="1"/>
  <c r="U410" i="205"/>
  <c r="U52" i="205"/>
  <c r="U520" i="205"/>
  <c r="U413" i="205"/>
  <c r="AX413" i="205" s="1"/>
  <c r="U395" i="205"/>
  <c r="U251" i="205"/>
  <c r="U195" i="205"/>
  <c r="U109" i="205"/>
  <c r="U56" i="205"/>
  <c r="U516" i="205"/>
  <c r="AX516" i="205" s="1"/>
  <c r="U400" i="205"/>
  <c r="U362" i="205"/>
  <c r="AX362" i="205" s="1"/>
  <c r="U242" i="205"/>
  <c r="AX242" i="205" s="1"/>
  <c r="U190" i="205"/>
  <c r="AX190" i="205" s="1"/>
  <c r="U105" i="205"/>
  <c r="AX105" i="205" s="1"/>
  <c r="U505" i="205"/>
  <c r="U60" i="205"/>
  <c r="AX60" i="205" s="1"/>
  <c r="U396" i="205"/>
  <c r="U290" i="205"/>
  <c r="AX290" i="205" s="1"/>
  <c r="U101" i="205"/>
  <c r="U433" i="205"/>
  <c r="AX433" i="205" s="1"/>
  <c r="U365" i="205"/>
  <c r="U134" i="205"/>
  <c r="AX134" i="205" s="1"/>
  <c r="U355" i="205"/>
  <c r="U59" i="205"/>
  <c r="U123" i="205"/>
  <c r="AX123" i="205" s="1"/>
  <c r="U493" i="205"/>
  <c r="AX493" i="205" s="1"/>
  <c r="U169" i="205"/>
  <c r="U287" i="205"/>
  <c r="AX287" i="205" s="1"/>
  <c r="U76" i="205"/>
  <c r="U21" i="205"/>
  <c r="AX21" i="205" s="1"/>
  <c r="U239" i="205"/>
  <c r="AX239" i="205" s="1"/>
  <c r="U252" i="205"/>
  <c r="U110" i="205"/>
  <c r="U245" i="205"/>
  <c r="U480" i="205"/>
  <c r="U92" i="205"/>
  <c r="AX92" i="205" s="1"/>
  <c r="U25" i="205"/>
  <c r="AX25" i="205" s="1"/>
  <c r="U489" i="205"/>
  <c r="U392" i="205"/>
  <c r="AX392" i="205" s="1"/>
  <c r="U286" i="205"/>
  <c r="AX286" i="205" s="1"/>
  <c r="U260" i="205"/>
  <c r="U157" i="205"/>
  <c r="AX157" i="205" s="1"/>
  <c r="U217" i="205"/>
  <c r="U382" i="205"/>
  <c r="AX382" i="205" s="1"/>
  <c r="U207" i="205"/>
  <c r="AX207" i="205" s="1"/>
  <c r="U378" i="205"/>
  <c r="AX378" i="205" s="1"/>
  <c r="U359" i="205"/>
  <c r="U90" i="205"/>
  <c r="AX90" i="205" s="1"/>
  <c r="U476" i="205"/>
  <c r="AX476" i="205" s="1"/>
  <c r="U406" i="205"/>
  <c r="U344" i="205"/>
  <c r="U280" i="205"/>
  <c r="U174" i="205"/>
  <c r="AX174" i="205" s="1"/>
  <c r="U78" i="205"/>
  <c r="U20" i="205"/>
  <c r="U83" i="205"/>
  <c r="AX83" i="205" s="1"/>
  <c r="U513" i="205"/>
  <c r="AX513" i="205" s="1"/>
  <c r="U255" i="205"/>
  <c r="U82" i="205"/>
  <c r="U446" i="205"/>
  <c r="AX446" i="205" s="1"/>
  <c r="U248" i="205"/>
  <c r="AX248" i="205" s="1"/>
  <c r="U172" i="205"/>
  <c r="U456" i="205"/>
  <c r="AX456" i="205" s="1"/>
  <c r="U240" i="205"/>
  <c r="U161" i="205"/>
  <c r="AX161" i="205" s="1"/>
  <c r="U511" i="205"/>
  <c r="U372" i="205"/>
  <c r="U201" i="205"/>
  <c r="AX201" i="205" s="1"/>
  <c r="U84" i="205"/>
  <c r="AX84" i="205" s="1"/>
  <c r="U297" i="205"/>
  <c r="U16" i="205"/>
  <c r="U34" i="205"/>
  <c r="U457" i="205"/>
  <c r="U517" i="205"/>
  <c r="AX517" i="205" s="1"/>
  <c r="U296" i="205"/>
  <c r="AX296" i="205" s="1"/>
  <c r="U263" i="205"/>
  <c r="AX263" i="205" s="1"/>
  <c r="U202" i="205"/>
  <c r="U74" i="205"/>
  <c r="AX74" i="205" s="1"/>
  <c r="U77" i="205"/>
  <c r="U450" i="205"/>
  <c r="U292" i="205"/>
  <c r="AX292" i="205" s="1"/>
  <c r="U175" i="205"/>
  <c r="U61" i="205"/>
  <c r="AX61" i="205" s="1"/>
  <c r="U241" i="205"/>
  <c r="U460" i="205"/>
  <c r="U168" i="205"/>
  <c r="U67" i="205"/>
  <c r="AX67" i="205" s="1"/>
  <c r="U75" i="205"/>
  <c r="U430" i="205"/>
  <c r="U228" i="205"/>
  <c r="U216" i="205"/>
  <c r="U86" i="205"/>
  <c r="U38" i="205"/>
  <c r="U171" i="205"/>
  <c r="U269" i="205"/>
  <c r="AX269" i="205" s="1"/>
  <c r="U442" i="205"/>
  <c r="AX442" i="205" s="1"/>
  <c r="U403" i="205"/>
  <c r="U230" i="205"/>
  <c r="U182" i="205"/>
  <c r="AX182" i="205" s="1"/>
  <c r="U304" i="205"/>
  <c r="AX304" i="205" s="1"/>
  <c r="U507" i="205"/>
  <c r="U426" i="205"/>
  <c r="U357" i="205"/>
  <c r="U122" i="205"/>
  <c r="AX122" i="205" s="1"/>
  <c r="U196" i="205"/>
  <c r="AX196" i="205" s="1"/>
  <c r="U12" i="205"/>
  <c r="U44" i="205"/>
  <c r="U481" i="205"/>
  <c r="U422" i="205"/>
  <c r="AX422" i="205" s="1"/>
  <c r="U322" i="205"/>
  <c r="AX322" i="205" s="1"/>
  <c r="U256" i="205"/>
  <c r="AX256" i="205" s="1"/>
  <c r="U118" i="205"/>
  <c r="AX118" i="205" s="1"/>
  <c r="U143" i="205"/>
  <c r="U486" i="205"/>
  <c r="U114" i="205"/>
  <c r="I6" i="205"/>
  <c r="AP6" i="209"/>
  <c r="AL16" i="2" s="1"/>
  <c r="U187" i="209"/>
  <c r="U15" i="209"/>
  <c r="U495" i="209"/>
  <c r="U408" i="209"/>
  <c r="U516" i="209"/>
  <c r="U429" i="209"/>
  <c r="U456" i="209"/>
  <c r="U398" i="209"/>
  <c r="U366" i="209"/>
  <c r="U488" i="209"/>
  <c r="AX488" i="209" s="1"/>
  <c r="U315" i="209"/>
  <c r="U321" i="209"/>
  <c r="U325" i="209"/>
  <c r="U188" i="209"/>
  <c r="U274" i="209"/>
  <c r="U205" i="209"/>
  <c r="U168" i="209"/>
  <c r="U246" i="209"/>
  <c r="U128" i="209"/>
  <c r="U64" i="209"/>
  <c r="U88" i="209"/>
  <c r="U109" i="209"/>
  <c r="U25" i="209"/>
  <c r="U29" i="209"/>
  <c r="U103" i="209"/>
  <c r="U19" i="209"/>
  <c r="U179" i="209"/>
  <c r="U491" i="209"/>
  <c r="AX491" i="209" s="1"/>
  <c r="U519" i="209"/>
  <c r="U512" i="209"/>
  <c r="U425" i="209"/>
  <c r="U449" i="209"/>
  <c r="U394" i="209"/>
  <c r="U362" i="209"/>
  <c r="U454" i="209"/>
  <c r="U312" i="209"/>
  <c r="U432" i="209"/>
  <c r="U304" i="209"/>
  <c r="U184" i="209"/>
  <c r="U260" i="209"/>
  <c r="U171" i="209"/>
  <c r="U292" i="209"/>
  <c r="U240" i="209"/>
  <c r="U125" i="209"/>
  <c r="U61" i="209"/>
  <c r="U84" i="209"/>
  <c r="U235" i="209"/>
  <c r="U32" i="209"/>
  <c r="AX32" i="209" s="1"/>
  <c r="U110" i="209"/>
  <c r="AX110" i="209" s="1"/>
  <c r="U23" i="209"/>
  <c r="U484" i="209"/>
  <c r="U515" i="209"/>
  <c r="U508" i="209"/>
  <c r="U421" i="209"/>
  <c r="U445" i="209"/>
  <c r="U390" i="209"/>
  <c r="U358" i="209"/>
  <c r="U380" i="209"/>
  <c r="U302" i="209"/>
  <c r="U360" i="209"/>
  <c r="U282" i="209"/>
  <c r="U177" i="209"/>
  <c r="U255" i="209"/>
  <c r="U161" i="209"/>
  <c r="U225" i="209"/>
  <c r="U221" i="209"/>
  <c r="U122" i="209"/>
  <c r="U57" i="209"/>
  <c r="U77" i="209"/>
  <c r="AX77" i="209" s="1"/>
  <c r="U193" i="209"/>
  <c r="U36" i="209"/>
  <c r="U386" i="209"/>
  <c r="U172" i="209"/>
  <c r="U27" i="209"/>
  <c r="U480" i="209"/>
  <c r="U511" i="209"/>
  <c r="U501" i="209"/>
  <c r="U418" i="209"/>
  <c r="U441" i="209"/>
  <c r="U383" i="209"/>
  <c r="U354" i="209"/>
  <c r="U376" i="209"/>
  <c r="U299" i="209"/>
  <c r="U337" i="209"/>
  <c r="AX337" i="209" s="1"/>
  <c r="U273" i="209"/>
  <c r="U173" i="209"/>
  <c r="U311" i="209"/>
  <c r="U157" i="209"/>
  <c r="U223" i="209"/>
  <c r="AX223" i="209" s="1"/>
  <c r="U219" i="209"/>
  <c r="U107" i="209"/>
  <c r="U53" i="209"/>
  <c r="U73" i="209"/>
  <c r="U106" i="209"/>
  <c r="U40" i="209"/>
  <c r="U30" i="209"/>
  <c r="U476" i="209"/>
  <c r="U507" i="209"/>
  <c r="U497" i="209"/>
  <c r="U414" i="209"/>
  <c r="U434" i="209"/>
  <c r="U379" i="209"/>
  <c r="U347" i="209"/>
  <c r="U372" i="209"/>
  <c r="U295" i="209"/>
  <c r="U327" i="209"/>
  <c r="U286" i="209"/>
  <c r="U169" i="209"/>
  <c r="U294" i="209"/>
  <c r="U153" i="209"/>
  <c r="U191" i="209"/>
  <c r="U244" i="209"/>
  <c r="U197" i="209"/>
  <c r="U49" i="209"/>
  <c r="U69" i="209"/>
  <c r="AX69" i="209" s="1"/>
  <c r="U93" i="209"/>
  <c r="AX93" i="209" s="1"/>
  <c r="U44" i="209"/>
  <c r="AX44" i="209" s="1"/>
  <c r="U16" i="209"/>
  <c r="U34" i="209"/>
  <c r="U472" i="209"/>
  <c r="U500" i="209"/>
  <c r="U493" i="209"/>
  <c r="U410" i="209"/>
  <c r="U430" i="209"/>
  <c r="U375" i="209"/>
  <c r="U343" i="209"/>
  <c r="AX343" i="209" s="1"/>
  <c r="U359" i="209"/>
  <c r="AX359" i="209" s="1"/>
  <c r="U291" i="209"/>
  <c r="U367" i="209"/>
  <c r="U293" i="209"/>
  <c r="U322" i="209"/>
  <c r="U252" i="209"/>
  <c r="U149" i="209"/>
  <c r="U189" i="209"/>
  <c r="U213" i="209"/>
  <c r="U150" i="209"/>
  <c r="U186" i="209"/>
  <c r="U65" i="209"/>
  <c r="U89" i="209"/>
  <c r="U20" i="209"/>
  <c r="U38" i="209"/>
  <c r="U469" i="209"/>
  <c r="U496" i="209"/>
  <c r="U489" i="209"/>
  <c r="U406" i="209"/>
  <c r="U426" i="209"/>
  <c r="U371" i="209"/>
  <c r="U339" i="209"/>
  <c r="U357" i="209"/>
  <c r="U287" i="209"/>
  <c r="U365" i="209"/>
  <c r="U271" i="209"/>
  <c r="U278" i="209"/>
  <c r="U239" i="209"/>
  <c r="U146" i="209"/>
  <c r="U180" i="209"/>
  <c r="U166" i="209"/>
  <c r="AX166" i="209" s="1"/>
  <c r="U139" i="209"/>
  <c r="U178" i="209"/>
  <c r="U58" i="209"/>
  <c r="U85" i="209"/>
  <c r="U56" i="209"/>
  <c r="U471" i="209"/>
  <c r="AX471" i="209" s="1"/>
  <c r="U24" i="209"/>
  <c r="U42" i="209"/>
  <c r="U50" i="209"/>
  <c r="U465" i="209"/>
  <c r="U492" i="209"/>
  <c r="U486" i="209"/>
  <c r="U517" i="209"/>
  <c r="U422" i="209"/>
  <c r="U405" i="209"/>
  <c r="AX405" i="209" s="1"/>
  <c r="U332" i="209"/>
  <c r="U350" i="209"/>
  <c r="U280" i="209"/>
  <c r="U344" i="209"/>
  <c r="U254" i="209"/>
  <c r="U269" i="209"/>
  <c r="U216" i="209"/>
  <c r="U142" i="209"/>
  <c r="U263" i="209"/>
  <c r="U163" i="209"/>
  <c r="U217" i="209"/>
  <c r="U176" i="209"/>
  <c r="U54" i="209"/>
  <c r="U81" i="209"/>
  <c r="U67" i="209"/>
  <c r="U60" i="209"/>
  <c r="AX60" i="209" s="1"/>
  <c r="U80" i="209"/>
  <c r="U26" i="209"/>
  <c r="U442" i="209"/>
  <c r="U466" i="209"/>
  <c r="U463" i="209"/>
  <c r="U494" i="209"/>
  <c r="U428" i="209"/>
  <c r="U384" i="209"/>
  <c r="U309" i="209"/>
  <c r="U329" i="209"/>
  <c r="U261" i="209"/>
  <c r="U310" i="209"/>
  <c r="U226" i="209"/>
  <c r="U298" i="209"/>
  <c r="U285" i="209"/>
  <c r="U119" i="209"/>
  <c r="U175" i="209"/>
  <c r="U140" i="209"/>
  <c r="U98" i="209"/>
  <c r="U202" i="209"/>
  <c r="U133" i="209"/>
  <c r="U59" i="209"/>
  <c r="U403" i="209"/>
  <c r="U94" i="209"/>
  <c r="U33" i="209"/>
  <c r="U438" i="209"/>
  <c r="AX438" i="209" s="1"/>
  <c r="U462" i="209"/>
  <c r="U459" i="209"/>
  <c r="U490" i="209"/>
  <c r="U397" i="209"/>
  <c r="U417" i="209"/>
  <c r="U305" i="209"/>
  <c r="U326" i="209"/>
  <c r="U257" i="209"/>
  <c r="U349" i="209"/>
  <c r="U222" i="209"/>
  <c r="U352" i="209"/>
  <c r="U277" i="209"/>
  <c r="U115" i="209"/>
  <c r="U279" i="209"/>
  <c r="U136" i="209"/>
  <c r="U95" i="209"/>
  <c r="U137" i="209"/>
  <c r="U99" i="209"/>
  <c r="U55" i="209"/>
  <c r="U63" i="209"/>
  <c r="AX63" i="209" s="1"/>
  <c r="U37" i="209"/>
  <c r="AX37" i="209" s="1"/>
  <c r="U518" i="209"/>
  <c r="U458" i="209"/>
  <c r="U483" i="209"/>
  <c r="U396" i="209"/>
  <c r="U284" i="209"/>
  <c r="U306" i="209"/>
  <c r="U318" i="209"/>
  <c r="U112" i="209"/>
  <c r="U132" i="209"/>
  <c r="U105" i="209"/>
  <c r="U51" i="209"/>
  <c r="U450" i="209"/>
  <c r="U320" i="209"/>
  <c r="U201" i="209"/>
  <c r="U182" i="209"/>
  <c r="U41" i="209"/>
  <c r="U514" i="209"/>
  <c r="U451" i="209"/>
  <c r="U479" i="209"/>
  <c r="U392" i="209"/>
  <c r="U378" i="209"/>
  <c r="U290" i="209"/>
  <c r="U307" i="209"/>
  <c r="U108" i="209"/>
  <c r="U256" i="209"/>
  <c r="U167" i="209"/>
  <c r="U47" i="209"/>
  <c r="U268" i="209"/>
  <c r="U369" i="209"/>
  <c r="U43" i="209"/>
  <c r="U467" i="209"/>
  <c r="U230" i="209"/>
  <c r="U120" i="209"/>
  <c r="U190" i="209"/>
  <c r="U510" i="209"/>
  <c r="AX510" i="209" s="1"/>
  <c r="U447" i="209"/>
  <c r="U475" i="209"/>
  <c r="AX475" i="209" s="1"/>
  <c r="U388" i="209"/>
  <c r="U374" i="209"/>
  <c r="U308" i="209"/>
  <c r="U296" i="209"/>
  <c r="U104" i="209"/>
  <c r="U206" i="209"/>
  <c r="U129" i="209"/>
  <c r="U71" i="209"/>
  <c r="U195" i="209"/>
  <c r="U506" i="209"/>
  <c r="U443" i="209"/>
  <c r="U468" i="209"/>
  <c r="U381" i="209"/>
  <c r="U370" i="209"/>
  <c r="U297" i="209"/>
  <c r="U289" i="209"/>
  <c r="U100" i="209"/>
  <c r="U174" i="209"/>
  <c r="U126" i="209"/>
  <c r="U13" i="209"/>
  <c r="U39" i="209"/>
  <c r="U183" i="209"/>
  <c r="U265" i="209"/>
  <c r="U75" i="209"/>
  <c r="U248" i="209"/>
  <c r="U52" i="209"/>
  <c r="U503" i="209"/>
  <c r="U439" i="209"/>
  <c r="U464" i="209"/>
  <c r="U377" i="209"/>
  <c r="U364" i="209"/>
  <c r="U288" i="209"/>
  <c r="U303" i="209"/>
  <c r="U214" i="209"/>
  <c r="U156" i="209"/>
  <c r="AX156" i="209" s="1"/>
  <c r="U102" i="209"/>
  <c r="U17" i="209"/>
  <c r="U233" i="209"/>
  <c r="AX233" i="209" s="1"/>
  <c r="U474" i="209"/>
  <c r="U141" i="209"/>
  <c r="AX141" i="209" s="1"/>
  <c r="U400" i="209"/>
  <c r="U220" i="209"/>
  <c r="U499" i="209"/>
  <c r="U520" i="209"/>
  <c r="AX520" i="209" s="1"/>
  <c r="U460" i="209"/>
  <c r="U373" i="209"/>
  <c r="U341" i="209"/>
  <c r="U275" i="209"/>
  <c r="U281" i="209"/>
  <c r="U212" i="209"/>
  <c r="U145" i="209"/>
  <c r="U92" i="209"/>
  <c r="U21" i="209"/>
  <c r="U250" i="209"/>
  <c r="AX250" i="209" s="1"/>
  <c r="U407" i="209"/>
  <c r="U231" i="209"/>
  <c r="U446" i="209"/>
  <c r="U116" i="209"/>
  <c r="U31" i="209"/>
  <c r="U461" i="209"/>
  <c r="U482" i="209"/>
  <c r="U415" i="209"/>
  <c r="U328" i="209"/>
  <c r="U276" i="209"/>
  <c r="U245" i="209"/>
  <c r="U209" i="209"/>
  <c r="U238" i="209"/>
  <c r="U194" i="209"/>
  <c r="U267" i="209"/>
  <c r="U237" i="209"/>
  <c r="U199" i="209"/>
  <c r="U35" i="209"/>
  <c r="U457" i="209"/>
  <c r="AX457" i="209" s="1"/>
  <c r="U478" i="209"/>
  <c r="U411" i="209"/>
  <c r="U324" i="209"/>
  <c r="U272" i="209"/>
  <c r="U241" i="209"/>
  <c r="U243" i="209"/>
  <c r="AX243" i="209" s="1"/>
  <c r="U234" i="209"/>
  <c r="U152" i="209"/>
  <c r="U224" i="209"/>
  <c r="U90" i="209"/>
  <c r="U335" i="209"/>
  <c r="U114" i="209"/>
  <c r="AX114" i="209" s="1"/>
  <c r="U313" i="209"/>
  <c r="U48" i="209"/>
  <c r="U427" i="209"/>
  <c r="U448" i="209"/>
  <c r="U424" i="209"/>
  <c r="U340" i="209"/>
  <c r="U355" i="209"/>
  <c r="AX355" i="209" s="1"/>
  <c r="U207" i="209"/>
  <c r="U247" i="209"/>
  <c r="U228" i="209"/>
  <c r="U83" i="209"/>
  <c r="U162" i="209"/>
  <c r="U200" i="209"/>
  <c r="U148" i="209"/>
  <c r="U433" i="209"/>
  <c r="U346" i="209"/>
  <c r="U356" i="209"/>
  <c r="U97" i="209"/>
  <c r="U170" i="209"/>
  <c r="U423" i="209"/>
  <c r="AX423" i="209" s="1"/>
  <c r="U444" i="209"/>
  <c r="U401" i="209"/>
  <c r="U338" i="209"/>
  <c r="U353" i="209"/>
  <c r="U203" i="209"/>
  <c r="U229" i="209"/>
  <c r="U210" i="209"/>
  <c r="U76" i="209"/>
  <c r="U124" i="209"/>
  <c r="U505" i="209"/>
  <c r="U86" i="209"/>
  <c r="U416" i="209"/>
  <c r="U440" i="209"/>
  <c r="U409" i="209"/>
  <c r="U314" i="209"/>
  <c r="U348" i="209"/>
  <c r="U196" i="209"/>
  <c r="U227" i="209"/>
  <c r="U208" i="209"/>
  <c r="U72" i="209"/>
  <c r="U121" i="209"/>
  <c r="U154" i="209"/>
  <c r="U82" i="209"/>
  <c r="U412" i="209"/>
  <c r="U404" i="209"/>
  <c r="U345" i="209"/>
  <c r="U192" i="209"/>
  <c r="U270" i="209"/>
  <c r="U68" i="209"/>
  <c r="AX68" i="209" s="1"/>
  <c r="U118" i="209"/>
  <c r="U435" i="209"/>
  <c r="U336" i="209"/>
  <c r="U127" i="209"/>
  <c r="U87" i="209"/>
  <c r="U14" i="209"/>
  <c r="U117" i="209"/>
  <c r="U158" i="209"/>
  <c r="U431" i="209"/>
  <c r="U323" i="209"/>
  <c r="U123" i="209"/>
  <c r="U160" i="209"/>
  <c r="U333" i="209"/>
  <c r="U437" i="209"/>
  <c r="U218" i="209"/>
  <c r="U485" i="209"/>
  <c r="U420" i="209"/>
  <c r="U242" i="209"/>
  <c r="U165" i="209"/>
  <c r="U498" i="209"/>
  <c r="U481" i="209"/>
  <c r="U413" i="209"/>
  <c r="U236" i="209"/>
  <c r="U316" i="209"/>
  <c r="U477" i="209"/>
  <c r="U253" i="209"/>
  <c r="U159" i="209"/>
  <c r="U513" i="209"/>
  <c r="U211" i="209"/>
  <c r="U473" i="209"/>
  <c r="U382" i="209"/>
  <c r="AX382" i="209" s="1"/>
  <c r="U155" i="209"/>
  <c r="U330" i="209"/>
  <c r="U91" i="209"/>
  <c r="U502" i="209"/>
  <c r="AX502" i="209" s="1"/>
  <c r="U455" i="209"/>
  <c r="U342" i="209"/>
  <c r="AX342" i="209" s="1"/>
  <c r="U151" i="209"/>
  <c r="U452" i="209"/>
  <c r="U144" i="209"/>
  <c r="U135" i="209"/>
  <c r="U12" i="209"/>
  <c r="U18" i="209"/>
  <c r="U393" i="209"/>
  <c r="U262" i="209"/>
  <c r="AX262" i="209" s="1"/>
  <c r="U111" i="209"/>
  <c r="U391" i="209"/>
  <c r="U78" i="209"/>
  <c r="U387" i="209"/>
  <c r="U74" i="209"/>
  <c r="U138" i="209"/>
  <c r="U46" i="209"/>
  <c r="U22" i="209"/>
  <c r="U389" i="209"/>
  <c r="U251" i="209"/>
  <c r="U259" i="209"/>
  <c r="U395" i="209"/>
  <c r="U301" i="209"/>
  <c r="AX301" i="209" s="1"/>
  <c r="U185" i="209"/>
  <c r="U258" i="209"/>
  <c r="AX258" i="209" s="1"/>
  <c r="U363" i="209"/>
  <c r="U70" i="209"/>
  <c r="U331" i="209"/>
  <c r="U399" i="209"/>
  <c r="U319" i="209"/>
  <c r="U204" i="209"/>
  <c r="U264" i="209"/>
  <c r="AX264" i="209" s="1"/>
  <c r="U131" i="209"/>
  <c r="AX131" i="209" s="1"/>
  <c r="U361" i="209"/>
  <c r="U134" i="209"/>
  <c r="U66" i="209"/>
  <c r="U509" i="209"/>
  <c r="I6" i="209"/>
  <c r="AQ6" i="208"/>
  <c r="AM15" i="2" s="1"/>
  <c r="AT13" i="205"/>
  <c r="AV13" i="205" s="1"/>
  <c r="X6" i="205"/>
  <c r="AR6" i="213"/>
  <c r="AN20" i="2" s="1"/>
  <c r="AO6" i="208"/>
  <c r="AK15" i="2" s="1"/>
  <c r="AQ6" i="211"/>
  <c r="AM18" i="2" s="1"/>
  <c r="AT133" i="217"/>
  <c r="AV133" i="217" s="1"/>
  <c r="W6" i="217"/>
  <c r="AT58" i="217"/>
  <c r="AV58" i="217" s="1"/>
  <c r="AT90" i="217"/>
  <c r="AV90" i="217" s="1"/>
  <c r="AT501" i="217"/>
  <c r="AV501" i="217" s="1"/>
  <c r="AT498" i="217"/>
  <c r="AV498" i="217" s="1"/>
  <c r="AT461" i="217"/>
  <c r="AV461" i="217" s="1"/>
  <c r="AT472" i="217"/>
  <c r="AV472" i="217" s="1"/>
  <c r="AT409" i="217"/>
  <c r="AV409" i="217" s="1"/>
  <c r="AT382" i="217"/>
  <c r="AV382" i="217" s="1"/>
  <c r="AT400" i="217"/>
  <c r="AV400" i="217" s="1"/>
  <c r="AT319" i="217"/>
  <c r="AV319" i="217" s="1"/>
  <c r="AT246" i="217"/>
  <c r="AV246" i="217" s="1"/>
  <c r="AT313" i="217"/>
  <c r="AV313" i="217" s="1"/>
  <c r="AT190" i="217"/>
  <c r="AV190" i="217" s="1"/>
  <c r="AT289" i="217"/>
  <c r="AV289" i="217" s="1"/>
  <c r="AT309" i="217"/>
  <c r="AV309" i="217" s="1"/>
  <c r="AT234" i="217"/>
  <c r="AV234" i="217" s="1"/>
  <c r="AT168" i="217"/>
  <c r="AV168" i="217" s="1"/>
  <c r="AT298" i="217"/>
  <c r="AV298" i="217" s="1"/>
  <c r="AT214" i="217"/>
  <c r="AV214" i="217" s="1"/>
  <c r="AT51" i="217"/>
  <c r="AV51" i="217" s="1"/>
  <c r="AT35" i="217"/>
  <c r="AV35" i="217" s="1"/>
  <c r="AT16" i="217"/>
  <c r="AV16" i="217" s="1"/>
  <c r="AT83" i="217"/>
  <c r="AV83" i="217" s="1"/>
  <c r="AT132" i="217"/>
  <c r="AV132" i="217" s="1"/>
  <c r="AT335" i="217"/>
  <c r="AV335" i="217" s="1"/>
  <c r="AT46" i="217"/>
  <c r="AV46" i="217" s="1"/>
  <c r="AT72" i="217"/>
  <c r="AV72" i="217" s="1"/>
  <c r="AT199" i="217"/>
  <c r="AV199" i="217" s="1"/>
  <c r="AT497" i="217"/>
  <c r="AV497" i="217" s="1"/>
  <c r="AT494" i="217"/>
  <c r="AV494" i="217" s="1"/>
  <c r="AT450" i="217"/>
  <c r="AV450" i="217" s="1"/>
  <c r="AT469" i="217"/>
  <c r="AV469" i="217" s="1"/>
  <c r="AT367" i="217"/>
  <c r="AV367" i="217" s="1"/>
  <c r="AT377" i="217"/>
  <c r="AV377" i="217" s="1"/>
  <c r="AT366" i="217"/>
  <c r="AV366" i="217" s="1"/>
  <c r="AT312" i="217"/>
  <c r="AV312" i="217" s="1"/>
  <c r="AT412" i="217"/>
  <c r="AV412" i="217" s="1"/>
  <c r="AT308" i="217"/>
  <c r="AV308" i="217" s="1"/>
  <c r="AT186" i="217"/>
  <c r="AV186" i="217" s="1"/>
  <c r="AT286" i="217"/>
  <c r="AV286" i="217" s="1"/>
  <c r="AT295" i="217"/>
  <c r="AV295" i="217" s="1"/>
  <c r="AT219" i="217"/>
  <c r="AV219" i="217" s="1"/>
  <c r="AT163" i="217"/>
  <c r="AV163" i="217" s="1"/>
  <c r="AT241" i="217"/>
  <c r="AV241" i="217" s="1"/>
  <c r="AT197" i="217"/>
  <c r="AV197" i="217" s="1"/>
  <c r="AT54" i="217"/>
  <c r="AV54" i="217" s="1"/>
  <c r="AT20" i="217"/>
  <c r="AV20" i="217" s="1"/>
  <c r="AT148" i="217"/>
  <c r="AV148" i="217" s="1"/>
  <c r="AT29" i="217"/>
  <c r="AV29" i="217" s="1"/>
  <c r="AT519" i="217"/>
  <c r="AV519" i="217" s="1"/>
  <c r="AT493" i="217"/>
  <c r="AV493" i="217" s="1"/>
  <c r="AT490" i="217"/>
  <c r="AV490" i="217" s="1"/>
  <c r="AT442" i="217"/>
  <c r="AV442" i="217" s="1"/>
  <c r="AT457" i="217"/>
  <c r="AV457" i="217" s="1"/>
  <c r="AT353" i="217"/>
  <c r="AV353" i="217" s="1"/>
  <c r="AT365" i="217"/>
  <c r="AV365" i="217" s="1"/>
  <c r="AT349" i="217"/>
  <c r="AV349" i="217" s="1"/>
  <c r="AT304" i="217"/>
  <c r="AV304" i="217" s="1"/>
  <c r="AT364" i="217"/>
  <c r="AV364" i="217" s="1"/>
  <c r="AT305" i="217"/>
  <c r="AV305" i="217" s="1"/>
  <c r="AT179" i="217"/>
  <c r="AV179" i="217" s="1"/>
  <c r="AT281" i="217"/>
  <c r="AV281" i="217" s="1"/>
  <c r="AT356" i="217"/>
  <c r="AV356" i="217" s="1"/>
  <c r="AT217" i="217"/>
  <c r="AV217" i="217" s="1"/>
  <c r="AT141" i="217"/>
  <c r="AV141" i="217" s="1"/>
  <c r="AT208" i="217"/>
  <c r="AV208" i="217" s="1"/>
  <c r="AT195" i="217"/>
  <c r="AV195" i="217" s="1"/>
  <c r="AT24" i="217"/>
  <c r="AV24" i="217" s="1"/>
  <c r="AT52" i="217"/>
  <c r="AV52" i="217" s="1"/>
  <c r="AT403" i="217"/>
  <c r="AV403" i="217" s="1"/>
  <c r="AT515" i="217"/>
  <c r="AV515" i="217" s="1"/>
  <c r="AT489" i="217"/>
  <c r="AV489" i="217" s="1"/>
  <c r="AT483" i="217"/>
  <c r="AV483" i="217" s="1"/>
  <c r="AT425" i="217"/>
  <c r="AV425" i="217" s="1"/>
  <c r="AT429" i="217"/>
  <c r="AV429" i="217" s="1"/>
  <c r="AT428" i="217"/>
  <c r="AV428" i="217" s="1"/>
  <c r="AT506" i="217"/>
  <c r="AV506" i="217" s="1"/>
  <c r="AT332" i="217"/>
  <c r="AV332" i="217" s="1"/>
  <c r="AT287" i="217"/>
  <c r="AV287" i="217" s="1"/>
  <c r="AT333" i="217"/>
  <c r="AV333" i="217" s="1"/>
  <c r="AT291" i="217"/>
  <c r="AV291" i="217" s="1"/>
  <c r="AT175" i="217"/>
  <c r="AV175" i="217" s="1"/>
  <c r="AT272" i="217"/>
  <c r="AV272" i="217" s="1"/>
  <c r="AT230" i="217"/>
  <c r="AV230" i="217" s="1"/>
  <c r="AT211" i="217"/>
  <c r="AV211" i="217" s="1"/>
  <c r="AT284" i="217"/>
  <c r="AV284" i="217" s="1"/>
  <c r="AT206" i="217"/>
  <c r="AV206" i="217" s="1"/>
  <c r="AT191" i="217"/>
  <c r="AV191" i="217" s="1"/>
  <c r="AT60" i="217"/>
  <c r="AV60" i="217" s="1"/>
  <c r="AT57" i="217"/>
  <c r="AV57" i="217" s="1"/>
  <c r="AT31" i="217"/>
  <c r="AV31" i="217" s="1"/>
  <c r="AT75" i="217"/>
  <c r="AV75" i="217" s="1"/>
  <c r="AT106" i="217"/>
  <c r="AV106" i="217" s="1"/>
  <c r="AT98" i="217"/>
  <c r="AV98" i="217" s="1"/>
  <c r="AX98" i="217" s="1"/>
  <c r="AT117" i="217"/>
  <c r="AV117" i="217" s="1"/>
  <c r="AT511" i="217"/>
  <c r="AV511" i="217" s="1"/>
  <c r="AT486" i="217"/>
  <c r="AV486" i="217" s="1"/>
  <c r="AT479" i="217"/>
  <c r="AV479" i="217" s="1"/>
  <c r="AT514" i="217"/>
  <c r="AV514" i="217" s="1"/>
  <c r="AT416" i="217"/>
  <c r="AV416" i="217" s="1"/>
  <c r="AT424" i="217"/>
  <c r="AV424" i="217" s="1"/>
  <c r="AT427" i="217"/>
  <c r="AV427" i="217" s="1"/>
  <c r="AT404" i="217"/>
  <c r="AV404" i="217" s="1"/>
  <c r="AT282" i="217"/>
  <c r="AV282" i="217" s="1"/>
  <c r="AT327" i="217"/>
  <c r="AV327" i="217" s="1"/>
  <c r="AT268" i="217"/>
  <c r="AV268" i="217" s="1"/>
  <c r="AT171" i="217"/>
  <c r="AV171" i="217" s="1"/>
  <c r="AT263" i="217"/>
  <c r="AV263" i="217" s="1"/>
  <c r="AT187" i="217"/>
  <c r="AV187" i="217" s="1"/>
  <c r="AT192" i="217"/>
  <c r="AV192" i="217" s="1"/>
  <c r="AT231" i="217"/>
  <c r="AV231" i="217" s="1"/>
  <c r="AT166" i="217"/>
  <c r="AV166" i="217" s="1"/>
  <c r="AT189" i="217"/>
  <c r="AV189" i="217" s="1"/>
  <c r="AT41" i="217"/>
  <c r="AV41" i="217" s="1"/>
  <c r="AT115" i="217"/>
  <c r="AV115" i="217" s="1"/>
  <c r="AT111" i="217"/>
  <c r="AV111" i="217" s="1"/>
  <c r="AT103" i="217"/>
  <c r="AV103" i="217" s="1"/>
  <c r="AT42" i="217"/>
  <c r="AV42" i="217" s="1"/>
  <c r="AT507" i="217"/>
  <c r="AV507" i="217" s="1"/>
  <c r="AT482" i="217"/>
  <c r="AV482" i="217" s="1"/>
  <c r="AT475" i="217"/>
  <c r="AV475" i="217" s="1"/>
  <c r="AT491" i="217"/>
  <c r="AV491" i="217" s="1"/>
  <c r="AT408" i="217"/>
  <c r="AV408" i="217" s="1"/>
  <c r="AT417" i="217"/>
  <c r="AV417" i="217" s="1"/>
  <c r="AT423" i="217"/>
  <c r="AV423" i="217" s="1"/>
  <c r="AT393" i="217"/>
  <c r="AV393" i="217" s="1"/>
  <c r="AT279" i="217"/>
  <c r="AV279" i="217" s="1"/>
  <c r="AT299" i="217"/>
  <c r="AV299" i="217" s="1"/>
  <c r="AT262" i="217"/>
  <c r="AV262" i="217" s="1"/>
  <c r="AT167" i="217"/>
  <c r="AV167" i="217" s="1"/>
  <c r="AT259" i="217"/>
  <c r="AV259" i="217" s="1"/>
  <c r="AT185" i="217"/>
  <c r="AV185" i="217" s="1"/>
  <c r="AT176" i="217"/>
  <c r="AV176" i="217" s="1"/>
  <c r="AT229" i="217"/>
  <c r="AV229" i="217" s="1"/>
  <c r="AT151" i="217"/>
  <c r="AV151" i="217" s="1"/>
  <c r="AT180" i="217"/>
  <c r="AV180" i="217" s="1"/>
  <c r="AT38" i="217"/>
  <c r="AV38" i="217" s="1"/>
  <c r="AT44" i="217"/>
  <c r="AV44" i="217" s="1"/>
  <c r="AT34" i="217"/>
  <c r="AV34" i="217" s="1"/>
  <c r="AT15" i="217"/>
  <c r="AV15" i="217" s="1"/>
  <c r="AT80" i="217"/>
  <c r="AV80" i="217" s="1"/>
  <c r="AX80" i="217" s="1"/>
  <c r="AT14" i="217"/>
  <c r="AV14" i="217" s="1"/>
  <c r="AT36" i="217"/>
  <c r="AV36" i="217" s="1"/>
  <c r="AT473" i="217"/>
  <c r="AV473" i="217" s="1"/>
  <c r="AT452" i="217"/>
  <c r="AV452" i="217" s="1"/>
  <c r="AT441" i="217"/>
  <c r="AV441" i="217" s="1"/>
  <c r="AT405" i="217"/>
  <c r="AV405" i="217" s="1"/>
  <c r="AT414" i="217"/>
  <c r="AV414" i="217" s="1"/>
  <c r="AT359" i="217"/>
  <c r="AV359" i="217" s="1"/>
  <c r="AT395" i="217"/>
  <c r="AV395" i="217" s="1"/>
  <c r="AT347" i="217"/>
  <c r="AV347" i="217" s="1"/>
  <c r="AT339" i="217"/>
  <c r="AV339" i="217" s="1"/>
  <c r="AT325" i="217"/>
  <c r="AV325" i="217" s="1"/>
  <c r="AT228" i="217"/>
  <c r="AV228" i="217" s="1"/>
  <c r="AT316" i="217"/>
  <c r="AV316" i="217" s="1"/>
  <c r="AT330" i="217"/>
  <c r="AV330" i="217" s="1"/>
  <c r="AT170" i="217"/>
  <c r="AV170" i="217" s="1"/>
  <c r="AT153" i="217"/>
  <c r="AV153" i="217" s="1"/>
  <c r="AT125" i="217"/>
  <c r="AV125" i="217" s="1"/>
  <c r="AT193" i="217"/>
  <c r="AV193" i="217" s="1"/>
  <c r="AT110" i="217"/>
  <c r="AV110" i="217" s="1"/>
  <c r="AT107" i="217"/>
  <c r="AV107" i="217" s="1"/>
  <c r="AT84" i="217"/>
  <c r="AV84" i="217" s="1"/>
  <c r="AT99" i="217"/>
  <c r="AV99" i="217" s="1"/>
  <c r="AT73" i="217"/>
  <c r="AV73" i="217" s="1"/>
  <c r="AT267" i="217"/>
  <c r="AV267" i="217" s="1"/>
  <c r="AT471" i="217"/>
  <c r="AV471" i="217" s="1"/>
  <c r="AT97" i="217"/>
  <c r="AV97" i="217" s="1"/>
  <c r="AT18" i="217"/>
  <c r="AV18" i="217" s="1"/>
  <c r="AT39" i="217"/>
  <c r="AV39" i="217" s="1"/>
  <c r="AT466" i="217"/>
  <c r="AV466" i="217" s="1"/>
  <c r="AT448" i="217"/>
  <c r="AV448" i="217" s="1"/>
  <c r="AT434" i="217"/>
  <c r="AV434" i="217" s="1"/>
  <c r="AT398" i="217"/>
  <c r="AV398" i="217" s="1"/>
  <c r="AT406" i="217"/>
  <c r="AV406" i="217" s="1"/>
  <c r="AT407" i="217"/>
  <c r="AV407" i="217" s="1"/>
  <c r="AT380" i="217"/>
  <c r="AV380" i="217" s="1"/>
  <c r="AT344" i="217"/>
  <c r="AV344" i="217" s="1"/>
  <c r="AT322" i="217"/>
  <c r="AV322" i="217" s="1"/>
  <c r="AT302" i="217"/>
  <c r="AV302" i="217" s="1"/>
  <c r="AT224" i="217"/>
  <c r="AV224" i="217" s="1"/>
  <c r="AT311" i="217"/>
  <c r="AV311" i="217" s="1"/>
  <c r="AT328" i="217"/>
  <c r="AV328" i="217" s="1"/>
  <c r="AT162" i="217"/>
  <c r="AV162" i="217" s="1"/>
  <c r="AT150" i="217"/>
  <c r="AV150" i="217" s="1"/>
  <c r="AT252" i="217"/>
  <c r="AV252" i="217" s="1"/>
  <c r="AT169" i="217"/>
  <c r="AV169" i="217" s="1"/>
  <c r="AT13" i="217"/>
  <c r="AV13" i="217" s="1"/>
  <c r="AT114" i="217"/>
  <c r="AV114" i="217" s="1"/>
  <c r="AT112" i="217"/>
  <c r="AV112" i="217" s="1"/>
  <c r="AT89" i="217"/>
  <c r="AV89" i="217" s="1"/>
  <c r="AT104" i="217"/>
  <c r="AV104" i="217" s="1"/>
  <c r="AT81" i="217"/>
  <c r="AV81" i="217" s="1"/>
  <c r="AT49" i="217"/>
  <c r="AV49" i="217" s="1"/>
  <c r="AT182" i="217"/>
  <c r="AV182" i="217" s="1"/>
  <c r="AT95" i="217"/>
  <c r="AV95" i="217" s="1"/>
  <c r="AT467" i="217"/>
  <c r="AV467" i="217" s="1"/>
  <c r="AT510" i="217"/>
  <c r="AV510" i="217" s="1"/>
  <c r="AT480" i="217"/>
  <c r="AV480" i="217" s="1"/>
  <c r="AT372" i="217"/>
  <c r="AV372" i="217" s="1"/>
  <c r="AT342" i="217"/>
  <c r="AV342" i="217" s="1"/>
  <c r="AT288" i="217"/>
  <c r="AV288" i="217" s="1"/>
  <c r="AT297" i="217"/>
  <c r="AV297" i="217" s="1"/>
  <c r="AT292" i="217"/>
  <c r="AV292" i="217" s="1"/>
  <c r="AT144" i="217"/>
  <c r="AV144" i="217" s="1"/>
  <c r="AT238" i="217"/>
  <c r="AV238" i="217" s="1"/>
  <c r="AT32" i="217"/>
  <c r="AV32" i="217" s="1"/>
  <c r="AT92" i="217"/>
  <c r="AV92" i="217" s="1"/>
  <c r="AT50" i="217"/>
  <c r="AV50" i="217" s="1"/>
  <c r="AT137" i="217"/>
  <c r="AV137" i="217" s="1"/>
  <c r="AT100" i="217"/>
  <c r="AV100" i="217" s="1"/>
  <c r="AT463" i="217"/>
  <c r="AV463" i="217" s="1"/>
  <c r="AT415" i="217"/>
  <c r="AV415" i="217" s="1"/>
  <c r="AT465" i="217"/>
  <c r="AV465" i="217" s="1"/>
  <c r="AT357" i="217"/>
  <c r="AV357" i="217" s="1"/>
  <c r="AT324" i="217"/>
  <c r="AV324" i="217" s="1"/>
  <c r="AT280" i="217"/>
  <c r="AV280" i="217" s="1"/>
  <c r="AT294" i="217"/>
  <c r="AV294" i="217" s="1"/>
  <c r="AT269" i="217"/>
  <c r="AV269" i="217" s="1"/>
  <c r="AT276" i="217"/>
  <c r="AV276" i="217" s="1"/>
  <c r="AT218" i="217"/>
  <c r="AV218" i="217" s="1"/>
  <c r="AT105" i="217"/>
  <c r="AV105" i="217" s="1"/>
  <c r="AT459" i="217"/>
  <c r="AV459" i="217" s="1"/>
  <c r="AT432" i="217"/>
  <c r="AV432" i="217" s="1"/>
  <c r="AT451" i="217"/>
  <c r="AV451" i="217" s="1"/>
  <c r="AT340" i="217"/>
  <c r="AV340" i="217" s="1"/>
  <c r="AT273" i="217"/>
  <c r="AV273" i="217" s="1"/>
  <c r="AT271" i="217"/>
  <c r="AV271" i="217" s="1"/>
  <c r="AT323" i="217"/>
  <c r="AV323" i="217" s="1"/>
  <c r="AT178" i="217"/>
  <c r="AV178" i="217" s="1"/>
  <c r="AT245" i="217"/>
  <c r="AV245" i="217" s="1"/>
  <c r="AT212" i="217"/>
  <c r="AV212" i="217" s="1"/>
  <c r="AT121" i="217"/>
  <c r="AV121" i="217" s="1"/>
  <c r="AT65" i="217"/>
  <c r="AV65" i="217" s="1"/>
  <c r="AT67" i="217"/>
  <c r="AV67" i="217" s="1"/>
  <c r="AT250" i="217"/>
  <c r="AV250" i="217" s="1"/>
  <c r="AT69" i="217"/>
  <c r="AV69" i="217" s="1"/>
  <c r="AT455" i="217"/>
  <c r="AV455" i="217" s="1"/>
  <c r="AT447" i="217"/>
  <c r="AV447" i="217" s="1"/>
  <c r="AT443" i="217"/>
  <c r="AV443" i="217" s="1"/>
  <c r="AT413" i="217"/>
  <c r="AV413" i="217" s="1"/>
  <c r="AT270" i="217"/>
  <c r="AV270" i="217" s="1"/>
  <c r="AT265" i="217"/>
  <c r="AV265" i="217" s="1"/>
  <c r="AT318" i="217"/>
  <c r="AV318" i="217" s="1"/>
  <c r="AT152" i="217"/>
  <c r="AV152" i="217" s="1"/>
  <c r="AT227" i="217"/>
  <c r="AV227" i="217" s="1"/>
  <c r="AT210" i="217"/>
  <c r="AV210" i="217" s="1"/>
  <c r="AT123" i="217"/>
  <c r="AV123" i="217" s="1"/>
  <c r="AT70" i="217"/>
  <c r="AV70" i="217" s="1"/>
  <c r="AT301" i="217"/>
  <c r="AV301" i="217" s="1"/>
  <c r="AT119" i="217"/>
  <c r="AV119" i="217" s="1"/>
  <c r="AT444" i="217"/>
  <c r="AV444" i="217" s="1"/>
  <c r="AT439" i="217"/>
  <c r="AV439" i="217" s="1"/>
  <c r="AT433" i="217"/>
  <c r="AV433" i="217" s="1"/>
  <c r="AT370" i="217"/>
  <c r="AV370" i="217" s="1"/>
  <c r="AT264" i="217"/>
  <c r="AV264" i="217" s="1"/>
  <c r="AT354" i="217"/>
  <c r="AV354" i="217" s="1"/>
  <c r="AT278" i="217"/>
  <c r="AV278" i="217" s="1"/>
  <c r="AT146" i="217"/>
  <c r="AV146" i="217" s="1"/>
  <c r="AT225" i="217"/>
  <c r="AV225" i="217" s="1"/>
  <c r="AT142" i="217"/>
  <c r="AV142" i="217" s="1"/>
  <c r="AT77" i="217"/>
  <c r="AV77" i="217" s="1"/>
  <c r="AT216" i="217"/>
  <c r="AV216" i="217" s="1"/>
  <c r="AT85" i="217"/>
  <c r="AV85" i="217" s="1"/>
  <c r="AT127" i="217"/>
  <c r="AV127" i="217" s="1"/>
  <c r="AT440" i="217"/>
  <c r="AV440" i="217" s="1"/>
  <c r="AT518" i="217"/>
  <c r="AV518" i="217" s="1"/>
  <c r="AT421" i="217"/>
  <c r="AV421" i="217" s="1"/>
  <c r="AT363" i="217"/>
  <c r="AV363" i="217" s="1"/>
  <c r="AT307" i="217"/>
  <c r="AV307" i="217" s="1"/>
  <c r="AT320" i="217"/>
  <c r="AV320" i="217" s="1"/>
  <c r="AT275" i="217"/>
  <c r="AV275" i="217" s="1"/>
  <c r="AT143" i="217"/>
  <c r="AV143" i="217" s="1"/>
  <c r="AT188" i="217"/>
  <c r="AV188" i="217" s="1"/>
  <c r="AT139" i="217"/>
  <c r="AV139" i="217" s="1"/>
  <c r="AT82" i="217"/>
  <c r="AV82" i="217" s="1"/>
  <c r="AT94" i="217"/>
  <c r="AV94" i="217" s="1"/>
  <c r="AT56" i="217"/>
  <c r="AV56" i="217" s="1"/>
  <c r="AT91" i="217"/>
  <c r="AV91" i="217" s="1"/>
  <c r="AT61" i="217"/>
  <c r="AV61" i="217" s="1"/>
  <c r="AT500" i="217"/>
  <c r="AV500" i="217" s="1"/>
  <c r="AT517" i="217"/>
  <c r="AV517" i="217" s="1"/>
  <c r="AT495" i="217"/>
  <c r="AV495" i="217" s="1"/>
  <c r="AT401" i="217"/>
  <c r="AV401" i="217" s="1"/>
  <c r="AT360" i="217"/>
  <c r="AV360" i="217" s="1"/>
  <c r="AT293" i="217"/>
  <c r="AV293" i="217" s="1"/>
  <c r="AT258" i="217"/>
  <c r="AV258" i="217" s="1"/>
  <c r="AT410" i="217"/>
  <c r="AV410" i="217" s="1"/>
  <c r="AT237" i="217"/>
  <c r="AV237" i="217" s="1"/>
  <c r="AT200" i="217"/>
  <c r="AV200" i="217" s="1"/>
  <c r="AT126" i="217"/>
  <c r="AV126" i="217" s="1"/>
  <c r="AT233" i="217"/>
  <c r="AV233" i="217" s="1"/>
  <c r="AT59" i="217"/>
  <c r="AV59" i="217" s="1"/>
  <c r="AT101" i="217"/>
  <c r="AV101" i="217" s="1"/>
  <c r="AT496" i="217"/>
  <c r="AV496" i="217" s="1"/>
  <c r="AT513" i="217"/>
  <c r="AV513" i="217" s="1"/>
  <c r="AT418" i="217"/>
  <c r="AV418" i="217" s="1"/>
  <c r="AT389" i="217"/>
  <c r="AV389" i="217" s="1"/>
  <c r="AT346" i="217"/>
  <c r="AV346" i="217" s="1"/>
  <c r="AT290" i="217"/>
  <c r="AV290" i="217" s="1"/>
  <c r="AT254" i="217"/>
  <c r="AV254" i="217" s="1"/>
  <c r="AT376" i="217"/>
  <c r="AV376" i="217" s="1"/>
  <c r="AT203" i="217"/>
  <c r="AV203" i="217" s="1"/>
  <c r="AT174" i="217"/>
  <c r="AV174" i="217" s="1"/>
  <c r="AT122" i="217"/>
  <c r="AV122" i="217" s="1"/>
  <c r="AT78" i="217"/>
  <c r="AV78" i="217" s="1"/>
  <c r="AT462" i="217"/>
  <c r="AV462" i="217" s="1"/>
  <c r="AT460" i="217"/>
  <c r="AV460" i="217" s="1"/>
  <c r="AT375" i="217"/>
  <c r="AV375" i="217" s="1"/>
  <c r="AT399" i="217"/>
  <c r="AV399" i="217" s="1"/>
  <c r="AT373" i="217"/>
  <c r="AV373" i="217" s="1"/>
  <c r="AT257" i="217"/>
  <c r="AV257" i="217" s="1"/>
  <c r="AT220" i="217"/>
  <c r="AV220" i="217" s="1"/>
  <c r="AT248" i="217"/>
  <c r="AV248" i="217" s="1"/>
  <c r="AT173" i="217"/>
  <c r="AV173" i="217" s="1"/>
  <c r="AT204" i="217"/>
  <c r="AV204" i="217" s="1"/>
  <c r="AT158" i="217"/>
  <c r="AV158" i="217" s="1"/>
  <c r="AT155" i="217"/>
  <c r="AV155" i="217" s="1"/>
  <c r="AT102" i="217"/>
  <c r="AV102" i="217" s="1"/>
  <c r="AT43" i="217"/>
  <c r="AV43" i="217" s="1"/>
  <c r="AT55" i="217"/>
  <c r="AV55" i="217" s="1"/>
  <c r="AX55" i="217" s="1"/>
  <c r="AT458" i="217"/>
  <c r="AV458" i="217" s="1"/>
  <c r="AT456" i="217"/>
  <c r="AV456" i="217" s="1"/>
  <c r="AT371" i="217"/>
  <c r="AV371" i="217" s="1"/>
  <c r="AT348" i="217"/>
  <c r="AV348" i="217" s="1"/>
  <c r="AT358" i="217"/>
  <c r="AV358" i="217" s="1"/>
  <c r="AT253" i="217"/>
  <c r="AV253" i="217" s="1"/>
  <c r="AT213" i="217"/>
  <c r="AV213" i="217" s="1"/>
  <c r="AT244" i="217"/>
  <c r="AV244" i="217" s="1"/>
  <c r="AT159" i="217"/>
  <c r="AV159" i="217" s="1"/>
  <c r="AT202" i="217"/>
  <c r="AV202" i="217" s="1"/>
  <c r="AT136" i="217"/>
  <c r="AV136" i="217" s="1"/>
  <c r="AT116" i="217"/>
  <c r="AV116" i="217" s="1"/>
  <c r="AT120" i="217"/>
  <c r="AV120" i="217" s="1"/>
  <c r="AT437" i="217"/>
  <c r="AV437" i="217" s="1"/>
  <c r="AT485" i="217"/>
  <c r="AV485" i="217" s="1"/>
  <c r="AT390" i="217"/>
  <c r="AV390" i="217" s="1"/>
  <c r="AT435" i="217"/>
  <c r="AV435" i="217" s="1"/>
  <c r="AT243" i="217"/>
  <c r="AV243" i="217" s="1"/>
  <c r="AT140" i="217"/>
  <c r="AV140" i="217" s="1"/>
  <c r="AT222" i="217"/>
  <c r="AV222" i="217" s="1"/>
  <c r="AT68" i="217"/>
  <c r="AV68" i="217" s="1"/>
  <c r="AT86" i="217"/>
  <c r="AV86" i="217" s="1"/>
  <c r="AT477" i="217"/>
  <c r="AV477" i="217" s="1"/>
  <c r="AT379" i="217"/>
  <c r="AV379" i="217" s="1"/>
  <c r="AT378" i="217"/>
  <c r="AV378" i="217" s="1"/>
  <c r="AT235" i="217"/>
  <c r="AV235" i="217" s="1"/>
  <c r="AT183" i="217"/>
  <c r="AV183" i="217" s="1"/>
  <c r="AT161" i="217"/>
  <c r="AV161" i="217" s="1"/>
  <c r="AT40" i="217"/>
  <c r="AV40" i="217" s="1"/>
  <c r="AT520" i="217"/>
  <c r="AV520" i="217" s="1"/>
  <c r="AT499" i="217"/>
  <c r="AV499" i="217" s="1"/>
  <c r="AT355" i="217"/>
  <c r="AV355" i="217" s="1"/>
  <c r="AT209" i="217"/>
  <c r="AV209" i="217" s="1"/>
  <c r="AT156" i="217"/>
  <c r="AV156" i="217" s="1"/>
  <c r="AT88" i="217"/>
  <c r="AV88" i="217" s="1"/>
  <c r="AT128" i="217"/>
  <c r="AV128" i="217" s="1"/>
  <c r="AT516" i="217"/>
  <c r="AV516" i="217" s="1"/>
  <c r="AT431" i="217"/>
  <c r="AV431" i="217" s="1"/>
  <c r="AT329" i="217"/>
  <c r="AV329" i="217" s="1"/>
  <c r="AT205" i="217"/>
  <c r="AV205" i="217" s="1"/>
  <c r="AT242" i="217"/>
  <c r="AV242" i="217" s="1"/>
  <c r="AT93" i="217"/>
  <c r="AV93" i="217" s="1"/>
  <c r="AT64" i="217"/>
  <c r="AV64" i="217" s="1"/>
  <c r="AT131" i="217"/>
  <c r="AV131" i="217" s="1"/>
  <c r="AT512" i="217"/>
  <c r="AV512" i="217" s="1"/>
  <c r="AT476" i="217"/>
  <c r="AV476" i="217" s="1"/>
  <c r="AT396" i="217"/>
  <c r="AV396" i="217" s="1"/>
  <c r="AT201" i="217"/>
  <c r="AV201" i="217" s="1"/>
  <c r="AT223" i="217"/>
  <c r="AV223" i="217" s="1"/>
  <c r="AT508" i="217"/>
  <c r="AV508" i="217" s="1"/>
  <c r="AT446" i="217"/>
  <c r="AV446" i="217" s="1"/>
  <c r="AT381" i="217"/>
  <c r="AV381" i="217" s="1"/>
  <c r="AT194" i="217"/>
  <c r="AV194" i="217" s="1"/>
  <c r="AT221" i="217"/>
  <c r="AV221" i="217" s="1"/>
  <c r="AT17" i="217"/>
  <c r="AV17" i="217" s="1"/>
  <c r="AT478" i="217"/>
  <c r="AV478" i="217" s="1"/>
  <c r="AT438" i="217"/>
  <c r="AV438" i="217" s="1"/>
  <c r="AT361" i="217"/>
  <c r="AV361" i="217" s="1"/>
  <c r="AT391" i="217"/>
  <c r="AV391" i="217" s="1"/>
  <c r="AT196" i="217"/>
  <c r="AV196" i="217" s="1"/>
  <c r="AT21" i="217"/>
  <c r="AV21" i="217" s="1"/>
  <c r="AT12" i="217"/>
  <c r="AT474" i="217"/>
  <c r="AV474" i="217" s="1"/>
  <c r="AT503" i="217"/>
  <c r="AV503" i="217" s="1"/>
  <c r="AT338" i="217"/>
  <c r="AV338" i="217" s="1"/>
  <c r="AT350" i="217"/>
  <c r="AV350" i="217" s="1"/>
  <c r="AT165" i="217"/>
  <c r="AV165" i="217" s="1"/>
  <c r="AT25" i="217"/>
  <c r="AV25" i="217" s="1"/>
  <c r="AT47" i="217"/>
  <c r="AV47" i="217" s="1"/>
  <c r="AT124" i="217"/>
  <c r="AV124" i="217" s="1"/>
  <c r="AT464" i="217"/>
  <c r="AV464" i="217" s="1"/>
  <c r="AT362" i="217"/>
  <c r="AV362" i="217" s="1"/>
  <c r="AT261" i="217"/>
  <c r="AV261" i="217" s="1"/>
  <c r="AT251" i="217"/>
  <c r="AV251" i="217" s="1"/>
  <c r="AT129" i="217"/>
  <c r="AV129" i="217" s="1"/>
  <c r="AT53" i="217"/>
  <c r="AV53" i="217" s="1"/>
  <c r="AT386" i="217"/>
  <c r="AV386" i="217" s="1"/>
  <c r="AT509" i="217"/>
  <c r="AV509" i="217" s="1"/>
  <c r="AT337" i="217"/>
  <c r="AV337" i="217" s="1"/>
  <c r="AT314" i="217"/>
  <c r="AV314" i="217" s="1"/>
  <c r="AT71" i="217"/>
  <c r="AV71" i="217" s="1"/>
  <c r="AT502" i="217"/>
  <c r="AV502" i="217" s="1"/>
  <c r="AT388" i="217"/>
  <c r="AV388" i="217" s="1"/>
  <c r="AT306" i="217"/>
  <c r="AV306" i="217" s="1"/>
  <c r="AT74" i="217"/>
  <c r="AV74" i="217" s="1"/>
  <c r="AT468" i="217"/>
  <c r="AV468" i="217" s="1"/>
  <c r="AT315" i="217"/>
  <c r="AV315" i="217" s="1"/>
  <c r="AT149" i="217"/>
  <c r="AV149" i="217" s="1"/>
  <c r="AT22" i="217"/>
  <c r="AV22" i="217" s="1"/>
  <c r="AT449" i="217"/>
  <c r="AV449" i="217" s="1"/>
  <c r="AT310" i="217"/>
  <c r="AV310" i="217" s="1"/>
  <c r="AT207" i="217"/>
  <c r="AV207" i="217" s="1"/>
  <c r="AT26" i="217"/>
  <c r="AV26" i="217" s="1"/>
  <c r="AT445" i="217"/>
  <c r="AV445" i="217" s="1"/>
  <c r="AT296" i="217"/>
  <c r="AV296" i="217" s="1"/>
  <c r="AT160" i="217"/>
  <c r="AV160" i="217" s="1"/>
  <c r="AT87" i="217"/>
  <c r="AV87" i="217" s="1"/>
  <c r="AT33" i="217"/>
  <c r="AV33" i="217" s="1"/>
  <c r="AT430" i="217"/>
  <c r="AV430" i="217" s="1"/>
  <c r="AT285" i="217"/>
  <c r="AV285" i="217" s="1"/>
  <c r="AT138" i="217"/>
  <c r="AV138" i="217" s="1"/>
  <c r="AT108" i="217"/>
  <c r="AV108" i="217" s="1"/>
  <c r="AT426" i="217"/>
  <c r="AV426" i="217" s="1"/>
  <c r="AT277" i="217"/>
  <c r="AV277" i="217" s="1"/>
  <c r="AT135" i="217"/>
  <c r="AV135" i="217" s="1"/>
  <c r="AX135" i="217" s="1"/>
  <c r="AT19" i="217"/>
  <c r="AV19" i="217" s="1"/>
  <c r="AT422" i="217"/>
  <c r="AV422" i="217" s="1"/>
  <c r="AT274" i="217"/>
  <c r="AV274" i="217" s="1"/>
  <c r="AT184" i="217"/>
  <c r="AV184" i="217" s="1"/>
  <c r="AT23" i="217"/>
  <c r="AV23" i="217" s="1"/>
  <c r="AT48" i="217"/>
  <c r="AV48" i="217" s="1"/>
  <c r="AT374" i="217"/>
  <c r="AV374" i="217" s="1"/>
  <c r="AT239" i="217"/>
  <c r="AV239" i="217" s="1"/>
  <c r="AT256" i="217"/>
  <c r="AV256" i="217" s="1"/>
  <c r="AT369" i="217"/>
  <c r="AV369" i="217" s="1"/>
  <c r="AT343" i="217"/>
  <c r="AV343" i="217" s="1"/>
  <c r="AT118" i="217"/>
  <c r="AV118" i="217" s="1"/>
  <c r="AT109" i="217"/>
  <c r="AV109" i="217" s="1"/>
  <c r="AT352" i="217"/>
  <c r="AV352" i="217" s="1"/>
  <c r="AT481" i="217"/>
  <c r="AV481" i="217" s="1"/>
  <c r="AT321" i="217"/>
  <c r="AV321" i="217" s="1"/>
  <c r="AT484" i="217"/>
  <c r="AV484" i="217" s="1"/>
  <c r="AT177" i="217"/>
  <c r="AV177" i="217" s="1"/>
  <c r="AT27" i="217"/>
  <c r="AV27" i="217" s="1"/>
  <c r="AT260" i="217"/>
  <c r="AV260" i="217" s="1"/>
  <c r="AT394" i="217"/>
  <c r="AV394" i="217" s="1"/>
  <c r="AT157" i="217"/>
  <c r="AV157" i="217" s="1"/>
  <c r="AT30" i="217"/>
  <c r="AV30" i="217" s="1"/>
  <c r="AT383" i="217"/>
  <c r="AV383" i="217" s="1"/>
  <c r="AT154" i="217"/>
  <c r="AV154" i="217" s="1"/>
  <c r="AT37" i="217"/>
  <c r="AV37" i="217" s="1"/>
  <c r="AT384" i="217"/>
  <c r="AV384" i="217" s="1"/>
  <c r="AT145" i="217"/>
  <c r="AV145" i="217" s="1"/>
  <c r="AT345" i="217"/>
  <c r="AV345" i="217" s="1"/>
  <c r="AT172" i="217"/>
  <c r="AV172" i="217" s="1"/>
  <c r="AT420" i="217"/>
  <c r="AV420" i="217" s="1"/>
  <c r="AT397" i="217"/>
  <c r="AV397" i="217" s="1"/>
  <c r="AT505" i="217"/>
  <c r="AV505" i="217" s="1"/>
  <c r="AT336" i="217"/>
  <c r="AV336" i="217" s="1"/>
  <c r="AT226" i="217"/>
  <c r="AV226" i="217" s="1"/>
  <c r="AT63" i="217"/>
  <c r="AV63" i="217" s="1"/>
  <c r="AT331" i="217"/>
  <c r="AV331" i="217" s="1"/>
  <c r="AT76" i="217"/>
  <c r="AV76" i="217" s="1"/>
  <c r="AT66" i="217"/>
  <c r="AV66" i="217" s="1"/>
  <c r="AT492" i="217"/>
  <c r="AV492" i="217" s="1"/>
  <c r="AT341" i="217"/>
  <c r="AV341" i="217" s="1"/>
  <c r="AT392" i="217"/>
  <c r="AV392" i="217" s="1"/>
  <c r="AT411" i="217"/>
  <c r="AV411" i="217" s="1"/>
  <c r="AT303" i="217"/>
  <c r="AV303" i="217" s="1"/>
  <c r="AT387" i="217"/>
  <c r="AV387" i="217" s="1"/>
  <c r="AT247" i="217"/>
  <c r="AV247" i="217" s="1"/>
  <c r="AT240" i="217"/>
  <c r="AV240" i="217" s="1"/>
  <c r="AT236" i="217"/>
  <c r="AV236" i="217" s="1"/>
  <c r="AT326" i="217"/>
  <c r="AV326" i="217" s="1"/>
  <c r="AT255" i="217"/>
  <c r="AV255" i="217" s="1"/>
  <c r="AT134" i="217"/>
  <c r="AV134" i="217" s="1"/>
  <c r="AT488" i="217"/>
  <c r="AV488" i="217" s="1"/>
  <c r="AT454" i="217"/>
  <c r="AV454" i="217" s="1"/>
  <c r="U160" i="216"/>
  <c r="J6" i="216"/>
  <c r="U18" i="217"/>
  <c r="AN6" i="218"/>
  <c r="AJ25" i="2" s="1"/>
  <c r="AR6" i="219"/>
  <c r="AN26" i="2" s="1"/>
  <c r="U65" i="223"/>
  <c r="U22" i="222"/>
  <c r="AV84" i="220"/>
  <c r="AV76" i="220"/>
  <c r="AV412" i="220"/>
  <c r="AV320" i="220"/>
  <c r="AV302" i="220"/>
  <c r="AV204" i="220"/>
  <c r="AV135" i="220"/>
  <c r="AV110" i="220"/>
  <c r="AV444" i="220"/>
  <c r="AV259" i="220"/>
  <c r="AV497" i="220"/>
  <c r="AV484" i="220"/>
  <c r="AV415" i="220"/>
  <c r="AV358" i="220"/>
  <c r="AV141" i="220"/>
  <c r="AV13" i="220"/>
  <c r="AV480" i="220"/>
  <c r="AV400" i="220"/>
  <c r="AV316" i="220"/>
  <c r="AV378" i="220"/>
  <c r="AV137" i="220"/>
  <c r="AV32" i="220"/>
  <c r="AV111" i="220"/>
  <c r="AV489" i="220"/>
  <c r="AV349" i="220"/>
  <c r="AV273" i="220"/>
  <c r="AV155" i="220"/>
  <c r="AV14" i="220"/>
  <c r="AV472" i="220"/>
  <c r="AV405" i="220"/>
  <c r="AV395" i="220"/>
  <c r="AV337" i="220"/>
  <c r="AV404" i="220"/>
  <c r="AV216" i="220"/>
  <c r="AV161" i="220"/>
  <c r="AV426" i="220"/>
  <c r="AV398" i="220"/>
  <c r="AV391" i="220"/>
  <c r="AV286" i="220"/>
  <c r="AV157" i="220"/>
  <c r="AV47" i="220"/>
  <c r="AV502" i="220"/>
  <c r="AV448" i="220"/>
  <c r="AV272" i="220"/>
  <c r="AV240" i="220"/>
  <c r="AV217" i="220"/>
  <c r="AV279" i="220"/>
  <c r="AV242" i="220"/>
  <c r="AV71" i="220"/>
  <c r="AV438" i="220"/>
  <c r="AV234" i="220"/>
  <c r="AV50" i="220"/>
  <c r="AV485" i="220"/>
  <c r="AV435" i="220"/>
  <c r="AV169" i="220"/>
  <c r="AV149" i="220"/>
  <c r="AV434" i="220"/>
  <c r="AV422" i="220"/>
  <c r="AV473" i="220"/>
  <c r="AV452" i="220"/>
  <c r="AV377" i="220"/>
  <c r="AV441" i="220"/>
  <c r="AV356" i="220"/>
  <c r="AV319" i="220"/>
  <c r="AV150" i="220"/>
  <c r="AV127" i="220"/>
  <c r="AV464" i="220"/>
  <c r="AV359" i="220"/>
  <c r="AV343" i="220"/>
  <c r="AV275" i="220"/>
  <c r="AV206" i="220"/>
  <c r="AV233" i="220"/>
  <c r="AV466" i="220"/>
  <c r="AV458" i="220"/>
  <c r="AV328" i="220"/>
  <c r="AV291" i="220"/>
  <c r="AV128" i="220"/>
  <c r="AV455" i="220"/>
  <c r="AV339" i="220"/>
  <c r="AV196" i="220"/>
  <c r="AV393" i="220"/>
  <c r="AV262" i="220"/>
  <c r="AV212" i="220"/>
  <c r="AV366" i="220"/>
  <c r="AV265" i="220"/>
  <c r="AV180" i="220"/>
  <c r="AV505" i="220"/>
  <c r="AV510" i="220"/>
  <c r="AV456" i="220"/>
  <c r="AV353" i="220"/>
  <c r="AV200" i="220"/>
  <c r="AV190" i="220"/>
  <c r="AV348" i="220"/>
  <c r="AV20" i="220"/>
  <c r="AV324" i="220"/>
  <c r="AV185" i="220"/>
  <c r="AV46" i="220"/>
  <c r="AX46" i="220" s="1"/>
  <c r="AV310" i="220"/>
  <c r="AV479" i="220"/>
  <c r="AV380" i="220"/>
  <c r="AV306" i="220"/>
  <c r="AV495" i="220"/>
  <c r="AV350" i="220"/>
  <c r="AV346" i="220"/>
  <c r="AV277" i="220"/>
  <c r="AV251" i="220"/>
  <c r="AV227" i="220"/>
  <c r="AV255" i="220"/>
  <c r="AV41" i="220"/>
  <c r="AV248" i="220"/>
  <c r="AV500" i="220"/>
  <c r="AV364" i="220"/>
  <c r="AV60" i="220"/>
  <c r="AV362" i="220"/>
  <c r="AV230" i="220"/>
  <c r="AV407" i="220"/>
  <c r="AV231" i="220"/>
  <c r="AV276" i="220"/>
  <c r="AV314" i="220"/>
  <c r="AV287" i="220"/>
  <c r="AV278" i="220"/>
  <c r="AV414" i="220"/>
  <c r="AV187" i="220"/>
  <c r="AV447" i="220"/>
  <c r="AV109" i="220"/>
  <c r="AV397" i="220"/>
  <c r="AV355" i="220"/>
  <c r="AV253" i="220"/>
  <c r="AV29" i="220"/>
  <c r="AK6" i="220"/>
  <c r="AT510" i="206"/>
  <c r="AV510" i="206" s="1"/>
  <c r="AT486" i="206"/>
  <c r="AV486" i="206" s="1"/>
  <c r="AT464" i="206"/>
  <c r="AV464" i="206" s="1"/>
  <c r="AT442" i="206"/>
  <c r="AV442" i="206" s="1"/>
  <c r="AT418" i="206"/>
  <c r="AV418" i="206" s="1"/>
  <c r="AT396" i="206"/>
  <c r="AV396" i="206" s="1"/>
  <c r="AT374" i="206"/>
  <c r="AV374" i="206" s="1"/>
  <c r="AT350" i="206"/>
  <c r="AV350" i="206" s="1"/>
  <c r="AT328" i="206"/>
  <c r="AV328" i="206" s="1"/>
  <c r="AT306" i="206"/>
  <c r="AV306" i="206" s="1"/>
  <c r="AT282" i="206"/>
  <c r="AV282" i="206" s="1"/>
  <c r="AT260" i="206"/>
  <c r="AV260" i="206" s="1"/>
  <c r="AT238" i="206"/>
  <c r="AV238" i="206" s="1"/>
  <c r="AT214" i="206"/>
  <c r="AV214" i="206" s="1"/>
  <c r="AT192" i="206"/>
  <c r="AV192" i="206" s="1"/>
  <c r="AT170" i="206"/>
  <c r="AV170" i="206" s="1"/>
  <c r="AT146" i="206"/>
  <c r="AV146" i="206" s="1"/>
  <c r="AT124" i="206"/>
  <c r="AV124" i="206" s="1"/>
  <c r="AT102" i="206"/>
  <c r="AV102" i="206" s="1"/>
  <c r="AT78" i="206"/>
  <c r="AV78" i="206" s="1"/>
  <c r="AT56" i="206"/>
  <c r="AV56" i="206" s="1"/>
  <c r="AT34" i="206"/>
  <c r="AV34" i="206" s="1"/>
  <c r="AT395" i="206"/>
  <c r="AV395" i="206" s="1"/>
  <c r="AT281" i="206"/>
  <c r="AV281" i="206" s="1"/>
  <c r="AT237" i="206"/>
  <c r="AV237" i="206" s="1"/>
  <c r="AT213" i="206"/>
  <c r="AV213" i="206" s="1"/>
  <c r="AT169" i="206"/>
  <c r="AV169" i="206" s="1"/>
  <c r="AT145" i="206"/>
  <c r="AV145" i="206" s="1"/>
  <c r="AT123" i="206"/>
  <c r="AV123" i="206" s="1"/>
  <c r="AT101" i="206"/>
  <c r="AV101" i="206" s="1"/>
  <c r="AT55" i="206"/>
  <c r="AV55" i="206" s="1"/>
  <c r="AT33" i="206"/>
  <c r="AV33" i="206" s="1"/>
  <c r="AT483" i="206"/>
  <c r="AV483" i="206" s="1"/>
  <c r="AT235" i="206"/>
  <c r="AV235" i="206" s="1"/>
  <c r="AT121" i="206"/>
  <c r="AV121" i="206" s="1"/>
  <c r="AT31" i="206"/>
  <c r="AV31" i="206" s="1"/>
  <c r="AT509" i="206"/>
  <c r="AV509" i="206" s="1"/>
  <c r="AT485" i="206"/>
  <c r="AV485" i="206" s="1"/>
  <c r="AT463" i="206"/>
  <c r="AV463" i="206" s="1"/>
  <c r="AT441" i="206"/>
  <c r="AV441" i="206" s="1"/>
  <c r="AT417" i="206"/>
  <c r="AV417" i="206" s="1"/>
  <c r="AT373" i="206"/>
  <c r="AV373" i="206" s="1"/>
  <c r="AT349" i="206"/>
  <c r="AV349" i="206" s="1"/>
  <c r="AT327" i="206"/>
  <c r="AV327" i="206" s="1"/>
  <c r="AT305" i="206"/>
  <c r="AV305" i="206" s="1"/>
  <c r="AT259" i="206"/>
  <c r="AV259" i="206" s="1"/>
  <c r="AT191" i="206"/>
  <c r="AV191" i="206" s="1"/>
  <c r="AT77" i="206"/>
  <c r="AV77" i="206" s="1"/>
  <c r="AT507" i="206"/>
  <c r="AV507" i="206" s="1"/>
  <c r="AT461" i="206"/>
  <c r="AV461" i="206" s="1"/>
  <c r="AT439" i="206"/>
  <c r="AV439" i="206" s="1"/>
  <c r="AT415" i="206"/>
  <c r="AV415" i="206" s="1"/>
  <c r="AT393" i="206"/>
  <c r="AV393" i="206" s="1"/>
  <c r="AT371" i="206"/>
  <c r="AV371" i="206" s="1"/>
  <c r="AT347" i="206"/>
  <c r="AV347" i="206" s="1"/>
  <c r="AT325" i="206"/>
  <c r="AV325" i="206" s="1"/>
  <c r="AT303" i="206"/>
  <c r="AV303" i="206" s="1"/>
  <c r="AT279" i="206"/>
  <c r="AV279" i="206" s="1"/>
  <c r="AT257" i="206"/>
  <c r="AV257" i="206" s="1"/>
  <c r="AT211" i="206"/>
  <c r="AV211" i="206" s="1"/>
  <c r="AT189" i="206"/>
  <c r="AV189" i="206" s="1"/>
  <c r="AT167" i="206"/>
  <c r="AV167" i="206" s="1"/>
  <c r="AT143" i="206"/>
  <c r="AV143" i="206" s="1"/>
  <c r="AT99" i="206"/>
  <c r="AV99" i="206" s="1"/>
  <c r="AT75" i="206"/>
  <c r="AV75" i="206" s="1"/>
  <c r="AT53" i="206"/>
  <c r="AV53" i="206" s="1"/>
  <c r="AT506" i="206"/>
  <c r="AV506" i="206" s="1"/>
  <c r="AT482" i="206"/>
  <c r="AV482" i="206" s="1"/>
  <c r="AT460" i="206"/>
  <c r="AV460" i="206" s="1"/>
  <c r="AT438" i="206"/>
  <c r="AV438" i="206" s="1"/>
  <c r="AT414" i="206"/>
  <c r="AV414" i="206" s="1"/>
  <c r="AT392" i="206"/>
  <c r="AV392" i="206" s="1"/>
  <c r="AT370" i="206"/>
  <c r="AV370" i="206" s="1"/>
  <c r="AT346" i="206"/>
  <c r="AV346" i="206" s="1"/>
  <c r="AT324" i="206"/>
  <c r="AV324" i="206" s="1"/>
  <c r="AT302" i="206"/>
  <c r="AV302" i="206" s="1"/>
  <c r="AT278" i="206"/>
  <c r="AV278" i="206" s="1"/>
  <c r="AT256" i="206"/>
  <c r="AV256" i="206" s="1"/>
  <c r="AT234" i="206"/>
  <c r="AV234" i="206" s="1"/>
  <c r="AT210" i="206"/>
  <c r="AV210" i="206" s="1"/>
  <c r="AT188" i="206"/>
  <c r="AV188" i="206" s="1"/>
  <c r="AT166" i="206"/>
  <c r="AV166" i="206" s="1"/>
  <c r="AT142" i="206"/>
  <c r="AV142" i="206" s="1"/>
  <c r="AT120" i="206"/>
  <c r="AV120" i="206" s="1"/>
  <c r="AT98" i="206"/>
  <c r="AV98" i="206" s="1"/>
  <c r="AT74" i="206"/>
  <c r="AV74" i="206" s="1"/>
  <c r="AT52" i="206"/>
  <c r="AV52" i="206" s="1"/>
  <c r="AT30" i="206"/>
  <c r="AV30" i="206" s="1"/>
  <c r="AT503" i="206"/>
  <c r="AV503" i="206" s="1"/>
  <c r="AT481" i="206"/>
  <c r="AV481" i="206" s="1"/>
  <c r="AT459" i="206"/>
  <c r="AV459" i="206" s="1"/>
  <c r="AT435" i="206"/>
  <c r="AV435" i="206" s="1"/>
  <c r="AT413" i="206"/>
  <c r="AV413" i="206" s="1"/>
  <c r="AT391" i="206"/>
  <c r="AV391" i="206" s="1"/>
  <c r="AT367" i="206"/>
  <c r="AV367" i="206" s="1"/>
  <c r="AT345" i="206"/>
  <c r="AV345" i="206" s="1"/>
  <c r="AT323" i="206"/>
  <c r="AV323" i="206" s="1"/>
  <c r="AT299" i="206"/>
  <c r="AV299" i="206" s="1"/>
  <c r="AT277" i="206"/>
  <c r="AV277" i="206" s="1"/>
  <c r="AT255" i="206"/>
  <c r="AV255" i="206" s="1"/>
  <c r="AT231" i="206"/>
  <c r="AV231" i="206" s="1"/>
  <c r="AT209" i="206"/>
  <c r="AV209" i="206" s="1"/>
  <c r="AT187" i="206"/>
  <c r="AV187" i="206" s="1"/>
  <c r="AT163" i="206"/>
  <c r="AV163" i="206" s="1"/>
  <c r="AT141" i="206"/>
  <c r="AV141" i="206" s="1"/>
  <c r="AT119" i="206"/>
  <c r="AV119" i="206" s="1"/>
  <c r="AT95" i="206"/>
  <c r="AV95" i="206" s="1"/>
  <c r="AT73" i="206"/>
  <c r="AV73" i="206" s="1"/>
  <c r="AT51" i="206"/>
  <c r="AV51" i="206" s="1"/>
  <c r="AT508" i="206"/>
  <c r="AV508" i="206" s="1"/>
  <c r="AT484" i="206"/>
  <c r="AV484" i="206" s="1"/>
  <c r="AT462" i="206"/>
  <c r="AV462" i="206" s="1"/>
  <c r="AT440" i="206"/>
  <c r="AV440" i="206" s="1"/>
  <c r="AT416" i="206"/>
  <c r="AV416" i="206" s="1"/>
  <c r="AT394" i="206"/>
  <c r="AT372" i="206"/>
  <c r="AV372" i="206" s="1"/>
  <c r="AT348" i="206"/>
  <c r="AV348" i="206" s="1"/>
  <c r="AT326" i="206"/>
  <c r="AV326" i="206" s="1"/>
  <c r="AT304" i="206"/>
  <c r="AV304" i="206" s="1"/>
  <c r="AT280" i="206"/>
  <c r="AV280" i="206" s="1"/>
  <c r="AT258" i="206"/>
  <c r="AV258" i="206" s="1"/>
  <c r="AT236" i="206"/>
  <c r="AV236" i="206" s="1"/>
  <c r="AT212" i="206"/>
  <c r="AV212" i="206" s="1"/>
  <c r="AT190" i="206"/>
  <c r="AV190" i="206" s="1"/>
  <c r="AT168" i="206"/>
  <c r="AV168" i="206" s="1"/>
  <c r="AT144" i="206"/>
  <c r="AV144" i="206" s="1"/>
  <c r="AT122" i="206"/>
  <c r="AV122" i="206" s="1"/>
  <c r="AT100" i="206"/>
  <c r="AV100" i="206" s="1"/>
  <c r="AT76" i="206"/>
  <c r="AV76" i="206" s="1"/>
  <c r="AT54" i="206"/>
  <c r="AV54" i="206" s="1"/>
  <c r="AT32" i="206"/>
  <c r="AV32" i="206" s="1"/>
  <c r="AT518" i="206"/>
  <c r="AV518" i="206" s="1"/>
  <c r="AT496" i="206"/>
  <c r="AV496" i="206" s="1"/>
  <c r="AT474" i="206"/>
  <c r="AV474" i="206" s="1"/>
  <c r="AT450" i="206"/>
  <c r="AV450" i="206" s="1"/>
  <c r="AT428" i="206"/>
  <c r="AV428" i="206" s="1"/>
  <c r="AT406" i="206"/>
  <c r="AV406" i="206" s="1"/>
  <c r="AT382" i="206"/>
  <c r="AV382" i="206" s="1"/>
  <c r="AT360" i="206"/>
  <c r="AV360" i="206" s="1"/>
  <c r="AT338" i="206"/>
  <c r="AV338" i="206" s="1"/>
  <c r="AT314" i="206"/>
  <c r="AV314" i="206" s="1"/>
  <c r="AT292" i="206"/>
  <c r="AV292" i="206" s="1"/>
  <c r="AT270" i="206"/>
  <c r="AV270" i="206" s="1"/>
  <c r="AT246" i="206"/>
  <c r="AV246" i="206" s="1"/>
  <c r="AT224" i="206"/>
  <c r="AV224" i="206" s="1"/>
  <c r="AT202" i="206"/>
  <c r="AV202" i="206" s="1"/>
  <c r="AT178" i="206"/>
  <c r="AV178" i="206" s="1"/>
  <c r="AT156" i="206"/>
  <c r="AV156" i="206" s="1"/>
  <c r="AT134" i="206"/>
  <c r="AV134" i="206" s="1"/>
  <c r="AT110" i="206"/>
  <c r="AV110" i="206" s="1"/>
  <c r="AT88" i="206"/>
  <c r="AV88" i="206" s="1"/>
  <c r="AT66" i="206"/>
  <c r="AV66" i="206" s="1"/>
  <c r="AT42" i="206"/>
  <c r="AV42" i="206" s="1"/>
  <c r="AT517" i="206"/>
  <c r="AV517" i="206" s="1"/>
  <c r="AT495" i="206"/>
  <c r="AV495" i="206" s="1"/>
  <c r="AT473" i="206"/>
  <c r="AV473" i="206" s="1"/>
  <c r="AT449" i="206"/>
  <c r="AV449" i="206" s="1"/>
  <c r="AT427" i="206"/>
  <c r="AV427" i="206" s="1"/>
  <c r="AT405" i="206"/>
  <c r="AV405" i="206" s="1"/>
  <c r="AT381" i="206"/>
  <c r="AV381" i="206" s="1"/>
  <c r="AT359" i="206"/>
  <c r="AV359" i="206" s="1"/>
  <c r="AT337" i="206"/>
  <c r="AV337" i="206" s="1"/>
  <c r="AT313" i="206"/>
  <c r="AV313" i="206" s="1"/>
  <c r="AT291" i="206"/>
  <c r="AV291" i="206" s="1"/>
  <c r="AT269" i="206"/>
  <c r="AV269" i="206" s="1"/>
  <c r="AT245" i="206"/>
  <c r="AV245" i="206" s="1"/>
  <c r="AT223" i="206"/>
  <c r="AV223" i="206" s="1"/>
  <c r="AT201" i="206"/>
  <c r="AV201" i="206" s="1"/>
  <c r="AT177" i="206"/>
  <c r="AV177" i="206" s="1"/>
  <c r="AT155" i="206"/>
  <c r="AV155" i="206" s="1"/>
  <c r="AT133" i="206"/>
  <c r="AV133" i="206" s="1"/>
  <c r="AT109" i="206"/>
  <c r="AV109" i="206" s="1"/>
  <c r="AT87" i="206"/>
  <c r="AV87" i="206" s="1"/>
  <c r="AT65" i="206"/>
  <c r="AV65" i="206" s="1"/>
  <c r="AT41" i="206"/>
  <c r="AV41" i="206" s="1"/>
  <c r="AT516" i="206"/>
  <c r="AV516" i="206" s="1"/>
  <c r="AT494" i="206"/>
  <c r="AV494" i="206" s="1"/>
  <c r="AT472" i="206"/>
  <c r="AV472" i="206" s="1"/>
  <c r="AT448" i="206"/>
  <c r="AV448" i="206" s="1"/>
  <c r="AT426" i="206"/>
  <c r="AV426" i="206" s="1"/>
  <c r="AT404" i="206"/>
  <c r="AV404" i="206" s="1"/>
  <c r="AT380" i="206"/>
  <c r="AV380" i="206" s="1"/>
  <c r="AT358" i="206"/>
  <c r="AV358" i="206" s="1"/>
  <c r="AT336" i="206"/>
  <c r="AV336" i="206" s="1"/>
  <c r="AT312" i="206"/>
  <c r="AV312" i="206" s="1"/>
  <c r="AT290" i="206"/>
  <c r="AV290" i="206" s="1"/>
  <c r="AT268" i="206"/>
  <c r="AV268" i="206" s="1"/>
  <c r="AT244" i="206"/>
  <c r="AV244" i="206" s="1"/>
  <c r="AT222" i="206"/>
  <c r="AV222" i="206" s="1"/>
  <c r="AT200" i="206"/>
  <c r="AV200" i="206" s="1"/>
  <c r="AT176" i="206"/>
  <c r="AV176" i="206" s="1"/>
  <c r="AT154" i="206"/>
  <c r="AV154" i="206" s="1"/>
  <c r="AT132" i="206"/>
  <c r="AV132" i="206" s="1"/>
  <c r="AT108" i="206"/>
  <c r="AV108" i="206" s="1"/>
  <c r="AT86" i="206"/>
  <c r="AV86" i="206" s="1"/>
  <c r="AT64" i="206"/>
  <c r="AV64" i="206" s="1"/>
  <c r="AT40" i="206"/>
  <c r="AV40" i="206" s="1"/>
  <c r="AT515" i="206"/>
  <c r="AV515" i="206" s="1"/>
  <c r="AT493" i="206"/>
  <c r="AV493" i="206" s="1"/>
  <c r="AT469" i="206"/>
  <c r="AV469" i="206" s="1"/>
  <c r="AT447" i="206"/>
  <c r="AV447" i="206" s="1"/>
  <c r="AT425" i="206"/>
  <c r="AV425" i="206" s="1"/>
  <c r="AT401" i="206"/>
  <c r="AV401" i="206" s="1"/>
  <c r="AT379" i="206"/>
  <c r="AV379" i="206" s="1"/>
  <c r="AT357" i="206"/>
  <c r="AV357" i="206" s="1"/>
  <c r="AT333" i="206"/>
  <c r="AV333" i="206" s="1"/>
  <c r="AT311" i="206"/>
  <c r="AV311" i="206" s="1"/>
  <c r="AT289" i="206"/>
  <c r="AV289" i="206" s="1"/>
  <c r="AT265" i="206"/>
  <c r="AV265" i="206" s="1"/>
  <c r="AT243" i="206"/>
  <c r="AV243" i="206" s="1"/>
  <c r="AT221" i="206"/>
  <c r="AV221" i="206" s="1"/>
  <c r="AT197" i="206"/>
  <c r="AV197" i="206" s="1"/>
  <c r="AT175" i="206"/>
  <c r="AV175" i="206" s="1"/>
  <c r="AT153" i="206"/>
  <c r="AV153" i="206" s="1"/>
  <c r="AT129" i="206"/>
  <c r="AV129" i="206" s="1"/>
  <c r="AT107" i="206"/>
  <c r="AV107" i="206" s="1"/>
  <c r="AT498" i="206"/>
  <c r="AV498" i="206" s="1"/>
  <c r="AT452" i="206"/>
  <c r="AV452" i="206" s="1"/>
  <c r="AT408" i="206"/>
  <c r="AV408" i="206" s="1"/>
  <c r="AT362" i="206"/>
  <c r="AV362" i="206" s="1"/>
  <c r="AT316" i="206"/>
  <c r="AV316" i="206" s="1"/>
  <c r="AT272" i="206"/>
  <c r="AV272" i="206" s="1"/>
  <c r="AT226" i="206"/>
  <c r="AV226" i="206" s="1"/>
  <c r="AT180" i="206"/>
  <c r="AV180" i="206" s="1"/>
  <c r="AT136" i="206"/>
  <c r="AV136" i="206" s="1"/>
  <c r="AT90" i="206"/>
  <c r="AV90" i="206" s="1"/>
  <c r="AT48" i="206"/>
  <c r="AV48" i="206" s="1"/>
  <c r="AT511" i="206"/>
  <c r="AV511" i="206" s="1"/>
  <c r="AT329" i="206"/>
  <c r="AV329" i="206" s="1"/>
  <c r="AT239" i="206"/>
  <c r="AV239" i="206" s="1"/>
  <c r="AT149" i="206"/>
  <c r="AV149" i="206" s="1"/>
  <c r="AT59" i="206"/>
  <c r="AV59" i="206" s="1"/>
  <c r="AT366" i="206"/>
  <c r="AV366" i="206" s="1"/>
  <c r="AT497" i="206"/>
  <c r="AV497" i="206" s="1"/>
  <c r="AT451" i="206"/>
  <c r="AV451" i="206" s="1"/>
  <c r="AT407" i="206"/>
  <c r="AV407" i="206" s="1"/>
  <c r="AT361" i="206"/>
  <c r="AV361" i="206" s="1"/>
  <c r="AT315" i="206"/>
  <c r="AV315" i="206" s="1"/>
  <c r="AT271" i="206"/>
  <c r="AV271" i="206" s="1"/>
  <c r="AT225" i="206"/>
  <c r="AV225" i="206" s="1"/>
  <c r="AT179" i="206"/>
  <c r="AV179" i="206" s="1"/>
  <c r="AT135" i="206"/>
  <c r="AV135" i="206" s="1"/>
  <c r="AT89" i="206"/>
  <c r="AV89" i="206" s="1"/>
  <c r="AT47" i="206"/>
  <c r="AV47" i="206" s="1"/>
  <c r="AT445" i="206"/>
  <c r="AV445" i="206" s="1"/>
  <c r="AT309" i="206"/>
  <c r="AV309" i="206" s="1"/>
  <c r="AT173" i="206"/>
  <c r="AV173" i="206" s="1"/>
  <c r="AT43" i="206"/>
  <c r="AV43" i="206" s="1"/>
  <c r="AT171" i="206"/>
  <c r="AV171" i="206" s="1"/>
  <c r="AT502" i="206"/>
  <c r="AV502" i="206" s="1"/>
  <c r="AT412" i="206"/>
  <c r="AV412" i="206" s="1"/>
  <c r="AT322" i="206"/>
  <c r="AV322" i="206" s="1"/>
  <c r="AT276" i="206"/>
  <c r="AV276" i="206" s="1"/>
  <c r="AT230" i="206"/>
  <c r="AV230" i="206" s="1"/>
  <c r="AT186" i="206"/>
  <c r="AV186" i="206" s="1"/>
  <c r="AT140" i="206"/>
  <c r="AV140" i="206" s="1"/>
  <c r="AT94" i="206"/>
  <c r="AV94" i="206" s="1"/>
  <c r="AT58" i="206"/>
  <c r="AV58" i="206" s="1"/>
  <c r="AT501" i="206"/>
  <c r="AV501" i="206" s="1"/>
  <c r="AT457" i="206"/>
  <c r="AV457" i="206" s="1"/>
  <c r="AT411" i="206"/>
  <c r="AV411" i="206" s="1"/>
  <c r="AT365" i="206"/>
  <c r="AV365" i="206" s="1"/>
  <c r="AT321" i="206"/>
  <c r="AV321" i="206" s="1"/>
  <c r="AT275" i="206"/>
  <c r="AV275" i="206" s="1"/>
  <c r="AT229" i="206"/>
  <c r="AV229" i="206" s="1"/>
  <c r="AT185" i="206"/>
  <c r="AV185" i="206" s="1"/>
  <c r="AT139" i="206"/>
  <c r="AV139" i="206" s="1"/>
  <c r="AT93" i="206"/>
  <c r="AV93" i="206" s="1"/>
  <c r="AT57" i="206"/>
  <c r="AV57" i="206" s="1"/>
  <c r="AT500" i="206"/>
  <c r="AV500" i="206" s="1"/>
  <c r="AT456" i="206"/>
  <c r="AV456" i="206" s="1"/>
  <c r="AT410" i="206"/>
  <c r="AV410" i="206" s="1"/>
  <c r="AT364" i="206"/>
  <c r="AV364" i="206" s="1"/>
  <c r="AT320" i="206"/>
  <c r="AV320" i="206" s="1"/>
  <c r="AT274" i="206"/>
  <c r="AV274" i="206" s="1"/>
  <c r="AT184" i="206"/>
  <c r="AV184" i="206" s="1"/>
  <c r="AT92" i="206"/>
  <c r="AV92" i="206" s="1"/>
  <c r="AT50" i="206"/>
  <c r="AV50" i="206" s="1"/>
  <c r="AT492" i="206"/>
  <c r="AV492" i="206" s="1"/>
  <c r="AT446" i="206"/>
  <c r="AV446" i="206" s="1"/>
  <c r="AT400" i="206"/>
  <c r="AV400" i="206" s="1"/>
  <c r="AT356" i="206"/>
  <c r="AV356" i="206" s="1"/>
  <c r="AT310" i="206"/>
  <c r="AV310" i="206" s="1"/>
  <c r="AT264" i="206"/>
  <c r="AV264" i="206" s="1"/>
  <c r="AT220" i="206"/>
  <c r="AV220" i="206" s="1"/>
  <c r="AT174" i="206"/>
  <c r="AV174" i="206" s="1"/>
  <c r="AT128" i="206"/>
  <c r="AV128" i="206" s="1"/>
  <c r="AT85" i="206"/>
  <c r="AV85" i="206" s="1"/>
  <c r="AT44" i="206"/>
  <c r="AV44" i="206" s="1"/>
  <c r="AT491" i="206"/>
  <c r="AV491" i="206" s="1"/>
  <c r="AT399" i="206"/>
  <c r="AV399" i="206" s="1"/>
  <c r="AT355" i="206"/>
  <c r="AV355" i="206" s="1"/>
  <c r="AT263" i="206"/>
  <c r="AV263" i="206" s="1"/>
  <c r="AT219" i="206"/>
  <c r="AV219" i="206" s="1"/>
  <c r="AT127" i="206"/>
  <c r="AV127" i="206" s="1"/>
  <c r="AT84" i="206"/>
  <c r="AV84" i="206" s="1"/>
  <c r="AT490" i="206"/>
  <c r="AV490" i="206" s="1"/>
  <c r="AT444" i="206"/>
  <c r="AV444" i="206" s="1"/>
  <c r="AT398" i="206"/>
  <c r="AV398" i="206" s="1"/>
  <c r="AT354" i="206"/>
  <c r="AV354" i="206" s="1"/>
  <c r="AT308" i="206"/>
  <c r="AV308" i="206" s="1"/>
  <c r="AT262" i="206"/>
  <c r="AV262" i="206" s="1"/>
  <c r="AT218" i="206"/>
  <c r="AV218" i="206" s="1"/>
  <c r="AT172" i="206"/>
  <c r="AV172" i="206" s="1"/>
  <c r="AT126" i="206"/>
  <c r="AV126" i="206" s="1"/>
  <c r="AT83" i="206"/>
  <c r="AV83" i="206" s="1"/>
  <c r="AT39" i="206"/>
  <c r="AV39" i="206" s="1"/>
  <c r="AT489" i="206"/>
  <c r="AV489" i="206" s="1"/>
  <c r="AT443" i="206"/>
  <c r="AV443" i="206" s="1"/>
  <c r="AT397" i="206"/>
  <c r="AV397" i="206" s="1"/>
  <c r="AT353" i="206"/>
  <c r="AV353" i="206" s="1"/>
  <c r="AT307" i="206"/>
  <c r="AV307" i="206" s="1"/>
  <c r="AT261" i="206"/>
  <c r="AV261" i="206" s="1"/>
  <c r="AT217" i="206"/>
  <c r="AV217" i="206" s="1"/>
  <c r="AT125" i="206"/>
  <c r="AV125" i="206" s="1"/>
  <c r="AT82" i="206"/>
  <c r="AV82" i="206" s="1"/>
  <c r="AT38" i="206"/>
  <c r="AV38" i="206" s="1"/>
  <c r="AT480" i="206"/>
  <c r="AV480" i="206" s="1"/>
  <c r="AT434" i="206"/>
  <c r="AV434" i="206" s="1"/>
  <c r="AT390" i="206"/>
  <c r="AV390" i="206" s="1"/>
  <c r="AT344" i="206"/>
  <c r="AV344" i="206" s="1"/>
  <c r="AT298" i="206"/>
  <c r="AV298" i="206" s="1"/>
  <c r="AT254" i="206"/>
  <c r="AV254" i="206" s="1"/>
  <c r="AT208" i="206"/>
  <c r="AV208" i="206" s="1"/>
  <c r="AT162" i="206"/>
  <c r="AV162" i="206" s="1"/>
  <c r="AT118" i="206"/>
  <c r="AV118" i="206" s="1"/>
  <c r="AT81" i="206"/>
  <c r="AV81" i="206" s="1"/>
  <c r="AT37" i="206"/>
  <c r="AV37" i="206" s="1"/>
  <c r="AT479" i="206"/>
  <c r="AV479" i="206" s="1"/>
  <c r="AT433" i="206"/>
  <c r="AV433" i="206" s="1"/>
  <c r="AT389" i="206"/>
  <c r="AV389" i="206" s="1"/>
  <c r="AT343" i="206"/>
  <c r="AV343" i="206" s="1"/>
  <c r="AT297" i="206"/>
  <c r="AV297" i="206" s="1"/>
  <c r="AT253" i="206"/>
  <c r="AV253" i="206" s="1"/>
  <c r="AT207" i="206"/>
  <c r="AV207" i="206" s="1"/>
  <c r="AT161" i="206"/>
  <c r="AV161" i="206" s="1"/>
  <c r="AT117" i="206"/>
  <c r="AV117" i="206" s="1"/>
  <c r="AT72" i="206"/>
  <c r="AV72" i="206" s="1"/>
  <c r="AT36" i="206"/>
  <c r="AV36" i="206" s="1"/>
  <c r="AT478" i="206"/>
  <c r="AV478" i="206" s="1"/>
  <c r="AT432" i="206"/>
  <c r="AV432" i="206" s="1"/>
  <c r="AT388" i="206"/>
  <c r="AV388" i="206" s="1"/>
  <c r="AT342" i="206"/>
  <c r="AV342" i="206" s="1"/>
  <c r="AT296" i="206"/>
  <c r="AV296" i="206" s="1"/>
  <c r="AT252" i="206"/>
  <c r="AV252" i="206" s="1"/>
  <c r="AT206" i="206"/>
  <c r="AV206" i="206" s="1"/>
  <c r="AT160" i="206"/>
  <c r="AV160" i="206" s="1"/>
  <c r="AT116" i="206"/>
  <c r="AV116" i="206" s="1"/>
  <c r="AT71" i="206"/>
  <c r="AV71" i="206" s="1"/>
  <c r="AT35" i="206"/>
  <c r="AV35" i="206" s="1"/>
  <c r="AT465" i="206"/>
  <c r="AV465" i="206" s="1"/>
  <c r="AT375" i="206"/>
  <c r="AV375" i="206" s="1"/>
  <c r="AT285" i="206"/>
  <c r="AV285" i="206" s="1"/>
  <c r="AT193" i="206"/>
  <c r="AV193" i="206" s="1"/>
  <c r="AT103" i="206"/>
  <c r="AV103" i="206" s="1"/>
  <c r="AT458" i="206"/>
  <c r="AV458" i="206" s="1"/>
  <c r="AT138" i="206"/>
  <c r="AV138" i="206" s="1"/>
  <c r="AT477" i="206"/>
  <c r="AV477" i="206" s="1"/>
  <c r="AT431" i="206"/>
  <c r="AV431" i="206" s="1"/>
  <c r="AT387" i="206"/>
  <c r="AV387" i="206" s="1"/>
  <c r="AT341" i="206"/>
  <c r="AV341" i="206" s="1"/>
  <c r="AT295" i="206"/>
  <c r="AV295" i="206" s="1"/>
  <c r="AT251" i="206"/>
  <c r="AV251" i="206" s="1"/>
  <c r="AT205" i="206"/>
  <c r="AV205" i="206" s="1"/>
  <c r="AT159" i="206"/>
  <c r="AV159" i="206" s="1"/>
  <c r="AT115" i="206"/>
  <c r="AV115" i="206" s="1"/>
  <c r="AT70" i="206"/>
  <c r="AV70" i="206" s="1"/>
  <c r="AT520" i="206"/>
  <c r="AV520" i="206" s="1"/>
  <c r="AT476" i="206"/>
  <c r="AV476" i="206" s="1"/>
  <c r="AT430" i="206"/>
  <c r="AV430" i="206" s="1"/>
  <c r="AT384" i="206"/>
  <c r="AV384" i="206" s="1"/>
  <c r="AT340" i="206"/>
  <c r="AV340" i="206" s="1"/>
  <c r="AT294" i="206"/>
  <c r="AV294" i="206" s="1"/>
  <c r="AT248" i="206"/>
  <c r="AV248" i="206" s="1"/>
  <c r="AT204" i="206"/>
  <c r="AV204" i="206" s="1"/>
  <c r="AT158" i="206"/>
  <c r="AV158" i="206" s="1"/>
  <c r="AT112" i="206"/>
  <c r="AV112" i="206" s="1"/>
  <c r="AT69" i="206"/>
  <c r="AV69" i="206" s="1"/>
  <c r="AT519" i="206"/>
  <c r="AV519" i="206" s="1"/>
  <c r="AT475" i="206"/>
  <c r="AV475" i="206" s="1"/>
  <c r="AT429" i="206"/>
  <c r="AV429" i="206" s="1"/>
  <c r="AT383" i="206"/>
  <c r="AV383" i="206" s="1"/>
  <c r="AT339" i="206"/>
  <c r="AV339" i="206" s="1"/>
  <c r="AT293" i="206"/>
  <c r="AV293" i="206" s="1"/>
  <c r="AT247" i="206"/>
  <c r="AV247" i="206" s="1"/>
  <c r="AT203" i="206"/>
  <c r="AV203" i="206" s="1"/>
  <c r="AT157" i="206"/>
  <c r="AV157" i="206" s="1"/>
  <c r="AT111" i="206"/>
  <c r="AV111" i="206" s="1"/>
  <c r="AT68" i="206"/>
  <c r="AV68" i="206" s="1"/>
  <c r="AT514" i="206"/>
  <c r="AV514" i="206" s="1"/>
  <c r="AT468" i="206"/>
  <c r="AV468" i="206" s="1"/>
  <c r="AT424" i="206"/>
  <c r="AV424" i="206" s="1"/>
  <c r="AT378" i="206"/>
  <c r="AV378" i="206" s="1"/>
  <c r="AT332" i="206"/>
  <c r="AV332" i="206" s="1"/>
  <c r="AT288" i="206"/>
  <c r="AV288" i="206" s="1"/>
  <c r="AT242" i="206"/>
  <c r="AV242" i="206" s="1"/>
  <c r="AT196" i="206"/>
  <c r="AV196" i="206" s="1"/>
  <c r="AT152" i="206"/>
  <c r="AV152" i="206" s="1"/>
  <c r="AT106" i="206"/>
  <c r="AV106" i="206" s="1"/>
  <c r="AT67" i="206"/>
  <c r="AV67" i="206" s="1"/>
  <c r="AT513" i="206"/>
  <c r="AV513" i="206" s="1"/>
  <c r="AT467" i="206"/>
  <c r="AV467" i="206" s="1"/>
  <c r="AT423" i="206"/>
  <c r="AV423" i="206" s="1"/>
  <c r="AT377" i="206"/>
  <c r="AV377" i="206" s="1"/>
  <c r="AT331" i="206"/>
  <c r="AV331" i="206" s="1"/>
  <c r="AT287" i="206"/>
  <c r="AV287" i="206" s="1"/>
  <c r="AT241" i="206"/>
  <c r="AV241" i="206" s="1"/>
  <c r="AT195" i="206"/>
  <c r="AV195" i="206" s="1"/>
  <c r="AT151" i="206"/>
  <c r="AV151" i="206" s="1"/>
  <c r="AT105" i="206"/>
  <c r="AV105" i="206" s="1"/>
  <c r="AT61" i="206"/>
  <c r="AV61" i="206" s="1"/>
  <c r="AT512" i="206"/>
  <c r="AV512" i="206" s="1"/>
  <c r="AT466" i="206"/>
  <c r="AV466" i="206" s="1"/>
  <c r="AT422" i="206"/>
  <c r="AV422" i="206" s="1"/>
  <c r="AT376" i="206"/>
  <c r="AV376" i="206" s="1"/>
  <c r="AT330" i="206"/>
  <c r="AV330" i="206" s="1"/>
  <c r="AT286" i="206"/>
  <c r="AV286" i="206" s="1"/>
  <c r="AT240" i="206"/>
  <c r="AV240" i="206" s="1"/>
  <c r="AT194" i="206"/>
  <c r="AV194" i="206" s="1"/>
  <c r="AT150" i="206"/>
  <c r="AV150" i="206" s="1"/>
  <c r="AT104" i="206"/>
  <c r="AV104" i="206" s="1"/>
  <c r="AT60" i="206"/>
  <c r="AV60" i="206" s="1"/>
  <c r="AT421" i="206"/>
  <c r="AV421" i="206" s="1"/>
  <c r="AT228" i="206"/>
  <c r="AV228" i="206" s="1"/>
  <c r="AT499" i="206"/>
  <c r="AV499" i="206" s="1"/>
  <c r="AT455" i="206"/>
  <c r="AV455" i="206" s="1"/>
  <c r="AT409" i="206"/>
  <c r="AV409" i="206" s="1"/>
  <c r="AT363" i="206"/>
  <c r="AV363" i="206" s="1"/>
  <c r="AT319" i="206"/>
  <c r="AV319" i="206" s="1"/>
  <c r="AT273" i="206"/>
  <c r="AV273" i="206" s="1"/>
  <c r="AT227" i="206"/>
  <c r="AV227" i="206" s="1"/>
  <c r="AT183" i="206"/>
  <c r="AV183" i="206" s="1"/>
  <c r="AT137" i="206"/>
  <c r="AV137" i="206" s="1"/>
  <c r="AT91" i="206"/>
  <c r="AV91" i="206" s="1"/>
  <c r="AT49" i="206"/>
  <c r="AV49" i="206" s="1"/>
  <c r="AT386" i="206"/>
  <c r="AV386" i="206" s="1"/>
  <c r="AT369" i="206"/>
  <c r="AV369" i="206" s="1"/>
  <c r="AT199" i="206"/>
  <c r="AV199" i="206" s="1"/>
  <c r="AT335" i="206"/>
  <c r="AV335" i="206" s="1"/>
  <c r="AT318" i="206"/>
  <c r="AV318" i="206" s="1"/>
  <c r="AT454" i="206"/>
  <c r="AV454" i="206" s="1"/>
  <c r="AT437" i="206"/>
  <c r="AV437" i="206" s="1"/>
  <c r="AT267" i="206"/>
  <c r="AV267" i="206" s="1"/>
  <c r="AT488" i="206"/>
  <c r="AV488" i="206" s="1"/>
  <c r="AT63" i="206"/>
  <c r="AV63" i="206" s="1"/>
  <c r="AT505" i="206"/>
  <c r="AV505" i="206" s="1"/>
  <c r="AT403" i="206"/>
  <c r="AV403" i="206" s="1"/>
  <c r="AT182" i="206"/>
  <c r="AV182" i="206" s="1"/>
  <c r="AT131" i="206"/>
  <c r="AV131" i="206" s="1"/>
  <c r="AT29" i="206"/>
  <c r="AV29" i="206" s="1"/>
  <c r="AT97" i="206"/>
  <c r="AV97" i="206" s="1"/>
  <c r="AT165" i="206"/>
  <c r="AV165" i="206" s="1"/>
  <c r="AT233" i="206"/>
  <c r="AV233" i="206" s="1"/>
  <c r="AT471" i="206"/>
  <c r="AV471" i="206" s="1"/>
  <c r="AT80" i="206"/>
  <c r="AV80" i="206" s="1"/>
  <c r="AT148" i="206"/>
  <c r="AV148" i="206" s="1"/>
  <c r="AT216" i="206"/>
  <c r="AV216" i="206" s="1"/>
  <c r="AT284" i="206"/>
  <c r="AV284" i="206" s="1"/>
  <c r="AT352" i="206"/>
  <c r="AV352" i="206" s="1"/>
  <c r="AT420" i="206"/>
  <c r="AV420" i="206" s="1"/>
  <c r="AT46" i="206"/>
  <c r="AV46" i="206" s="1"/>
  <c r="AT114" i="206"/>
  <c r="AV114" i="206" s="1"/>
  <c r="AT250" i="206"/>
  <c r="AV250" i="206" s="1"/>
  <c r="AT301" i="206"/>
  <c r="AV301" i="206" s="1"/>
  <c r="K12" i="2"/>
  <c r="J12" i="2"/>
  <c r="I12" i="2"/>
  <c r="G12" i="2"/>
  <c r="H12" i="2"/>
  <c r="U458" i="206"/>
  <c r="U411" i="206"/>
  <c r="U52" i="206"/>
  <c r="U253" i="206"/>
  <c r="U325" i="206"/>
  <c r="U467" i="206"/>
  <c r="U193" i="206"/>
  <c r="U57" i="206"/>
  <c r="U210" i="206"/>
  <c r="U124" i="206"/>
  <c r="U480" i="206"/>
  <c r="U498" i="206"/>
  <c r="U81" i="206"/>
  <c r="U262" i="206"/>
  <c r="U13" i="206"/>
  <c r="U422" i="206"/>
  <c r="U148" i="206"/>
  <c r="U14" i="206"/>
  <c r="U39" i="206"/>
  <c r="U499" i="206"/>
  <c r="U366" i="206"/>
  <c r="U189" i="206"/>
  <c r="U491" i="206"/>
  <c r="U343" i="206"/>
  <c r="U200" i="206"/>
  <c r="U318" i="206"/>
  <c r="U484" i="206"/>
  <c r="U418" i="206"/>
  <c r="U38" i="206"/>
  <c r="U244" i="206"/>
  <c r="U216" i="206"/>
  <c r="U347" i="206"/>
  <c r="U167" i="206"/>
  <c r="U117" i="206"/>
  <c r="U462" i="206"/>
  <c r="U294" i="206"/>
  <c r="U163" i="206"/>
  <c r="U162" i="206"/>
  <c r="U435" i="206"/>
  <c r="U304" i="206"/>
  <c r="U170" i="206"/>
  <c r="U236" i="206"/>
  <c r="U212" i="206"/>
  <c r="U455" i="206"/>
  <c r="U409" i="206"/>
  <c r="U290" i="206"/>
  <c r="U61" i="206"/>
  <c r="U109" i="206"/>
  <c r="U329" i="206"/>
  <c r="U259" i="206"/>
  <c r="U515" i="206"/>
  <c r="U187" i="206"/>
  <c r="U49" i="206"/>
  <c r="U432" i="206"/>
  <c r="U449" i="206"/>
  <c r="U447" i="206"/>
  <c r="U239" i="206"/>
  <c r="U377" i="206"/>
  <c r="U205" i="206"/>
  <c r="U135" i="206"/>
  <c r="U24" i="206"/>
  <c r="U349" i="206"/>
  <c r="U448" i="206"/>
  <c r="U47" i="206"/>
  <c r="U278" i="206"/>
  <c r="U36" i="206"/>
  <c r="U69" i="206"/>
  <c r="U285" i="206"/>
  <c r="U424" i="206"/>
  <c r="U489" i="206"/>
  <c r="U306" i="206"/>
  <c r="U518" i="206"/>
  <c r="U331" i="206"/>
  <c r="U396" i="206"/>
  <c r="U478" i="206"/>
  <c r="U417" i="206"/>
  <c r="U234" i="206"/>
  <c r="U299" i="206"/>
  <c r="U364" i="206"/>
  <c r="U511" i="206"/>
  <c r="U246" i="206"/>
  <c r="U324" i="206"/>
  <c r="U450" i="206"/>
  <c r="U414" i="206"/>
  <c r="U479" i="206"/>
  <c r="U121" i="206"/>
  <c r="U440" i="206"/>
  <c r="U398" i="206"/>
  <c r="U143" i="206"/>
  <c r="U280" i="206"/>
  <c r="U485" i="206"/>
  <c r="U367" i="206"/>
  <c r="U245" i="206"/>
  <c r="U209" i="206"/>
  <c r="U413" i="206"/>
  <c r="U442" i="206"/>
  <c r="U320" i="206"/>
  <c r="U328" i="206"/>
  <c r="U272" i="206"/>
  <c r="U78" i="206"/>
  <c r="U373" i="206"/>
  <c r="U201" i="206"/>
  <c r="U90" i="206"/>
  <c r="U65" i="206"/>
  <c r="U337" i="206"/>
  <c r="U444" i="206"/>
  <c r="U76" i="206"/>
  <c r="U229" i="206"/>
  <c r="U32" i="206"/>
  <c r="U126" i="206"/>
  <c r="U390" i="206"/>
  <c r="U44" i="206"/>
  <c r="U342" i="206"/>
  <c r="U310" i="206"/>
  <c r="U327" i="206"/>
  <c r="U295" i="206"/>
  <c r="U242" i="206"/>
  <c r="U475" i="206"/>
  <c r="U165" i="206"/>
  <c r="U206" i="206"/>
  <c r="U177" i="206"/>
  <c r="U63" i="206"/>
  <c r="U465" i="206"/>
  <c r="U29" i="206"/>
  <c r="U288" i="206"/>
  <c r="U391" i="206"/>
  <c r="U438" i="206"/>
  <c r="U225" i="206"/>
  <c r="U517" i="206"/>
  <c r="U497" i="206"/>
  <c r="U461" i="206"/>
  <c r="U472" i="206"/>
  <c r="U154" i="206"/>
  <c r="U145" i="206"/>
  <c r="U476" i="206"/>
  <c r="U83" i="206"/>
  <c r="U16" i="206"/>
  <c r="U127" i="206"/>
  <c r="U66" i="206"/>
  <c r="U386" i="206"/>
  <c r="U55" i="206"/>
  <c r="U281" i="206"/>
  <c r="U302" i="206"/>
  <c r="U388" i="206"/>
  <c r="U270" i="206"/>
  <c r="U507" i="206"/>
  <c r="U410" i="206"/>
  <c r="U101" i="206"/>
  <c r="U158" i="206"/>
  <c r="U35" i="206"/>
  <c r="U95" i="206"/>
  <c r="U173" i="206"/>
  <c r="U58" i="206"/>
  <c r="U416" i="206"/>
  <c r="U501" i="206"/>
  <c r="U92" i="206"/>
  <c r="U387" i="206"/>
  <c r="U287" i="206"/>
  <c r="U70" i="206"/>
  <c r="U150" i="206"/>
  <c r="U20" i="206"/>
  <c r="U141" i="206"/>
  <c r="U140" i="206"/>
  <c r="U85" i="206"/>
  <c r="U188" i="206"/>
  <c r="U123" i="206"/>
  <c r="U258" i="206"/>
  <c r="U282" i="206"/>
  <c r="U514" i="206"/>
  <c r="U474" i="206"/>
  <c r="U360" i="206"/>
  <c r="U263" i="206"/>
  <c r="U296" i="206"/>
  <c r="U30" i="206"/>
  <c r="U128" i="206"/>
  <c r="U50" i="206"/>
  <c r="U412" i="206"/>
  <c r="U415" i="206"/>
  <c r="U88" i="206"/>
  <c r="U508" i="206"/>
  <c r="U238" i="206"/>
  <c r="U220" i="206"/>
  <c r="U346" i="206"/>
  <c r="U371" i="206"/>
  <c r="U314" i="206"/>
  <c r="U392" i="206"/>
  <c r="U213" i="206"/>
  <c r="U446" i="206"/>
  <c r="U332" i="206"/>
  <c r="U264" i="206"/>
  <c r="U381" i="206"/>
  <c r="U169" i="206"/>
  <c r="U466" i="206"/>
  <c r="U254" i="206"/>
  <c r="U54" i="206"/>
  <c r="U339" i="206"/>
  <c r="U139" i="206"/>
  <c r="U457" i="206"/>
  <c r="U204" i="206"/>
  <c r="U53" i="206"/>
  <c r="U23" i="206"/>
  <c r="U407" i="206"/>
  <c r="U114" i="206"/>
  <c r="U345" i="206"/>
  <c r="U43" i="206"/>
  <c r="U122" i="206"/>
  <c r="U321" i="206"/>
  <c r="U399" i="206"/>
  <c r="U459" i="206"/>
  <c r="U214" i="206"/>
  <c r="U129" i="206"/>
  <c r="U197" i="206"/>
  <c r="U125" i="206"/>
  <c r="U274" i="206"/>
  <c r="U26" i="206"/>
  <c r="U240" i="206"/>
  <c r="U40" i="206"/>
  <c r="U301" i="206"/>
  <c r="U118" i="206"/>
  <c r="U224" i="206"/>
  <c r="U289" i="206"/>
  <c r="U350" i="206"/>
  <c r="U428" i="206"/>
  <c r="U375" i="206"/>
  <c r="U178" i="206"/>
  <c r="U255" i="206"/>
  <c r="U378" i="206"/>
  <c r="U51" i="206"/>
  <c r="U25" i="206"/>
  <c r="U279" i="206"/>
  <c r="U120" i="206"/>
  <c r="U405" i="206"/>
  <c r="U160" i="206"/>
  <c r="U494" i="206"/>
  <c r="U286" i="206"/>
  <c r="U86" i="206"/>
  <c r="U408" i="206"/>
  <c r="U159" i="206"/>
  <c r="U437" i="206"/>
  <c r="U493" i="206"/>
  <c r="U313" i="206"/>
  <c r="U505" i="206"/>
  <c r="U247" i="206"/>
  <c r="U31" i="206"/>
  <c r="U431" i="206"/>
  <c r="U268" i="206"/>
  <c r="U338" i="206"/>
  <c r="U406" i="206"/>
  <c r="U202" i="206"/>
  <c r="U401" i="206"/>
  <c r="U185" i="206"/>
  <c r="U433" i="206"/>
  <c r="U221" i="206"/>
  <c r="U322" i="206"/>
  <c r="U183" i="206"/>
  <c r="U64" i="206"/>
  <c r="U227" i="206"/>
  <c r="U219" i="206"/>
  <c r="U166" i="206"/>
  <c r="U19" i="206"/>
  <c r="U112" i="206"/>
  <c r="U12" i="206"/>
  <c r="U275" i="206"/>
  <c r="U116" i="206"/>
  <c r="U369" i="206"/>
  <c r="U156" i="206"/>
  <c r="U490" i="206"/>
  <c r="U250" i="206"/>
  <c r="U46" i="206"/>
  <c r="U404" i="206"/>
  <c r="U155" i="206"/>
  <c r="U335" i="206"/>
  <c r="U452" i="206"/>
  <c r="U305" i="206"/>
  <c r="U500" i="206"/>
  <c r="U243" i="206"/>
  <c r="U519" i="206"/>
  <c r="U427" i="206"/>
  <c r="U231" i="206"/>
  <c r="U297" i="206"/>
  <c r="U365" i="206"/>
  <c r="U161" i="206"/>
  <c r="U397" i="206"/>
  <c r="U144" i="206"/>
  <c r="U429" i="206"/>
  <c r="U217" i="206"/>
  <c r="U68" i="206"/>
  <c r="U142" i="206"/>
  <c r="U420" i="206"/>
  <c r="U284" i="206"/>
  <c r="U394" i="206"/>
  <c r="U256" i="206"/>
  <c r="U84" i="206"/>
  <c r="U194" i="206"/>
  <c r="U439" i="206"/>
  <c r="U22" i="206"/>
  <c r="U271" i="206"/>
  <c r="U80" i="206"/>
  <c r="U356" i="206"/>
  <c r="U152" i="206"/>
  <c r="U454" i="206"/>
  <c r="U241" i="206"/>
  <c r="U41" i="206"/>
  <c r="U363" i="206"/>
  <c r="U151" i="206"/>
  <c r="U179" i="206"/>
  <c r="U513" i="206"/>
  <c r="U260" i="206"/>
  <c r="U496" i="206"/>
  <c r="U235" i="206"/>
  <c r="U486" i="206"/>
  <c r="U423" i="206"/>
  <c r="U223" i="206"/>
  <c r="U293" i="206"/>
  <c r="U361" i="206"/>
  <c r="U153" i="206"/>
  <c r="U393" i="206"/>
  <c r="U136" i="206"/>
  <c r="U425" i="206"/>
  <c r="U180" i="206"/>
  <c r="U481" i="206"/>
  <c r="U138" i="206"/>
  <c r="U471" i="206"/>
  <c r="U146" i="206"/>
  <c r="U60" i="206"/>
  <c r="U248" i="206"/>
  <c r="U190" i="206"/>
  <c r="U176" i="206"/>
  <c r="U33" i="206"/>
  <c r="U488" i="206"/>
  <c r="U226" i="206"/>
  <c r="U75" i="206"/>
  <c r="U315" i="206"/>
  <c r="U111" i="206"/>
  <c r="U445" i="206"/>
  <c r="U237" i="206"/>
  <c r="U37" i="206"/>
  <c r="U359" i="206"/>
  <c r="U110" i="206"/>
  <c r="U175" i="206"/>
  <c r="U509" i="206"/>
  <c r="U252" i="206"/>
  <c r="U492" i="206"/>
  <c r="U199" i="206"/>
  <c r="U482" i="206"/>
  <c r="U382" i="206"/>
  <c r="U27" i="206"/>
  <c r="U17" i="206"/>
  <c r="U357" i="206"/>
  <c r="U149" i="206"/>
  <c r="U389" i="206"/>
  <c r="U132" i="206"/>
  <c r="U421" i="206"/>
  <c r="U168" i="206"/>
  <c r="U477" i="206"/>
  <c r="U134" i="206"/>
  <c r="U195" i="206"/>
  <c r="U56" i="206"/>
  <c r="U174" i="206"/>
  <c r="U341" i="206"/>
  <c r="U100" i="206"/>
  <c r="U172" i="206"/>
  <c r="U94" i="206"/>
  <c r="U483" i="206"/>
  <c r="U222" i="206"/>
  <c r="U71" i="206"/>
  <c r="U311" i="206"/>
  <c r="U107" i="206"/>
  <c r="U441" i="206"/>
  <c r="U196" i="206"/>
  <c r="U510" i="206"/>
  <c r="U265" i="206"/>
  <c r="U106" i="206"/>
  <c r="U131" i="206"/>
  <c r="U464" i="206"/>
  <c r="U211" i="206"/>
  <c r="U451" i="206"/>
  <c r="U186" i="206"/>
  <c r="U277" i="206"/>
  <c r="U374" i="206"/>
  <c r="U15" i="206"/>
  <c r="U520" i="206"/>
  <c r="U353" i="206"/>
  <c r="U108" i="206"/>
  <c r="U344" i="206"/>
  <c r="U91" i="206"/>
  <c r="U376" i="206"/>
  <c r="U119" i="206"/>
  <c r="U383" i="206"/>
  <c r="U93" i="206"/>
  <c r="U21" i="206"/>
  <c r="U330" i="206"/>
  <c r="U395" i="206"/>
  <c r="U473" i="206"/>
  <c r="U208" i="206"/>
  <c r="U273" i="206"/>
  <c r="U355" i="206"/>
  <c r="U298" i="206"/>
  <c r="U502" i="206"/>
  <c r="U380" i="206"/>
  <c r="U323" i="206"/>
  <c r="U384" i="206"/>
  <c r="U348" i="206"/>
  <c r="U495" i="206"/>
  <c r="U230" i="206"/>
  <c r="U291" i="206"/>
  <c r="U434" i="206"/>
  <c r="U251" i="206"/>
  <c r="U316" i="206"/>
  <c r="U463" i="206"/>
  <c r="U309" i="206"/>
  <c r="U48" i="206"/>
  <c r="U72" i="206"/>
  <c r="U362" i="206"/>
  <c r="U468" i="206"/>
  <c r="U157" i="206"/>
  <c r="U18" i="206"/>
  <c r="U276" i="206"/>
  <c r="U430" i="206"/>
  <c r="U218" i="206"/>
  <c r="U67" i="206"/>
  <c r="U307" i="206"/>
  <c r="U103" i="206"/>
  <c r="U400" i="206"/>
  <c r="U192" i="206"/>
  <c r="U506" i="206"/>
  <c r="U261" i="206"/>
  <c r="U102" i="206"/>
  <c r="U77" i="206"/>
  <c r="U460" i="206"/>
  <c r="U207" i="206"/>
  <c r="U443" i="206"/>
  <c r="U137" i="206"/>
  <c r="U269" i="206"/>
  <c r="U370" i="206"/>
  <c r="U516" i="206"/>
  <c r="U312" i="206"/>
  <c r="U104" i="206"/>
  <c r="U340" i="206"/>
  <c r="U87" i="206"/>
  <c r="U372" i="206"/>
  <c r="U115" i="206"/>
  <c r="U379" i="206"/>
  <c r="U89" i="206"/>
  <c r="U358" i="206"/>
  <c r="U191" i="206"/>
  <c r="U133" i="206"/>
  <c r="U292" i="206"/>
  <c r="U426" i="206"/>
  <c r="U182" i="206"/>
  <c r="U503" i="206"/>
  <c r="U303" i="206"/>
  <c r="U99" i="206"/>
  <c r="U352" i="206"/>
  <c r="U184" i="206"/>
  <c r="U469" i="206"/>
  <c r="U257" i="206"/>
  <c r="U98" i="206"/>
  <c r="U73" i="206"/>
  <c r="U456" i="206"/>
  <c r="U203" i="206"/>
  <c r="U403" i="206"/>
  <c r="U97" i="206"/>
  <c r="U171" i="206"/>
  <c r="U333" i="206"/>
  <c r="U228" i="206"/>
  <c r="U512" i="206"/>
  <c r="U308" i="206"/>
  <c r="U59" i="206"/>
  <c r="U336" i="206"/>
  <c r="U42" i="206"/>
  <c r="U319" i="206"/>
  <c r="U74" i="206"/>
  <c r="U326" i="206"/>
  <c r="U233" i="206"/>
  <c r="U267" i="206"/>
  <c r="U105" i="206"/>
  <c r="U354" i="206"/>
  <c r="U34" i="206"/>
  <c r="U82" i="206"/>
  <c r="AT27" i="206"/>
  <c r="AT22" i="206"/>
  <c r="AT21" i="206"/>
  <c r="AT16" i="206"/>
  <c r="AT15" i="206"/>
  <c r="AT17" i="206"/>
  <c r="AT18" i="206"/>
  <c r="AT19" i="206"/>
  <c r="AT20" i="206"/>
  <c r="AT23" i="206"/>
  <c r="AT24" i="206"/>
  <c r="AT25" i="206"/>
  <c r="AT14" i="206"/>
  <c r="AT26" i="206"/>
  <c r="AV394" i="206"/>
  <c r="AX56" i="224" l="1"/>
  <c r="AX148" i="219"/>
  <c r="AX220" i="224"/>
  <c r="AX197" i="224"/>
  <c r="AX273" i="224"/>
  <c r="AX16" i="224"/>
  <c r="AX341" i="219"/>
  <c r="AX70" i="219"/>
  <c r="AX154" i="220"/>
  <c r="AX456" i="224"/>
  <c r="AX386" i="224"/>
  <c r="AX48" i="219"/>
  <c r="AX171" i="219"/>
  <c r="AX178" i="219"/>
  <c r="AX450" i="219"/>
  <c r="AX366" i="219"/>
  <c r="AX417" i="218"/>
  <c r="AX126" i="218"/>
  <c r="AX519" i="205"/>
  <c r="AX183" i="224"/>
  <c r="AX513" i="224"/>
  <c r="AX271" i="218"/>
  <c r="AX252" i="209"/>
  <c r="AX78" i="224"/>
  <c r="AX380" i="224"/>
  <c r="AX288" i="224"/>
  <c r="AX170" i="219"/>
  <c r="AX67" i="224"/>
  <c r="AX61" i="219"/>
  <c r="AX322" i="219"/>
  <c r="AX195" i="224"/>
  <c r="AX212" i="224"/>
  <c r="AX189" i="219"/>
  <c r="AX217" i="219"/>
  <c r="AX412" i="219"/>
  <c r="AX365" i="224"/>
  <c r="AX244" i="218"/>
  <c r="AX140" i="209"/>
  <c r="AX42" i="224"/>
  <c r="AX446" i="219"/>
  <c r="AX63" i="220"/>
  <c r="AX104" i="205"/>
  <c r="AX473" i="224"/>
  <c r="AX204" i="224"/>
  <c r="AX265" i="224"/>
  <c r="AX261" i="218"/>
  <c r="AX337" i="207"/>
  <c r="AX240" i="207"/>
  <c r="AX310" i="207"/>
  <c r="AX40" i="207"/>
  <c r="AX338" i="220"/>
  <c r="AX519" i="223"/>
  <c r="AX193" i="224"/>
  <c r="AX121" i="219"/>
  <c r="AX418" i="218"/>
  <c r="AX122" i="223"/>
  <c r="AX204" i="211"/>
  <c r="AX218" i="209"/>
  <c r="AX70" i="205"/>
  <c r="AX472" i="205"/>
  <c r="AX377" i="205"/>
  <c r="AX438" i="205"/>
  <c r="AX503" i="224"/>
  <c r="AX313" i="224"/>
  <c r="AX55" i="219"/>
  <c r="AX227" i="219"/>
  <c r="AX211" i="219"/>
  <c r="AX83" i="218"/>
  <c r="AX116" i="207"/>
  <c r="AX126" i="223"/>
  <c r="AX186" i="219"/>
  <c r="AX329" i="218"/>
  <c r="AX197" i="205"/>
  <c r="AX244" i="219"/>
  <c r="AX366" i="218"/>
  <c r="AX99" i="207"/>
  <c r="AX176" i="207"/>
  <c r="AX426" i="207"/>
  <c r="AX496" i="220"/>
  <c r="AX415" i="223"/>
  <c r="AX386" i="205"/>
  <c r="AX264" i="224"/>
  <c r="AX268" i="219"/>
  <c r="AX51" i="219"/>
  <c r="AX34" i="218"/>
  <c r="AX77" i="207"/>
  <c r="AX403" i="220"/>
  <c r="AX33" i="211"/>
  <c r="AX259" i="211"/>
  <c r="AX289" i="209"/>
  <c r="AX384" i="205"/>
  <c r="AX255" i="224"/>
  <c r="AX480" i="224"/>
  <c r="AX426" i="219"/>
  <c r="AX289" i="219"/>
  <c r="AX56" i="218"/>
  <c r="AX458" i="218"/>
  <c r="AX296" i="223"/>
  <c r="AX189" i="223"/>
  <c r="AX430" i="211"/>
  <c r="AX280" i="205"/>
  <c r="AX328" i="205"/>
  <c r="AX94" i="224"/>
  <c r="AX457" i="219"/>
  <c r="AX275" i="218"/>
  <c r="AX90" i="207"/>
  <c r="AX122" i="207"/>
  <c r="AX233" i="211"/>
  <c r="AX377" i="211"/>
  <c r="AX101" i="205"/>
  <c r="AX22" i="205"/>
  <c r="AX520" i="224"/>
  <c r="AX363" i="219"/>
  <c r="AX51" i="220"/>
  <c r="AX240" i="223"/>
  <c r="AX259" i="223"/>
  <c r="AX187" i="223"/>
  <c r="AX222" i="223"/>
  <c r="AX175" i="205"/>
  <c r="AX348" i="205"/>
  <c r="AX366" i="205"/>
  <c r="AX150" i="224"/>
  <c r="AX318" i="218"/>
  <c r="AX322" i="218"/>
  <c r="AX360" i="207"/>
  <c r="AX277" i="207"/>
  <c r="AX285" i="223"/>
  <c r="AX284" i="211"/>
  <c r="AX308" i="224"/>
  <c r="AX411" i="219"/>
  <c r="AX397" i="219"/>
  <c r="AX395" i="218"/>
  <c r="AX478" i="207"/>
  <c r="AX98" i="207"/>
  <c r="AX245" i="207"/>
  <c r="AX117" i="220"/>
  <c r="AX388" i="223"/>
  <c r="AX390" i="223"/>
  <c r="AX494" i="211"/>
  <c r="AX240" i="205"/>
  <c r="AX369" i="205"/>
  <c r="AX240" i="224"/>
  <c r="AX460" i="218"/>
  <c r="AX356" i="218"/>
  <c r="AX318" i="220"/>
  <c r="AX471" i="220"/>
  <c r="AX168" i="223"/>
  <c r="AX191" i="224"/>
  <c r="AX356" i="224"/>
  <c r="AX411" i="218"/>
  <c r="AX52" i="207"/>
  <c r="AX356" i="216"/>
  <c r="AX17" i="224"/>
  <c r="AX373" i="224"/>
  <c r="AX118" i="219"/>
  <c r="AX474" i="207"/>
  <c r="AX443" i="223"/>
  <c r="AX146" i="205"/>
  <c r="AX425" i="205"/>
  <c r="AX379" i="205"/>
  <c r="AX509" i="205"/>
  <c r="AX475" i="218"/>
  <c r="AX475" i="207"/>
  <c r="AX254" i="220"/>
  <c r="AX25" i="211"/>
  <c r="AX394" i="211"/>
  <c r="AX340" i="209"/>
  <c r="AX222" i="224"/>
  <c r="AX88" i="224"/>
  <c r="AX292" i="224"/>
  <c r="AX43" i="209"/>
  <c r="AX95" i="219"/>
  <c r="AX29" i="209"/>
  <c r="AX284" i="224"/>
  <c r="AX77" i="224"/>
  <c r="AX256" i="224"/>
  <c r="AX208" i="209"/>
  <c r="AX66" i="224"/>
  <c r="AX32" i="224"/>
  <c r="AX95" i="218"/>
  <c r="AX333" i="209"/>
  <c r="AX505" i="209"/>
  <c r="AX343" i="224"/>
  <c r="AX123" i="224"/>
  <c r="AX160" i="209"/>
  <c r="AX347" i="219"/>
  <c r="AX88" i="218"/>
  <c r="AX388" i="209"/>
  <c r="AX502" i="224"/>
  <c r="AX439" i="219"/>
  <c r="AX70" i="224"/>
  <c r="AX349" i="209"/>
  <c r="AX244" i="224"/>
  <c r="AX206" i="224"/>
  <c r="AX24" i="224"/>
  <c r="AX465" i="205"/>
  <c r="AX43" i="224"/>
  <c r="AX478" i="224"/>
  <c r="AX174" i="224"/>
  <c r="AX367" i="219"/>
  <c r="AX233" i="216"/>
  <c r="AX182" i="216"/>
  <c r="AX256" i="216"/>
  <c r="AX216" i="216"/>
  <c r="AX163" i="224"/>
  <c r="AX231" i="224"/>
  <c r="AX478" i="218"/>
  <c r="AX444" i="218"/>
  <c r="AX64" i="220"/>
  <c r="AX286" i="209"/>
  <c r="AX107" i="209"/>
  <c r="AX240" i="209"/>
  <c r="AX142" i="205"/>
  <c r="AX282" i="205"/>
  <c r="AX33" i="222"/>
  <c r="AX421" i="219"/>
  <c r="AX292" i="219"/>
  <c r="AX248" i="219"/>
  <c r="AX272" i="218"/>
  <c r="AX134" i="218"/>
  <c r="AX23" i="223"/>
  <c r="AX369" i="223"/>
  <c r="AX91" i="216"/>
  <c r="AX294" i="224"/>
  <c r="AX505" i="205"/>
  <c r="AX272" i="205"/>
  <c r="AX267" i="224"/>
  <c r="AX144" i="224"/>
  <c r="AX185" i="219"/>
  <c r="AX64" i="219"/>
  <c r="AX165" i="219"/>
  <c r="AX67" i="219"/>
  <c r="AX416" i="207"/>
  <c r="AX394" i="207"/>
  <c r="AX440" i="223"/>
  <c r="AX256" i="223"/>
  <c r="AX140" i="224"/>
  <c r="AX411" i="205"/>
  <c r="AX133" i="224"/>
  <c r="AX91" i="218"/>
  <c r="AX492" i="207"/>
  <c r="AX168" i="211"/>
  <c r="AX99" i="209"/>
  <c r="AX303" i="224"/>
  <c r="AX200" i="224"/>
  <c r="AX398" i="207"/>
  <c r="AX389" i="207"/>
  <c r="AX427" i="211"/>
  <c r="AX252" i="223"/>
  <c r="AX481" i="205"/>
  <c r="AX37" i="205"/>
  <c r="AX499" i="218"/>
  <c r="AX150" i="218"/>
  <c r="AX463" i="207"/>
  <c r="AX101" i="207"/>
  <c r="AX286" i="218"/>
  <c r="AX95" i="209"/>
  <c r="AX193" i="209"/>
  <c r="AX217" i="205"/>
  <c r="AX107" i="205"/>
  <c r="AX229" i="224"/>
  <c r="AX399" i="224"/>
  <c r="AX16" i="218"/>
  <c r="AX273" i="207"/>
  <c r="AX158" i="207"/>
  <c r="AX365" i="223"/>
  <c r="AX416" i="223"/>
  <c r="AX252" i="211"/>
  <c r="AX52" i="216"/>
  <c r="AX21" i="209"/>
  <c r="AX357" i="209"/>
  <c r="AX228" i="205"/>
  <c r="AX180" i="205"/>
  <c r="AX318" i="224"/>
  <c r="AX448" i="219"/>
  <c r="AX512" i="218"/>
  <c r="AX166" i="207"/>
  <c r="AX340" i="207"/>
  <c r="AX183" i="223"/>
  <c r="AX319" i="223"/>
  <c r="AX15" i="207"/>
  <c r="AX437" i="209"/>
  <c r="AX153" i="205"/>
  <c r="AX189" i="224"/>
  <c r="AX468" i="218"/>
  <c r="AX30" i="207"/>
  <c r="AX25" i="207"/>
  <c r="AX105" i="207"/>
  <c r="AX331" i="223"/>
  <c r="AX114" i="223"/>
  <c r="AX411" i="211"/>
  <c r="AX264" i="211"/>
  <c r="AX83" i="216"/>
  <c r="AX75" i="205"/>
  <c r="AX34" i="205"/>
  <c r="AX31" i="205"/>
  <c r="AX99" i="205"/>
  <c r="AX224" i="224"/>
  <c r="AX454" i="224"/>
  <c r="AX41" i="218"/>
  <c r="AX174" i="216"/>
  <c r="AX246" i="209"/>
  <c r="AX179" i="224"/>
  <c r="AX57" i="218"/>
  <c r="AX490" i="218"/>
  <c r="AX445" i="218"/>
  <c r="AX466" i="207"/>
  <c r="AX458" i="223"/>
  <c r="AX271" i="223"/>
  <c r="AX199" i="223"/>
  <c r="AX354" i="209"/>
  <c r="AX297" i="205"/>
  <c r="AX132" i="205"/>
  <c r="AX306" i="205"/>
  <c r="AX154" i="224"/>
  <c r="AX48" i="224"/>
  <c r="AX19" i="218"/>
  <c r="AX265" i="218"/>
  <c r="AX489" i="218"/>
  <c r="AX117" i="207"/>
  <c r="AX68" i="207"/>
  <c r="AX476" i="223"/>
  <c r="AX86" i="211"/>
  <c r="AX323" i="209"/>
  <c r="AX29" i="205"/>
  <c r="AX315" i="207"/>
  <c r="AX218" i="207"/>
  <c r="AX16" i="207"/>
  <c r="AX432" i="223"/>
  <c r="AX312" i="205"/>
  <c r="AX309" i="205"/>
  <c r="AX134" i="224"/>
  <c r="AX167" i="224"/>
  <c r="AX417" i="219"/>
  <c r="AX520" i="218"/>
  <c r="AX259" i="218"/>
  <c r="AX333" i="218"/>
  <c r="AX280" i="223"/>
  <c r="AX486" i="223"/>
  <c r="AX136" i="211"/>
  <c r="AX225" i="211"/>
  <c r="AX461" i="205"/>
  <c r="AX229" i="220"/>
  <c r="AX144" i="216"/>
  <c r="AX313" i="216"/>
  <c r="AX128" i="216"/>
  <c r="AX401" i="205"/>
  <c r="AX375" i="205"/>
  <c r="AX394" i="205"/>
  <c r="AX491" i="205"/>
  <c r="AX67" i="209"/>
  <c r="AX220" i="209"/>
  <c r="AX19" i="209"/>
  <c r="AX394" i="218"/>
  <c r="AX284" i="216"/>
  <c r="AX230" i="216"/>
  <c r="AX416" i="205"/>
  <c r="AX409" i="209"/>
  <c r="AX71" i="218"/>
  <c r="AX173" i="216"/>
  <c r="AX297" i="216"/>
  <c r="AX71" i="216"/>
  <c r="AX206" i="209"/>
  <c r="AX452" i="216"/>
  <c r="AX319" i="216"/>
  <c r="AX102" i="209"/>
  <c r="AX122" i="209"/>
  <c r="AX350" i="218"/>
  <c r="AX200" i="209"/>
  <c r="AX30" i="209"/>
  <c r="AX309" i="216"/>
  <c r="AX388" i="216"/>
  <c r="AX315" i="216"/>
  <c r="AX114" i="216"/>
  <c r="AX494" i="219"/>
  <c r="AX209" i="207"/>
  <c r="AX160" i="216"/>
  <c r="AX387" i="209"/>
  <c r="AX34" i="209"/>
  <c r="AX475" i="205"/>
  <c r="AX336" i="205"/>
  <c r="AX117" i="219"/>
  <c r="AX270" i="218"/>
  <c r="AX118" i="218"/>
  <c r="AX246" i="207"/>
  <c r="AX230" i="207"/>
  <c r="AX388" i="207"/>
  <c r="AX282" i="223"/>
  <c r="AX104" i="209"/>
  <c r="AX508" i="209"/>
  <c r="AX352" i="205"/>
  <c r="AX151" i="205"/>
  <c r="AX121" i="205"/>
  <c r="AX209" i="224"/>
  <c r="AX80" i="224"/>
  <c r="AX519" i="224"/>
  <c r="AX207" i="219"/>
  <c r="AX69" i="219"/>
  <c r="AX199" i="219"/>
  <c r="AX326" i="219"/>
  <c r="AX229" i="219"/>
  <c r="AX103" i="219"/>
  <c r="AX46" i="218"/>
  <c r="AX446" i="218"/>
  <c r="AX38" i="218"/>
  <c r="AX280" i="207"/>
  <c r="AX197" i="207"/>
  <c r="AX339" i="207"/>
  <c r="AX86" i="220"/>
  <c r="AX209" i="223"/>
  <c r="AX309" i="218"/>
  <c r="AX115" i="209"/>
  <c r="AX243" i="205"/>
  <c r="AX114" i="219"/>
  <c r="AX475" i="219"/>
  <c r="AX206" i="207"/>
  <c r="AX471" i="207"/>
  <c r="AX386" i="216"/>
  <c r="AX63" i="218"/>
  <c r="AX307" i="209"/>
  <c r="AX15" i="209"/>
  <c r="AX20" i="205"/>
  <c r="AX170" i="205"/>
  <c r="AX483" i="219"/>
  <c r="AX16" i="219"/>
  <c r="AX313" i="219"/>
  <c r="AX396" i="219"/>
  <c r="AX89" i="218"/>
  <c r="AX263" i="218"/>
  <c r="AX342" i="216"/>
  <c r="AX44" i="216"/>
  <c r="AX142" i="209"/>
  <c r="AX519" i="219"/>
  <c r="AX456" i="219"/>
  <c r="AX295" i="218"/>
  <c r="AX472" i="218"/>
  <c r="AX342" i="218"/>
  <c r="AX497" i="207"/>
  <c r="AX473" i="207"/>
  <c r="AX187" i="216"/>
  <c r="AX482" i="216"/>
  <c r="AX437" i="205"/>
  <c r="AX278" i="205"/>
  <c r="AX71" i="205"/>
  <c r="AX326" i="205"/>
  <c r="AX431" i="205"/>
  <c r="AX141" i="219"/>
  <c r="AX205" i="219"/>
  <c r="AX36" i="219"/>
  <c r="AX191" i="219"/>
  <c r="AX267" i="218"/>
  <c r="AX178" i="207"/>
  <c r="AX506" i="220"/>
  <c r="AX511" i="223"/>
  <c r="AX196" i="216"/>
  <c r="AX396" i="209"/>
  <c r="AX441" i="209"/>
  <c r="AX425" i="209"/>
  <c r="AX162" i="205"/>
  <c r="AX315" i="218"/>
  <c r="AX108" i="207"/>
  <c r="AX250" i="216"/>
  <c r="AX188" i="209"/>
  <c r="AX344" i="205"/>
  <c r="AX274" i="219"/>
  <c r="AX443" i="219"/>
  <c r="AX124" i="219"/>
  <c r="AX355" i="218"/>
  <c r="AX72" i="209"/>
  <c r="AX73" i="209"/>
  <c r="AX325" i="209"/>
  <c r="AX230" i="205"/>
  <c r="AX212" i="219"/>
  <c r="AX190" i="219"/>
  <c r="AX239" i="218"/>
  <c r="AX68" i="218"/>
  <c r="AX341" i="207"/>
  <c r="AX37" i="207"/>
  <c r="AX332" i="207"/>
  <c r="AX15" i="220"/>
  <c r="AX260" i="220"/>
  <c r="AX518" i="223"/>
  <c r="AX373" i="223"/>
  <c r="AX457" i="211"/>
  <c r="AX391" i="211"/>
  <c r="AX511" i="209"/>
  <c r="AX52" i="205"/>
  <c r="AX138" i="205"/>
  <c r="AX361" i="205"/>
  <c r="AX76" i="219"/>
  <c r="AX323" i="205"/>
  <c r="AX179" i="209"/>
  <c r="AX252" i="205"/>
  <c r="AX340" i="205"/>
  <c r="AX311" i="219"/>
  <c r="AX358" i="218"/>
  <c r="AX163" i="218"/>
  <c r="AX118" i="207"/>
  <c r="AX308" i="220"/>
  <c r="AX235" i="218"/>
  <c r="AX77" i="205"/>
  <c r="AX508" i="205"/>
  <c r="AX441" i="205"/>
  <c r="AX50" i="205"/>
  <c r="AX336" i="219"/>
  <c r="AX90" i="219"/>
  <c r="AX184" i="219"/>
  <c r="AX199" i="218"/>
  <c r="AX381" i="223"/>
  <c r="AX25" i="220"/>
  <c r="AX54" i="209"/>
  <c r="AX128" i="205"/>
  <c r="AX399" i="205"/>
  <c r="AX310" i="219"/>
  <c r="AX422" i="219"/>
  <c r="AX91" i="219"/>
  <c r="AX187" i="219"/>
  <c r="AX106" i="218"/>
  <c r="AX272" i="207"/>
  <c r="AX207" i="207"/>
  <c r="AX203" i="216"/>
  <c r="AX191" i="216"/>
  <c r="AX502" i="205"/>
  <c r="AX71" i="209"/>
  <c r="AX38" i="205"/>
  <c r="AX354" i="205"/>
  <c r="AX186" i="205"/>
  <c r="AX432" i="205"/>
  <c r="AX196" i="218"/>
  <c r="AX14" i="218"/>
  <c r="AX234" i="218"/>
  <c r="AX173" i="223"/>
  <c r="AX352" i="216"/>
  <c r="AX214" i="209"/>
  <c r="AX362" i="209"/>
  <c r="AX129" i="224"/>
  <c r="AX166" i="224"/>
  <c r="AX27" i="224"/>
  <c r="AX137" i="219"/>
  <c r="AX30" i="219"/>
  <c r="AX23" i="219"/>
  <c r="AX257" i="218"/>
  <c r="AX61" i="207"/>
  <c r="AX185" i="207"/>
  <c r="AX356" i="207"/>
  <c r="AX371" i="211"/>
  <c r="AX18" i="209"/>
  <c r="AX254" i="209"/>
  <c r="AX360" i="224"/>
  <c r="AX40" i="219"/>
  <c r="AX107" i="207"/>
  <c r="AX367" i="207"/>
  <c r="AX357" i="207"/>
  <c r="AX347" i="207"/>
  <c r="AX264" i="220"/>
  <c r="AX277" i="223"/>
  <c r="AX286" i="223"/>
  <c r="AX418" i="205"/>
  <c r="AX124" i="224"/>
  <c r="AX187" i="224"/>
  <c r="AX278" i="219"/>
  <c r="AX168" i="219"/>
  <c r="AX138" i="218"/>
  <c r="AX170" i="207"/>
  <c r="AX465" i="211"/>
  <c r="AX291" i="205"/>
  <c r="AX286" i="219"/>
  <c r="AX191" i="207"/>
  <c r="AX392" i="207"/>
  <c r="AX442" i="207"/>
  <c r="AX452" i="209"/>
  <c r="AX44" i="224"/>
  <c r="AX161" i="219"/>
  <c r="AX308" i="219"/>
  <c r="AX381" i="207"/>
  <c r="AX105" i="223"/>
  <c r="AX512" i="223"/>
  <c r="AX54" i="223"/>
  <c r="AX149" i="211"/>
  <c r="AX396" i="205"/>
  <c r="AX444" i="205"/>
  <c r="AX316" i="205"/>
  <c r="AX494" i="224"/>
  <c r="AX467" i="224"/>
  <c r="AX253" i="219"/>
  <c r="AX359" i="219"/>
  <c r="AX342" i="219"/>
  <c r="AX429" i="218"/>
  <c r="AX69" i="207"/>
  <c r="AX153" i="223"/>
  <c r="AX128" i="223"/>
  <c r="AX438" i="224"/>
  <c r="AX126" i="219"/>
  <c r="AX216" i="207"/>
  <c r="AX141" i="207"/>
  <c r="AX259" i="207"/>
  <c r="AX58" i="207"/>
  <c r="AX44" i="220"/>
  <c r="AX519" i="211"/>
  <c r="AX155" i="211"/>
  <c r="AX444" i="209"/>
  <c r="AX52" i="209"/>
  <c r="AX447" i="205"/>
  <c r="AX496" i="224"/>
  <c r="AX366" i="224"/>
  <c r="AX81" i="224"/>
  <c r="AX110" i="219"/>
  <c r="AX405" i="218"/>
  <c r="AX512" i="220"/>
  <c r="AX318" i="223"/>
  <c r="AX281" i="223"/>
  <c r="AX199" i="211"/>
  <c r="AX420" i="219"/>
  <c r="AX467" i="219"/>
  <c r="AX247" i="219"/>
  <c r="AX306" i="219"/>
  <c r="AX127" i="219"/>
  <c r="AX306" i="207"/>
  <c r="AX129" i="220"/>
  <c r="AX310" i="211"/>
  <c r="AX392" i="224"/>
  <c r="AX464" i="219"/>
  <c r="AX502" i="218"/>
  <c r="AX318" i="207"/>
  <c r="AX61" i="220"/>
  <c r="AX418" i="223"/>
  <c r="AX492" i="223"/>
  <c r="AX312" i="223"/>
  <c r="AX88" i="211"/>
  <c r="AX512" i="205"/>
  <c r="AX167" i="205"/>
  <c r="AX91" i="224"/>
  <c r="AX170" i="224"/>
  <c r="AX161" i="224"/>
  <c r="AX285" i="218"/>
  <c r="AX179" i="207"/>
  <c r="AX157" i="207"/>
  <c r="AX56" i="211"/>
  <c r="AX391" i="209"/>
  <c r="AX270" i="209"/>
  <c r="AX273" i="209"/>
  <c r="AX291" i="224"/>
  <c r="AX137" i="207"/>
  <c r="AX454" i="220"/>
  <c r="AX218" i="223"/>
  <c r="AX462" i="211"/>
  <c r="AX417" i="211"/>
  <c r="AX162" i="211"/>
  <c r="AX245" i="211"/>
  <c r="AX490" i="219"/>
  <c r="AX285" i="219"/>
  <c r="AX378" i="219"/>
  <c r="AX511" i="219"/>
  <c r="AX279" i="218"/>
  <c r="AX214" i="207"/>
  <c r="AX484" i="207"/>
  <c r="AX418" i="207"/>
  <c r="AX332" i="223"/>
  <c r="AX495" i="209"/>
  <c r="AX506" i="224"/>
  <c r="AX377" i="219"/>
  <c r="AX258" i="219"/>
  <c r="AX53" i="207"/>
  <c r="AX378" i="207"/>
  <c r="AX435" i="207"/>
  <c r="AX452" i="207"/>
  <c r="AX106" i="220"/>
  <c r="AX446" i="223"/>
  <c r="AX400" i="223"/>
  <c r="AX381" i="209"/>
  <c r="AX286" i="224"/>
  <c r="AX327" i="219"/>
  <c r="AX372" i="219"/>
  <c r="AX42" i="218"/>
  <c r="AX27" i="220"/>
  <c r="AX339" i="223"/>
  <c r="AX472" i="223"/>
  <c r="AX263" i="223"/>
  <c r="AX180" i="223"/>
  <c r="AX493" i="211"/>
  <c r="AX415" i="219"/>
  <c r="AX426" i="218"/>
  <c r="AX398" i="223"/>
  <c r="AX341" i="223"/>
  <c r="AX178" i="223"/>
  <c r="AX72" i="219"/>
  <c r="AX433" i="219"/>
  <c r="AX116" i="209"/>
  <c r="AX239" i="209"/>
  <c r="AX397" i="224"/>
  <c r="AX328" i="224"/>
  <c r="AX142" i="219"/>
  <c r="AX328" i="219"/>
  <c r="AX375" i="218"/>
  <c r="AX66" i="218"/>
  <c r="AX149" i="218"/>
  <c r="AX396" i="207"/>
  <c r="AX89" i="207"/>
  <c r="AX507" i="207"/>
  <c r="AX55" i="220"/>
  <c r="AX295" i="223"/>
  <c r="AX461" i="223"/>
  <c r="AX41" i="223"/>
  <c r="AX348" i="223"/>
  <c r="AX52" i="211"/>
  <c r="AX71" i="211"/>
  <c r="AX236" i="211"/>
  <c r="AX180" i="211"/>
  <c r="AX145" i="216"/>
  <c r="AX87" i="219"/>
  <c r="AX172" i="209"/>
  <c r="AX103" i="209"/>
  <c r="AX124" i="205"/>
  <c r="AX418" i="219"/>
  <c r="AX239" i="219"/>
  <c r="AX153" i="219"/>
  <c r="AX406" i="219"/>
  <c r="AX423" i="218"/>
  <c r="AX250" i="218"/>
  <c r="AX123" i="218"/>
  <c r="AX86" i="218"/>
  <c r="AX434" i="218"/>
  <c r="AX102" i="207"/>
  <c r="AX386" i="223"/>
  <c r="AX466" i="223"/>
  <c r="AX56" i="220"/>
  <c r="AX335" i="211"/>
  <c r="AX425" i="211"/>
  <c r="AX121" i="211"/>
  <c r="AX414" i="216"/>
  <c r="AX97" i="205"/>
  <c r="AX458" i="219"/>
  <c r="AX93" i="219"/>
  <c r="AX314" i="209"/>
  <c r="AX427" i="209"/>
  <c r="AX150" i="209"/>
  <c r="AX202" i="205"/>
  <c r="AX76" i="205"/>
  <c r="AX188" i="224"/>
  <c r="AX442" i="219"/>
  <c r="AX214" i="219"/>
  <c r="AX107" i="219"/>
  <c r="AX496" i="219"/>
  <c r="AX469" i="218"/>
  <c r="AX58" i="218"/>
  <c r="AX466" i="218"/>
  <c r="AX100" i="207"/>
  <c r="AX17" i="207"/>
  <c r="AX209" i="220"/>
  <c r="AX347" i="223"/>
  <c r="AX480" i="223"/>
  <c r="AX478" i="223"/>
  <c r="AX135" i="211"/>
  <c r="AX261" i="211"/>
  <c r="AX30" i="211"/>
  <c r="AX278" i="216"/>
  <c r="AX383" i="205"/>
  <c r="AX512" i="219"/>
  <c r="AX311" i="209"/>
  <c r="AX506" i="205"/>
  <c r="AX14" i="222"/>
  <c r="AX462" i="219"/>
  <c r="AX173" i="219"/>
  <c r="AX508" i="219"/>
  <c r="AX303" i="219"/>
  <c r="AX437" i="219"/>
  <c r="AX427" i="219"/>
  <c r="AX296" i="219"/>
  <c r="AX325" i="219"/>
  <c r="AX170" i="218"/>
  <c r="AX213" i="218"/>
  <c r="AX442" i="218"/>
  <c r="AX201" i="207"/>
  <c r="AX263" i="207"/>
  <c r="AX65" i="220"/>
  <c r="AX189" i="220"/>
  <c r="AX52" i="223"/>
  <c r="AX477" i="223"/>
  <c r="AX278" i="223"/>
  <c r="AX182" i="223"/>
  <c r="AX313" i="211"/>
  <c r="AX426" i="211"/>
  <c r="AX14" i="211"/>
  <c r="AX65" i="218"/>
  <c r="AX415" i="207"/>
  <c r="AX98" i="216"/>
  <c r="AX133" i="216"/>
  <c r="AX333" i="205"/>
  <c r="AX184" i="224"/>
  <c r="AX284" i="218"/>
  <c r="AX319" i="207"/>
  <c r="AX63" i="217"/>
  <c r="AX17" i="209"/>
  <c r="AX42" i="209"/>
  <c r="AX166" i="205"/>
  <c r="AX64" i="205"/>
  <c r="AX208" i="205"/>
  <c r="AX442" i="224"/>
  <c r="AX41" i="219"/>
  <c r="AX77" i="219"/>
  <c r="AX443" i="218"/>
  <c r="AX307" i="218"/>
  <c r="AX161" i="223"/>
  <c r="AX330" i="211"/>
  <c r="AX140" i="207"/>
  <c r="AX335" i="209"/>
  <c r="AX92" i="209"/>
  <c r="AX296" i="209"/>
  <c r="AX24" i="209"/>
  <c r="AX457" i="205"/>
  <c r="AX260" i="205"/>
  <c r="AX408" i="205"/>
  <c r="AX493" i="224"/>
  <c r="AX73" i="219"/>
  <c r="AX393" i="219"/>
  <c r="AX97" i="219"/>
  <c r="AX318" i="219"/>
  <c r="AX433" i="218"/>
  <c r="AX201" i="218"/>
  <c r="AX430" i="218"/>
  <c r="AX167" i="207"/>
  <c r="AX418" i="220"/>
  <c r="AX33" i="223"/>
  <c r="AX499" i="223"/>
  <c r="AX466" i="211"/>
  <c r="AX282" i="211"/>
  <c r="AX162" i="216"/>
  <c r="AX342" i="205"/>
  <c r="AX484" i="218"/>
  <c r="AX90" i="209"/>
  <c r="AX145" i="209"/>
  <c r="AX216" i="209"/>
  <c r="AX322" i="209"/>
  <c r="AX224" i="205"/>
  <c r="AX73" i="205"/>
  <c r="AX439" i="224"/>
  <c r="AX393" i="224"/>
  <c r="AX271" i="224"/>
  <c r="AX314" i="224"/>
  <c r="AX517" i="219"/>
  <c r="AX485" i="218"/>
  <c r="AX308" i="218"/>
  <c r="AX486" i="218"/>
  <c r="AX27" i="207"/>
  <c r="AX287" i="207"/>
  <c r="AX104" i="220"/>
  <c r="AX115" i="223"/>
  <c r="AX435" i="223"/>
  <c r="AX173" i="211"/>
  <c r="AX191" i="211"/>
  <c r="AX378" i="211"/>
  <c r="AX171" i="220"/>
  <c r="AX63" i="223"/>
  <c r="AX124" i="209"/>
  <c r="AX221" i="209"/>
  <c r="AX357" i="205"/>
  <c r="AX327" i="205"/>
  <c r="AX345" i="205"/>
  <c r="AX295" i="224"/>
  <c r="AX73" i="224"/>
  <c r="AX143" i="224"/>
  <c r="AX343" i="219"/>
  <c r="AX277" i="219"/>
  <c r="AX321" i="219"/>
  <c r="AX32" i="219"/>
  <c r="AX293" i="218"/>
  <c r="AX121" i="220"/>
  <c r="AX119" i="220"/>
  <c r="AX123" i="211"/>
  <c r="AX400" i="211"/>
  <c r="AX441" i="216"/>
  <c r="AX476" i="209"/>
  <c r="AX57" i="219"/>
  <c r="AX256" i="219"/>
  <c r="AX39" i="219"/>
  <c r="AX478" i="219"/>
  <c r="AX143" i="219"/>
  <c r="AX451" i="219"/>
  <c r="AX144" i="219"/>
  <c r="AX120" i="219"/>
  <c r="AX20" i="218"/>
  <c r="AX55" i="218"/>
  <c r="AX262" i="218"/>
  <c r="AX430" i="207"/>
  <c r="AX24" i="220"/>
  <c r="AX311" i="223"/>
  <c r="AX66" i="216"/>
  <c r="AX462" i="205"/>
  <c r="AX269" i="219"/>
  <c r="AX82" i="223"/>
  <c r="AX82" i="209"/>
  <c r="AX210" i="209"/>
  <c r="AX275" i="209"/>
  <c r="AX126" i="205"/>
  <c r="AX518" i="205"/>
  <c r="AX68" i="224"/>
  <c r="AX216" i="224"/>
  <c r="AX498" i="219"/>
  <c r="AX320" i="219"/>
  <c r="AX219" i="219"/>
  <c r="AX362" i="219"/>
  <c r="AX246" i="219"/>
  <c r="AX492" i="219"/>
  <c r="AX326" i="218"/>
  <c r="AX199" i="207"/>
  <c r="AX301" i="220"/>
  <c r="AX87" i="223"/>
  <c r="AX135" i="223"/>
  <c r="AX448" i="216"/>
  <c r="AX50" i="216"/>
  <c r="AX328" i="209"/>
  <c r="AX297" i="209"/>
  <c r="AX98" i="209"/>
  <c r="AX178" i="209"/>
  <c r="AX235" i="209"/>
  <c r="AX241" i="205"/>
  <c r="AX395" i="205"/>
  <c r="AX98" i="205"/>
  <c r="AX505" i="224"/>
  <c r="AX13" i="224"/>
  <c r="AX433" i="224"/>
  <c r="AX488" i="219"/>
  <c r="AX140" i="219"/>
  <c r="AX428" i="219"/>
  <c r="AX53" i="219"/>
  <c r="AX243" i="219"/>
  <c r="AX465" i="219"/>
  <c r="AX111" i="219"/>
  <c r="AX374" i="218"/>
  <c r="AX336" i="218"/>
  <c r="AX269" i="220"/>
  <c r="AX92" i="220"/>
  <c r="AX500" i="223"/>
  <c r="AX289" i="223"/>
  <c r="AX90" i="223"/>
  <c r="AX154" i="223"/>
  <c r="AX146" i="223"/>
  <c r="AX202" i="223"/>
  <c r="AX475" i="223"/>
  <c r="AX84" i="223"/>
  <c r="AX58" i="223"/>
  <c r="AX78" i="211"/>
  <c r="AX98" i="211"/>
  <c r="AX163" i="209"/>
  <c r="AX237" i="223"/>
  <c r="AX158" i="209"/>
  <c r="AX415" i="209"/>
  <c r="AX26" i="209"/>
  <c r="AX114" i="205"/>
  <c r="AX480" i="205"/>
  <c r="AX218" i="205"/>
  <c r="AX184" i="205"/>
  <c r="AX428" i="224"/>
  <c r="AX81" i="219"/>
  <c r="AX332" i="219"/>
  <c r="AX216" i="218"/>
  <c r="AX99" i="218"/>
  <c r="AX321" i="218"/>
  <c r="AX169" i="207"/>
  <c r="AX155" i="207"/>
  <c r="AX309" i="220"/>
  <c r="AX253" i="223"/>
  <c r="AX121" i="223"/>
  <c r="AX426" i="223"/>
  <c r="AX194" i="216"/>
  <c r="AX40" i="216"/>
  <c r="AX20" i="216"/>
  <c r="AX496" i="209"/>
  <c r="AX86" i="224"/>
  <c r="AX459" i="219"/>
  <c r="AX160" i="218"/>
  <c r="AX358" i="224"/>
  <c r="AX362" i="224"/>
  <c r="AX61" i="224"/>
  <c r="AX346" i="223"/>
  <c r="AX126" i="220"/>
  <c r="AX349" i="224"/>
  <c r="AX186" i="207"/>
  <c r="AX352" i="207"/>
  <c r="AX411" i="207"/>
  <c r="AX309" i="209"/>
  <c r="AX36" i="224"/>
  <c r="AX116" i="224"/>
  <c r="AX482" i="224"/>
  <c r="AX40" i="223"/>
  <c r="AX118" i="209"/>
  <c r="AX407" i="209"/>
  <c r="AX213" i="209"/>
  <c r="AX222" i="205"/>
  <c r="AX367" i="224"/>
  <c r="AX305" i="219"/>
  <c r="AX146" i="219"/>
  <c r="AX288" i="219"/>
  <c r="AX365" i="219"/>
  <c r="AX302" i="219"/>
  <c r="AX106" i="219"/>
  <c r="AX492" i="218"/>
  <c r="AX312" i="207"/>
  <c r="AX165" i="207"/>
  <c r="AX430" i="220"/>
  <c r="AX112" i="220"/>
  <c r="AX309" i="223"/>
  <c r="AX299" i="216"/>
  <c r="AX43" i="216"/>
  <c r="AX73" i="216"/>
  <c r="AX97" i="209"/>
  <c r="AX199" i="209"/>
  <c r="AX450" i="209"/>
  <c r="AX261" i="209"/>
  <c r="AX347" i="209"/>
  <c r="AX100" i="205"/>
  <c r="AX330" i="224"/>
  <c r="AX50" i="209"/>
  <c r="AX16" i="209"/>
  <c r="AX173" i="209"/>
  <c r="AX82" i="205"/>
  <c r="AX500" i="205"/>
  <c r="AX135" i="224"/>
  <c r="AX30" i="224"/>
  <c r="AX319" i="219"/>
  <c r="AX376" i="219"/>
  <c r="AX228" i="218"/>
  <c r="AX311" i="207"/>
  <c r="AX129" i="207"/>
  <c r="AX408" i="207"/>
  <c r="AX326" i="207"/>
  <c r="AX177" i="220"/>
  <c r="AX257" i="220"/>
  <c r="AX116" i="220"/>
  <c r="AX365" i="220"/>
  <c r="AX255" i="223"/>
  <c r="AX122" i="211"/>
  <c r="AX70" i="211"/>
  <c r="AX392" i="211"/>
  <c r="AX325" i="216"/>
  <c r="AX480" i="216"/>
  <c r="AX383" i="216"/>
  <c r="AX132" i="209"/>
  <c r="AX339" i="209"/>
  <c r="AX408" i="209"/>
  <c r="AX430" i="205"/>
  <c r="AX40" i="205"/>
  <c r="AX158" i="205"/>
  <c r="AX21" i="224"/>
  <c r="AX347" i="224"/>
  <c r="AX158" i="224"/>
  <c r="AX302" i="224"/>
  <c r="AX84" i="222"/>
  <c r="AX354" i="219"/>
  <c r="AX369" i="219"/>
  <c r="AX179" i="219"/>
  <c r="AX82" i="219"/>
  <c r="AX481" i="219"/>
  <c r="AX440" i="219"/>
  <c r="AX83" i="219"/>
  <c r="AX23" i="218"/>
  <c r="AX287" i="218"/>
  <c r="AX243" i="218"/>
  <c r="AX179" i="218"/>
  <c r="AX330" i="218"/>
  <c r="AX74" i="218"/>
  <c r="AX278" i="218"/>
  <c r="AX319" i="218"/>
  <c r="AX286" i="207"/>
  <c r="AX460" i="207"/>
  <c r="AX469" i="207"/>
  <c r="AX490" i="223"/>
  <c r="AX318" i="211"/>
  <c r="AX54" i="211"/>
  <c r="AX171" i="211"/>
  <c r="AX192" i="216"/>
  <c r="AX238" i="209"/>
  <c r="AX403" i="209"/>
  <c r="AX128" i="209"/>
  <c r="AX273" i="205"/>
  <c r="AX33" i="205"/>
  <c r="AX122" i="224"/>
  <c r="AX233" i="224"/>
  <c r="AX50" i="224"/>
  <c r="AX69" i="224"/>
  <c r="AX29" i="222"/>
  <c r="AX294" i="219"/>
  <c r="AX348" i="219"/>
  <c r="AX409" i="219"/>
  <c r="AX166" i="219"/>
  <c r="AX240" i="219"/>
  <c r="AX221" i="219"/>
  <c r="AX21" i="219"/>
  <c r="AX376" i="218"/>
  <c r="AX459" i="218"/>
  <c r="AX133" i="218"/>
  <c r="AX473" i="218"/>
  <c r="AX324" i="218"/>
  <c r="AX16" i="220"/>
  <c r="AX507" i="223"/>
  <c r="AX378" i="223"/>
  <c r="AX279" i="223"/>
  <c r="AX405" i="216"/>
  <c r="AX499" i="216"/>
  <c r="AX32" i="216"/>
  <c r="AX422" i="216"/>
  <c r="AX393" i="209"/>
  <c r="AX494" i="209"/>
  <c r="AX269" i="209"/>
  <c r="AX49" i="209"/>
  <c r="AX16" i="205"/>
  <c r="AX434" i="205"/>
  <c r="AX258" i="205"/>
  <c r="AX229" i="205"/>
  <c r="AX458" i="205"/>
  <c r="AX455" i="224"/>
  <c r="AX119" i="224"/>
  <c r="AX14" i="224"/>
  <c r="AX18" i="222"/>
  <c r="AX203" i="219"/>
  <c r="AX123" i="219"/>
  <c r="AX431" i="219"/>
  <c r="AX26" i="219"/>
  <c r="AX236" i="219"/>
  <c r="AX354" i="218"/>
  <c r="AX49" i="218"/>
  <c r="AX105" i="218"/>
  <c r="AX346" i="218"/>
  <c r="AX406" i="218"/>
  <c r="AX310" i="218"/>
  <c r="AX228" i="207"/>
  <c r="AX168" i="220"/>
  <c r="AX382" i="223"/>
  <c r="AX237" i="211"/>
  <c r="AX152" i="209"/>
  <c r="AX225" i="209"/>
  <c r="AX394" i="209"/>
  <c r="AX187" i="209"/>
  <c r="AX343" i="205"/>
  <c r="AX417" i="205"/>
  <c r="AX275" i="205"/>
  <c r="AX137" i="205"/>
  <c r="AX253" i="205"/>
  <c r="AX338" i="205"/>
  <c r="AX223" i="205"/>
  <c r="AX15" i="224"/>
  <c r="AX72" i="222"/>
  <c r="AX74" i="219"/>
  <c r="AX273" i="219"/>
  <c r="AX250" i="219"/>
  <c r="AX500" i="219"/>
  <c r="AX301" i="219"/>
  <c r="AX363" i="218"/>
  <c r="AX69" i="218"/>
  <c r="AX389" i="218"/>
  <c r="AX136" i="218"/>
  <c r="AX505" i="218"/>
  <c r="AX224" i="218"/>
  <c r="AX39" i="218"/>
  <c r="AX54" i="207"/>
  <c r="AX194" i="207"/>
  <c r="AX193" i="220"/>
  <c r="AX333" i="223"/>
  <c r="AX364" i="223"/>
  <c r="AX34" i="223"/>
  <c r="AX494" i="223"/>
  <c r="AX372" i="223"/>
  <c r="AX85" i="223"/>
  <c r="AX349" i="216"/>
  <c r="AX507" i="216"/>
  <c r="AX234" i="209"/>
  <c r="AX378" i="209"/>
  <c r="AX222" i="209"/>
  <c r="AX344" i="209"/>
  <c r="AX489" i="209"/>
  <c r="AX244" i="209"/>
  <c r="AX449" i="209"/>
  <c r="AX365" i="205"/>
  <c r="AX116" i="205"/>
  <c r="AX464" i="205"/>
  <c r="AX313" i="205"/>
  <c r="AX303" i="205"/>
  <c r="AX370" i="224"/>
  <c r="AX275" i="224"/>
  <c r="AX134" i="219"/>
  <c r="AX392" i="218"/>
  <c r="AX140" i="218"/>
  <c r="AX301" i="218"/>
  <c r="AX114" i="218"/>
  <c r="AX150" i="207"/>
  <c r="AX434" i="207"/>
  <c r="AX156" i="220"/>
  <c r="AX234" i="223"/>
  <c r="AX169" i="223"/>
  <c r="AX227" i="223"/>
  <c r="AX338" i="223"/>
  <c r="AX72" i="211"/>
  <c r="AX51" i="211"/>
  <c r="AX241" i="216"/>
  <c r="AX275" i="216"/>
  <c r="AX39" i="216"/>
  <c r="AX469" i="216"/>
  <c r="AX22" i="216"/>
  <c r="AX352" i="219"/>
  <c r="AX152" i="218"/>
  <c r="AX84" i="207"/>
  <c r="AX503" i="220"/>
  <c r="AX119" i="223"/>
  <c r="AX21" i="223"/>
  <c r="AX284" i="223"/>
  <c r="AX227" i="211"/>
  <c r="AX475" i="211"/>
  <c r="AX418" i="216"/>
  <c r="AX308" i="216"/>
  <c r="AX174" i="219"/>
  <c r="AX282" i="219"/>
  <c r="AX155" i="218"/>
  <c r="AX121" i="209"/>
  <c r="AX325" i="205"/>
  <c r="AX257" i="224"/>
  <c r="AX82" i="220"/>
  <c r="AX127" i="223"/>
  <c r="AX291" i="223"/>
  <c r="AX393" i="223"/>
  <c r="AX174" i="223"/>
  <c r="AX13" i="211"/>
  <c r="AX124" i="211"/>
  <c r="AX344" i="216"/>
  <c r="AX205" i="216"/>
  <c r="AX48" i="216"/>
  <c r="AX383" i="219"/>
  <c r="AX356" i="219"/>
  <c r="AX188" i="207"/>
  <c r="AX289" i="207"/>
  <c r="AX259" i="209"/>
  <c r="AX257" i="209"/>
  <c r="AX101" i="219"/>
  <c r="AX298" i="219"/>
  <c r="AX157" i="219"/>
  <c r="AX341" i="218"/>
  <c r="AX202" i="218"/>
  <c r="AX66" i="209"/>
  <c r="AX353" i="209"/>
  <c r="AX482" i="209"/>
  <c r="AX458" i="209"/>
  <c r="AX175" i="209"/>
  <c r="AX80" i="209"/>
  <c r="AX38" i="209"/>
  <c r="AX520" i="205"/>
  <c r="AX404" i="205"/>
  <c r="AX409" i="205"/>
  <c r="AX160" i="205"/>
  <c r="AX219" i="205"/>
  <c r="AX142" i="224"/>
  <c r="AX205" i="224"/>
  <c r="AX149" i="224"/>
  <c r="AX414" i="224"/>
  <c r="AX502" i="219"/>
  <c r="AX333" i="219"/>
  <c r="AX515" i="219"/>
  <c r="AX20" i="219"/>
  <c r="AX441" i="219"/>
  <c r="AX105" i="219"/>
  <c r="AX247" i="218"/>
  <c r="AX121" i="218"/>
  <c r="AX377" i="218"/>
  <c r="AX205" i="218"/>
  <c r="AX438" i="218"/>
  <c r="AX508" i="218"/>
  <c r="AX66" i="207"/>
  <c r="AX331" i="207"/>
  <c r="AX284" i="220"/>
  <c r="AX221" i="223"/>
  <c r="AX160" i="223"/>
  <c r="AX299" i="211"/>
  <c r="AX273" i="211"/>
  <c r="AX150" i="211"/>
  <c r="AX213" i="216"/>
  <c r="AX257" i="216"/>
  <c r="AX316" i="209"/>
  <c r="AX370" i="205"/>
  <c r="AX386" i="219"/>
  <c r="AX384" i="219"/>
  <c r="AX367" i="218"/>
  <c r="AX14" i="209"/>
  <c r="AX305" i="209"/>
  <c r="AX119" i="209"/>
  <c r="AX125" i="209"/>
  <c r="AX143" i="205"/>
  <c r="AX155" i="205"/>
  <c r="AX445" i="205"/>
  <c r="AX305" i="205"/>
  <c r="AX390" i="205"/>
  <c r="AX278" i="224"/>
  <c r="AX336" i="224"/>
  <c r="AX293" i="224"/>
  <c r="AX497" i="224"/>
  <c r="AX443" i="224"/>
  <c r="AX394" i="219"/>
  <c r="AX452" i="219"/>
  <c r="AX290" i="219"/>
  <c r="AX477" i="219"/>
  <c r="AX116" i="219"/>
  <c r="AX230" i="219"/>
  <c r="AX25" i="219"/>
  <c r="AX22" i="218"/>
  <c r="AX104" i="218"/>
  <c r="AX257" i="207"/>
  <c r="AX82" i="207"/>
  <c r="AX57" i="207"/>
  <c r="AX18" i="220"/>
  <c r="AX502" i="223"/>
  <c r="AX171" i="223"/>
  <c r="AX396" i="223"/>
  <c r="AX222" i="211"/>
  <c r="AX38" i="216"/>
  <c r="AX262" i="219"/>
  <c r="AX220" i="207"/>
  <c r="AX139" i="209"/>
  <c r="AX432" i="218"/>
  <c r="AX210" i="218"/>
  <c r="AX128" i="218"/>
  <c r="AX481" i="209"/>
  <c r="AX87" i="209"/>
  <c r="AX41" i="209"/>
  <c r="AX422" i="209"/>
  <c r="AX315" i="209"/>
  <c r="AX154" i="205"/>
  <c r="AX140" i="205"/>
  <c r="AX490" i="224"/>
  <c r="AX146" i="224"/>
  <c r="AX361" i="224"/>
  <c r="AX310" i="224"/>
  <c r="AX226" i="224"/>
  <c r="AX230" i="224"/>
  <c r="AX220" i="219"/>
  <c r="AX486" i="219"/>
  <c r="AX99" i="219"/>
  <c r="AX329" i="219"/>
  <c r="AX439" i="218"/>
  <c r="AX174" i="218"/>
  <c r="AX191" i="218"/>
  <c r="AX388" i="218"/>
  <c r="AX467" i="218"/>
  <c r="AX81" i="218"/>
  <c r="AX493" i="218"/>
  <c r="AX260" i="207"/>
  <c r="AX432" i="207"/>
  <c r="AX491" i="207"/>
  <c r="AX371" i="223"/>
  <c r="AX148" i="223"/>
  <c r="AX150" i="223"/>
  <c r="AX294" i="211"/>
  <c r="AX25" i="216"/>
  <c r="AX24" i="216"/>
  <c r="AX165" i="209"/>
  <c r="AX358" i="209"/>
  <c r="AX366" i="209"/>
  <c r="AX171" i="205"/>
  <c r="AX178" i="205"/>
  <c r="AX496" i="205"/>
  <c r="AX427" i="205"/>
  <c r="AX295" i="205"/>
  <c r="AX277" i="224"/>
  <c r="AX254" i="224"/>
  <c r="AX375" i="219"/>
  <c r="AX178" i="218"/>
  <c r="AX373" i="218"/>
  <c r="AX501" i="218"/>
  <c r="AX447" i="207"/>
  <c r="AX501" i="207"/>
  <c r="AX110" i="207"/>
  <c r="AX354" i="223"/>
  <c r="AX185" i="223"/>
  <c r="AX510" i="223"/>
  <c r="AX509" i="211"/>
  <c r="AX224" i="220"/>
  <c r="AX242" i="209"/>
  <c r="AX75" i="209"/>
  <c r="AX390" i="209"/>
  <c r="AX80" i="205"/>
  <c r="AX423" i="205"/>
  <c r="AX108" i="205"/>
  <c r="AX241" i="224"/>
  <c r="AX69" i="222"/>
  <c r="AX410" i="219"/>
  <c r="AX401" i="219"/>
  <c r="AX493" i="219"/>
  <c r="AX200" i="219"/>
  <c r="AX14" i="219"/>
  <c r="AX389" i="219"/>
  <c r="AX440" i="218"/>
  <c r="AX274" i="218"/>
  <c r="AX235" i="223"/>
  <c r="AX128" i="224"/>
  <c r="AX137" i="224"/>
  <c r="AX489" i="224"/>
  <c r="AX126" i="222"/>
  <c r="AX293" i="222"/>
  <c r="AX98" i="222"/>
  <c r="AX381" i="212"/>
  <c r="AX471" i="212"/>
  <c r="AX173" i="212"/>
  <c r="AX23" i="212"/>
  <c r="AX187" i="212"/>
  <c r="AX421" i="212"/>
  <c r="AX72" i="216"/>
  <c r="AX335" i="224"/>
  <c r="AX518" i="216"/>
  <c r="AX120" i="216"/>
  <c r="AX423" i="224"/>
  <c r="AX333" i="224"/>
  <c r="AX46" i="224"/>
  <c r="AX86" i="216"/>
  <c r="AX415" i="224"/>
  <c r="AX52" i="224"/>
  <c r="AX393" i="215"/>
  <c r="AX442" i="215"/>
  <c r="AX26" i="216"/>
  <c r="AX491" i="224"/>
  <c r="AX335" i="216"/>
  <c r="AX448" i="224"/>
  <c r="AX329" i="224"/>
  <c r="AX357" i="224"/>
  <c r="AX476" i="224"/>
  <c r="AX405" i="220"/>
  <c r="AX341" i="220"/>
  <c r="AX490" i="216"/>
  <c r="AX31" i="224"/>
  <c r="AX194" i="211"/>
  <c r="AX240" i="208"/>
  <c r="AX439" i="208"/>
  <c r="AX380" i="208"/>
  <c r="AX115" i="208"/>
  <c r="AX391" i="208"/>
  <c r="AX282" i="208"/>
  <c r="AX441" i="208"/>
  <c r="AX422" i="221"/>
  <c r="AX93" i="221"/>
  <c r="AX187" i="221"/>
  <c r="AX516" i="224"/>
  <c r="AX17" i="216"/>
  <c r="AX167" i="216"/>
  <c r="AX49" i="216"/>
  <c r="AX304" i="212"/>
  <c r="AX378" i="212"/>
  <c r="AX384" i="212"/>
  <c r="AX102" i="212"/>
  <c r="AX20" i="223"/>
  <c r="AX355" i="223"/>
  <c r="AX44" i="218"/>
  <c r="AX515" i="218"/>
  <c r="AX167" i="218"/>
  <c r="AX481" i="211"/>
  <c r="AX358" i="208"/>
  <c r="AX47" i="208"/>
  <c r="AX185" i="218"/>
  <c r="AX125" i="218"/>
  <c r="AX132" i="208"/>
  <c r="AX271" i="214"/>
  <c r="AX516" i="209"/>
  <c r="AX369" i="224"/>
  <c r="AX184" i="218"/>
  <c r="AX153" i="218"/>
  <c r="AX158" i="217"/>
  <c r="AX508" i="224"/>
  <c r="AX78" i="218"/>
  <c r="AX12" i="220"/>
  <c r="AX108" i="209"/>
  <c r="AX59" i="205"/>
  <c r="AX89" i="205"/>
  <c r="AX495" i="205"/>
  <c r="AX498" i="205"/>
  <c r="AX445" i="224"/>
  <c r="AX51" i="224"/>
  <c r="AX352" i="224"/>
  <c r="AX243" i="224"/>
  <c r="AX506" i="219"/>
  <c r="AX476" i="219"/>
  <c r="AX424" i="219"/>
  <c r="AX150" i="219"/>
  <c r="AX221" i="218"/>
  <c r="AX64" i="218"/>
  <c r="AX463" i="218"/>
  <c r="AX248" i="218"/>
  <c r="AX517" i="212"/>
  <c r="AX462" i="207"/>
  <c r="AX294" i="223"/>
  <c r="AX22" i="211"/>
  <c r="AX393" i="211"/>
  <c r="AX404" i="209"/>
  <c r="AX318" i="209"/>
  <c r="AX355" i="205"/>
  <c r="AX109" i="205"/>
  <c r="AX54" i="224"/>
  <c r="AX59" i="224"/>
  <c r="AX238" i="224"/>
  <c r="AX47" i="219"/>
  <c r="AX169" i="219"/>
  <c r="AX509" i="219"/>
  <c r="AX119" i="219"/>
  <c r="AX161" i="218"/>
  <c r="AX121" i="207"/>
  <c r="AX407" i="207"/>
  <c r="AX343" i="207"/>
  <c r="AX224" i="223"/>
  <c r="AX158" i="223"/>
  <c r="AX296" i="211"/>
  <c r="AX189" i="211"/>
  <c r="AX138" i="208"/>
  <c r="AX499" i="214"/>
  <c r="AX424" i="210"/>
  <c r="AX149" i="210"/>
  <c r="AX89" i="216"/>
  <c r="AX209" i="216"/>
  <c r="AX22" i="217"/>
  <c r="AX306" i="209"/>
  <c r="AX352" i="209"/>
  <c r="AX426" i="205"/>
  <c r="AX78" i="205"/>
  <c r="AX489" i="205"/>
  <c r="AX42" i="205"/>
  <c r="AX457" i="224"/>
  <c r="AX104" i="224"/>
  <c r="AX145" i="224"/>
  <c r="AX20" i="224"/>
  <c r="AX29" i="224"/>
  <c r="AX33" i="224"/>
  <c r="AX250" i="224"/>
  <c r="AX237" i="224"/>
  <c r="AX226" i="219"/>
  <c r="AX460" i="219"/>
  <c r="AX15" i="219"/>
  <c r="AX371" i="219"/>
  <c r="AX209" i="218"/>
  <c r="AX82" i="218"/>
  <c r="AX208" i="207"/>
  <c r="AX338" i="207"/>
  <c r="AX100" i="211"/>
  <c r="AX408" i="208"/>
  <c r="AX288" i="216"/>
  <c r="AX288" i="209"/>
  <c r="AX507" i="205"/>
  <c r="AX460" i="205"/>
  <c r="AX364" i="205"/>
  <c r="AX335" i="205"/>
  <c r="AX117" i="224"/>
  <c r="AX223" i="224"/>
  <c r="AX72" i="224"/>
  <c r="AX76" i="224"/>
  <c r="AX160" i="224"/>
  <c r="AX92" i="219"/>
  <c r="AX230" i="218"/>
  <c r="AX497" i="218"/>
  <c r="AX159" i="218"/>
  <c r="AX325" i="218"/>
  <c r="AX447" i="212"/>
  <c r="AX372" i="207"/>
  <c r="AX247" i="207"/>
  <c r="AX51" i="207"/>
  <c r="AX429" i="207"/>
  <c r="AX257" i="223"/>
  <c r="AX461" i="211"/>
  <c r="AX510" i="211"/>
  <c r="AX163" i="211"/>
  <c r="AX512" i="208"/>
  <c r="AX236" i="214"/>
  <c r="AX228" i="210"/>
  <c r="AX305" i="210"/>
  <c r="AX280" i="209"/>
  <c r="AX40" i="209"/>
  <c r="AX414" i="205"/>
  <c r="AX63" i="205"/>
  <c r="AX387" i="205"/>
  <c r="AX329" i="205"/>
  <c r="AX112" i="205"/>
  <c r="AX263" i="224"/>
  <c r="AX451" i="224"/>
  <c r="AX309" i="224"/>
  <c r="AX177" i="224"/>
  <c r="AX262" i="224"/>
  <c r="AX297" i="219"/>
  <c r="AX276" i="218"/>
  <c r="AX398" i="218"/>
  <c r="AX427" i="212"/>
  <c r="AX516" i="207"/>
  <c r="AX81" i="220"/>
  <c r="AX155" i="223"/>
  <c r="AX447" i="211"/>
  <c r="AX68" i="211"/>
  <c r="AX157" i="211"/>
  <c r="AX483" i="209"/>
  <c r="AX259" i="205"/>
  <c r="AX85" i="205"/>
  <c r="AX373" i="205"/>
  <c r="AX238" i="205"/>
  <c r="AX125" i="205"/>
  <c r="AX384" i="224"/>
  <c r="AX509" i="224"/>
  <c r="AX327" i="224"/>
  <c r="AX247" i="224"/>
  <c r="AX408" i="219"/>
  <c r="AX507" i="218"/>
  <c r="AX435" i="212"/>
  <c r="AX359" i="207"/>
  <c r="AX193" i="207"/>
  <c r="AX344" i="207"/>
  <c r="AX513" i="223"/>
  <c r="AX410" i="223"/>
  <c r="AX315" i="223"/>
  <c r="AX506" i="211"/>
  <c r="AX239" i="211"/>
  <c r="AX395" i="211"/>
  <c r="AX229" i="214"/>
  <c r="AX267" i="216"/>
  <c r="AX118" i="216"/>
  <c r="AX486" i="205"/>
  <c r="AX454" i="205"/>
  <c r="AX389" i="205"/>
  <c r="AX332" i="205"/>
  <c r="AX173" i="224"/>
  <c r="AX517" i="224"/>
  <c r="AX100" i="224"/>
  <c r="AX373" i="219"/>
  <c r="AX155" i="219"/>
  <c r="AX424" i="218"/>
  <c r="AX327" i="207"/>
  <c r="AX138" i="207"/>
  <c r="AX310" i="223"/>
  <c r="AX247" i="211"/>
  <c r="AX239" i="208"/>
  <c r="AX250" i="214"/>
  <c r="AX37" i="216"/>
  <c r="AX125" i="216"/>
  <c r="AX134" i="209"/>
  <c r="AX403" i="205"/>
  <c r="AX46" i="205"/>
  <c r="AX168" i="224"/>
  <c r="AX95" i="224"/>
  <c r="AX71" i="219"/>
  <c r="AX50" i="219"/>
  <c r="AX345" i="219"/>
  <c r="AX163" i="219"/>
  <c r="AX476" i="218"/>
  <c r="AX519" i="218"/>
  <c r="AX517" i="218"/>
  <c r="AX343" i="218"/>
  <c r="AX263" i="212"/>
  <c r="AX43" i="207"/>
  <c r="AX139" i="220"/>
  <c r="AX352" i="220"/>
  <c r="AX27" i="211"/>
  <c r="AX289" i="210"/>
  <c r="AX136" i="216"/>
  <c r="AX503" i="209"/>
  <c r="AX230" i="209"/>
  <c r="AX285" i="209"/>
  <c r="AX302" i="209"/>
  <c r="AX450" i="205"/>
  <c r="AX410" i="205"/>
  <c r="AX374" i="205"/>
  <c r="AX176" i="205"/>
  <c r="AX234" i="205"/>
  <c r="AX387" i="224"/>
  <c r="AX417" i="224"/>
  <c r="AX92" i="224"/>
  <c r="AX320" i="224"/>
  <c r="AX331" i="224"/>
  <c r="AX469" i="224"/>
  <c r="AX246" i="224"/>
  <c r="AX299" i="219"/>
  <c r="AX277" i="218"/>
  <c r="AX474" i="218"/>
  <c r="AX491" i="218"/>
  <c r="AX441" i="218"/>
  <c r="AX103" i="215"/>
  <c r="AX359" i="212"/>
  <c r="AX219" i="207"/>
  <c r="AX148" i="220"/>
  <c r="AX425" i="223"/>
  <c r="AX219" i="211"/>
  <c r="AX433" i="211"/>
  <c r="AX141" i="211"/>
  <c r="AX154" i="211"/>
  <c r="AX254" i="210"/>
  <c r="AX46" i="209"/>
  <c r="AX424" i="209"/>
  <c r="AX478" i="209"/>
  <c r="AX493" i="209"/>
  <c r="AX17" i="205"/>
  <c r="AX311" i="205"/>
  <c r="AX133" i="205"/>
  <c r="AX148" i="224"/>
  <c r="AX41" i="224"/>
  <c r="AX319" i="224"/>
  <c r="AX350" i="224"/>
  <c r="AX372" i="224"/>
  <c r="AX425" i="219"/>
  <c r="AX59" i="219"/>
  <c r="AX364" i="219"/>
  <c r="AX61" i="218"/>
  <c r="AX50" i="218"/>
  <c r="AX251" i="218"/>
  <c r="AX246" i="218"/>
  <c r="AX26" i="218"/>
  <c r="AX122" i="218"/>
  <c r="AX421" i="218"/>
  <c r="AX329" i="223"/>
  <c r="AX496" i="211"/>
  <c r="AX272" i="211"/>
  <c r="AX48" i="208"/>
  <c r="AX180" i="210"/>
  <c r="AX278" i="209"/>
  <c r="AX172" i="205"/>
  <c r="AX424" i="205"/>
  <c r="AX397" i="205"/>
  <c r="AX330" i="205"/>
  <c r="AX18" i="224"/>
  <c r="AX280" i="224"/>
  <c r="AX316" i="224"/>
  <c r="AX355" i="224"/>
  <c r="AX316" i="219"/>
  <c r="AX120" i="218"/>
  <c r="AX76" i="218"/>
  <c r="AX65" i="212"/>
  <c r="AX409" i="207"/>
  <c r="AX365" i="211"/>
  <c r="AX31" i="211"/>
  <c r="AX107" i="216"/>
  <c r="AX469" i="205"/>
  <c r="AX14" i="205"/>
  <c r="AX331" i="205"/>
  <c r="AX298" i="224"/>
  <c r="AX194" i="224"/>
  <c r="AX353" i="224"/>
  <c r="AX375" i="224"/>
  <c r="AX411" i="224"/>
  <c r="AX429" i="224"/>
  <c r="AX74" i="224"/>
  <c r="AX251" i="219"/>
  <c r="AX35" i="219"/>
  <c r="AX479" i="219"/>
  <c r="AX416" i="218"/>
  <c r="AX369" i="218"/>
  <c r="AX35" i="218"/>
  <c r="AX495" i="218"/>
  <c r="AX242" i="218"/>
  <c r="AX197" i="218"/>
  <c r="AX112" i="218"/>
  <c r="AX482" i="218"/>
  <c r="AX231" i="218"/>
  <c r="AX339" i="218"/>
  <c r="AX481" i="218"/>
  <c r="AX356" i="212"/>
  <c r="AX21" i="207"/>
  <c r="AX371" i="207"/>
  <c r="AX329" i="207"/>
  <c r="AX421" i="223"/>
  <c r="AX482" i="223"/>
  <c r="AX82" i="211"/>
  <c r="AX429" i="211"/>
  <c r="AX359" i="208"/>
  <c r="AX515" i="208"/>
  <c r="AX362" i="214"/>
  <c r="AX258" i="216"/>
  <c r="AX186" i="216"/>
  <c r="AX94" i="216"/>
  <c r="AX129" i="209"/>
  <c r="AX184" i="209"/>
  <c r="AX86" i="205"/>
  <c r="AX320" i="205"/>
  <c r="AX103" i="205"/>
  <c r="AX192" i="205"/>
  <c r="AX376" i="205"/>
  <c r="AX459" i="224"/>
  <c r="AX156" i="224"/>
  <c r="AX40" i="224"/>
  <c r="AX219" i="224"/>
  <c r="AX413" i="224"/>
  <c r="AX374" i="224"/>
  <c r="AX403" i="219"/>
  <c r="AX270" i="219"/>
  <c r="AX93" i="218"/>
  <c r="AX298" i="218"/>
  <c r="AX223" i="207"/>
  <c r="AX410" i="207"/>
  <c r="AX269" i="223"/>
  <c r="AX213" i="211"/>
  <c r="AX128" i="211"/>
  <c r="AX304" i="211"/>
  <c r="AX155" i="209"/>
  <c r="AX485" i="209"/>
  <c r="AX440" i="209"/>
  <c r="AX237" i="209"/>
  <c r="AX429" i="209"/>
  <c r="AX216" i="205"/>
  <c r="AX49" i="205"/>
  <c r="AX88" i="205"/>
  <c r="AX129" i="205"/>
  <c r="AX235" i="205"/>
  <c r="AX306" i="224"/>
  <c r="AX452" i="224"/>
  <c r="AX488" i="224"/>
  <c r="AX446" i="224"/>
  <c r="AX495" i="224"/>
  <c r="AX486" i="224"/>
  <c r="AX279" i="219"/>
  <c r="AX499" i="219"/>
  <c r="AX344" i="219"/>
  <c r="AX461" i="219"/>
  <c r="AX292" i="218"/>
  <c r="AX387" i="218"/>
  <c r="AX162" i="207"/>
  <c r="AX163" i="220"/>
  <c r="AX505" i="223"/>
  <c r="AX508" i="211"/>
  <c r="AX63" i="211"/>
  <c r="AX23" i="209"/>
  <c r="AX25" i="209"/>
  <c r="AX21" i="222"/>
  <c r="AX324" i="222"/>
  <c r="AX190" i="222"/>
  <c r="AX172" i="222"/>
  <c r="AX374" i="222"/>
  <c r="AX492" i="222"/>
  <c r="AX417" i="212"/>
  <c r="AX182" i="212"/>
  <c r="AX394" i="212"/>
  <c r="AX326" i="212"/>
  <c r="AX80" i="212"/>
  <c r="AX236" i="212"/>
  <c r="AX196" i="212"/>
  <c r="AX422" i="212"/>
  <c r="AX159" i="212"/>
  <c r="AX49" i="223"/>
  <c r="AX177" i="216"/>
  <c r="AX395" i="223"/>
  <c r="AX126" i="216"/>
  <c r="AX513" i="222"/>
  <c r="AX187" i="222"/>
  <c r="AX405" i="222"/>
  <c r="AX435" i="222"/>
  <c r="AX148" i="222"/>
  <c r="AX308" i="212"/>
  <c r="AX199" i="212"/>
  <c r="AX332" i="212"/>
  <c r="AX389" i="212"/>
  <c r="AX30" i="212"/>
  <c r="AX54" i="212"/>
  <c r="AX374" i="212"/>
  <c r="AX264" i="212"/>
  <c r="AX105" i="212"/>
  <c r="AX485" i="212"/>
  <c r="AX185" i="212"/>
  <c r="AX228" i="220"/>
  <c r="AX150" i="220"/>
  <c r="AX163" i="223"/>
  <c r="AX484" i="211"/>
  <c r="AX454" i="208"/>
  <c r="AX304" i="208"/>
  <c r="AX289" i="208"/>
  <c r="AX196" i="208"/>
  <c r="AX146" i="216"/>
  <c r="AX420" i="223"/>
  <c r="AX55" i="223"/>
  <c r="AX361" i="223"/>
  <c r="AX172" i="223"/>
  <c r="AX192" i="223"/>
  <c r="AX95" i="211"/>
  <c r="AX364" i="216"/>
  <c r="AX218" i="222"/>
  <c r="AX401" i="222"/>
  <c r="AX115" i="222"/>
  <c r="AX347" i="222"/>
  <c r="AX56" i="222"/>
  <c r="AX21" i="212"/>
  <c r="AX27" i="212"/>
  <c r="AX180" i="212"/>
  <c r="AX337" i="212"/>
  <c r="AX132" i="212"/>
  <c r="AX380" i="212"/>
  <c r="AX67" i="223"/>
  <c r="AX191" i="223"/>
  <c r="AX219" i="223"/>
  <c r="AX276" i="223"/>
  <c r="AX123" i="216"/>
  <c r="AX514" i="211"/>
  <c r="AX138" i="211"/>
  <c r="AX398" i="211"/>
  <c r="AX200" i="212"/>
  <c r="AX214" i="212"/>
  <c r="AX187" i="211"/>
  <c r="AX324" i="211"/>
  <c r="AX64" i="216"/>
  <c r="AX37" i="223"/>
  <c r="AX460" i="223"/>
  <c r="AX465" i="216"/>
  <c r="AX325" i="214"/>
  <c r="AX139" i="213"/>
  <c r="AX23" i="213"/>
  <c r="AX465" i="213"/>
  <c r="AX112" i="213"/>
  <c r="AX74" i="213"/>
  <c r="AX409" i="221"/>
  <c r="AX258" i="221"/>
  <c r="AX179" i="221"/>
  <c r="AX503" i="221"/>
  <c r="AX500" i="221"/>
  <c r="AX302" i="214"/>
  <c r="AX125" i="214"/>
  <c r="AX153" i="214"/>
  <c r="AX507" i="214"/>
  <c r="AX491" i="214"/>
  <c r="AX161" i="210"/>
  <c r="AX371" i="209"/>
  <c r="AX102" i="218"/>
  <c r="AX143" i="212"/>
  <c r="AX277" i="209"/>
  <c r="AX56" i="209"/>
  <c r="AX426" i="209"/>
  <c r="AX150" i="205"/>
  <c r="AX205" i="205"/>
  <c r="AX34" i="224"/>
  <c r="AX83" i="224"/>
  <c r="AX23" i="224"/>
  <c r="AX47" i="220"/>
  <c r="AX206" i="219"/>
  <c r="AX495" i="219"/>
  <c r="AX154" i="219"/>
  <c r="AX363" i="209"/>
  <c r="AX484" i="209"/>
  <c r="AX37" i="224"/>
  <c r="AX416" i="219"/>
  <c r="AX180" i="219"/>
  <c r="AX140" i="222"/>
  <c r="AX348" i="212"/>
  <c r="AX185" i="209"/>
  <c r="AX76" i="209"/>
  <c r="AX162" i="209"/>
  <c r="AX281" i="209"/>
  <c r="AX211" i="205"/>
  <c r="AX165" i="224"/>
  <c r="AX221" i="224"/>
  <c r="AX53" i="224"/>
  <c r="AX185" i="224"/>
  <c r="AX107" i="224"/>
  <c r="AX114" i="224"/>
  <c r="AX177" i="219"/>
  <c r="AX281" i="219"/>
  <c r="AX124" i="223"/>
  <c r="AX376" i="223"/>
  <c r="AX129" i="211"/>
  <c r="AX408" i="211"/>
  <c r="AX278" i="213"/>
  <c r="AX474" i="213"/>
  <c r="AX228" i="209"/>
  <c r="AX255" i="209"/>
  <c r="AX279" i="224"/>
  <c r="AX112" i="224"/>
  <c r="AX239" i="224"/>
  <c r="AX155" i="224"/>
  <c r="AX284" i="219"/>
  <c r="AX247" i="209"/>
  <c r="AX373" i="209"/>
  <c r="AX106" i="209"/>
  <c r="AX418" i="209"/>
  <c r="AX84" i="209"/>
  <c r="AX372" i="205"/>
  <c r="AX58" i="209"/>
  <c r="AX449" i="220"/>
  <c r="AX207" i="209"/>
  <c r="AX460" i="209"/>
  <c r="AX375" i="209"/>
  <c r="AX501" i="209"/>
  <c r="AX61" i="209"/>
  <c r="AX319" i="205"/>
  <c r="AX466" i="224"/>
  <c r="AX56" i="219"/>
  <c r="AX514" i="219"/>
  <c r="AX353" i="219"/>
  <c r="AX193" i="219"/>
  <c r="AX309" i="219"/>
  <c r="AX381" i="219"/>
  <c r="AX156" i="218"/>
  <c r="AX192" i="212"/>
  <c r="AX325" i="212"/>
  <c r="AX235" i="207"/>
  <c r="AX465" i="207"/>
  <c r="AX205" i="209"/>
  <c r="AX85" i="224"/>
  <c r="AX226" i="218"/>
  <c r="AX22" i="209"/>
  <c r="AX401" i="209"/>
  <c r="AX411" i="209"/>
  <c r="AX31" i="209"/>
  <c r="AX89" i="209"/>
  <c r="AX13" i="205"/>
  <c r="AX39" i="205"/>
  <c r="AX460" i="224"/>
  <c r="AX325" i="224"/>
  <c r="AX481" i="224"/>
  <c r="AX388" i="224"/>
  <c r="AX90" i="224"/>
  <c r="AX297" i="224"/>
  <c r="AX323" i="219"/>
  <c r="AX169" i="209"/>
  <c r="AX321" i="209"/>
  <c r="AX498" i="209"/>
  <c r="AX467" i="209"/>
  <c r="AX81" i="209"/>
  <c r="AX65" i="209"/>
  <c r="AX345" i="224"/>
  <c r="AX35" i="224"/>
  <c r="AX182" i="224"/>
  <c r="AX162" i="219"/>
  <c r="AX151" i="209"/>
  <c r="AX348" i="209"/>
  <c r="AX492" i="205"/>
  <c r="AX54" i="205"/>
  <c r="AX400" i="224"/>
  <c r="AX190" i="224"/>
  <c r="AX160" i="219"/>
  <c r="AX492" i="224"/>
  <c r="AX204" i="209"/>
  <c r="AX91" i="209"/>
  <c r="AX369" i="209"/>
  <c r="AX310" i="209"/>
  <c r="AX176" i="209"/>
  <c r="AX492" i="209"/>
  <c r="AX271" i="209"/>
  <c r="AX157" i="209"/>
  <c r="AX386" i="209"/>
  <c r="AX260" i="209"/>
  <c r="AX383" i="224"/>
  <c r="AX236" i="224"/>
  <c r="AX57" i="224"/>
  <c r="AX136" i="219"/>
  <c r="AX29" i="219"/>
  <c r="AX224" i="219"/>
  <c r="AX513" i="219"/>
  <c r="AX88" i="219"/>
  <c r="AX444" i="219"/>
  <c r="AX156" i="219"/>
  <c r="AX361" i="218"/>
  <c r="AX410" i="218"/>
  <c r="AX268" i="222"/>
  <c r="AX323" i="224"/>
  <c r="AX330" i="209"/>
  <c r="AX217" i="209"/>
  <c r="AX465" i="209"/>
  <c r="AX456" i="209"/>
  <c r="AX189" i="205"/>
  <c r="AX24" i="205"/>
  <c r="AX441" i="224"/>
  <c r="AX324" i="219"/>
  <c r="AX258" i="224"/>
  <c r="AX377" i="224"/>
  <c r="AX157" i="224"/>
  <c r="AX125" i="224"/>
  <c r="AX313" i="209"/>
  <c r="AX47" i="209"/>
  <c r="AX51" i="209"/>
  <c r="AX329" i="209"/>
  <c r="AX379" i="209"/>
  <c r="AX169" i="205"/>
  <c r="AX93" i="205"/>
  <c r="AX341" i="224"/>
  <c r="AX39" i="224"/>
  <c r="AX434" i="224"/>
  <c r="AX93" i="224"/>
  <c r="AX131" i="219"/>
  <c r="AX438" i="219"/>
  <c r="AX395" i="219"/>
  <c r="AX447" i="219"/>
  <c r="AX105" i="209"/>
  <c r="AX400" i="205"/>
  <c r="AX500" i="224"/>
  <c r="AX518" i="224"/>
  <c r="AX93" i="214"/>
  <c r="AX400" i="214"/>
  <c r="AX103" i="223"/>
  <c r="AX440" i="217"/>
  <c r="AX264" i="217"/>
  <c r="AX74" i="217"/>
  <c r="AX281" i="217"/>
  <c r="AX465" i="217"/>
  <c r="AX142" i="213"/>
  <c r="AX93" i="213"/>
  <c r="AX43" i="213"/>
  <c r="AX84" i="213"/>
  <c r="AX243" i="213"/>
  <c r="AX207" i="208"/>
  <c r="AX288" i="208"/>
  <c r="AX323" i="208"/>
  <c r="AX157" i="208"/>
  <c r="AX286" i="208"/>
  <c r="AX296" i="208"/>
  <c r="AX418" i="208"/>
  <c r="AX170" i="208"/>
  <c r="AX322" i="221"/>
  <c r="AX486" i="221"/>
  <c r="AX166" i="221"/>
  <c r="AX176" i="221"/>
  <c r="AX223" i="221"/>
  <c r="AX261" i="221"/>
  <c r="AX393" i="221"/>
  <c r="AX246" i="214"/>
  <c r="AX356" i="214"/>
  <c r="AX178" i="214"/>
  <c r="AX194" i="214"/>
  <c r="AX53" i="214"/>
  <c r="AX75" i="214"/>
  <c r="AX464" i="214"/>
  <c r="AX52" i="214"/>
  <c r="AX516" i="215"/>
  <c r="AX457" i="215"/>
  <c r="AX98" i="215"/>
  <c r="AX26" i="210"/>
  <c r="AX440" i="210"/>
  <c r="AX483" i="210"/>
  <c r="AX133" i="210"/>
  <c r="AX179" i="216"/>
  <c r="AX403" i="216"/>
  <c r="AX391" i="216"/>
  <c r="AX332" i="216"/>
  <c r="AX100" i="216"/>
  <c r="AX218" i="219"/>
  <c r="AX231" i="219"/>
  <c r="AX189" i="218"/>
  <c r="AX37" i="218"/>
  <c r="AX273" i="218"/>
  <c r="AX511" i="218"/>
  <c r="AX101" i="218"/>
  <c r="AX480" i="222"/>
  <c r="AX352" i="222"/>
  <c r="AX420" i="222"/>
  <c r="AX505" i="222"/>
  <c r="AX486" i="222"/>
  <c r="AX51" i="212"/>
  <c r="AX81" i="212"/>
  <c r="AX360" i="212"/>
  <c r="AX467" i="212"/>
  <c r="AX107" i="212"/>
  <c r="AX114" i="212"/>
  <c r="AX233" i="212"/>
  <c r="AX291" i="212"/>
  <c r="AX414" i="212"/>
  <c r="AX124" i="212"/>
  <c r="AX70" i="207"/>
  <c r="AX423" i="207"/>
  <c r="AX66" i="223"/>
  <c r="AX125" i="223"/>
  <c r="AX437" i="223"/>
  <c r="AX19" i="223"/>
  <c r="AX303" i="217"/>
  <c r="AX110" i="217"/>
  <c r="AX404" i="217"/>
  <c r="AX14" i="217"/>
  <c r="AX102" i="211"/>
  <c r="AX463" i="211"/>
  <c r="AX439" i="213"/>
  <c r="AX58" i="213"/>
  <c r="AX156" i="213"/>
  <c r="AX337" i="213"/>
  <c r="AX56" i="213"/>
  <c r="AX121" i="213"/>
  <c r="AX269" i="213"/>
  <c r="AX377" i="208"/>
  <c r="AX355" i="208"/>
  <c r="AX105" i="208"/>
  <c r="AX144" i="208"/>
  <c r="AX69" i="208"/>
  <c r="AX261" i="208"/>
  <c r="AX501" i="208"/>
  <c r="AX143" i="208"/>
  <c r="AX417" i="221"/>
  <c r="AX383" i="221"/>
  <c r="AX192" i="221"/>
  <c r="AX392" i="221"/>
  <c r="AX133" i="221"/>
  <c r="AX444" i="214"/>
  <c r="AX211" i="214"/>
  <c r="AX288" i="214"/>
  <c r="AX214" i="215"/>
  <c r="AX172" i="215"/>
  <c r="AX99" i="215"/>
  <c r="AX286" i="215"/>
  <c r="AX104" i="215"/>
  <c r="AX326" i="215"/>
  <c r="AX81" i="210"/>
  <c r="AX372" i="210"/>
  <c r="AX139" i="210"/>
  <c r="AX184" i="210"/>
  <c r="AX514" i="216"/>
  <c r="AX421" i="216"/>
  <c r="AX312" i="219"/>
  <c r="AX152" i="219"/>
  <c r="AX202" i="219"/>
  <c r="AX117" i="218"/>
  <c r="AX305" i="218"/>
  <c r="AX131" i="222"/>
  <c r="AX464" i="222"/>
  <c r="AX458" i="222"/>
  <c r="AX145" i="222"/>
  <c r="AX122" i="222"/>
  <c r="AX260" i="212"/>
  <c r="AX193" i="212"/>
  <c r="AX135" i="212"/>
  <c r="AX363" i="212"/>
  <c r="AX438" i="212"/>
  <c r="AX518" i="212"/>
  <c r="AX335" i="212"/>
  <c r="AX353" i="212"/>
  <c r="AX29" i="212"/>
  <c r="AX219" i="212"/>
  <c r="AX238" i="212"/>
  <c r="AX489" i="212"/>
  <c r="AX497" i="212"/>
  <c r="AX340" i="212"/>
  <c r="AX163" i="212"/>
  <c r="AX500" i="220"/>
  <c r="AX48" i="220"/>
  <c r="AX395" i="220"/>
  <c r="AX131" i="220"/>
  <c r="AX220" i="220"/>
  <c r="AX404" i="220"/>
  <c r="AX176" i="220"/>
  <c r="AX410" i="220"/>
  <c r="AX274" i="223"/>
  <c r="AX95" i="223"/>
  <c r="AX471" i="223"/>
  <c r="AX73" i="223"/>
  <c r="AX83" i="223"/>
  <c r="AX207" i="211"/>
  <c r="AX432" i="211"/>
  <c r="AX88" i="213"/>
  <c r="AX431" i="213"/>
  <c r="AX263" i="213"/>
  <c r="AX110" i="213"/>
  <c r="AX363" i="213"/>
  <c r="AX39" i="213"/>
  <c r="AX306" i="213"/>
  <c r="AX473" i="208"/>
  <c r="AX481" i="208"/>
  <c r="AX199" i="221"/>
  <c r="AX17" i="221"/>
  <c r="AX20" i="221"/>
  <c r="AX336" i="221"/>
  <c r="AX194" i="221"/>
  <c r="AX354" i="221"/>
  <c r="AX189" i="221"/>
  <c r="AX493" i="221"/>
  <c r="AX236" i="221"/>
  <c r="AX115" i="221"/>
  <c r="AX228" i="214"/>
  <c r="AX138" i="214"/>
  <c r="AX441" i="214"/>
  <c r="AX87" i="214"/>
  <c r="AX89" i="214"/>
  <c r="AX428" i="214"/>
  <c r="AX227" i="215"/>
  <c r="AX344" i="215"/>
  <c r="AX95" i="215"/>
  <c r="AX241" i="215"/>
  <c r="AX216" i="215"/>
  <c r="AX243" i="215"/>
  <c r="AX185" i="215"/>
  <c r="AX420" i="215"/>
  <c r="AX143" i="215"/>
  <c r="AX329" i="210"/>
  <c r="AX83" i="210"/>
  <c r="AX460" i="210"/>
  <c r="AX119" i="210"/>
  <c r="AX447" i="216"/>
  <c r="AX222" i="216"/>
  <c r="AX394" i="216"/>
  <c r="AX326" i="216"/>
  <c r="AX333" i="216"/>
  <c r="AX223" i="216"/>
  <c r="AX379" i="216"/>
  <c r="AX514" i="213"/>
  <c r="AX165" i="213"/>
  <c r="AX357" i="213"/>
  <c r="AX204" i="213"/>
  <c r="AX66" i="213"/>
  <c r="AX318" i="213"/>
  <c r="AX44" i="221"/>
  <c r="AX183" i="221"/>
  <c r="AX162" i="221"/>
  <c r="AX103" i="221"/>
  <c r="AX154" i="221"/>
  <c r="AX473" i="221"/>
  <c r="AX19" i="221"/>
  <c r="AX361" i="214"/>
  <c r="AX492" i="214"/>
  <c r="AX260" i="214"/>
  <c r="AX177" i="214"/>
  <c r="AX100" i="214"/>
  <c r="AX408" i="214"/>
  <c r="AX201" i="215"/>
  <c r="AX359" i="215"/>
  <c r="AX449" i="215"/>
  <c r="AX131" i="215"/>
  <c r="AX519" i="210"/>
  <c r="AX489" i="216"/>
  <c r="AX324" i="216"/>
  <c r="AX271" i="216"/>
  <c r="AX151" i="216"/>
  <c r="AX263" i="216"/>
  <c r="AX15" i="216"/>
  <c r="AX90" i="216"/>
  <c r="AX382" i="216"/>
  <c r="AX471" i="219"/>
  <c r="AX252" i="219"/>
  <c r="AX212" i="218"/>
  <c r="AX241" i="218"/>
  <c r="AX18" i="218"/>
  <c r="AX253" i="218"/>
  <c r="AX158" i="218"/>
  <c r="AX72" i="218"/>
  <c r="AX231" i="222"/>
  <c r="AX68" i="222"/>
  <c r="AX86" i="222"/>
  <c r="AX89" i="222"/>
  <c r="AX399" i="212"/>
  <c r="AX449" i="212"/>
  <c r="AX390" i="212"/>
  <c r="AX73" i="212"/>
  <c r="AX82" i="212"/>
  <c r="AX72" i="212"/>
  <c r="AX281" i="212"/>
  <c r="AX273" i="223"/>
  <c r="AX246" i="223"/>
  <c r="AX53" i="223"/>
  <c r="AX226" i="217"/>
  <c r="AX23" i="211"/>
  <c r="AX293" i="213"/>
  <c r="AX13" i="213"/>
  <c r="AX311" i="213"/>
  <c r="AX420" i="213"/>
  <c r="AX63" i="213"/>
  <c r="AX275" i="213"/>
  <c r="AX520" i="213"/>
  <c r="AX38" i="213"/>
  <c r="AX227" i="208"/>
  <c r="AX190" i="208"/>
  <c r="AX180" i="208"/>
  <c r="AX270" i="208"/>
  <c r="AX379" i="208"/>
  <c r="AX32" i="221"/>
  <c r="AX230" i="221"/>
  <c r="AX293" i="221"/>
  <c r="AX88" i="221"/>
  <c r="AX316" i="221"/>
  <c r="AX443" i="221"/>
  <c r="AX446" i="221"/>
  <c r="AX132" i="221"/>
  <c r="AX512" i="214"/>
  <c r="AX112" i="214"/>
  <c r="AX313" i="214"/>
  <c r="AX187" i="214"/>
  <c r="AX347" i="214"/>
  <c r="AX98" i="214"/>
  <c r="AX333" i="215"/>
  <c r="AX26" i="215"/>
  <c r="AX462" i="215"/>
  <c r="AX245" i="210"/>
  <c r="AX24" i="210"/>
  <c r="AX268" i="216"/>
  <c r="AX67" i="216"/>
  <c r="AX199" i="216"/>
  <c r="AX292" i="216"/>
  <c r="AX229" i="216"/>
  <c r="AX374" i="219"/>
  <c r="AX21" i="218"/>
  <c r="AX494" i="218"/>
  <c r="AX268" i="218"/>
  <c r="AX488" i="218"/>
  <c r="AX227" i="222"/>
  <c r="AX153" i="222"/>
  <c r="AX473" i="222"/>
  <c r="AX183" i="222"/>
  <c r="AX412" i="212"/>
  <c r="AX484" i="212"/>
  <c r="AX463" i="212"/>
  <c r="AX276" i="212"/>
  <c r="AX103" i="212"/>
  <c r="AX123" i="212"/>
  <c r="AX149" i="212"/>
  <c r="AX126" i="212"/>
  <c r="AX333" i="212"/>
  <c r="AX508" i="207"/>
  <c r="AX216" i="223"/>
  <c r="AX462" i="223"/>
  <c r="AX176" i="223"/>
  <c r="AX46" i="223"/>
  <c r="AX315" i="217"/>
  <c r="AX383" i="217"/>
  <c r="AX268" i="217"/>
  <c r="AX278" i="211"/>
  <c r="AX269" i="211"/>
  <c r="AX20" i="213"/>
  <c r="AX26" i="213"/>
  <c r="AX47" i="213"/>
  <c r="AX42" i="213"/>
  <c r="AX516" i="208"/>
  <c r="AX479" i="208"/>
  <c r="AX381" i="208"/>
  <c r="AX145" i="208"/>
  <c r="AX59" i="208"/>
  <c r="AX224" i="208"/>
  <c r="AX177" i="208"/>
  <c r="AX313" i="208"/>
  <c r="AX383" i="208"/>
  <c r="AX492" i="208"/>
  <c r="AX197" i="221"/>
  <c r="AX329" i="221"/>
  <c r="AX172" i="221"/>
  <c r="AX423" i="221"/>
  <c r="AX71" i="221"/>
  <c r="AX396" i="221"/>
  <c r="AX357" i="214"/>
  <c r="AX338" i="214"/>
  <c r="AX309" i="214"/>
  <c r="AX150" i="214"/>
  <c r="AX309" i="215"/>
  <c r="AX392" i="215"/>
  <c r="AX365" i="215"/>
  <c r="AX412" i="215"/>
  <c r="AX240" i="215"/>
  <c r="AX141" i="210"/>
  <c r="AX346" i="210"/>
  <c r="AX304" i="210"/>
  <c r="AX17" i="210"/>
  <c r="AX388" i="210"/>
  <c r="AX131" i="210"/>
  <c r="AX440" i="216"/>
  <c r="AX291" i="216"/>
  <c r="AX220" i="216"/>
  <c r="AX318" i="216"/>
  <c r="AX428" i="218"/>
  <c r="AX84" i="218"/>
  <c r="AX206" i="222"/>
  <c r="AX127" i="222"/>
  <c r="AX298" i="222"/>
  <c r="AX364" i="222"/>
  <c r="AX278" i="222"/>
  <c r="AX342" i="212"/>
  <c r="AX169" i="212"/>
  <c r="AX91" i="212"/>
  <c r="AX339" i="212"/>
  <c r="AX150" i="212"/>
  <c r="AX259" i="212"/>
  <c r="AX320" i="212"/>
  <c r="AX88" i="212"/>
  <c r="AX510" i="212"/>
  <c r="AX118" i="212"/>
  <c r="AX273" i="212"/>
  <c r="AX203" i="212"/>
  <c r="AX33" i="212"/>
  <c r="AX386" i="212"/>
  <c r="AX418" i="212"/>
  <c r="AX91" i="220"/>
  <c r="AX14" i="220"/>
  <c r="AX383" i="220"/>
  <c r="AX77" i="220"/>
  <c r="AX314" i="220"/>
  <c r="AX366" i="220"/>
  <c r="AX427" i="220"/>
  <c r="AX111" i="223"/>
  <c r="AX220" i="223"/>
  <c r="AX304" i="223"/>
  <c r="AX326" i="211"/>
  <c r="AX110" i="211"/>
  <c r="AX409" i="211"/>
  <c r="AX207" i="213"/>
  <c r="AX319" i="213"/>
  <c r="AX24" i="213"/>
  <c r="AX199" i="208"/>
  <c r="AX223" i="208"/>
  <c r="AX280" i="208"/>
  <c r="AX465" i="208"/>
  <c r="AX454" i="221"/>
  <c r="AX407" i="221"/>
  <c r="AX221" i="221"/>
  <c r="AX379" i="221"/>
  <c r="AX72" i="221"/>
  <c r="AX220" i="221"/>
  <c r="AX135" i="221"/>
  <c r="AX506" i="221"/>
  <c r="AX378" i="221"/>
  <c r="AX171" i="221"/>
  <c r="AX465" i="221"/>
  <c r="AX220" i="214"/>
  <c r="AX291" i="214"/>
  <c r="AX259" i="214"/>
  <c r="AX471" i="214"/>
  <c r="AX69" i="214"/>
  <c r="AX70" i="214"/>
  <c r="AX337" i="214"/>
  <c r="AX88" i="215"/>
  <c r="AX357" i="215"/>
  <c r="AX352" i="215"/>
  <c r="AX421" i="215"/>
  <c r="AX101" i="215"/>
  <c r="AX61" i="215"/>
  <c r="AX303" i="215"/>
  <c r="AX340" i="215"/>
  <c r="AX338" i="210"/>
  <c r="AX143" i="210"/>
  <c r="AX395" i="210"/>
  <c r="AX97" i="210"/>
  <c r="AX210" i="216"/>
  <c r="AX140" i="216"/>
  <c r="AX327" i="216"/>
  <c r="AX104" i="216"/>
  <c r="AX362" i="216"/>
  <c r="AX242" i="220"/>
  <c r="AX195" i="220"/>
  <c r="AX17" i="223"/>
  <c r="AX157" i="223"/>
  <c r="AX68" i="223"/>
  <c r="AX186" i="211"/>
  <c r="AX15" i="211"/>
  <c r="AX241" i="213"/>
  <c r="AX246" i="213"/>
  <c r="AX488" i="213"/>
  <c r="AX25" i="213"/>
  <c r="AX473" i="213"/>
  <c r="AX195" i="213"/>
  <c r="AX194" i="213"/>
  <c r="AX35" i="213"/>
  <c r="AX102" i="208"/>
  <c r="AX141" i="208"/>
  <c r="AX302" i="208"/>
  <c r="AX490" i="208"/>
  <c r="AX327" i="208"/>
  <c r="AX236" i="208"/>
  <c r="AX434" i="208"/>
  <c r="AX151" i="208"/>
  <c r="AX237" i="221"/>
  <c r="AX281" i="221"/>
  <c r="AX118" i="221"/>
  <c r="AX214" i="221"/>
  <c r="AX377" i="221"/>
  <c r="AX141" i="221"/>
  <c r="AX360" i="214"/>
  <c r="AX442" i="214"/>
  <c r="AX209" i="214"/>
  <c r="AX296" i="214"/>
  <c r="AX336" i="214"/>
  <c r="AX83" i="215"/>
  <c r="AX123" i="210"/>
  <c r="AX398" i="210"/>
  <c r="AX129" i="210"/>
  <c r="AX244" i="216"/>
  <c r="AX156" i="216"/>
  <c r="AX434" i="216"/>
  <c r="AX235" i="216"/>
  <c r="AX231" i="216"/>
  <c r="AX435" i="216"/>
  <c r="AX337" i="216"/>
  <c r="AX411" i="216"/>
  <c r="AX312" i="216"/>
  <c r="AX382" i="218"/>
  <c r="AX90" i="218"/>
  <c r="AX75" i="218"/>
  <c r="AX502" i="222"/>
  <c r="AX36" i="222"/>
  <c r="AX105" i="222"/>
  <c r="AX92" i="222"/>
  <c r="AX318" i="222"/>
  <c r="AX441" i="222"/>
  <c r="AX47" i="222"/>
  <c r="AX512" i="212"/>
  <c r="AX225" i="212"/>
  <c r="AX346" i="212"/>
  <c r="AX439" i="212"/>
  <c r="AX361" i="212"/>
  <c r="AX19" i="212"/>
  <c r="AX24" i="212"/>
  <c r="AX328" i="212"/>
  <c r="AX282" i="207"/>
  <c r="AX424" i="207"/>
  <c r="AX412" i="207"/>
  <c r="AX26" i="220"/>
  <c r="AX322" i="223"/>
  <c r="AX177" i="223"/>
  <c r="AX503" i="223"/>
  <c r="AX376" i="217"/>
  <c r="AX293" i="217"/>
  <c r="AX501" i="217"/>
  <c r="AX466" i="217"/>
  <c r="AX67" i="211"/>
  <c r="AX169" i="211"/>
  <c r="AX288" i="213"/>
  <c r="AX184" i="213"/>
  <c r="AX277" i="213"/>
  <c r="AX472" i="213"/>
  <c r="AX118" i="213"/>
  <c r="AX276" i="213"/>
  <c r="AX398" i="213"/>
  <c r="AX126" i="208"/>
  <c r="AX401" i="208"/>
  <c r="AX339" i="208"/>
  <c r="AX459" i="208"/>
  <c r="AX118" i="208"/>
  <c r="AX320" i="221"/>
  <c r="AX178" i="221"/>
  <c r="AX340" i="221"/>
  <c r="AX160" i="221"/>
  <c r="AX434" i="221"/>
  <c r="AX89" i="221"/>
  <c r="AX52" i="221"/>
  <c r="AX203" i="214"/>
  <c r="AX237" i="214"/>
  <c r="AX448" i="214"/>
  <c r="AX120" i="214"/>
  <c r="AX65" i="214"/>
  <c r="AX326" i="214"/>
  <c r="AX56" i="214"/>
  <c r="AX422" i="214"/>
  <c r="AX90" i="214"/>
  <c r="AX269" i="215"/>
  <c r="AX107" i="215"/>
  <c r="AX149" i="215"/>
  <c r="AX446" i="210"/>
  <c r="AX155" i="210"/>
  <c r="AX480" i="210"/>
  <c r="AX201" i="210"/>
  <c r="AX63" i="210"/>
  <c r="AX150" i="216"/>
  <c r="AX149" i="216"/>
  <c r="AX219" i="216"/>
  <c r="AX311" i="216"/>
  <c r="AX115" i="216"/>
  <c r="AX93" i="216"/>
  <c r="AX312" i="218"/>
  <c r="AX395" i="222"/>
  <c r="AX506" i="222"/>
  <c r="AX236" i="222"/>
  <c r="AX146" i="222"/>
  <c r="AX195" i="222"/>
  <c r="AX132" i="222"/>
  <c r="AX288" i="222"/>
  <c r="AX289" i="222"/>
  <c r="AX95" i="222"/>
  <c r="AX217" i="212"/>
  <c r="AX168" i="212"/>
  <c r="AX251" i="212"/>
  <c r="AX503" i="212"/>
  <c r="AX46" i="212"/>
  <c r="AX423" i="212"/>
  <c r="AX405" i="212"/>
  <c r="AX165" i="212"/>
  <c r="AX31" i="212"/>
  <c r="AX253" i="212"/>
  <c r="AX297" i="212"/>
  <c r="AX405" i="223"/>
  <c r="AX226" i="223"/>
  <c r="AX119" i="221"/>
  <c r="AX370" i="217"/>
  <c r="AX427" i="217"/>
  <c r="AX295" i="217"/>
  <c r="AX515" i="211"/>
  <c r="AX346" i="211"/>
  <c r="AX408" i="213"/>
  <c r="AX417" i="213"/>
  <c r="AX403" i="213"/>
  <c r="AX57" i="213"/>
  <c r="AX208" i="213"/>
  <c r="AX235" i="208"/>
  <c r="AX369" i="208"/>
  <c r="AX430" i="208"/>
  <c r="AX432" i="208"/>
  <c r="AX148" i="208"/>
  <c r="AX160" i="208"/>
  <c r="AX459" i="221"/>
  <c r="AX127" i="221"/>
  <c r="AX193" i="221"/>
  <c r="AX167" i="214"/>
  <c r="AX247" i="214"/>
  <c r="AX483" i="215"/>
  <c r="AX77" i="215"/>
  <c r="AX223" i="215"/>
  <c r="AX218" i="215"/>
  <c r="AX350" i="215"/>
  <c r="AX211" i="215"/>
  <c r="AX370" i="215"/>
  <c r="AX47" i="215"/>
  <c r="AX272" i="210"/>
  <c r="AX95" i="210"/>
  <c r="AX218" i="210"/>
  <c r="AX64" i="210"/>
  <c r="AX66" i="210"/>
  <c r="AX35" i="216"/>
  <c r="AX379" i="219"/>
  <c r="AX124" i="218"/>
  <c r="AX376" i="222"/>
  <c r="AX182" i="222"/>
  <c r="AX221" i="212"/>
  <c r="AX224" i="212"/>
  <c r="AX70" i="212"/>
  <c r="AX506" i="212"/>
  <c r="AX502" i="212"/>
  <c r="AX223" i="212"/>
  <c r="AX205" i="212"/>
  <c r="AX290" i="212"/>
  <c r="AX296" i="212"/>
  <c r="AX498" i="207"/>
  <c r="AX276" i="220"/>
  <c r="AX238" i="220"/>
  <c r="AX342" i="220"/>
  <c r="AX330" i="220"/>
  <c r="AX222" i="220"/>
  <c r="AX217" i="223"/>
  <c r="AX445" i="223"/>
  <c r="AX409" i="223"/>
  <c r="AX356" i="213"/>
  <c r="AX89" i="213"/>
  <c r="AX395" i="213"/>
  <c r="AX183" i="213"/>
  <c r="AX233" i="213"/>
  <c r="AX126" i="213"/>
  <c r="AX289" i="213"/>
  <c r="AX413" i="208"/>
  <c r="AX57" i="208"/>
  <c r="AX253" i="208"/>
  <c r="AX452" i="208"/>
  <c r="AX322" i="208"/>
  <c r="AX70" i="208"/>
  <c r="AX252" i="208"/>
  <c r="AX37" i="221"/>
  <c r="AX391" i="221"/>
  <c r="AX431" i="221"/>
  <c r="AX362" i="221"/>
  <c r="AX97" i="221"/>
  <c r="AX201" i="221"/>
  <c r="AX442" i="221"/>
  <c r="AX240" i="221"/>
  <c r="AX469" i="221"/>
  <c r="AX438" i="214"/>
  <c r="AX287" i="214"/>
  <c r="AX133" i="214"/>
  <c r="AX205" i="214"/>
  <c r="AX476" i="214"/>
  <c r="AX292" i="214"/>
  <c r="AX148" i="214"/>
  <c r="AX396" i="214"/>
  <c r="AX520" i="215"/>
  <c r="AX263" i="215"/>
  <c r="AX371" i="215"/>
  <c r="AX24" i="215"/>
  <c r="AX366" i="215"/>
  <c r="AX335" i="215"/>
  <c r="AX120" i="215"/>
  <c r="AX345" i="210"/>
  <c r="AX219" i="210"/>
  <c r="AX20" i="210"/>
  <c r="AX207" i="216"/>
  <c r="AX287" i="216"/>
  <c r="AX294" i="216"/>
  <c r="AX468" i="216"/>
  <c r="AX354" i="216"/>
  <c r="AX178" i="216"/>
  <c r="AX189" i="216"/>
  <c r="AX148" i="216"/>
  <c r="AX471" i="216"/>
  <c r="AX15" i="222"/>
  <c r="AX210" i="222"/>
  <c r="AX205" i="222"/>
  <c r="AX388" i="222"/>
  <c r="AX143" i="222"/>
  <c r="AX357" i="222"/>
  <c r="AX145" i="212"/>
  <c r="AX68" i="212"/>
  <c r="AX151" i="212"/>
  <c r="AX117" i="212"/>
  <c r="AX289" i="212"/>
  <c r="AX106" i="212"/>
  <c r="AX124" i="220"/>
  <c r="AX236" i="220"/>
  <c r="AX160" i="220"/>
  <c r="AX169" i="220"/>
  <c r="AX187" i="220"/>
  <c r="AX234" i="220"/>
  <c r="AX356" i="223"/>
  <c r="AX377" i="223"/>
  <c r="AX40" i="213"/>
  <c r="AX157" i="213"/>
  <c r="AX106" i="213"/>
  <c r="AX370" i="213"/>
  <c r="AX224" i="213"/>
  <c r="AX467" i="213"/>
  <c r="AX58" i="208"/>
  <c r="AX448" i="208"/>
  <c r="AX343" i="208"/>
  <c r="AX404" i="208"/>
  <c r="AX398" i="208"/>
  <c r="AX450" i="208"/>
  <c r="AX276" i="208"/>
  <c r="AX84" i="208"/>
  <c r="AX233" i="221"/>
  <c r="AX335" i="221"/>
  <c r="AX150" i="221"/>
  <c r="AX490" i="221"/>
  <c r="AX517" i="221"/>
  <c r="AX73" i="221"/>
  <c r="AX186" i="221"/>
  <c r="AX326" i="221"/>
  <c r="AX323" i="221"/>
  <c r="AX48" i="221"/>
  <c r="AX99" i="214"/>
  <c r="AX434" i="214"/>
  <c r="AX297" i="214"/>
  <c r="AX97" i="214"/>
  <c r="AX214" i="214"/>
  <c r="AX370" i="214"/>
  <c r="AX197" i="214"/>
  <c r="AX289" i="214"/>
  <c r="AX306" i="215"/>
  <c r="AX396" i="215"/>
  <c r="AX34" i="210"/>
  <c r="AX392" i="216"/>
  <c r="AX302" i="216"/>
  <c r="AX512" i="216"/>
  <c r="AX329" i="216"/>
  <c r="AX158" i="216"/>
  <c r="AX378" i="216"/>
  <c r="AX21" i="216"/>
  <c r="AX111" i="218"/>
  <c r="AX202" i="222"/>
  <c r="AX175" i="222"/>
  <c r="AX482" i="222"/>
  <c r="AX267" i="222"/>
  <c r="AX409" i="212"/>
  <c r="AX516" i="212"/>
  <c r="AX235" i="212"/>
  <c r="AX204" i="212"/>
  <c r="AX327" i="212"/>
  <c r="AX104" i="212"/>
  <c r="AX274" i="212"/>
  <c r="AX486" i="212"/>
  <c r="AX195" i="212"/>
  <c r="AX425" i="207"/>
  <c r="AX290" i="220"/>
  <c r="AX86" i="223"/>
  <c r="AX35" i="223"/>
  <c r="AX484" i="223"/>
  <c r="AX455" i="223"/>
  <c r="AX335" i="223"/>
  <c r="AX463" i="223"/>
  <c r="AX209" i="217"/>
  <c r="AX199" i="217"/>
  <c r="AX211" i="217"/>
  <c r="AX171" i="217"/>
  <c r="AX417" i="217"/>
  <c r="AX114" i="211"/>
  <c r="AX245" i="213"/>
  <c r="AX167" i="213"/>
  <c r="AX144" i="213"/>
  <c r="AX327" i="213"/>
  <c r="AX361" i="213"/>
  <c r="AX105" i="213"/>
  <c r="AX68" i="213"/>
  <c r="AX424" i="213"/>
  <c r="AX468" i="208"/>
  <c r="AX507" i="208"/>
  <c r="AX392" i="208"/>
  <c r="AX178" i="208"/>
  <c r="AX101" i="208"/>
  <c r="AX46" i="208"/>
  <c r="AX301" i="221"/>
  <c r="AX462" i="221"/>
  <c r="AX252" i="221"/>
  <c r="AX350" i="221"/>
  <c r="AX485" i="221"/>
  <c r="AX386" i="221"/>
  <c r="AX481" i="214"/>
  <c r="AX375" i="214"/>
  <c r="AX27" i="214"/>
  <c r="AX243" i="214"/>
  <c r="AX131" i="214"/>
  <c r="AX352" i="214"/>
  <c r="AX281" i="214"/>
  <c r="AX296" i="215"/>
  <c r="AX512" i="215"/>
  <c r="AX414" i="215"/>
  <c r="AX367" i="210"/>
  <c r="AX144" i="210"/>
  <c r="AX100" i="210"/>
  <c r="AX455" i="210"/>
  <c r="AX229" i="210"/>
  <c r="AX46" i="216"/>
  <c r="AX345" i="216"/>
  <c r="AX208" i="216"/>
  <c r="AX376" i="216"/>
  <c r="AX478" i="216"/>
  <c r="AX219" i="218"/>
  <c r="AX77" i="218"/>
  <c r="AX144" i="218"/>
  <c r="AX16" i="222"/>
  <c r="AX101" i="222"/>
  <c r="AX373" i="222"/>
  <c r="AX34" i="222"/>
  <c r="AX153" i="212"/>
  <c r="AX406" i="212"/>
  <c r="AX17" i="212"/>
  <c r="AX74" i="212"/>
  <c r="AX371" i="212"/>
  <c r="AX229" i="212"/>
  <c r="AX239" i="212"/>
  <c r="AX481" i="212"/>
  <c r="AX213" i="212"/>
  <c r="AX71" i="223"/>
  <c r="AX30" i="223"/>
  <c r="AX338" i="217"/>
  <c r="AX236" i="217"/>
  <c r="AX358" i="217"/>
  <c r="AX127" i="217"/>
  <c r="AX513" i="217"/>
  <c r="AX129" i="217"/>
  <c r="AX305" i="211"/>
  <c r="AX140" i="211"/>
  <c r="AX211" i="213"/>
  <c r="AX383" i="213"/>
  <c r="AX426" i="213"/>
  <c r="AX201" i="213"/>
  <c r="AX519" i="213"/>
  <c r="AX255" i="208"/>
  <c r="AX420" i="208"/>
  <c r="AX149" i="208"/>
  <c r="AX206" i="208"/>
  <c r="AX478" i="208"/>
  <c r="AX415" i="208"/>
  <c r="AX146" i="208"/>
  <c r="AX505" i="208"/>
  <c r="AX121" i="208"/>
  <c r="AX468" i="221"/>
  <c r="AX260" i="221"/>
  <c r="AX461" i="221"/>
  <c r="AX459" i="214"/>
  <c r="AX363" i="214"/>
  <c r="AX322" i="214"/>
  <c r="AX151" i="215"/>
  <c r="AX42" i="215"/>
  <c r="AX465" i="215"/>
  <c r="AX388" i="215"/>
  <c r="AX500" i="215"/>
  <c r="AX238" i="215"/>
  <c r="AX94" i="215"/>
  <c r="AX188" i="210"/>
  <c r="AX433" i="210"/>
  <c r="AX54" i="210"/>
  <c r="AX73" i="210"/>
  <c r="AX417" i="210"/>
  <c r="AX205" i="210"/>
  <c r="AX339" i="219"/>
  <c r="AX357" i="219"/>
  <c r="AX469" i="219"/>
  <c r="AX98" i="218"/>
  <c r="AX514" i="218"/>
  <c r="AX491" i="222"/>
  <c r="AX452" i="222"/>
  <c r="AX44" i="222"/>
  <c r="AX313" i="212"/>
  <c r="AX456" i="212"/>
  <c r="AX383" i="212"/>
  <c r="AX137" i="212"/>
  <c r="AX428" i="212"/>
  <c r="AX26" i="212"/>
  <c r="AX338" i="212"/>
  <c r="AX240" i="212"/>
  <c r="AX349" i="212"/>
  <c r="AX321" i="212"/>
  <c r="AX152" i="212"/>
  <c r="AX457" i="212"/>
  <c r="AX38" i="212"/>
  <c r="AX261" i="212"/>
  <c r="AX14" i="207"/>
  <c r="AX483" i="207"/>
  <c r="AX213" i="220"/>
  <c r="AX22" i="220"/>
  <c r="AX71" i="220"/>
  <c r="AX287" i="220"/>
  <c r="AX484" i="220"/>
  <c r="AX408" i="220"/>
  <c r="AX192" i="220"/>
  <c r="AX517" i="223"/>
  <c r="AX13" i="223"/>
  <c r="AX233" i="223"/>
  <c r="AX144" i="223"/>
  <c r="AX464" i="223"/>
  <c r="AX401" i="223"/>
  <c r="AX314" i="223"/>
  <c r="AX431" i="223"/>
  <c r="AX488" i="211"/>
  <c r="AX21" i="211"/>
  <c r="AX244" i="213"/>
  <c r="AX414" i="213"/>
  <c r="AX134" i="208"/>
  <c r="AX362" i="208"/>
  <c r="AX513" i="208"/>
  <c r="AX352" i="208"/>
  <c r="AX67" i="208"/>
  <c r="AX367" i="221"/>
  <c r="AX14" i="221"/>
  <c r="AX47" i="221"/>
  <c r="AX34" i="221"/>
  <c r="AX374" i="221"/>
  <c r="AX298" i="221"/>
  <c r="AX148" i="221"/>
  <c r="AX520" i="221"/>
  <c r="AX310" i="214"/>
  <c r="AX403" i="214"/>
  <c r="AX457" i="214"/>
  <c r="AX508" i="214"/>
  <c r="AX490" i="214"/>
  <c r="AX519" i="214"/>
  <c r="AX222" i="214"/>
  <c r="AX82" i="214"/>
  <c r="AX497" i="215"/>
  <c r="AX165" i="215"/>
  <c r="AX155" i="215"/>
  <c r="AX230" i="215"/>
  <c r="AX281" i="215"/>
  <c r="AX451" i="215"/>
  <c r="AX466" i="210"/>
  <c r="AX492" i="210"/>
  <c r="AX515" i="210"/>
  <c r="AX258" i="210"/>
  <c r="AX111" i="216"/>
  <c r="AX129" i="216"/>
  <c r="AX477" i="216"/>
  <c r="AX425" i="216"/>
  <c r="AX502" i="216"/>
  <c r="AX141" i="216"/>
  <c r="AX461" i="216"/>
  <c r="AX503" i="216"/>
  <c r="AX450" i="216"/>
  <c r="AX175" i="216"/>
  <c r="AX381" i="216"/>
  <c r="AX31" i="216"/>
  <c r="AX41" i="208"/>
  <c r="AV8" i="214"/>
  <c r="AV2" i="214" s="1"/>
  <c r="AR21" i="2" s="1"/>
  <c r="AX37" i="214"/>
  <c r="AX41" i="214"/>
  <c r="AX30" i="214"/>
  <c r="AX44" i="208"/>
  <c r="AX39" i="208"/>
  <c r="AX36" i="208"/>
  <c r="AX35" i="208"/>
  <c r="AX16" i="208"/>
  <c r="AX27" i="208"/>
  <c r="AX17" i="208"/>
  <c r="AX24" i="208"/>
  <c r="AX510" i="224"/>
  <c r="AX259" i="219"/>
  <c r="AX227" i="218"/>
  <c r="AX143" i="218"/>
  <c r="U8" i="218"/>
  <c r="U2" i="218" s="1"/>
  <c r="Q25" i="2" s="1"/>
  <c r="AX12" i="218"/>
  <c r="AX399" i="222"/>
  <c r="AX382" i="222"/>
  <c r="AX238" i="222"/>
  <c r="AX24" i="222"/>
  <c r="AX80" i="222"/>
  <c r="AX517" i="222"/>
  <c r="AX285" i="222"/>
  <c r="AX228" i="222"/>
  <c r="AX89" i="212"/>
  <c r="AX86" i="212"/>
  <c r="AX443" i="212"/>
  <c r="AX94" i="212"/>
  <c r="AX183" i="207"/>
  <c r="AX109" i="221"/>
  <c r="AX141" i="214"/>
  <c r="AX53" i="215"/>
  <c r="AX406" i="209"/>
  <c r="AX465" i="218"/>
  <c r="AX341" i="222"/>
  <c r="AX505" i="212"/>
  <c r="AX54" i="213"/>
  <c r="AX495" i="208"/>
  <c r="AX472" i="221"/>
  <c r="AX293" i="214"/>
  <c r="AX161" i="209"/>
  <c r="AX38" i="219"/>
  <c r="AX176" i="219"/>
  <c r="AX254" i="222"/>
  <c r="AX30" i="222"/>
  <c r="AX50" i="222"/>
  <c r="AX290" i="222"/>
  <c r="AX345" i="222"/>
  <c r="AX22" i="212"/>
  <c r="AX212" i="212"/>
  <c r="AX480" i="207"/>
  <c r="AX486" i="207"/>
  <c r="AX153" i="220"/>
  <c r="AX133" i="211"/>
  <c r="AX303" i="211"/>
  <c r="AX135" i="213"/>
  <c r="AX297" i="213"/>
  <c r="AX507" i="213"/>
  <c r="AX124" i="208"/>
  <c r="AX496" i="210"/>
  <c r="AX420" i="209"/>
  <c r="AX364" i="209"/>
  <c r="AX112" i="209"/>
  <c r="AX410" i="209"/>
  <c r="AX321" i="224"/>
  <c r="AX330" i="219"/>
  <c r="AX350" i="219"/>
  <c r="AX295" i="219"/>
  <c r="AX452" i="218"/>
  <c r="AX510" i="220"/>
  <c r="AX119" i="211"/>
  <c r="AX321" i="211"/>
  <c r="AX292" i="211"/>
  <c r="AX274" i="211"/>
  <c r="AX320" i="211"/>
  <c r="AX505" i="211"/>
  <c r="AX298" i="213"/>
  <c r="AX81" i="213"/>
  <c r="AX160" i="213"/>
  <c r="AX134" i="213"/>
  <c r="AX206" i="213"/>
  <c r="AX328" i="213"/>
  <c r="AX506" i="213"/>
  <c r="AX265" i="210"/>
  <c r="AX404" i="210"/>
  <c r="AX38" i="210"/>
  <c r="AX370" i="216"/>
  <c r="AX455" i="209"/>
  <c r="AX203" i="209"/>
  <c r="AX212" i="209"/>
  <c r="AX377" i="209"/>
  <c r="AX506" i="209"/>
  <c r="AX298" i="209"/>
  <c r="AX469" i="209"/>
  <c r="AX376" i="209"/>
  <c r="AX177" i="209"/>
  <c r="AX292" i="209"/>
  <c r="AX109" i="209"/>
  <c r="AX499" i="205"/>
  <c r="AX459" i="205"/>
  <c r="AX156" i="205"/>
  <c r="AX401" i="224"/>
  <c r="AX109" i="224"/>
  <c r="AX110" i="224"/>
  <c r="AX47" i="224"/>
  <c r="AX234" i="224"/>
  <c r="AX225" i="224"/>
  <c r="AX363" i="224"/>
  <c r="AX265" i="219"/>
  <c r="AX430" i="219"/>
  <c r="AX435" i="219"/>
  <c r="AX187" i="218"/>
  <c r="AX214" i="218"/>
  <c r="AX190" i="218"/>
  <c r="AX331" i="218"/>
  <c r="AX172" i="218"/>
  <c r="AX412" i="218"/>
  <c r="AX294" i="218"/>
  <c r="AX87" i="218"/>
  <c r="AX178" i="220"/>
  <c r="AX307" i="220"/>
  <c r="AX100" i="220"/>
  <c r="AX93" i="220"/>
  <c r="AX399" i="220"/>
  <c r="AX255" i="220"/>
  <c r="AX497" i="220"/>
  <c r="AX286" i="220"/>
  <c r="AX296" i="220"/>
  <c r="AX197" i="220"/>
  <c r="AX53" i="220"/>
  <c r="AX84" i="220"/>
  <c r="AX440" i="220"/>
  <c r="AX336" i="220"/>
  <c r="AX159" i="220"/>
  <c r="AX175" i="220"/>
  <c r="AX32" i="211"/>
  <c r="AX352" i="211"/>
  <c r="AX197" i="211"/>
  <c r="AX410" i="211"/>
  <c r="AX50" i="211"/>
  <c r="AX360" i="211"/>
  <c r="AX256" i="211"/>
  <c r="AX84" i="211"/>
  <c r="AX134" i="211"/>
  <c r="AX251" i="211"/>
  <c r="AX29" i="211"/>
  <c r="AX448" i="211"/>
  <c r="AX179" i="211"/>
  <c r="AX44" i="211"/>
  <c r="AX498" i="211"/>
  <c r="AX382" i="211"/>
  <c r="AX144" i="209"/>
  <c r="AX475" i="222"/>
  <c r="AX365" i="222"/>
  <c r="U8" i="207"/>
  <c r="U2" i="207" s="1"/>
  <c r="Q14" i="2" s="1"/>
  <c r="AX202" i="213"/>
  <c r="AX382" i="219"/>
  <c r="AX244" i="222"/>
  <c r="AX103" i="222"/>
  <c r="AX234" i="222"/>
  <c r="AX42" i="212"/>
  <c r="U8" i="211"/>
  <c r="U2" i="211" s="1"/>
  <c r="Q18" i="2" s="1"/>
  <c r="AX90" i="210"/>
  <c r="AX338" i="219"/>
  <c r="AX331" i="219"/>
  <c r="AX380" i="222"/>
  <c r="AX426" i="222"/>
  <c r="AX437" i="212"/>
  <c r="AX66" i="212"/>
  <c r="AX294" i="212"/>
  <c r="AX231" i="207"/>
  <c r="AX509" i="207"/>
  <c r="AX476" i="220"/>
  <c r="AX380" i="211"/>
  <c r="AX99" i="213"/>
  <c r="AX396" i="213"/>
  <c r="AX87" i="213"/>
  <c r="AX221" i="208"/>
  <c r="AX395" i="209"/>
  <c r="AX345" i="209"/>
  <c r="AX443" i="209"/>
  <c r="AX515" i="224"/>
  <c r="AX84" i="219"/>
  <c r="AX501" i="219"/>
  <c r="AX100" i="218"/>
  <c r="AX132" i="218"/>
  <c r="AX333" i="220"/>
  <c r="AX302" i="220"/>
  <c r="AX315" i="211"/>
  <c r="AX434" i="211"/>
  <c r="AX43" i="211"/>
  <c r="AX156" i="211"/>
  <c r="AV12" i="223"/>
  <c r="AT6" i="223"/>
  <c r="AP30" i="2" s="1"/>
  <c r="AX60" i="218"/>
  <c r="AX185" i="213"/>
  <c r="AX435" i="213"/>
  <c r="AX316" i="213"/>
  <c r="AX326" i="213"/>
  <c r="AX72" i="213"/>
  <c r="AX510" i="213"/>
  <c r="AX92" i="215"/>
  <c r="AX430" i="210"/>
  <c r="AX273" i="210"/>
  <c r="AX163" i="210"/>
  <c r="AX520" i="216"/>
  <c r="AX69" i="216"/>
  <c r="AX63" i="216"/>
  <c r="AX251" i="209"/>
  <c r="AX412" i="209"/>
  <c r="AX448" i="209"/>
  <c r="AX267" i="209"/>
  <c r="AX464" i="209"/>
  <c r="AX195" i="209"/>
  <c r="AX167" i="209"/>
  <c r="AX326" i="209"/>
  <c r="AX226" i="209"/>
  <c r="AX263" i="209"/>
  <c r="AX85" i="209"/>
  <c r="AX500" i="209"/>
  <c r="AX434" i="209"/>
  <c r="AX282" i="209"/>
  <c r="AX171" i="209"/>
  <c r="AX88" i="209"/>
  <c r="AX255" i="205"/>
  <c r="AX299" i="205"/>
  <c r="AX338" i="224"/>
  <c r="AX474" i="224"/>
  <c r="AX287" i="224"/>
  <c r="AX152" i="224"/>
  <c r="AX242" i="219"/>
  <c r="AX112" i="219"/>
  <c r="AX482" i="219"/>
  <c r="AX209" i="219"/>
  <c r="AX409" i="218"/>
  <c r="AX496" i="218"/>
  <c r="AX383" i="218"/>
  <c r="AX384" i="218"/>
  <c r="AX303" i="218"/>
  <c r="AX229" i="218"/>
  <c r="AX236" i="218"/>
  <c r="AX43" i="218"/>
  <c r="AX82" i="222"/>
  <c r="AX292" i="222"/>
  <c r="AX259" i="222"/>
  <c r="AX251" i="222"/>
  <c r="AX319" i="222"/>
  <c r="AX222" i="222"/>
  <c r="AX23" i="222"/>
  <c r="AX416" i="222"/>
  <c r="AX411" i="222"/>
  <c r="AX173" i="222"/>
  <c r="AX110" i="222"/>
  <c r="AX186" i="222"/>
  <c r="AX235" i="222"/>
  <c r="AX155" i="222"/>
  <c r="AX57" i="222"/>
  <c r="AX462" i="222"/>
  <c r="AX493" i="222"/>
  <c r="AX434" i="222"/>
  <c r="AX346" i="222"/>
  <c r="AX272" i="222"/>
  <c r="AX303" i="222"/>
  <c r="AX100" i="222"/>
  <c r="AX165" i="222"/>
  <c r="AX146" i="212"/>
  <c r="AX397" i="212"/>
  <c r="AX448" i="212"/>
  <c r="AX210" i="212"/>
  <c r="AX355" i="220"/>
  <c r="AX378" i="220"/>
  <c r="AX380" i="220"/>
  <c r="AX278" i="220"/>
  <c r="AX107" i="220"/>
  <c r="AX389" i="220"/>
  <c r="AX128" i="220"/>
  <c r="AX478" i="220"/>
  <c r="AX203" i="220"/>
  <c r="AX446" i="220"/>
  <c r="AX292" i="220"/>
  <c r="AX265" i="220"/>
  <c r="AX316" i="220"/>
  <c r="AX136" i="220"/>
  <c r="AX206" i="220"/>
  <c r="AX149" i="220"/>
  <c r="AX424" i="220"/>
  <c r="AX371" i="220"/>
  <c r="AX247" i="220"/>
  <c r="AX230" i="220"/>
  <c r="AX111" i="220"/>
  <c r="AX362" i="222"/>
  <c r="AX159" i="213"/>
  <c r="AX303" i="209"/>
  <c r="AX407" i="224"/>
  <c r="AX78" i="207"/>
  <c r="AX34" i="213"/>
  <c r="AX87" i="208"/>
  <c r="AX180" i="221"/>
  <c r="AX246" i="215"/>
  <c r="AX270" i="215"/>
  <c r="AX275" i="210"/>
  <c r="AX338" i="216"/>
  <c r="AX192" i="209"/>
  <c r="AX35" i="209"/>
  <c r="AX468" i="209"/>
  <c r="AX455" i="222"/>
  <c r="AX25" i="222"/>
  <c r="AX203" i="222"/>
  <c r="AX176" i="222"/>
  <c r="AX37" i="212"/>
  <c r="AX15" i="212"/>
  <c r="AX505" i="220"/>
  <c r="AX170" i="220"/>
  <c r="AX92" i="211"/>
  <c r="AX35" i="211"/>
  <c r="AX492" i="211"/>
  <c r="AX274" i="213"/>
  <c r="AX280" i="213"/>
  <c r="AX237" i="213"/>
  <c r="AX306" i="208"/>
  <c r="AX379" i="215"/>
  <c r="AX459" i="210"/>
  <c r="AX229" i="209"/>
  <c r="AX268" i="209"/>
  <c r="AX299" i="209"/>
  <c r="AX136" i="224"/>
  <c r="AX407" i="219"/>
  <c r="AX27" i="218"/>
  <c r="AX352" i="218"/>
  <c r="AX176" i="212"/>
  <c r="AX411" i="220"/>
  <c r="AX208" i="220"/>
  <c r="AX75" i="220"/>
  <c r="AX72" i="217"/>
  <c r="AX389" i="209"/>
  <c r="AX338" i="209"/>
  <c r="AX194" i="209"/>
  <c r="AX439" i="209"/>
  <c r="AX256" i="209"/>
  <c r="AX284" i="209"/>
  <c r="AX20" i="209"/>
  <c r="AX472" i="209"/>
  <c r="AX414" i="209"/>
  <c r="AX383" i="209"/>
  <c r="AX360" i="209"/>
  <c r="AX64" i="209"/>
  <c r="AX120" i="205"/>
  <c r="AX432" i="224"/>
  <c r="AX416" i="224"/>
  <c r="AX431" i="224"/>
  <c r="AX340" i="224"/>
  <c r="AX235" i="224"/>
  <c r="AX376" i="224"/>
  <c r="AX171" i="224"/>
  <c r="AX26" i="224"/>
  <c r="AX458" i="224"/>
  <c r="AX260" i="219"/>
  <c r="AX195" i="219"/>
  <c r="AX510" i="219"/>
  <c r="AX489" i="219"/>
  <c r="AX293" i="219"/>
  <c r="AX167" i="219"/>
  <c r="AX359" i="218"/>
  <c r="AX365" i="218"/>
  <c r="AX380" i="218"/>
  <c r="AX59" i="218"/>
  <c r="AX289" i="218"/>
  <c r="AX36" i="218"/>
  <c r="AX381" i="218"/>
  <c r="AX390" i="218"/>
  <c r="AX316" i="218"/>
  <c r="AX116" i="218"/>
  <c r="AX477" i="218"/>
  <c r="R8" i="215"/>
  <c r="N22" i="2"/>
  <c r="AX519" i="222"/>
  <c r="AX413" i="222"/>
  <c r="AX61" i="222"/>
  <c r="AX440" i="222"/>
  <c r="AX229" i="222"/>
  <c r="AX71" i="222"/>
  <c r="AX88" i="222"/>
  <c r="AX478" i="222"/>
  <c r="AX162" i="222"/>
  <c r="AX354" i="222"/>
  <c r="AX217" i="222"/>
  <c r="AX116" i="222"/>
  <c r="AX178" i="222"/>
  <c r="AX438" i="222"/>
  <c r="AX466" i="222"/>
  <c r="AX414" i="222"/>
  <c r="AX356" i="222"/>
  <c r="AX348" i="222"/>
  <c r="AX180" i="222"/>
  <c r="AX169" i="222"/>
  <c r="AT6" i="212"/>
  <c r="AP19" i="2" s="1"/>
  <c r="AV12" i="212"/>
  <c r="AV8" i="212" s="1"/>
  <c r="AV2" i="212" s="1"/>
  <c r="AR19" i="2" s="1"/>
  <c r="AX245" i="212"/>
  <c r="AX52" i="212"/>
  <c r="AX69" i="212"/>
  <c r="AX432" i="212"/>
  <c r="AX272" i="212"/>
  <c r="AX498" i="212"/>
  <c r="AX158" i="212"/>
  <c r="AX44" i="212"/>
  <c r="AX455" i="212"/>
  <c r="AX401" i="212"/>
  <c r="AX271" i="212"/>
  <c r="AX122" i="212"/>
  <c r="AX492" i="212"/>
  <c r="AX362" i="212"/>
  <c r="AX267" i="212"/>
  <c r="AX173" i="207"/>
  <c r="AX13" i="207"/>
  <c r="AX24" i="207"/>
  <c r="AX270" i="207"/>
  <c r="AX180" i="207"/>
  <c r="AX63" i="207"/>
  <c r="R8" i="205"/>
  <c r="N13" i="2"/>
  <c r="AX288" i="223"/>
  <c r="AX481" i="223"/>
  <c r="AX91" i="223"/>
  <c r="AT6" i="208"/>
  <c r="AP15" i="2" s="1"/>
  <c r="AV12" i="208"/>
  <c r="AX377" i="217"/>
  <c r="AX39" i="217"/>
  <c r="AX86" i="217"/>
  <c r="AX256" i="217"/>
  <c r="AX337" i="217"/>
  <c r="AX187" i="217"/>
  <c r="AX94" i="217"/>
  <c r="AX235" i="217"/>
  <c r="AX387" i="217"/>
  <c r="U8" i="217"/>
  <c r="U2" i="217" s="1"/>
  <c r="Q24" i="2" s="1"/>
  <c r="AX301" i="217"/>
  <c r="AX265" i="217"/>
  <c r="AX37" i="217"/>
  <c r="AX336" i="217"/>
  <c r="AX460" i="217"/>
  <c r="AX193" i="217"/>
  <c r="AX50" i="217"/>
  <c r="AX115" i="217"/>
  <c r="AX478" i="217"/>
  <c r="AX346" i="217"/>
  <c r="AX192" i="217"/>
  <c r="AX214" i="217"/>
  <c r="AX103" i="217"/>
  <c r="AX106" i="217"/>
  <c r="AX492" i="217"/>
  <c r="AX370" i="209"/>
  <c r="AX327" i="209"/>
  <c r="AX485" i="224"/>
  <c r="AX431" i="222"/>
  <c r="AX265" i="222"/>
  <c r="AX440" i="213"/>
  <c r="AX135" i="209"/>
  <c r="AX194" i="222"/>
  <c r="AX295" i="209"/>
  <c r="AX154" i="216"/>
  <c r="AX372" i="209"/>
  <c r="AX324" i="224"/>
  <c r="AX427" i="222"/>
  <c r="AX430" i="212"/>
  <c r="AX240" i="217"/>
  <c r="AX507" i="209"/>
  <c r="AX425" i="224"/>
  <c r="AX115" i="219"/>
  <c r="AX515" i="212"/>
  <c r="AX86" i="207"/>
  <c r="AX248" i="217"/>
  <c r="AX170" i="217"/>
  <c r="AX435" i="217"/>
  <c r="AX451" i="217"/>
  <c r="AX87" i="217"/>
  <c r="AX179" i="217"/>
  <c r="AX44" i="217"/>
  <c r="AX442" i="217"/>
  <c r="AX19" i="215"/>
  <c r="AX138" i="209"/>
  <c r="AX123" i="209"/>
  <c r="AX245" i="209"/>
  <c r="AX248" i="209"/>
  <c r="AX290" i="209"/>
  <c r="AX490" i="209"/>
  <c r="AX186" i="209"/>
  <c r="AX432" i="209"/>
  <c r="AX168" i="209"/>
  <c r="AX245" i="205"/>
  <c r="AX236" i="205"/>
  <c r="AX194" i="205"/>
  <c r="AX294" i="205"/>
  <c r="AX214" i="224"/>
  <c r="AX49" i="224"/>
  <c r="AX105" i="224"/>
  <c r="AX282" i="224"/>
  <c r="AX169" i="224"/>
  <c r="AX276" i="224"/>
  <c r="AX121" i="224"/>
  <c r="AX48" i="218"/>
  <c r="AX291" i="218"/>
  <c r="AX135" i="218"/>
  <c r="AX207" i="218"/>
  <c r="AX509" i="218"/>
  <c r="AX35" i="222"/>
  <c r="AX307" i="222"/>
  <c r="AX291" i="222"/>
  <c r="AX167" i="222"/>
  <c r="AX326" i="222"/>
  <c r="AX104" i="222"/>
  <c r="AX142" i="222"/>
  <c r="AX305" i="222"/>
  <c r="AX361" i="222"/>
  <c r="AX274" i="222"/>
  <c r="AX377" i="222"/>
  <c r="AX314" i="222"/>
  <c r="AX230" i="222"/>
  <c r="AX159" i="222"/>
  <c r="AX76" i="222"/>
  <c r="AX446" i="222"/>
  <c r="AX501" i="222"/>
  <c r="AX360" i="222"/>
  <c r="AX276" i="222"/>
  <c r="AX64" i="222"/>
  <c r="AX382" i="212"/>
  <c r="AX322" i="212"/>
  <c r="AX323" i="212"/>
  <c r="AX201" i="212"/>
  <c r="AX93" i="207"/>
  <c r="AX413" i="207"/>
  <c r="AX520" i="207"/>
  <c r="AX222" i="207"/>
  <c r="AX36" i="207"/>
  <c r="AX254" i="207"/>
  <c r="AX106" i="207"/>
  <c r="AT6" i="214"/>
  <c r="AP21" i="2" s="1"/>
  <c r="AX95" i="220"/>
  <c r="AX384" i="220"/>
  <c r="AX251" i="220"/>
  <c r="AX425" i="220"/>
  <c r="AX304" i="220"/>
  <c r="AX101" i="220"/>
  <c r="AX337" i="220"/>
  <c r="AX221" i="220"/>
  <c r="AX277" i="220"/>
  <c r="AX186" i="220"/>
  <c r="AX508" i="220"/>
  <c r="AX406" i="220"/>
  <c r="AX324" i="220"/>
  <c r="AX279" i="220"/>
  <c r="AX188" i="220"/>
  <c r="AX88" i="220"/>
  <c r="AX428" i="220"/>
  <c r="AX109" i="220"/>
  <c r="AX29" i="210"/>
  <c r="AV12" i="210"/>
  <c r="AV8" i="210" s="1"/>
  <c r="AV2" i="210" s="1"/>
  <c r="AR17" i="2" s="1"/>
  <c r="AT6" i="210"/>
  <c r="AP17" i="2" s="1"/>
  <c r="AT6" i="224"/>
  <c r="AP31" i="2" s="1"/>
  <c r="AV12" i="224"/>
  <c r="AX380" i="223"/>
  <c r="AX211" i="223"/>
  <c r="AX349" i="223"/>
  <c r="AX322" i="217"/>
  <c r="AX462" i="217"/>
  <c r="AX514" i="217"/>
  <c r="AX260" i="217"/>
  <c r="AX78" i="217"/>
  <c r="AX494" i="217"/>
  <c r="AX287" i="217"/>
  <c r="AX343" i="217"/>
  <c r="AX491" i="217"/>
  <c r="AX58" i="217"/>
  <c r="AX379" i="217"/>
  <c r="AX73" i="217"/>
  <c r="AX364" i="217"/>
  <c r="AX48" i="217"/>
  <c r="AX168" i="217"/>
  <c r="AX143" i="217"/>
  <c r="AX68" i="217"/>
  <c r="AX119" i="217"/>
  <c r="AX482" i="217"/>
  <c r="AX397" i="217"/>
  <c r="AX261" i="217"/>
  <c r="AX134" i="217"/>
  <c r="AX25" i="217"/>
  <c r="AX26" i="217"/>
  <c r="AX349" i="215"/>
  <c r="AX289" i="215"/>
  <c r="AX284" i="215"/>
  <c r="AX245" i="215"/>
  <c r="AX501" i="215"/>
  <c r="AX490" i="215"/>
  <c r="AX207" i="215"/>
  <c r="AX158" i="215"/>
  <c r="AX320" i="215"/>
  <c r="AX468" i="215"/>
  <c r="AX397" i="215"/>
  <c r="AX466" i="215"/>
  <c r="AX342" i="215"/>
  <c r="AX146" i="218"/>
  <c r="AX294" i="222"/>
  <c r="AX92" i="207"/>
  <c r="AX331" i="222"/>
  <c r="AX247" i="215"/>
  <c r="AX104" i="219"/>
  <c r="AX443" i="222"/>
  <c r="AX321" i="222"/>
  <c r="AX90" i="222"/>
  <c r="AX343" i="222"/>
  <c r="AX433" i="212"/>
  <c r="AX205" i="211"/>
  <c r="AX468" i="213"/>
  <c r="AX316" i="208"/>
  <c r="AX274" i="208"/>
  <c r="AX44" i="215"/>
  <c r="AX107" i="218"/>
  <c r="AX311" i="218"/>
  <c r="AX246" i="222"/>
  <c r="AX497" i="222"/>
  <c r="AX41" i="222"/>
  <c r="AX387" i="212"/>
  <c r="AX496" i="207"/>
  <c r="AX104" i="217"/>
  <c r="AX304" i="209"/>
  <c r="AX427" i="218"/>
  <c r="AX483" i="222"/>
  <c r="AX370" i="212"/>
  <c r="AX358" i="212"/>
  <c r="AX239" i="207"/>
  <c r="AX74" i="209"/>
  <c r="AX276" i="209"/>
  <c r="AX518" i="209"/>
  <c r="AX210" i="224"/>
  <c r="AX307" i="224"/>
  <c r="AX216" i="219"/>
  <c r="AX509" i="220"/>
  <c r="AX223" i="220"/>
  <c r="AX226" i="220"/>
  <c r="AX179" i="220"/>
  <c r="AX361" i="209"/>
  <c r="AX211" i="209"/>
  <c r="AX431" i="209"/>
  <c r="AX227" i="209"/>
  <c r="AX499" i="209"/>
  <c r="AX265" i="209"/>
  <c r="AX308" i="209"/>
  <c r="AX392" i="209"/>
  <c r="AX462" i="209"/>
  <c r="AX428" i="209"/>
  <c r="AX146" i="209"/>
  <c r="AX480" i="209"/>
  <c r="AX445" i="209"/>
  <c r="AX454" i="209"/>
  <c r="AX274" i="209"/>
  <c r="R8" i="208"/>
  <c r="N15" i="2"/>
  <c r="AX201" i="224"/>
  <c r="AX472" i="224"/>
  <c r="AX269" i="224"/>
  <c r="AX464" i="224"/>
  <c r="AX475" i="224"/>
  <c r="AX207" i="224"/>
  <c r="AX86" i="219"/>
  <c r="AX518" i="219"/>
  <c r="AX291" i="219"/>
  <c r="AX31" i="218"/>
  <c r="AX413" i="218"/>
  <c r="AX255" i="218"/>
  <c r="AX195" i="218"/>
  <c r="AX451" i="218"/>
  <c r="AX415" i="218"/>
  <c r="AX404" i="218"/>
  <c r="AX314" i="218"/>
  <c r="AX386" i="218"/>
  <c r="AX143" i="209"/>
  <c r="R8" i="212"/>
  <c r="N19" i="2"/>
  <c r="AX414" i="220"/>
  <c r="AX98" i="220"/>
  <c r="AX275" i="220"/>
  <c r="AX451" i="220"/>
  <c r="AX244" i="220"/>
  <c r="AX73" i="220"/>
  <c r="AX137" i="220"/>
  <c r="AX359" i="220"/>
  <c r="AX474" i="220"/>
  <c r="AX125" i="220"/>
  <c r="AX349" i="220"/>
  <c r="AX162" i="220"/>
  <c r="AX267" i="220"/>
  <c r="AX489" i="220"/>
  <c r="AX374" i="220"/>
  <c r="AX340" i="220"/>
  <c r="AX297" i="220"/>
  <c r="AX495" i="220"/>
  <c r="AX460" i="220"/>
  <c r="AX310" i="220"/>
  <c r="AX289" i="220"/>
  <c r="AV8" i="221"/>
  <c r="AV2" i="221" s="1"/>
  <c r="AR28" i="2" s="1"/>
  <c r="AX291" i="221"/>
  <c r="AX495" i="214"/>
  <c r="AX121" i="216"/>
  <c r="AX154" i="209"/>
  <c r="AX345" i="218"/>
  <c r="AX219" i="222"/>
  <c r="AX442" i="222"/>
  <c r="AX298" i="212"/>
  <c r="AX509" i="209"/>
  <c r="AX173" i="218"/>
  <c r="AX335" i="222"/>
  <c r="AX53" i="222"/>
  <c r="AX434" i="212"/>
  <c r="AX404" i="207"/>
  <c r="AX324" i="207"/>
  <c r="AX110" i="205"/>
  <c r="AX465" i="220"/>
  <c r="AX358" i="220"/>
  <c r="AX142" i="220"/>
  <c r="AX78" i="209"/>
  <c r="AX513" i="209"/>
  <c r="AX196" i="209"/>
  <c r="AX356" i="209"/>
  <c r="AX224" i="209"/>
  <c r="AX183" i="209"/>
  <c r="AX374" i="209"/>
  <c r="AX479" i="209"/>
  <c r="AX350" i="209"/>
  <c r="AX189" i="209"/>
  <c r="AX27" i="209"/>
  <c r="AX421" i="209"/>
  <c r="AX427" i="224"/>
  <c r="AX25" i="224"/>
  <c r="AX479" i="224"/>
  <c r="AX444" i="224"/>
  <c r="AX64" i="224"/>
  <c r="AX259" i="224"/>
  <c r="AX299" i="224"/>
  <c r="AX270" i="224"/>
  <c r="AX218" i="224"/>
  <c r="AX473" i="219"/>
  <c r="AX196" i="219"/>
  <c r="AX208" i="219"/>
  <c r="AX34" i="219"/>
  <c r="AX80" i="219"/>
  <c r="AX429" i="219"/>
  <c r="AX183" i="219"/>
  <c r="AX405" i="219"/>
  <c r="AX510" i="218"/>
  <c r="AX327" i="218"/>
  <c r="AX408" i="218"/>
  <c r="AX85" i="218"/>
  <c r="AX431" i="218"/>
  <c r="AX513" i="218"/>
  <c r="AX328" i="218"/>
  <c r="AX313" i="218"/>
  <c r="AX458" i="220"/>
  <c r="AX507" i="220"/>
  <c r="AX387" i="220"/>
  <c r="AX400" i="220"/>
  <c r="AX321" i="220"/>
  <c r="AX382" i="220"/>
  <c r="AX122" i="220"/>
  <c r="AX431" i="220"/>
  <c r="AX426" i="220"/>
  <c r="AX263" i="220"/>
  <c r="AX199" i="220"/>
  <c r="AX481" i="220"/>
  <c r="AX415" i="220"/>
  <c r="AX291" i="220"/>
  <c r="AX409" i="220"/>
  <c r="AX144" i="220"/>
  <c r="AX201" i="220"/>
  <c r="AX146" i="220"/>
  <c r="AX448" i="220"/>
  <c r="AX348" i="220"/>
  <c r="AX392" i="220"/>
  <c r="AX42" i="221"/>
  <c r="AX395" i="221"/>
  <c r="AX36" i="221"/>
  <c r="AX107" i="221"/>
  <c r="AX254" i="221"/>
  <c r="AX182" i="221"/>
  <c r="AX169" i="221"/>
  <c r="AX440" i="221"/>
  <c r="AX467" i="221"/>
  <c r="AX406" i="221"/>
  <c r="AX238" i="221"/>
  <c r="AX74" i="221"/>
  <c r="AX60" i="221"/>
  <c r="AX508" i="221"/>
  <c r="AX390" i="221"/>
  <c r="AX405" i="221"/>
  <c r="AX398" i="221"/>
  <c r="AX81" i="214"/>
  <c r="AX342" i="214"/>
  <c r="AX136" i="214"/>
  <c r="AX255" i="214"/>
  <c r="AX231" i="214"/>
  <c r="AX193" i="214"/>
  <c r="AX446" i="214"/>
  <c r="AX208" i="214"/>
  <c r="AX111" i="214"/>
  <c r="AX303" i="214"/>
  <c r="AX374" i="214"/>
  <c r="AX401" i="214"/>
  <c r="AX327" i="214"/>
  <c r="AX262" i="214"/>
  <c r="AX191" i="214"/>
  <c r="AX46" i="214"/>
  <c r="AX26" i="214"/>
  <c r="AX117" i="214"/>
  <c r="AX430" i="209"/>
  <c r="AX341" i="209"/>
  <c r="AX120" i="224"/>
  <c r="AX388" i="219"/>
  <c r="AX483" i="218"/>
  <c r="AV8" i="209"/>
  <c r="AV2" i="209" s="1"/>
  <c r="AR16" i="2" s="1"/>
  <c r="AX63" i="222"/>
  <c r="AX465" i="212"/>
  <c r="AX262" i="207"/>
  <c r="R8" i="222"/>
  <c r="N29" i="2"/>
  <c r="AX479" i="217"/>
  <c r="AX140" i="217"/>
  <c r="AX160" i="217"/>
  <c r="AX209" i="209"/>
  <c r="AX397" i="209"/>
  <c r="AX380" i="209"/>
  <c r="AX371" i="218"/>
  <c r="AX344" i="222"/>
  <c r="AX418" i="222"/>
  <c r="AX311" i="212"/>
  <c r="AX126" i="207"/>
  <c r="AX349" i="219"/>
  <c r="AX109" i="218"/>
  <c r="AV8" i="220"/>
  <c r="AV2" i="220" s="1"/>
  <c r="AR27" i="2" s="1"/>
  <c r="AX22" i="222"/>
  <c r="AX159" i="209"/>
  <c r="AX117" i="209"/>
  <c r="AX346" i="209"/>
  <c r="AX400" i="209"/>
  <c r="AX39" i="209"/>
  <c r="AX451" i="209"/>
  <c r="AX55" i="209"/>
  <c r="AX33" i="209"/>
  <c r="AX463" i="209"/>
  <c r="AX332" i="209"/>
  <c r="AX149" i="209"/>
  <c r="AX197" i="209"/>
  <c r="AX406" i="205"/>
  <c r="AX497" i="205"/>
  <c r="AX428" i="205"/>
  <c r="AX274" i="205"/>
  <c r="AX257" i="205"/>
  <c r="AX412" i="224"/>
  <c r="AX186" i="224"/>
  <c r="AX322" i="224"/>
  <c r="AX60" i="224"/>
  <c r="AX418" i="224"/>
  <c r="AX245" i="224"/>
  <c r="AX430" i="224"/>
  <c r="AX82" i="224"/>
  <c r="AX162" i="224"/>
  <c r="AX339" i="224"/>
  <c r="AX422" i="224"/>
  <c r="AX326" i="224"/>
  <c r="AX89" i="219"/>
  <c r="AX228" i="219"/>
  <c r="AX194" i="219"/>
  <c r="AX235" i="219"/>
  <c r="AX204" i="219"/>
  <c r="AX159" i="219"/>
  <c r="AX372" i="218"/>
  <c r="AX220" i="218"/>
  <c r="AX193" i="218"/>
  <c r="AX422" i="218"/>
  <c r="AX399" i="218"/>
  <c r="AX271" i="222"/>
  <c r="AX196" i="222"/>
  <c r="AX424" i="222"/>
  <c r="AX216" i="222"/>
  <c r="AX498" i="222"/>
  <c r="AX17" i="222"/>
  <c r="AX27" i="222"/>
  <c r="AX316" i="222"/>
  <c r="AX370" i="222"/>
  <c r="AX149" i="222"/>
  <c r="AX43" i="222"/>
  <c r="AX409" i="222"/>
  <c r="AX459" i="222"/>
  <c r="AX393" i="222"/>
  <c r="AX400" i="222"/>
  <c r="AX253" i="222"/>
  <c r="AX161" i="222"/>
  <c r="AX128" i="222"/>
  <c r="AX87" i="222"/>
  <c r="AX42" i="222"/>
  <c r="AX481" i="222"/>
  <c r="AX312" i="222"/>
  <c r="AX353" i="223"/>
  <c r="AX429" i="223"/>
  <c r="AX59" i="223"/>
  <c r="AX357" i="223"/>
  <c r="AX123" i="223"/>
  <c r="AX61" i="223"/>
  <c r="AX439" i="217"/>
  <c r="AX369" i="217"/>
  <c r="AX117" i="217"/>
  <c r="AX516" i="217"/>
  <c r="AX360" i="217"/>
  <c r="AX191" i="217"/>
  <c r="AX484" i="217"/>
  <c r="AX41" i="217"/>
  <c r="AX396" i="217"/>
  <c r="AX76" i="217"/>
  <c r="AX325" i="217"/>
  <c r="AX66" i="217"/>
  <c r="AX161" i="217"/>
  <c r="AX279" i="217"/>
  <c r="AX302" i="217"/>
  <c r="AX242" i="217"/>
  <c r="AX31" i="217"/>
  <c r="AX386" i="217"/>
  <c r="AX486" i="217"/>
  <c r="AX409" i="217"/>
  <c r="AX310" i="217"/>
  <c r="AX138" i="217"/>
  <c r="AX454" i="213"/>
  <c r="AX438" i="213"/>
  <c r="AX281" i="213"/>
  <c r="AX463" i="213"/>
  <c r="AX67" i="213"/>
  <c r="AX155" i="213"/>
  <c r="AX259" i="213"/>
  <c r="AX478" i="213"/>
  <c r="AX358" i="213"/>
  <c r="AX197" i="213"/>
  <c r="AX484" i="213"/>
  <c r="AX445" i="213"/>
  <c r="AX393" i="213"/>
  <c r="AX221" i="213"/>
  <c r="AX499" i="213"/>
  <c r="AX294" i="208"/>
  <c r="AX475" i="208"/>
  <c r="AX417" i="208"/>
  <c r="AX491" i="208"/>
  <c r="AX85" i="208"/>
  <c r="AX326" i="208"/>
  <c r="AX342" i="208"/>
  <c r="AX346" i="208"/>
  <c r="AX95" i="208"/>
  <c r="AX49" i="208"/>
  <c r="AX442" i="208"/>
  <c r="AX336" i="208"/>
  <c r="AX192" i="208"/>
  <c r="AX263" i="221"/>
  <c r="AX413" i="221"/>
  <c r="AX102" i="221"/>
  <c r="AX120" i="221"/>
  <c r="AX205" i="221"/>
  <c r="AX200" i="221"/>
  <c r="AX152" i="221"/>
  <c r="AX432" i="221"/>
  <c r="AX297" i="221"/>
  <c r="AX507" i="221"/>
  <c r="AX280" i="221"/>
  <c r="AX85" i="221"/>
  <c r="AX489" i="221"/>
  <c r="AX229" i="221"/>
  <c r="AX397" i="221"/>
  <c r="AX306" i="221"/>
  <c r="AX511" i="214"/>
  <c r="AX122" i="214"/>
  <c r="AX63" i="214"/>
  <c r="AX217" i="214"/>
  <c r="AX418" i="214"/>
  <c r="AX44" i="214"/>
  <c r="AX392" i="214"/>
  <c r="AX399" i="214"/>
  <c r="AX494" i="214"/>
  <c r="AX315" i="214"/>
  <c r="AX331" i="214"/>
  <c r="AX171" i="214"/>
  <c r="AX22" i="214"/>
  <c r="AX134" i="215"/>
  <c r="AX21" i="210"/>
  <c r="AX370" i="219"/>
  <c r="AX355" i="222"/>
  <c r="AX311" i="222"/>
  <c r="AX51" i="223"/>
  <c r="AX425" i="218"/>
  <c r="AX97" i="222"/>
  <c r="AX110" i="212"/>
  <c r="AX459" i="209"/>
  <c r="AX384" i="209"/>
  <c r="AX180" i="209"/>
  <c r="AX67" i="222"/>
  <c r="AX497" i="219"/>
  <c r="AX254" i="219"/>
  <c r="AX407" i="218"/>
  <c r="AX391" i="218"/>
  <c r="AT6" i="209"/>
  <c r="AP16" i="2" s="1"/>
  <c r="AX253" i="209"/>
  <c r="AX466" i="209"/>
  <c r="AX71" i="224"/>
  <c r="AX512" i="224"/>
  <c r="AX94" i="219"/>
  <c r="AX399" i="219"/>
  <c r="AX201" i="219"/>
  <c r="AX188" i="219"/>
  <c r="U8" i="219"/>
  <c r="U2" i="219" s="1"/>
  <c r="Q26" i="2" s="1"/>
  <c r="AX94" i="218"/>
  <c r="AX364" i="218"/>
  <c r="AX218" i="218"/>
  <c r="AX32" i="215"/>
  <c r="AX302" i="222"/>
  <c r="AX258" i="222"/>
  <c r="AX503" i="222"/>
  <c r="AX40" i="222"/>
  <c r="AX375" i="222"/>
  <c r="AX407" i="222"/>
  <c r="AX247" i="222"/>
  <c r="AX106" i="222"/>
  <c r="AX476" i="222"/>
  <c r="AX428" i="222"/>
  <c r="AX494" i="222"/>
  <c r="AX296" i="222"/>
  <c r="AX275" i="222"/>
  <c r="AX81" i="222"/>
  <c r="AX208" i="222"/>
  <c r="AX77" i="222"/>
  <c r="AX457" i="222"/>
  <c r="AX449" i="222"/>
  <c r="U8" i="212"/>
  <c r="U2" i="212" s="1"/>
  <c r="Q19" i="2" s="1"/>
  <c r="AX305" i="212"/>
  <c r="AX319" i="212"/>
  <c r="AX177" i="212"/>
  <c r="AX495" i="212"/>
  <c r="AX318" i="212"/>
  <c r="AX55" i="212"/>
  <c r="AX494" i="212"/>
  <c r="AX162" i="212"/>
  <c r="AX482" i="212"/>
  <c r="AX282" i="212"/>
  <c r="AX116" i="212"/>
  <c r="AX156" i="212"/>
  <c r="AX296" i="207"/>
  <c r="AX132" i="207"/>
  <c r="AX205" i="207"/>
  <c r="AX161" i="207"/>
  <c r="AX184" i="207"/>
  <c r="AX355" i="207"/>
  <c r="AX102" i="223"/>
  <c r="AX134" i="223"/>
  <c r="AX443" i="217"/>
  <c r="AX201" i="217"/>
  <c r="AX89" i="217"/>
  <c r="AX167" i="217"/>
  <c r="AX483" i="217"/>
  <c r="AX329" i="217"/>
  <c r="AX186" i="217"/>
  <c r="AX54" i="217"/>
  <c r="AX345" i="217"/>
  <c r="AX125" i="217"/>
  <c r="AX222" i="217"/>
  <c r="AX197" i="217"/>
  <c r="AX297" i="217"/>
  <c r="AX241" i="217"/>
  <c r="AX282" i="217"/>
  <c r="AX306" i="217"/>
  <c r="AX88" i="217"/>
  <c r="AX124" i="217"/>
  <c r="AX477" i="217"/>
  <c r="AX353" i="217"/>
  <c r="AX203" i="217"/>
  <c r="AX221" i="217"/>
  <c r="AX316" i="211"/>
  <c r="AX41" i="211"/>
  <c r="AX421" i="211"/>
  <c r="AX364" i="211"/>
  <c r="AX424" i="211"/>
  <c r="AX383" i="211"/>
  <c r="AX293" i="211"/>
  <c r="AX24" i="223"/>
  <c r="AX65" i="223"/>
  <c r="AX270" i="213"/>
  <c r="AX73" i="213"/>
  <c r="AX401" i="213"/>
  <c r="AX190" i="213"/>
  <c r="AX27" i="213"/>
  <c r="AX332" i="213"/>
  <c r="AX30" i="213"/>
  <c r="AX340" i="213"/>
  <c r="AX261" i="213"/>
  <c r="AX162" i="213"/>
  <c r="AX443" i="213"/>
  <c r="AX309" i="213"/>
  <c r="AX312" i="213"/>
  <c r="AX59" i="213"/>
  <c r="AX492" i="213"/>
  <c r="AX429" i="213"/>
  <c r="AX384" i="213"/>
  <c r="AX295" i="213"/>
  <c r="AX472" i="208"/>
  <c r="AX464" i="208"/>
  <c r="AX83" i="208"/>
  <c r="AX476" i="208"/>
  <c r="AX75" i="208"/>
  <c r="AX514" i="208"/>
  <c r="AX277" i="208"/>
  <c r="AX378" i="208"/>
  <c r="AX269" i="208"/>
  <c r="AX91" i="208"/>
  <c r="AX183" i="208"/>
  <c r="AX350" i="208"/>
  <c r="AX270" i="221"/>
  <c r="AX307" i="221"/>
  <c r="AX275" i="221"/>
  <c r="AX279" i="221"/>
  <c r="AX294" i="221"/>
  <c r="AX191" i="221"/>
  <c r="AX499" i="221"/>
  <c r="AX145" i="221"/>
  <c r="AX35" i="221"/>
  <c r="AX466" i="221"/>
  <c r="AX345" i="221"/>
  <c r="AX242" i="221"/>
  <c r="AX369" i="221"/>
  <c r="AX488" i="221"/>
  <c r="AX196" i="214"/>
  <c r="AX149" i="214"/>
  <c r="AX415" i="214"/>
  <c r="AX199" i="214"/>
  <c r="AX282" i="214"/>
  <c r="AX165" i="214"/>
  <c r="AX298" i="214"/>
  <c r="AX420" i="214"/>
  <c r="AX413" i="214"/>
  <c r="AX88" i="214"/>
  <c r="AX244" i="214"/>
  <c r="AX440" i="214"/>
  <c r="AX463" i="214"/>
  <c r="AX321" i="214"/>
  <c r="AX109" i="214"/>
  <c r="AX86" i="214"/>
  <c r="AX75" i="219"/>
  <c r="AX378" i="222"/>
  <c r="AX70" i="222"/>
  <c r="AX466" i="212"/>
  <c r="AX437" i="207"/>
  <c r="AX50" i="207"/>
  <c r="AX305" i="224"/>
  <c r="AX387" i="219"/>
  <c r="AX403" i="218"/>
  <c r="AX312" i="209"/>
  <c r="AX468" i="219"/>
  <c r="AX137" i="218"/>
  <c r="AX514" i="209"/>
  <c r="AX53" i="209"/>
  <c r="AX319" i="209"/>
  <c r="AX477" i="209"/>
  <c r="AX148" i="209"/>
  <c r="AX474" i="209"/>
  <c r="AX126" i="209"/>
  <c r="AX447" i="209"/>
  <c r="AX137" i="209"/>
  <c r="AX442" i="209"/>
  <c r="AX365" i="209"/>
  <c r="AX191" i="209"/>
  <c r="AX36" i="209"/>
  <c r="AX56" i="205"/>
  <c r="AX214" i="205"/>
  <c r="AX463" i="205"/>
  <c r="R8" i="207"/>
  <c r="N14" i="2"/>
  <c r="AX227" i="224"/>
  <c r="AX208" i="224"/>
  <c r="AX126" i="224"/>
  <c r="AX468" i="224"/>
  <c r="AX514" i="224"/>
  <c r="AX396" i="224"/>
  <c r="AX307" i="219"/>
  <c r="AX49" i="219"/>
  <c r="AX149" i="219"/>
  <c r="AX280" i="219"/>
  <c r="AX335" i="219"/>
  <c r="AX455" i="219"/>
  <c r="AX110" i="218"/>
  <c r="AX448" i="218"/>
  <c r="AX192" i="218"/>
  <c r="AX145" i="218"/>
  <c r="AX332" i="218"/>
  <c r="AX404" i="223"/>
  <c r="AX229" i="223"/>
  <c r="AX75" i="223"/>
  <c r="AV12" i="219"/>
  <c r="AV8" i="219" s="1"/>
  <c r="AV2" i="219" s="1"/>
  <c r="AR26" i="2" s="1"/>
  <c r="AT6" i="219"/>
  <c r="AP26" i="2" s="1"/>
  <c r="AX91" i="217"/>
  <c r="AX500" i="217"/>
  <c r="AX190" i="217"/>
  <c r="AX298" i="217"/>
  <c r="AX438" i="217"/>
  <c r="AX340" i="217"/>
  <c r="AX244" i="217"/>
  <c r="AX437" i="217"/>
  <c r="AX231" i="217"/>
  <c r="AX355" i="217"/>
  <c r="AX69" i="217"/>
  <c r="AX378" i="217"/>
  <c r="AX64" i="217"/>
  <c r="AX285" i="217"/>
  <c r="AX341" i="217"/>
  <c r="AX245" i="217"/>
  <c r="AX202" i="217"/>
  <c r="AX154" i="217"/>
  <c r="AX27" i="217"/>
  <c r="AX450" i="217"/>
  <c r="AX426" i="217"/>
  <c r="AX292" i="217"/>
  <c r="AX403" i="217"/>
  <c r="AX271" i="211"/>
  <c r="AX322" i="211"/>
  <c r="AX210" i="211"/>
  <c r="AX513" i="211"/>
  <c r="AX208" i="211"/>
  <c r="AX18" i="211"/>
  <c r="AX355" i="211"/>
  <c r="AX229" i="211"/>
  <c r="AX37" i="211"/>
  <c r="AX370" i="211"/>
  <c r="AX56" i="223"/>
  <c r="AX178" i="213"/>
  <c r="AX15" i="213"/>
  <c r="AX16" i="213"/>
  <c r="AX394" i="213"/>
  <c r="AX225" i="213"/>
  <c r="AX91" i="213"/>
  <c r="AX152" i="213"/>
  <c r="AX446" i="213"/>
  <c r="AX502" i="213"/>
  <c r="AX226" i="213"/>
  <c r="AX153" i="213"/>
  <c r="AX143" i="213"/>
  <c r="AX491" i="213"/>
  <c r="AX471" i="213"/>
  <c r="AX449" i="213"/>
  <c r="AX373" i="213"/>
  <c r="AX373" i="208"/>
  <c r="AX229" i="208"/>
  <c r="AX122" i="208"/>
  <c r="AX315" i="208"/>
  <c r="AX502" i="208"/>
  <c r="AX15" i="208"/>
  <c r="AX216" i="208"/>
  <c r="AX234" i="208"/>
  <c r="AX169" i="208"/>
  <c r="AX488" i="208"/>
  <c r="AX341" i="208"/>
  <c r="AV12" i="207"/>
  <c r="AV8" i="207" s="1"/>
  <c r="AV2" i="207" s="1"/>
  <c r="AR14" i="2" s="1"/>
  <c r="AT6" i="207"/>
  <c r="AP14" i="2" s="1"/>
  <c r="AX274" i="221"/>
  <c r="AX319" i="221"/>
  <c r="AX245" i="221"/>
  <c r="AX25" i="221"/>
  <c r="AX471" i="221"/>
  <c r="AX23" i="221"/>
  <c r="AX449" i="221"/>
  <c r="AX456" i="221"/>
  <c r="AX401" i="221"/>
  <c r="AX261" i="214"/>
  <c r="AX371" i="214"/>
  <c r="AX213" i="214"/>
  <c r="AX170" i="214"/>
  <c r="AX235" i="214"/>
  <c r="AX387" i="214"/>
  <c r="AX465" i="214"/>
  <c r="AX91" i="214"/>
  <c r="AX330" i="214"/>
  <c r="AX437" i="214"/>
  <c r="AX417" i="214"/>
  <c r="AX404" i="214"/>
  <c r="AX381" i="214"/>
  <c r="AX219" i="214"/>
  <c r="AX159" i="214"/>
  <c r="AX200" i="215"/>
  <c r="AX364" i="210"/>
  <c r="AX497" i="209"/>
  <c r="AX315" i="224"/>
  <c r="AX397" i="218"/>
  <c r="AX185" i="222"/>
  <c r="AX310" i="222"/>
  <c r="AX499" i="212"/>
  <c r="AX155" i="212"/>
  <c r="AX421" i="217"/>
  <c r="AX400" i="219"/>
  <c r="AX320" i="222"/>
  <c r="AX269" i="212"/>
  <c r="AX288" i="207"/>
  <c r="AX328" i="223"/>
  <c r="AX106" i="224"/>
  <c r="AX332" i="224"/>
  <c r="AX342" i="224"/>
  <c r="AX127" i="209"/>
  <c r="AX241" i="209"/>
  <c r="AX174" i="209"/>
  <c r="AX182" i="209"/>
  <c r="AX293" i="209"/>
  <c r="AX219" i="209"/>
  <c r="AX512" i="209"/>
  <c r="AX58" i="205"/>
  <c r="AX261" i="224"/>
  <c r="AX435" i="224"/>
  <c r="AX344" i="224"/>
  <c r="AX359" i="224"/>
  <c r="AX100" i="219"/>
  <c r="AX507" i="219"/>
  <c r="AX52" i="219"/>
  <c r="AX380" i="219"/>
  <c r="AX304" i="219"/>
  <c r="AX413" i="219"/>
  <c r="AX108" i="218"/>
  <c r="AX203" i="218"/>
  <c r="AX500" i="218"/>
  <c r="AX176" i="218"/>
  <c r="AX162" i="218"/>
  <c r="AX454" i="218"/>
  <c r="AX386" i="222"/>
  <c r="AX328" i="222"/>
  <c r="AX383" i="222"/>
  <c r="AX248" i="222"/>
  <c r="AX329" i="222"/>
  <c r="AX66" i="222"/>
  <c r="AX496" i="222"/>
  <c r="AX423" i="222"/>
  <c r="AX363" i="222"/>
  <c r="AX177" i="222"/>
  <c r="AX108" i="219"/>
  <c r="AX213" i="223"/>
  <c r="AX47" i="223"/>
  <c r="AX454" i="223"/>
  <c r="AX365" i="217"/>
  <c r="AX224" i="217"/>
  <c r="AX304" i="217"/>
  <c r="AX520" i="217"/>
  <c r="AX75" i="217"/>
  <c r="AX498" i="217"/>
  <c r="AX312" i="217"/>
  <c r="AX114" i="217"/>
  <c r="AX155" i="217"/>
  <c r="AX374" i="217"/>
  <c r="AX163" i="217"/>
  <c r="AX367" i="217"/>
  <c r="AX53" i="217"/>
  <c r="AX237" i="217"/>
  <c r="AX375" i="217"/>
  <c r="AX344" i="217"/>
  <c r="AX278" i="217"/>
  <c r="AX156" i="217"/>
  <c r="AX34" i="217"/>
  <c r="AX105" i="217"/>
  <c r="AX406" i="217"/>
  <c r="AX349" i="217"/>
  <c r="AX305" i="217"/>
  <c r="AX115" i="211"/>
  <c r="AX61" i="211"/>
  <c r="AX104" i="211"/>
  <c r="AX451" i="211"/>
  <c r="AX142" i="211"/>
  <c r="AX260" i="211"/>
  <c r="AX240" i="211"/>
  <c r="AX373" i="211"/>
  <c r="AX323" i="211"/>
  <c r="AX132" i="211"/>
  <c r="AX262" i="211"/>
  <c r="AX119" i="213"/>
  <c r="AX442" i="213"/>
  <c r="AX346" i="213"/>
  <c r="AX347" i="213"/>
  <c r="AX132" i="213"/>
  <c r="AX104" i="213"/>
  <c r="AX85" i="213"/>
  <c r="AX486" i="213"/>
  <c r="AX322" i="213"/>
  <c r="AX310" i="213"/>
  <c r="AX238" i="213"/>
  <c r="AX482" i="213"/>
  <c r="AX128" i="213"/>
  <c r="AX496" i="213"/>
  <c r="AX433" i="213"/>
  <c r="AX349" i="213"/>
  <c r="AX367" i="213"/>
  <c r="AT6" i="211"/>
  <c r="AP18" i="2" s="1"/>
  <c r="AV12" i="211"/>
  <c r="AV8" i="211" s="1"/>
  <c r="AV2" i="211" s="1"/>
  <c r="AR18" i="2" s="1"/>
  <c r="AX211" i="208"/>
  <c r="AX21" i="208"/>
  <c r="AX405" i="208"/>
  <c r="AX153" i="208"/>
  <c r="AX511" i="208"/>
  <c r="AX210" i="208"/>
  <c r="AX40" i="208"/>
  <c r="AX293" i="208"/>
  <c r="AX347" i="208"/>
  <c r="AX356" i="208"/>
  <c r="AX37" i="208"/>
  <c r="AX237" i="208"/>
  <c r="AX88" i="208"/>
  <c r="AX212" i="222"/>
  <c r="AX461" i="215"/>
  <c r="AX474" i="215"/>
  <c r="AX122" i="219"/>
  <c r="AX179" i="222"/>
  <c r="AX330" i="222"/>
  <c r="AX338" i="222"/>
  <c r="AX323" i="207"/>
  <c r="AX122" i="213"/>
  <c r="AX175" i="213"/>
  <c r="AX456" i="208"/>
  <c r="AX417" i="209"/>
  <c r="AX272" i="224"/>
  <c r="AX208" i="218"/>
  <c r="AX170" i="222"/>
  <c r="AX34" i="207"/>
  <c r="AX444" i="207"/>
  <c r="AX212" i="217"/>
  <c r="AX323" i="217"/>
  <c r="U8" i="224"/>
  <c r="U2" i="224" s="1"/>
  <c r="Q31" i="2" s="1"/>
  <c r="AX306" i="218"/>
  <c r="AX112" i="222"/>
  <c r="AX366" i="222"/>
  <c r="AX350" i="222"/>
  <c r="AX345" i="207"/>
  <c r="AX187" i="207"/>
  <c r="AX297" i="223"/>
  <c r="AX473" i="209"/>
  <c r="AX348" i="224"/>
  <c r="AX414" i="219"/>
  <c r="AX401" i="218"/>
  <c r="R8" i="220"/>
  <c r="N27" i="2"/>
  <c r="AX320" i="220"/>
  <c r="AX461" i="209"/>
  <c r="AX378" i="224"/>
  <c r="AT6" i="217"/>
  <c r="AP24" i="2" s="1"/>
  <c r="AV12" i="217"/>
  <c r="AV8" i="217" s="1"/>
  <c r="AV2" i="217" s="1"/>
  <c r="AR24" i="2" s="1"/>
  <c r="AX399" i="209"/>
  <c r="AX287" i="209"/>
  <c r="AX44" i="205"/>
  <c r="AX359" i="205"/>
  <c r="AX185" i="205"/>
  <c r="AX394" i="224"/>
  <c r="AX251" i="224"/>
  <c r="AX426" i="224"/>
  <c r="AX18" i="217"/>
  <c r="AX331" i="209"/>
  <c r="AX236" i="209"/>
  <c r="AX336" i="209"/>
  <c r="AX416" i="209"/>
  <c r="AX272" i="209"/>
  <c r="AX446" i="209"/>
  <c r="AX100" i="209"/>
  <c r="AX190" i="209"/>
  <c r="AX201" i="209"/>
  <c r="AX136" i="209"/>
  <c r="AX133" i="209"/>
  <c r="AX486" i="209"/>
  <c r="AX367" i="209"/>
  <c r="AX294" i="209"/>
  <c r="AX519" i="209"/>
  <c r="U8" i="205"/>
  <c r="U2" i="205" s="1"/>
  <c r="Q13" i="2" s="1"/>
  <c r="AX168" i="205"/>
  <c r="AX511" i="205"/>
  <c r="AX195" i="205"/>
  <c r="AX315" i="205"/>
  <c r="AX308" i="205"/>
  <c r="AX252" i="224"/>
  <c r="AX132" i="224"/>
  <c r="AX354" i="224"/>
  <c r="AX203" i="224"/>
  <c r="AX312" i="224"/>
  <c r="AX410" i="224"/>
  <c r="AX281" i="224"/>
  <c r="AX137" i="222"/>
  <c r="AX46" i="219"/>
  <c r="AX337" i="219"/>
  <c r="AX340" i="219"/>
  <c r="AX109" i="219"/>
  <c r="AX233" i="219"/>
  <c r="AX252" i="218"/>
  <c r="AX362" i="218"/>
  <c r="AX206" i="218"/>
  <c r="AX166" i="218"/>
  <c r="AX52" i="218"/>
  <c r="AX340" i="218"/>
  <c r="AX260" i="218"/>
  <c r="AX142" i="218"/>
  <c r="AX414" i="218"/>
  <c r="AX154" i="218"/>
  <c r="AX141" i="218"/>
  <c r="AX174" i="220"/>
  <c r="AX469" i="220"/>
  <c r="AX479" i="220"/>
  <c r="AX253" i="220"/>
  <c r="AX141" i="220"/>
  <c r="AX60" i="220"/>
  <c r="AX246" i="220"/>
  <c r="AX167" i="220"/>
  <c r="AX422" i="220"/>
  <c r="AX132" i="220"/>
  <c r="AX501" i="220"/>
  <c r="AX274" i="220"/>
  <c r="AX105" i="220"/>
  <c r="AX429" i="220"/>
  <c r="AX401" i="220"/>
  <c r="AX239" i="220"/>
  <c r="AX205" i="220"/>
  <c r="AX99" i="220"/>
  <c r="AX439" i="220"/>
  <c r="AX390" i="220"/>
  <c r="AX339" i="211"/>
  <c r="AX438" i="211"/>
  <c r="AX414" i="211"/>
  <c r="AX399" i="211"/>
  <c r="AX267" i="211"/>
  <c r="AX478" i="211"/>
  <c r="AX450" i="211"/>
  <c r="AX257" i="211"/>
  <c r="AX244" i="211"/>
  <c r="AX47" i="211"/>
  <c r="AX332" i="211"/>
  <c r="AX361" i="211"/>
  <c r="AX183" i="211"/>
  <c r="AX507" i="224"/>
  <c r="AX390" i="222"/>
  <c r="AX279" i="222"/>
  <c r="AX465" i="222"/>
  <c r="AX210" i="215"/>
  <c r="AX260" i="224"/>
  <c r="AX359" i="222"/>
  <c r="AX152" i="222"/>
  <c r="AX234" i="207"/>
  <c r="AX472" i="211"/>
  <c r="AX290" i="221"/>
  <c r="AX48" i="209"/>
  <c r="AX184" i="222"/>
  <c r="AX304" i="222"/>
  <c r="R8" i="213"/>
  <c r="N20" i="2"/>
  <c r="AX15" i="217"/>
  <c r="AX121" i="222"/>
  <c r="AX240" i="222"/>
  <c r="AX363" i="223"/>
  <c r="AX170" i="209"/>
  <c r="AX102" i="224"/>
  <c r="AX40" i="220"/>
  <c r="AX111" i="209"/>
  <c r="AX433" i="209"/>
  <c r="AX13" i="209"/>
  <c r="AX94" i="209"/>
  <c r="AX515" i="209"/>
  <c r="R8" i="223"/>
  <c r="N30" i="2"/>
  <c r="AX59" i="209"/>
  <c r="AX517" i="209"/>
  <c r="AX153" i="209"/>
  <c r="AX388" i="205"/>
  <c r="AX213" i="224"/>
  <c r="AX311" i="224"/>
  <c r="AX153" i="224"/>
  <c r="AX398" i="224"/>
  <c r="AX70" i="209"/>
  <c r="U8" i="209"/>
  <c r="U2" i="209" s="1"/>
  <c r="Q16" i="2" s="1"/>
  <c r="AX12" i="209"/>
  <c r="AX413" i="209"/>
  <c r="AX435" i="209"/>
  <c r="AX86" i="209"/>
  <c r="AX83" i="209"/>
  <c r="AX324" i="209"/>
  <c r="AX231" i="209"/>
  <c r="AX120" i="209"/>
  <c r="AX320" i="209"/>
  <c r="AX279" i="209"/>
  <c r="AX202" i="209"/>
  <c r="AX291" i="209"/>
  <c r="AX57" i="209"/>
  <c r="AX398" i="209"/>
  <c r="AX251" i="205"/>
  <c r="AX360" i="205"/>
  <c r="AX339" i="205"/>
  <c r="AX23" i="205"/>
  <c r="AX382" i="224"/>
  <c r="AX75" i="224"/>
  <c r="AX131" i="224"/>
  <c r="AX483" i="224"/>
  <c r="AX389" i="224"/>
  <c r="AV12" i="222"/>
  <c r="AT6" i="222"/>
  <c r="AP29" i="2" s="1"/>
  <c r="AX42" i="219"/>
  <c r="AX158" i="219"/>
  <c r="AX213" i="219"/>
  <c r="AX520" i="219"/>
  <c r="AX237" i="219"/>
  <c r="AX480" i="219"/>
  <c r="AX180" i="218"/>
  <c r="AX54" i="218"/>
  <c r="AX280" i="218"/>
  <c r="AX506" i="218"/>
  <c r="AX353" i="218"/>
  <c r="AX225" i="218"/>
  <c r="AX188" i="218"/>
  <c r="AX29" i="218"/>
  <c r="AX12" i="215"/>
  <c r="AV8" i="215"/>
  <c r="AV2" i="215" s="1"/>
  <c r="AR22" i="2" s="1"/>
  <c r="AX384" i="222"/>
  <c r="AX398" i="222"/>
  <c r="AX111" i="222"/>
  <c r="AX454" i="222"/>
  <c r="AX332" i="222"/>
  <c r="AX119" i="222"/>
  <c r="AX255" i="222"/>
  <c r="AX138" i="222"/>
  <c r="AX166" i="222"/>
  <c r="AX415" i="222"/>
  <c r="AX262" i="222"/>
  <c r="AX129" i="222"/>
  <c r="AX133" i="222"/>
  <c r="AX499" i="222"/>
  <c r="AX422" i="222"/>
  <c r="AX284" i="222"/>
  <c r="AX261" i="222"/>
  <c r="AX282" i="222"/>
  <c r="AX286" i="222"/>
  <c r="AX139" i="222"/>
  <c r="AX73" i="222"/>
  <c r="AX461" i="222"/>
  <c r="AX516" i="222"/>
  <c r="AX474" i="212"/>
  <c r="AX309" i="212"/>
  <c r="AX416" i="212"/>
  <c r="AX307" i="212"/>
  <c r="AX139" i="212"/>
  <c r="AX36" i="212"/>
  <c r="AX393" i="212"/>
  <c r="AX178" i="212"/>
  <c r="AX468" i="212"/>
  <c r="AX295" i="212"/>
  <c r="AX194" i="212"/>
  <c r="AX511" i="212"/>
  <c r="AX452" i="212"/>
  <c r="AX241" i="212"/>
  <c r="AX188" i="212"/>
  <c r="AX167" i="212"/>
  <c r="AX121" i="212"/>
  <c r="AX513" i="212"/>
  <c r="AX376" i="212"/>
  <c r="AX285" i="212"/>
  <c r="AX191" i="212"/>
  <c r="AX218" i="212"/>
  <c r="AX171" i="212"/>
  <c r="AX50" i="212"/>
  <c r="AX295" i="207"/>
  <c r="AX248" i="207"/>
  <c r="AX109" i="207"/>
  <c r="AX236" i="207"/>
  <c r="AX445" i="207"/>
  <c r="AX163" i="207"/>
  <c r="AX364" i="207"/>
  <c r="AX514" i="207"/>
  <c r="AX278" i="207"/>
  <c r="AX152" i="207"/>
  <c r="AX47" i="207"/>
  <c r="AX35" i="207"/>
  <c r="AX23" i="207"/>
  <c r="AX272" i="220"/>
  <c r="AX207" i="220"/>
  <c r="AX421" i="220"/>
  <c r="AX463" i="220"/>
  <c r="AX477" i="220"/>
  <c r="AX373" i="220"/>
  <c r="AX218" i="220"/>
  <c r="AX41" i="220"/>
  <c r="AX182" i="220"/>
  <c r="AX515" i="220"/>
  <c r="AX364" i="220"/>
  <c r="AX243" i="220"/>
  <c r="AX210" i="220"/>
  <c r="AX103" i="220"/>
  <c r="AX386" i="220"/>
  <c r="AX447" i="220"/>
  <c r="AT6" i="215"/>
  <c r="AP22" i="2" s="1"/>
  <c r="AX250" i="223"/>
  <c r="AX145" i="223"/>
  <c r="AX245" i="223"/>
  <c r="AX159" i="223"/>
  <c r="AX231" i="223"/>
  <c r="AX72" i="223"/>
  <c r="AX186" i="223"/>
  <c r="AX326" i="223"/>
  <c r="AX44" i="223"/>
  <c r="AX80" i="223"/>
  <c r="AX412" i="223"/>
  <c r="AX244" i="223"/>
  <c r="AX260" i="223"/>
  <c r="AX185" i="217"/>
  <c r="AX372" i="217"/>
  <c r="AX506" i="217"/>
  <c r="AX162" i="217"/>
  <c r="AX299" i="217"/>
  <c r="AX169" i="217"/>
  <c r="AX101" i="217"/>
  <c r="AX225" i="217"/>
  <c r="AX411" i="217"/>
  <c r="AX518" i="217"/>
  <c r="AX272" i="217"/>
  <c r="AX519" i="217"/>
  <c r="AX275" i="217"/>
  <c r="AX371" i="217"/>
  <c r="AX43" i="217"/>
  <c r="AX102" i="217"/>
  <c r="AX420" i="217"/>
  <c r="AX509" i="217"/>
  <c r="AX392" i="217"/>
  <c r="AX257" i="217"/>
  <c r="AX330" i="217"/>
  <c r="AX38" i="217"/>
  <c r="AX83" i="217"/>
  <c r="AX497" i="217"/>
  <c r="AX139" i="211"/>
  <c r="AX64" i="211"/>
  <c r="AX57" i="211"/>
  <c r="AX40" i="211"/>
  <c r="AX311" i="211"/>
  <c r="AX83" i="211"/>
  <c r="AX362" i="211"/>
  <c r="AX200" i="211"/>
  <c r="AX166" i="211"/>
  <c r="AX446" i="211"/>
  <c r="AX445" i="211"/>
  <c r="AX308" i="211"/>
  <c r="AX19" i="211"/>
  <c r="AX455" i="211"/>
  <c r="AX328" i="211"/>
  <c r="AX258" i="211"/>
  <c r="AX151" i="211"/>
  <c r="AX65" i="211"/>
  <c r="AX48" i="213"/>
  <c r="AX174" i="213"/>
  <c r="AX234" i="213"/>
  <c r="AX377" i="213"/>
  <c r="AX406" i="213"/>
  <c r="AX325" i="213"/>
  <c r="AX515" i="213"/>
  <c r="AX176" i="213"/>
  <c r="AX186" i="213"/>
  <c r="AX83" i="213"/>
  <c r="AX97" i="213"/>
  <c r="AX428" i="213"/>
  <c r="AX494" i="213"/>
  <c r="AX336" i="213"/>
  <c r="AX381" i="213"/>
  <c r="AX213" i="213"/>
  <c r="AX140" i="213"/>
  <c r="AX41" i="213"/>
  <c r="AX485" i="213"/>
  <c r="AX425" i="213"/>
  <c r="AX380" i="213"/>
  <c r="AX341" i="213"/>
  <c r="AX285" i="213"/>
  <c r="AX511" i="213"/>
  <c r="AX446" i="208"/>
  <c r="AX503" i="208"/>
  <c r="AX97" i="208"/>
  <c r="AX230" i="208"/>
  <c r="AX494" i="208"/>
  <c r="AX345" i="208"/>
  <c r="AX443" i="208"/>
  <c r="AX440" i="208"/>
  <c r="AX291" i="208"/>
  <c r="AX463" i="208"/>
  <c r="AX114" i="208"/>
  <c r="AX193" i="208"/>
  <c r="AX167" i="208"/>
  <c r="AX231" i="208"/>
  <c r="AX375" i="208"/>
  <c r="AX251" i="208"/>
  <c r="AX20" i="208"/>
  <c r="AX140" i="208"/>
  <c r="AX466" i="208"/>
  <c r="AX272" i="208"/>
  <c r="AX349" i="208"/>
  <c r="AX56" i="208"/>
  <c r="AX158" i="208"/>
  <c r="AX425" i="208"/>
  <c r="AX49" i="221"/>
  <c r="AX404" i="221"/>
  <c r="AX185" i="221"/>
  <c r="AX58" i="221"/>
  <c r="AX16" i="221"/>
  <c r="AX352" i="221"/>
  <c r="AX13" i="221"/>
  <c r="AX435" i="221"/>
  <c r="AX332" i="221"/>
  <c r="AX206" i="221"/>
  <c r="AX68" i="221"/>
  <c r="AX376" i="221"/>
  <c r="AX140" i="221"/>
  <c r="AX416" i="221"/>
  <c r="AX498" i="221"/>
  <c r="AX426" i="221"/>
  <c r="AX276" i="221"/>
  <c r="AX161" i="221"/>
  <c r="AX156" i="221"/>
  <c r="AX108" i="221"/>
  <c r="AX421" i="221"/>
  <c r="AX299" i="221"/>
  <c r="AX302" i="221"/>
  <c r="AX255" i="221"/>
  <c r="AX139" i="214"/>
  <c r="AX134" i="214"/>
  <c r="AX411" i="214"/>
  <c r="AX312" i="214"/>
  <c r="AX354" i="214"/>
  <c r="AX17" i="214"/>
  <c r="AX369" i="214"/>
  <c r="AX496" i="214"/>
  <c r="AX154" i="214"/>
  <c r="AX505" i="214"/>
  <c r="AX168" i="214"/>
  <c r="AX395" i="214"/>
  <c r="AX67" i="214"/>
  <c r="AX206" i="214"/>
  <c r="AX115" i="214"/>
  <c r="AX251" i="214"/>
  <c r="AX379" i="214"/>
  <c r="AX314" i="214"/>
  <c r="AX258" i="214"/>
  <c r="AX274" i="214"/>
  <c r="AX210" i="214"/>
  <c r="AX182" i="214"/>
  <c r="AX80" i="214"/>
  <c r="AX514" i="214"/>
  <c r="AX75" i="222"/>
  <c r="AX245" i="222"/>
  <c r="AX299" i="222"/>
  <c r="AX479" i="222"/>
  <c r="AX108" i="222"/>
  <c r="AX144" i="222"/>
  <c r="AX451" i="222"/>
  <c r="AX397" i="222"/>
  <c r="AX333" i="222"/>
  <c r="AX102" i="222"/>
  <c r="AX472" i="222"/>
  <c r="AX233" i="222"/>
  <c r="AX134" i="222"/>
  <c r="AX107" i="222"/>
  <c r="AX518" i="222"/>
  <c r="AX406" i="222"/>
  <c r="AX430" i="222"/>
  <c r="AX342" i="222"/>
  <c r="AX340" i="222"/>
  <c r="AX315" i="222"/>
  <c r="AX93" i="222"/>
  <c r="AX223" i="222"/>
  <c r="AX373" i="212"/>
  <c r="AX184" i="212"/>
  <c r="AX98" i="212"/>
  <c r="AX258" i="212"/>
  <c r="AX243" i="212"/>
  <c r="AX108" i="212"/>
  <c r="AX287" i="212"/>
  <c r="AX87" i="212"/>
  <c r="AX330" i="212"/>
  <c r="AX59" i="212"/>
  <c r="AX490" i="212"/>
  <c r="AX331" i="212"/>
  <c r="AX60" i="212"/>
  <c r="AX415" i="212"/>
  <c r="AX270" i="212"/>
  <c r="AX244" i="212"/>
  <c r="AX170" i="212"/>
  <c r="AX284" i="212"/>
  <c r="AX461" i="212"/>
  <c r="AX426" i="212"/>
  <c r="AX288" i="212"/>
  <c r="AX293" i="212"/>
  <c r="AX222" i="212"/>
  <c r="R8" i="211"/>
  <c r="N18" i="2"/>
  <c r="AX395" i="207"/>
  <c r="AX252" i="207"/>
  <c r="AX71" i="207"/>
  <c r="AX361" i="207"/>
  <c r="AX271" i="207"/>
  <c r="AX346" i="207"/>
  <c r="AX298" i="207"/>
  <c r="AX301" i="207"/>
  <c r="AX32" i="207"/>
  <c r="AX353" i="207"/>
  <c r="AX281" i="207"/>
  <c r="AX268" i="207"/>
  <c r="AX451" i="207"/>
  <c r="AX493" i="207"/>
  <c r="AX421" i="207"/>
  <c r="AX322" i="220"/>
  <c r="AX235" i="220"/>
  <c r="AX241" i="220"/>
  <c r="AX42" i="220"/>
  <c r="AX517" i="220"/>
  <c r="AX237" i="220"/>
  <c r="AX435" i="220"/>
  <c r="AX250" i="220"/>
  <c r="AX353" i="220"/>
  <c r="AX319" i="220"/>
  <c r="AX191" i="220"/>
  <c r="AX57" i="220"/>
  <c r="AX157" i="220"/>
  <c r="AX519" i="220"/>
  <c r="AX407" i="220"/>
  <c r="AX347" i="220"/>
  <c r="AX252" i="220"/>
  <c r="AX211" i="220"/>
  <c r="AX379" i="223"/>
  <c r="AX495" i="223"/>
  <c r="AX303" i="223"/>
  <c r="AX132" i="223"/>
  <c r="AX488" i="223"/>
  <c r="AX117" i="223"/>
  <c r="AX243" i="223"/>
  <c r="AX474" i="223"/>
  <c r="AX139" i="223"/>
  <c r="AX508" i="223"/>
  <c r="AX26" i="223"/>
  <c r="AX214" i="223"/>
  <c r="AX514" i="223"/>
  <c r="AX326" i="217"/>
  <c r="AX352" i="217"/>
  <c r="AX200" i="217"/>
  <c r="AX512" i="217"/>
  <c r="AX126" i="217"/>
  <c r="AX472" i="217"/>
  <c r="AX354" i="217"/>
  <c r="AX384" i="217"/>
  <c r="AX46" i="217"/>
  <c r="AX141" i="217"/>
  <c r="AX441" i="217"/>
  <c r="AX216" i="217"/>
  <c r="AX456" i="217"/>
  <c r="AX40" i="217"/>
  <c r="AX251" i="217"/>
  <c r="AX172" i="217"/>
  <c r="AX71" i="217"/>
  <c r="AX131" i="217"/>
  <c r="AX473" i="217"/>
  <c r="AX350" i="217"/>
  <c r="AX196" i="217"/>
  <c r="AX217" i="217"/>
  <c r="AX107" i="217"/>
  <c r="AX133" i="217"/>
  <c r="AX53" i="211"/>
  <c r="AX228" i="211"/>
  <c r="AX220" i="211"/>
  <c r="AX518" i="211"/>
  <c r="AX193" i="211"/>
  <c r="AX312" i="211"/>
  <c r="AX287" i="211"/>
  <c r="AX55" i="211"/>
  <c r="AX91" i="211"/>
  <c r="AX423" i="211"/>
  <c r="AX422" i="211"/>
  <c r="AX444" i="211"/>
  <c r="AX218" i="211"/>
  <c r="AX161" i="211"/>
  <c r="AX107" i="211"/>
  <c r="AX145" i="211"/>
  <c r="AX459" i="211"/>
  <c r="AX390" i="211"/>
  <c r="AX276" i="211"/>
  <c r="AX37" i="220"/>
  <c r="AX437" i="213"/>
  <c r="AX69" i="213"/>
  <c r="AX103" i="213"/>
  <c r="AX513" i="213"/>
  <c r="AX260" i="213"/>
  <c r="AX141" i="213"/>
  <c r="AX124" i="213"/>
  <c r="AX457" i="213"/>
  <c r="AX348" i="213"/>
  <c r="AX423" i="213"/>
  <c r="AX173" i="213"/>
  <c r="AX108" i="213"/>
  <c r="AX22" i="213"/>
  <c r="AX447" i="213"/>
  <c r="AX422" i="213"/>
  <c r="AX239" i="213"/>
  <c r="AX200" i="213"/>
  <c r="AX61" i="213"/>
  <c r="AX146" i="213"/>
  <c r="AX148" i="213"/>
  <c r="AX495" i="213"/>
  <c r="AX505" i="213"/>
  <c r="AX416" i="213"/>
  <c r="AX350" i="213"/>
  <c r="AX372" i="208"/>
  <c r="AX429" i="208"/>
  <c r="AX409" i="208"/>
  <c r="AX175" i="208"/>
  <c r="AX335" i="208"/>
  <c r="AX484" i="208"/>
  <c r="AX112" i="208"/>
  <c r="AX268" i="208"/>
  <c r="AX244" i="208"/>
  <c r="AX71" i="208"/>
  <c r="AX263" i="208"/>
  <c r="AX319" i="208"/>
  <c r="AX460" i="208"/>
  <c r="AX483" i="208"/>
  <c r="AX382" i="208"/>
  <c r="AX292" i="208"/>
  <c r="AX285" i="208"/>
  <c r="AX267" i="208"/>
  <c r="AX42" i="208"/>
  <c r="AX414" i="208"/>
  <c r="AX340" i="208"/>
  <c r="AX111" i="208"/>
  <c r="AX119" i="208"/>
  <c r="AX154" i="208"/>
  <c r="AX278" i="221"/>
  <c r="AX371" i="221"/>
  <c r="AX92" i="221"/>
  <c r="AX408" i="221"/>
  <c r="AX483" i="221"/>
  <c r="AX455" i="221"/>
  <c r="AX359" i="221"/>
  <c r="AX208" i="221"/>
  <c r="AX24" i="221"/>
  <c r="AX509" i="221"/>
  <c r="AX177" i="221"/>
  <c r="AX437" i="221"/>
  <c r="AX128" i="221"/>
  <c r="AX61" i="221"/>
  <c r="AX95" i="221"/>
  <c r="AX129" i="221"/>
  <c r="AX373" i="221"/>
  <c r="AX357" i="221"/>
  <c r="AX241" i="221"/>
  <c r="AX134" i="221"/>
  <c r="AX106" i="221"/>
  <c r="AX425" i="221"/>
  <c r="AX429" i="221"/>
  <c r="AX400" i="221"/>
  <c r="AX142" i="214"/>
  <c r="AX190" i="214"/>
  <c r="AX264" i="214"/>
  <c r="AX343" i="214"/>
  <c r="AX25" i="214"/>
  <c r="AX455" i="214"/>
  <c r="AX398" i="214"/>
  <c r="AX238" i="214"/>
  <c r="AX372" i="214"/>
  <c r="AX64" i="214"/>
  <c r="AX367" i="214"/>
  <c r="AX18" i="214"/>
  <c r="AX184" i="214"/>
  <c r="AX389" i="214"/>
  <c r="AX391" i="214"/>
  <c r="AX516" i="214"/>
  <c r="AX485" i="214"/>
  <c r="AX515" i="214"/>
  <c r="AX498" i="214"/>
  <c r="AX407" i="214"/>
  <c r="AX285" i="214"/>
  <c r="AX195" i="214"/>
  <c r="AX284" i="214"/>
  <c r="AX105" i="214"/>
  <c r="AX258" i="215"/>
  <c r="AX324" i="215"/>
  <c r="AX84" i="215"/>
  <c r="AX18" i="215"/>
  <c r="AX505" i="215"/>
  <c r="AX290" i="215"/>
  <c r="AX515" i="222"/>
  <c r="AX117" i="222"/>
  <c r="AX511" i="222"/>
  <c r="AX484" i="222"/>
  <c r="AX392" i="222"/>
  <c r="AX59" i="222"/>
  <c r="AX514" i="222"/>
  <c r="AX467" i="222"/>
  <c r="AX381" i="222"/>
  <c r="AX154" i="222"/>
  <c r="AX39" i="222"/>
  <c r="AX214" i="222"/>
  <c r="AX207" i="222"/>
  <c r="AX239" i="222"/>
  <c r="AX60" i="222"/>
  <c r="AX489" i="222"/>
  <c r="AX410" i="222"/>
  <c r="AX349" i="222"/>
  <c r="AX297" i="222"/>
  <c r="AX237" i="222"/>
  <c r="AX281" i="222"/>
  <c r="AX150" i="222"/>
  <c r="U8" i="222"/>
  <c r="U2" i="222" s="1"/>
  <c r="Q29" i="2" s="1"/>
  <c r="AX345" i="212"/>
  <c r="AX343" i="212"/>
  <c r="AX144" i="212"/>
  <c r="AX398" i="212"/>
  <c r="AX431" i="212"/>
  <c r="AX265" i="212"/>
  <c r="AX252" i="212"/>
  <c r="AX115" i="212"/>
  <c r="AX392" i="212"/>
  <c r="AX71" i="212"/>
  <c r="AX458" i="212"/>
  <c r="AX369" i="212"/>
  <c r="AX134" i="212"/>
  <c r="AX18" i="212"/>
  <c r="AX379" i="212"/>
  <c r="AX262" i="212"/>
  <c r="AX306" i="212"/>
  <c r="AX101" i="212"/>
  <c r="AX34" i="212"/>
  <c r="AX53" i="212"/>
  <c r="AX410" i="212"/>
  <c r="AX336" i="212"/>
  <c r="AX292" i="212"/>
  <c r="AX202" i="212"/>
  <c r="AX464" i="207"/>
  <c r="AX414" i="207"/>
  <c r="AX391" i="207"/>
  <c r="AX76" i="207"/>
  <c r="AX393" i="207"/>
  <c r="AX264" i="207"/>
  <c r="AX350" i="207"/>
  <c r="AX476" i="207"/>
  <c r="AX375" i="207"/>
  <c r="AX115" i="207"/>
  <c r="AX149" i="207"/>
  <c r="AX518" i="207"/>
  <c r="AX241" i="207"/>
  <c r="AX519" i="207"/>
  <c r="AX49" i="207"/>
  <c r="AX38" i="220"/>
  <c r="AX13" i="220"/>
  <c r="AX311" i="220"/>
  <c r="AX97" i="220"/>
  <c r="AX339" i="220"/>
  <c r="AX343" i="220"/>
  <c r="AX225" i="220"/>
  <c r="AX473" i="220"/>
  <c r="AX258" i="220"/>
  <c r="AX52" i="220"/>
  <c r="AX398" i="220"/>
  <c r="AX326" i="220"/>
  <c r="AX303" i="220"/>
  <c r="AX173" i="220"/>
  <c r="AX140" i="220"/>
  <c r="AX33" i="220"/>
  <c r="AX491" i="220"/>
  <c r="AX456" i="220"/>
  <c r="AX306" i="220"/>
  <c r="AX259" i="220"/>
  <c r="AX83" i="220"/>
  <c r="AT6" i="221"/>
  <c r="AP28" i="2" s="1"/>
  <c r="AX25" i="223"/>
  <c r="AX424" i="223"/>
  <c r="AX358" i="223"/>
  <c r="AX321" i="223"/>
  <c r="AX98" i="223"/>
  <c r="AX194" i="223"/>
  <c r="AX424" i="217"/>
  <c r="AX194" i="217"/>
  <c r="AX313" i="217"/>
  <c r="AX246" i="217"/>
  <c r="AX180" i="217"/>
  <c r="AX136" i="217"/>
  <c r="AX425" i="217"/>
  <c r="AX418" i="217"/>
  <c r="AX67" i="217"/>
  <c r="AX267" i="217"/>
  <c r="AX459" i="217"/>
  <c r="AX149" i="217"/>
  <c r="AX474" i="217"/>
  <c r="AX118" i="217"/>
  <c r="AX213" i="217"/>
  <c r="AX255" i="217"/>
  <c r="AX84" i="217"/>
  <c r="AX137" i="217"/>
  <c r="AX446" i="217"/>
  <c r="AX422" i="217"/>
  <c r="AX288" i="217"/>
  <c r="AX381" i="217"/>
  <c r="AX174" i="217"/>
  <c r="AX454" i="211"/>
  <c r="AX281" i="211"/>
  <c r="AX182" i="211"/>
  <c r="AX246" i="211"/>
  <c r="AX307" i="211"/>
  <c r="AX190" i="211"/>
  <c r="AX349" i="211"/>
  <c r="AX131" i="211"/>
  <c r="AX486" i="211"/>
  <c r="AX250" i="211"/>
  <c r="AX350" i="211"/>
  <c r="AX243" i="211"/>
  <c r="AX175" i="211"/>
  <c r="AX48" i="211"/>
  <c r="AX428" i="211"/>
  <c r="AX374" i="211"/>
  <c r="AX241" i="211"/>
  <c r="R8" i="216"/>
  <c r="N23" i="2"/>
  <c r="AX371" i="213"/>
  <c r="AX18" i="213"/>
  <c r="AX82" i="213"/>
  <c r="AX36" i="213"/>
  <c r="AX397" i="213"/>
  <c r="AX279" i="213"/>
  <c r="AX123" i="213"/>
  <c r="AX369" i="213"/>
  <c r="AX411" i="213"/>
  <c r="AX460" i="213"/>
  <c r="AX236" i="213"/>
  <c r="AX77" i="213"/>
  <c r="AX129" i="213"/>
  <c r="AX450" i="213"/>
  <c r="AX410" i="213"/>
  <c r="AX366" i="213"/>
  <c r="AX268" i="213"/>
  <c r="AX163" i="213"/>
  <c r="AX151" i="213"/>
  <c r="AX70" i="213"/>
  <c r="AX71" i="213"/>
  <c r="AX500" i="213"/>
  <c r="AX387" i="213"/>
  <c r="AX400" i="213"/>
  <c r="AX110" i="208"/>
  <c r="AX68" i="208"/>
  <c r="AX202" i="208"/>
  <c r="AX314" i="208"/>
  <c r="AX163" i="208"/>
  <c r="AX108" i="208"/>
  <c r="AX246" i="208"/>
  <c r="AX397" i="208"/>
  <c r="AX250" i="208"/>
  <c r="AX307" i="208"/>
  <c r="AX259" i="208"/>
  <c r="AX273" i="208"/>
  <c r="AX493" i="208"/>
  <c r="AX455" i="208"/>
  <c r="AX366" i="208"/>
  <c r="AX257" i="208"/>
  <c r="AX241" i="208"/>
  <c r="AX66" i="208"/>
  <c r="AX139" i="208"/>
  <c r="AX497" i="208"/>
  <c r="AX320" i="208"/>
  <c r="AX338" i="208"/>
  <c r="AX166" i="208"/>
  <c r="AX136" i="208"/>
  <c r="AX515" i="221"/>
  <c r="AX427" i="221"/>
  <c r="AX284" i="221"/>
  <c r="AX104" i="221"/>
  <c r="AX495" i="221"/>
  <c r="AX117" i="221"/>
  <c r="AX411" i="221"/>
  <c r="AX272" i="221"/>
  <c r="AX83" i="221"/>
  <c r="AX451" i="221"/>
  <c r="AX308" i="221"/>
  <c r="AX53" i="221"/>
  <c r="AX202" i="221"/>
  <c r="AX69" i="221"/>
  <c r="AX38" i="221"/>
  <c r="AX75" i="221"/>
  <c r="AX430" i="221"/>
  <c r="AX287" i="221"/>
  <c r="AX227" i="221"/>
  <c r="AX70" i="221"/>
  <c r="AX56" i="221"/>
  <c r="AX512" i="221"/>
  <c r="AX516" i="221"/>
  <c r="AX460" i="221"/>
  <c r="AX279" i="214"/>
  <c r="AX329" i="214"/>
  <c r="AX456" i="214"/>
  <c r="AX245" i="214"/>
  <c r="AX140" i="214"/>
  <c r="AX13" i="214"/>
  <c r="AX501" i="214"/>
  <c r="AX280" i="214"/>
  <c r="AX333" i="214"/>
  <c r="AX162" i="214"/>
  <c r="AX414" i="214"/>
  <c r="AX47" i="214"/>
  <c r="AX202" i="214"/>
  <c r="AX429" i="214"/>
  <c r="AX355" i="214"/>
  <c r="AX412" i="214"/>
  <c r="AX461" i="214"/>
  <c r="AX484" i="214"/>
  <c r="AX467" i="214"/>
  <c r="AX502" i="214"/>
  <c r="AX277" i="214"/>
  <c r="AX175" i="214"/>
  <c r="AX29" i="214"/>
  <c r="AX132" i="214"/>
  <c r="AX170" i="215"/>
  <c r="AX145" i="215"/>
  <c r="AX213" i="215"/>
  <c r="AX301" i="215"/>
  <c r="AX13" i="215"/>
  <c r="AX325" i="215"/>
  <c r="AX233" i="215"/>
  <c r="AX180" i="215"/>
  <c r="AX442" i="212"/>
  <c r="AX48" i="212"/>
  <c r="AX247" i="212"/>
  <c r="AX175" i="212"/>
  <c r="AX464" i="212"/>
  <c r="AX92" i="212"/>
  <c r="AX357" i="212"/>
  <c r="AX84" i="212"/>
  <c r="AX63" i="212"/>
  <c r="AX479" i="212"/>
  <c r="AX375" i="212"/>
  <c r="AX190" i="212"/>
  <c r="AX493" i="212"/>
  <c r="AX407" i="212"/>
  <c r="AX220" i="212"/>
  <c r="AX33" i="207"/>
  <c r="AX95" i="207"/>
  <c r="AX511" i="207"/>
  <c r="AX83" i="207"/>
  <c r="AX258" i="207"/>
  <c r="AX305" i="207"/>
  <c r="AX333" i="207"/>
  <c r="AX365" i="207"/>
  <c r="AX503" i="207"/>
  <c r="AX182" i="207"/>
  <c r="AX450" i="207"/>
  <c r="AX477" i="207"/>
  <c r="AX462" i="220"/>
  <c r="AX212" i="220"/>
  <c r="AX443" i="220"/>
  <c r="AX19" i="220"/>
  <c r="AX494" i="220"/>
  <c r="AX417" i="220"/>
  <c r="AX185" i="220"/>
  <c r="AX280" i="220"/>
  <c r="AX293" i="220"/>
  <c r="AX35" i="220"/>
  <c r="AX468" i="220"/>
  <c r="AX370" i="220"/>
  <c r="AX268" i="220"/>
  <c r="AX219" i="220"/>
  <c r="AX194" i="220"/>
  <c r="AX190" i="220"/>
  <c r="AX444" i="220"/>
  <c r="AX346" i="220"/>
  <c r="AX294" i="220"/>
  <c r="AX166" i="220"/>
  <c r="R8" i="209"/>
  <c r="N16" i="2"/>
  <c r="AX204" i="223"/>
  <c r="AX238" i="223"/>
  <c r="AX92" i="223"/>
  <c r="AX175" i="223"/>
  <c r="AX337" i="223"/>
  <c r="AX27" i="223"/>
  <c r="AX184" i="223"/>
  <c r="AX166" i="223"/>
  <c r="AX324" i="223"/>
  <c r="AX29" i="223"/>
  <c r="AX359" i="217"/>
  <c r="AX496" i="217"/>
  <c r="AX488" i="217"/>
  <c r="AX276" i="217"/>
  <c r="AX318" i="217"/>
  <c r="AX238" i="217"/>
  <c r="AX503" i="217"/>
  <c r="AX447" i="217"/>
  <c r="AX109" i="217"/>
  <c r="AX263" i="217"/>
  <c r="AX515" i="217"/>
  <c r="AX289" i="217"/>
  <c r="AX423" i="217"/>
  <c r="AX150" i="217"/>
  <c r="AX280" i="217"/>
  <c r="AX220" i="217"/>
  <c r="AX132" i="217"/>
  <c r="AX30" i="217"/>
  <c r="AX517" i="217"/>
  <c r="AX332" i="217"/>
  <c r="AX291" i="217"/>
  <c r="AX159" i="217"/>
  <c r="AX126" i="211"/>
  <c r="AX188" i="211"/>
  <c r="AX456" i="211"/>
  <c r="AX160" i="211"/>
  <c r="AX336" i="211"/>
  <c r="AX348" i="211"/>
  <c r="AX76" i="211"/>
  <c r="AX358" i="211"/>
  <c r="AX73" i="211"/>
  <c r="AX431" i="211"/>
  <c r="AX127" i="211"/>
  <c r="AX99" i="211"/>
  <c r="AX81" i="211"/>
  <c r="AX507" i="211"/>
  <c r="AX327" i="211"/>
  <c r="AX263" i="211"/>
  <c r="AX404" i="211"/>
  <c r="AX384" i="211"/>
  <c r="AX280" i="211"/>
  <c r="AX375" i="213"/>
  <c r="AX432" i="213"/>
  <c r="AX136" i="213"/>
  <c r="AX188" i="213"/>
  <c r="AX452" i="213"/>
  <c r="AX329" i="213"/>
  <c r="AX231" i="213"/>
  <c r="AX60" i="213"/>
  <c r="AX493" i="213"/>
  <c r="AX405" i="213"/>
  <c r="AX321" i="213"/>
  <c r="AX145" i="213"/>
  <c r="AX21" i="213"/>
  <c r="AX149" i="213"/>
  <c r="AX501" i="213"/>
  <c r="AX313" i="213"/>
  <c r="AX230" i="213"/>
  <c r="AX235" i="213"/>
  <c r="AX64" i="213"/>
  <c r="AX166" i="213"/>
  <c r="AX31" i="213"/>
  <c r="AX503" i="213"/>
  <c r="AX456" i="213"/>
  <c r="AX498" i="213"/>
  <c r="AX354" i="208"/>
  <c r="AX155" i="208"/>
  <c r="AX14" i="208"/>
  <c r="AX451" i="208"/>
  <c r="AX205" i="208"/>
  <c r="AX19" i="208"/>
  <c r="AX89" i="208"/>
  <c r="AX399" i="208"/>
  <c r="AX133" i="208"/>
  <c r="AX80" i="208"/>
  <c r="AX258" i="208"/>
  <c r="AX311" i="208"/>
  <c r="AX427" i="208"/>
  <c r="AX428" i="208"/>
  <c r="AX395" i="208"/>
  <c r="AX321" i="208"/>
  <c r="AX173" i="208"/>
  <c r="AX92" i="208"/>
  <c r="AX204" i="208"/>
  <c r="AX477" i="208"/>
  <c r="AX353" i="208"/>
  <c r="AX364" i="208"/>
  <c r="AX60" i="208"/>
  <c r="AX23" i="208"/>
  <c r="AX412" i="221"/>
  <c r="AX262" i="221"/>
  <c r="AX464" i="221"/>
  <c r="AX111" i="221"/>
  <c r="AX18" i="221"/>
  <c r="AX267" i="221"/>
  <c r="AX478" i="221"/>
  <c r="AX330" i="221"/>
  <c r="AX139" i="221"/>
  <c r="AX514" i="221"/>
  <c r="AX309" i="221"/>
  <c r="AX136" i="221"/>
  <c r="AX168" i="221"/>
  <c r="AX21" i="221"/>
  <c r="AX43" i="221"/>
  <c r="AX121" i="221"/>
  <c r="AX410" i="221"/>
  <c r="AX353" i="221"/>
  <c r="AX196" i="221"/>
  <c r="AX253" i="221"/>
  <c r="AX80" i="221"/>
  <c r="AX492" i="221"/>
  <c r="AX496" i="221"/>
  <c r="AX433" i="221"/>
  <c r="AX71" i="214"/>
  <c r="AX101" i="214"/>
  <c r="AX50" i="214"/>
  <c r="AX316" i="214"/>
  <c r="AX212" i="214"/>
  <c r="AX253" i="214"/>
  <c r="AX15" i="214"/>
  <c r="AX127" i="214"/>
  <c r="AX483" i="214"/>
  <c r="AX161" i="214"/>
  <c r="AX409" i="214"/>
  <c r="AX84" i="214"/>
  <c r="AX204" i="214"/>
  <c r="AX458" i="214"/>
  <c r="AX479" i="214"/>
  <c r="AX38" i="214"/>
  <c r="AX34" i="214"/>
  <c r="AX55" i="214"/>
  <c r="AX424" i="214"/>
  <c r="AX474" i="214"/>
  <c r="AX346" i="214"/>
  <c r="AX218" i="214"/>
  <c r="AX179" i="214"/>
  <c r="AX179" i="215"/>
  <c r="AX341" i="215"/>
  <c r="AX337" i="215"/>
  <c r="AX353" i="215"/>
  <c r="AX171" i="215"/>
  <c r="AX358" i="215"/>
  <c r="AX20" i="215"/>
  <c r="AX285" i="215"/>
  <c r="AX390" i="215"/>
  <c r="AX514" i="210"/>
  <c r="AX411" i="210"/>
  <c r="AX220" i="210"/>
  <c r="AX234" i="210"/>
  <c r="AX354" i="210"/>
  <c r="AX371" i="210"/>
  <c r="AX288" i="210"/>
  <c r="AX501" i="210"/>
  <c r="AX461" i="210"/>
  <c r="AX315" i="210"/>
  <c r="AX331" i="210"/>
  <c r="AX69" i="210"/>
  <c r="AX116" i="210"/>
  <c r="AX58" i="210"/>
  <c r="AX476" i="210"/>
  <c r="AX511" i="210"/>
  <c r="AX479" i="210"/>
  <c r="AX394" i="210"/>
  <c r="AX333" i="210"/>
  <c r="AX225" i="210"/>
  <c r="AX146" i="210"/>
  <c r="AX189" i="210"/>
  <c r="AX72" i="210"/>
  <c r="AX42" i="210"/>
  <c r="AX454" i="216"/>
  <c r="AX152" i="216"/>
  <c r="AX516" i="216"/>
  <c r="AX14" i="216"/>
  <c r="AX459" i="216"/>
  <c r="AX172" i="216"/>
  <c r="AX47" i="216"/>
  <c r="AX19" i="216"/>
  <c r="AX492" i="216"/>
  <c r="AX293" i="216"/>
  <c r="AX27" i="216"/>
  <c r="AX506" i="208"/>
  <c r="AX64" i="208"/>
  <c r="AX179" i="208"/>
  <c r="AX498" i="208"/>
  <c r="AX388" i="208"/>
  <c r="AX127" i="208"/>
  <c r="AX384" i="208"/>
  <c r="AX474" i="208"/>
  <c r="AX423" i="208"/>
  <c r="AX90" i="208"/>
  <c r="AX412" i="208"/>
  <c r="AX325" i="208"/>
  <c r="AX308" i="208"/>
  <c r="AX189" i="208"/>
  <c r="AX101" i="221"/>
  <c r="AX84" i="221"/>
  <c r="AX475" i="221"/>
  <c r="AX131" i="221"/>
  <c r="AX438" i="221"/>
  <c r="AX360" i="221"/>
  <c r="AX216" i="221"/>
  <c r="AX123" i="221"/>
  <c r="AX226" i="221"/>
  <c r="AX285" i="221"/>
  <c r="AX39" i="221"/>
  <c r="AX414" i="221"/>
  <c r="AX364" i="221"/>
  <c r="AX231" i="221"/>
  <c r="AX66" i="221"/>
  <c r="AX59" i="221"/>
  <c r="AX98" i="221"/>
  <c r="AX466" i="214"/>
  <c r="AX393" i="214"/>
  <c r="AX460" i="214"/>
  <c r="AX36" i="214"/>
  <c r="AX503" i="214"/>
  <c r="AX155" i="214"/>
  <c r="AX61" i="214"/>
  <c r="AX380" i="214"/>
  <c r="AX267" i="214"/>
  <c r="AX200" i="214"/>
  <c r="AX382" i="214"/>
  <c r="AX78" i="214"/>
  <c r="AX49" i="214"/>
  <c r="AX188" i="214"/>
  <c r="AX295" i="214"/>
  <c r="AX35" i="214"/>
  <c r="AX144" i="214"/>
  <c r="AX59" i="214"/>
  <c r="AX517" i="214"/>
  <c r="AX350" i="214"/>
  <c r="AX479" i="215"/>
  <c r="AX273" i="215"/>
  <c r="AX41" i="215"/>
  <c r="AX348" i="215"/>
  <c r="AX87" i="215"/>
  <c r="AX360" i="215"/>
  <c r="AX499" i="215"/>
  <c r="AX428" i="215"/>
  <c r="AX256" i="215"/>
  <c r="AX173" i="215"/>
  <c r="AX299" i="215"/>
  <c r="AX30" i="215"/>
  <c r="AX33" i="215"/>
  <c r="AX444" i="215"/>
  <c r="AX261" i="215"/>
  <c r="AX271" i="215"/>
  <c r="AX121" i="215"/>
  <c r="AX58" i="215"/>
  <c r="AX426" i="215"/>
  <c r="AX332" i="215"/>
  <c r="AX513" i="210"/>
  <c r="AX444" i="210"/>
  <c r="AX418" i="210"/>
  <c r="AX68" i="210"/>
  <c r="AX192" i="210"/>
  <c r="AX497" i="210"/>
  <c r="AX282" i="210"/>
  <c r="AX124" i="210"/>
  <c r="AX471" i="210"/>
  <c r="AX208" i="210"/>
  <c r="AX145" i="210"/>
  <c r="AX222" i="210"/>
  <c r="AX99" i="210"/>
  <c r="AX148" i="210"/>
  <c r="AX484" i="210"/>
  <c r="AX344" i="210"/>
  <c r="AX242" i="210"/>
  <c r="AX236" i="210"/>
  <c r="AX409" i="216"/>
  <c r="AX262" i="216"/>
  <c r="AX245" i="216"/>
  <c r="AX54" i="216"/>
  <c r="AX439" i="216"/>
  <c r="AX310" i="216"/>
  <c r="R8" i="218"/>
  <c r="N25" i="2"/>
  <c r="AX20" i="222"/>
  <c r="AX123" i="222"/>
  <c r="AX417" i="222"/>
  <c r="AX379" i="222"/>
  <c r="AX174" i="222"/>
  <c r="AX323" i="222"/>
  <c r="AX509" i="222"/>
  <c r="AX336" i="222"/>
  <c r="AX241" i="222"/>
  <c r="AX54" i="222"/>
  <c r="AX460" i="222"/>
  <c r="AX367" i="222"/>
  <c r="AX387" i="222"/>
  <c r="AX389" i="222"/>
  <c r="AX269" i="222"/>
  <c r="AX120" i="222"/>
  <c r="AX163" i="222"/>
  <c r="AX58" i="222"/>
  <c r="AX199" i="222"/>
  <c r="AX477" i="222"/>
  <c r="AX445" i="222"/>
  <c r="AX358" i="222"/>
  <c r="AX243" i="222"/>
  <c r="AX99" i="222"/>
  <c r="AX141" i="212"/>
  <c r="AX119" i="212"/>
  <c r="AX377" i="212"/>
  <c r="AX303" i="212"/>
  <c r="AX491" i="212"/>
  <c r="AX440" i="212"/>
  <c r="AX41" i="212"/>
  <c r="AX315" i="212"/>
  <c r="AX83" i="212"/>
  <c r="AX424" i="212"/>
  <c r="AX208" i="212"/>
  <c r="AX128" i="212"/>
  <c r="AX237" i="212"/>
  <c r="AX25" i="212"/>
  <c r="AX100" i="212"/>
  <c r="AX478" i="212"/>
  <c r="AX404" i="212"/>
  <c r="AX227" i="212"/>
  <c r="AX183" i="212"/>
  <c r="AX109" i="212"/>
  <c r="AX216" i="212"/>
  <c r="AX496" i="212"/>
  <c r="AX501" i="212"/>
  <c r="AX344" i="212"/>
  <c r="AX242" i="207"/>
  <c r="AX175" i="207"/>
  <c r="AX276" i="207"/>
  <c r="AX349" i="207"/>
  <c r="AX438" i="207"/>
  <c r="AX457" i="207"/>
  <c r="AX85" i="207"/>
  <c r="AX513" i="207"/>
  <c r="AX384" i="207"/>
  <c r="AX136" i="207"/>
  <c r="AX221" i="207"/>
  <c r="AX502" i="207"/>
  <c r="R8" i="214"/>
  <c r="N21" i="2"/>
  <c r="AX48" i="222"/>
  <c r="AX488" i="220"/>
  <c r="AX108" i="220"/>
  <c r="AX313" i="220"/>
  <c r="AX115" i="220"/>
  <c r="AX483" i="220"/>
  <c r="AX350" i="220"/>
  <c r="AX502" i="220"/>
  <c r="AX76" i="220"/>
  <c r="AX70" i="220"/>
  <c r="AX282" i="220"/>
  <c r="AX486" i="220"/>
  <c r="AX288" i="220"/>
  <c r="AX457" i="220"/>
  <c r="AX513" i="220"/>
  <c r="AX381" i="220"/>
  <c r="AX362" i="220"/>
  <c r="AX202" i="220"/>
  <c r="AX123" i="220"/>
  <c r="AX432" i="220"/>
  <c r="AX379" i="220"/>
  <c r="AX262" i="220"/>
  <c r="AX360" i="223"/>
  <c r="AX228" i="223"/>
  <c r="AX138" i="223"/>
  <c r="AX167" i="223"/>
  <c r="AX489" i="223"/>
  <c r="AX149" i="223"/>
  <c r="AX32" i="223"/>
  <c r="AX152" i="223"/>
  <c r="AX307" i="223"/>
  <c r="AX76" i="223"/>
  <c r="AX423" i="223"/>
  <c r="AX483" i="223"/>
  <c r="AX18" i="223"/>
  <c r="AX70" i="217"/>
  <c r="AX228" i="217"/>
  <c r="AX398" i="217"/>
  <c r="AX152" i="217"/>
  <c r="AX189" i="217"/>
  <c r="AX476" i="217"/>
  <c r="AX356" i="217"/>
  <c r="AX56" i="217"/>
  <c r="AX259" i="217"/>
  <c r="AX454" i="217"/>
  <c r="AX146" i="217"/>
  <c r="AX449" i="217"/>
  <c r="AX116" i="217"/>
  <c r="AX335" i="217"/>
  <c r="AX394" i="217"/>
  <c r="AX390" i="217"/>
  <c r="AX254" i="217"/>
  <c r="AX314" i="217"/>
  <c r="AX24" i="217"/>
  <c r="AX90" i="217"/>
  <c r="AX489" i="217"/>
  <c r="AX407" i="217"/>
  <c r="AX250" i="217"/>
  <c r="AX401" i="211"/>
  <c r="AX302" i="211"/>
  <c r="AX289" i="211"/>
  <c r="AX238" i="211"/>
  <c r="AX80" i="211"/>
  <c r="AX369" i="211"/>
  <c r="AX387" i="211"/>
  <c r="AX137" i="211"/>
  <c r="AX366" i="211"/>
  <c r="AX170" i="211"/>
  <c r="AX279" i="211"/>
  <c r="AX209" i="211"/>
  <c r="AX192" i="211"/>
  <c r="AX471" i="211"/>
  <c r="AX413" i="211"/>
  <c r="AX363" i="211"/>
  <c r="AX331" i="211"/>
  <c r="AX297" i="211"/>
  <c r="AX495" i="211"/>
  <c r="AX467" i="211"/>
  <c r="AX407" i="211"/>
  <c r="AX125" i="219"/>
  <c r="AX92" i="213"/>
  <c r="AX364" i="213"/>
  <c r="AX98" i="213"/>
  <c r="AX517" i="213"/>
  <c r="AX412" i="213"/>
  <c r="AX286" i="213"/>
  <c r="AX448" i="213"/>
  <c r="AX180" i="213"/>
  <c r="AX282" i="213"/>
  <c r="AX169" i="213"/>
  <c r="AX65" i="213"/>
  <c r="AX192" i="213"/>
  <c r="AX209" i="213"/>
  <c r="AX107" i="213"/>
  <c r="AX90" i="213"/>
  <c r="AX508" i="213"/>
  <c r="AX374" i="213"/>
  <c r="AX247" i="213"/>
  <c r="AX252" i="213"/>
  <c r="AX212" i="213"/>
  <c r="AX205" i="213"/>
  <c r="AX78" i="213"/>
  <c r="AX287" i="213"/>
  <c r="AX218" i="208"/>
  <c r="AX98" i="208"/>
  <c r="AX159" i="208"/>
  <c r="AX367" i="208"/>
  <c r="AX424" i="208"/>
  <c r="AX360" i="208"/>
  <c r="AX393" i="208"/>
  <c r="AX116" i="208"/>
  <c r="AX150" i="208"/>
  <c r="AX226" i="208"/>
  <c r="AX416" i="208"/>
  <c r="AX165" i="208"/>
  <c r="AX403" i="208"/>
  <c r="AX76" i="208"/>
  <c r="AX499" i="208"/>
  <c r="AX482" i="208"/>
  <c r="AX386" i="208"/>
  <c r="AX303" i="208"/>
  <c r="AX437" i="208"/>
  <c r="AX34" i="208"/>
  <c r="AX457" i="208"/>
  <c r="AX344" i="208"/>
  <c r="AX203" i="208"/>
  <c r="AX37" i="222"/>
  <c r="AX105" i="221"/>
  <c r="AX239" i="221"/>
  <c r="AX33" i="221"/>
  <c r="AX484" i="221"/>
  <c r="AX448" i="221"/>
  <c r="AX250" i="221"/>
  <c r="AX175" i="221"/>
  <c r="AX137" i="221"/>
  <c r="AX347" i="221"/>
  <c r="AX173" i="221"/>
  <c r="AX57" i="221"/>
  <c r="AX292" i="221"/>
  <c r="AX315" i="221"/>
  <c r="AX158" i="221"/>
  <c r="AX212" i="221"/>
  <c r="AX99" i="221"/>
  <c r="AX63" i="221"/>
  <c r="AX497" i="221"/>
  <c r="AX382" i="221"/>
  <c r="AX203" i="221"/>
  <c r="AX86" i="221"/>
  <c r="AX90" i="221"/>
  <c r="AX122" i="221"/>
  <c r="AX41" i="221"/>
  <c r="AX475" i="214"/>
  <c r="AX233" i="214"/>
  <c r="AX103" i="214"/>
  <c r="AX104" i="214"/>
  <c r="AX106" i="214"/>
  <c r="AX21" i="214"/>
  <c r="AX42" i="214"/>
  <c r="AX119" i="214"/>
  <c r="AX390" i="214"/>
  <c r="AX158" i="214"/>
  <c r="AX359" i="214"/>
  <c r="AX51" i="214"/>
  <c r="AX225" i="214"/>
  <c r="AX425" i="214"/>
  <c r="AX85" i="214"/>
  <c r="AX16" i="214"/>
  <c r="AX146" i="214"/>
  <c r="AX172" i="214"/>
  <c r="AX76" i="214"/>
  <c r="AX31" i="214"/>
  <c r="AX48" i="214"/>
  <c r="AX486" i="214"/>
  <c r="AX341" i="214"/>
  <c r="AX353" i="214"/>
  <c r="AX424" i="215"/>
  <c r="AX52" i="215"/>
  <c r="AX408" i="215"/>
  <c r="AX183" i="215"/>
  <c r="AX456" i="215"/>
  <c r="AX153" i="215"/>
  <c r="AX381" i="215"/>
  <c r="AX73" i="215"/>
  <c r="AX476" i="215"/>
  <c r="AX253" i="215"/>
  <c r="AX182" i="215"/>
  <c r="AX339" i="215"/>
  <c r="AX22" i="215"/>
  <c r="AX126" i="215"/>
  <c r="AX70" i="215"/>
  <c r="AX417" i="215"/>
  <c r="AX399" i="215"/>
  <c r="AX488" i="215"/>
  <c r="AX294" i="215"/>
  <c r="AX75" i="215"/>
  <c r="AX194" i="215"/>
  <c r="AX59" i="215"/>
  <c r="AX406" i="215"/>
  <c r="AX346" i="215"/>
  <c r="AX263" i="222"/>
  <c r="AX188" i="222"/>
  <c r="AX125" i="222"/>
  <c r="AX500" i="222"/>
  <c r="AX221" i="222"/>
  <c r="AX444" i="222"/>
  <c r="AX447" i="222"/>
  <c r="AX322" i="222"/>
  <c r="AX201" i="222"/>
  <c r="AX200" i="222"/>
  <c r="AX520" i="222"/>
  <c r="AX372" i="222"/>
  <c r="AX404" i="222"/>
  <c r="AX339" i="222"/>
  <c r="AX260" i="222"/>
  <c r="AX74" i="222"/>
  <c r="AX124" i="222"/>
  <c r="AX83" i="222"/>
  <c r="AX49" i="222"/>
  <c r="AX450" i="222"/>
  <c r="AX421" i="222"/>
  <c r="AX308" i="222"/>
  <c r="AX280" i="222"/>
  <c r="AX26" i="222"/>
  <c r="AX197" i="212"/>
  <c r="AX255" i="212"/>
  <c r="AX445" i="212"/>
  <c r="AX35" i="212"/>
  <c r="AX420" i="212"/>
  <c r="AX85" i="212"/>
  <c r="AX388" i="212"/>
  <c r="AX186" i="212"/>
  <c r="AX483" i="212"/>
  <c r="AX316" i="212"/>
  <c r="AX242" i="212"/>
  <c r="AX354" i="212"/>
  <c r="AX67" i="212"/>
  <c r="AX14" i="212"/>
  <c r="AX473" i="212"/>
  <c r="AX365" i="212"/>
  <c r="AX275" i="212"/>
  <c r="AX246" i="212"/>
  <c r="AX314" i="212"/>
  <c r="AX131" i="212"/>
  <c r="AX469" i="212"/>
  <c r="AX500" i="212"/>
  <c r="AX366" i="212"/>
  <c r="AX148" i="207"/>
  <c r="AX256" i="207"/>
  <c r="AX213" i="207"/>
  <c r="AX123" i="207"/>
  <c r="AX114" i="207"/>
  <c r="AX131" i="207"/>
  <c r="AX224" i="207"/>
  <c r="AX211" i="207"/>
  <c r="AX443" i="207"/>
  <c r="AX309" i="207"/>
  <c r="AX144" i="207"/>
  <c r="AX428" i="207"/>
  <c r="AX489" i="207"/>
  <c r="AX422" i="207"/>
  <c r="AX33" i="217"/>
  <c r="AX161" i="220"/>
  <c r="AX102" i="220"/>
  <c r="AX391" i="220"/>
  <c r="AX21" i="220"/>
  <c r="AX472" i="220"/>
  <c r="AX357" i="220"/>
  <c r="AX466" i="220"/>
  <c r="AX245" i="220"/>
  <c r="AX32" i="220"/>
  <c r="AX273" i="220"/>
  <c r="AX442" i="220"/>
  <c r="AX344" i="220"/>
  <c r="AX36" i="220"/>
  <c r="AX80" i="220"/>
  <c r="AX493" i="220"/>
  <c r="AX356" i="220"/>
  <c r="AX295" i="220"/>
  <c r="AX217" i="220"/>
  <c r="AX240" i="220"/>
  <c r="AX90" i="220"/>
  <c r="AX412" i="220"/>
  <c r="AX413" i="220"/>
  <c r="AX388" i="220"/>
  <c r="AX101" i="209"/>
  <c r="AX325" i="223"/>
  <c r="AX444" i="223"/>
  <c r="AX106" i="223"/>
  <c r="AX316" i="223"/>
  <c r="AX201" i="223"/>
  <c r="AX265" i="223"/>
  <c r="AX94" i="223"/>
  <c r="AX414" i="223"/>
  <c r="AX142" i="223"/>
  <c r="AX459" i="223"/>
  <c r="AX42" i="223"/>
  <c r="AX98" i="219"/>
  <c r="AX82" i="217"/>
  <c r="AX247" i="217"/>
  <c r="AX47" i="217"/>
  <c r="AX243" i="217"/>
  <c r="AX139" i="217"/>
  <c r="AX61" i="217"/>
  <c r="AX433" i="217"/>
  <c r="AX17" i="217"/>
  <c r="AX320" i="217"/>
  <c r="AX455" i="217"/>
  <c r="AX286" i="217"/>
  <c r="AX467" i="217"/>
  <c r="AX111" i="217"/>
  <c r="AX327" i="217"/>
  <c r="AX391" i="217"/>
  <c r="AX401" i="217"/>
  <c r="AX333" i="217"/>
  <c r="AX206" i="217"/>
  <c r="AX92" i="217"/>
  <c r="AX23" i="217"/>
  <c r="AX481" i="217"/>
  <c r="AX357" i="217"/>
  <c r="AX207" i="217"/>
  <c r="AX206" i="211"/>
  <c r="AX184" i="211"/>
  <c r="AX285" i="211"/>
  <c r="AX340" i="211"/>
  <c r="AX118" i="211"/>
  <c r="AX16" i="211"/>
  <c r="AX345" i="211"/>
  <c r="AX87" i="211"/>
  <c r="AX440" i="211"/>
  <c r="AX415" i="211"/>
  <c r="AX372" i="211"/>
  <c r="AX337" i="211"/>
  <c r="AX309" i="211"/>
  <c r="AX125" i="211"/>
  <c r="AX511" i="211"/>
  <c r="AX381" i="211"/>
  <c r="AX265" i="211"/>
  <c r="AX158" i="211"/>
  <c r="AX97" i="211"/>
  <c r="AX439" i="211"/>
  <c r="AX502" i="211"/>
  <c r="AX33" i="213"/>
  <c r="AX264" i="213"/>
  <c r="AX462" i="213"/>
  <c r="AX479" i="213"/>
  <c r="AX32" i="213"/>
  <c r="AX455" i="213"/>
  <c r="AX116" i="213"/>
  <c r="AX427" i="213"/>
  <c r="AX315" i="213"/>
  <c r="AX187" i="213"/>
  <c r="AX229" i="213"/>
  <c r="AX95" i="213"/>
  <c r="AX168" i="213"/>
  <c r="AX170" i="213"/>
  <c r="AX49" i="213"/>
  <c r="U8" i="213"/>
  <c r="U2" i="213" s="1"/>
  <c r="Q20" i="2" s="1"/>
  <c r="AX477" i="213"/>
  <c r="AX365" i="213"/>
  <c r="AX345" i="213"/>
  <c r="AX210" i="213"/>
  <c r="AX308" i="213"/>
  <c r="AX248" i="213"/>
  <c r="AX125" i="213"/>
  <c r="AX320" i="213"/>
  <c r="AX376" i="208"/>
  <c r="AX25" i="208"/>
  <c r="AX298" i="208"/>
  <c r="AX431" i="208"/>
  <c r="AX480" i="208"/>
  <c r="AX99" i="208"/>
  <c r="AX387" i="208"/>
  <c r="AX264" i="208"/>
  <c r="AX78" i="208"/>
  <c r="AX254" i="208"/>
  <c r="AX185" i="208"/>
  <c r="AX94" i="208"/>
  <c r="AX142" i="208"/>
  <c r="AX225" i="208"/>
  <c r="AX117" i="208"/>
  <c r="AX458" i="208"/>
  <c r="AX396" i="208"/>
  <c r="AX265" i="208"/>
  <c r="AX55" i="208"/>
  <c r="AX109" i="208"/>
  <c r="AX162" i="208"/>
  <c r="AX324" i="208"/>
  <c r="AX228" i="208"/>
  <c r="AX131" i="208"/>
  <c r="AX243" i="221"/>
  <c r="AX324" i="221"/>
  <c r="AX15" i="221"/>
  <c r="AX26" i="221"/>
  <c r="AX110" i="221"/>
  <c r="AX228" i="221"/>
  <c r="AX264" i="221"/>
  <c r="AX82" i="221"/>
  <c r="AX502" i="221"/>
  <c r="AX304" i="221"/>
  <c r="AX138" i="221"/>
  <c r="AX325" i="221"/>
  <c r="AX341" i="221"/>
  <c r="AX349" i="221"/>
  <c r="AX184" i="221"/>
  <c r="AX81" i="221"/>
  <c r="AX146" i="221"/>
  <c r="AX477" i="221"/>
  <c r="AX381" i="221"/>
  <c r="AX244" i="221"/>
  <c r="AX256" i="221"/>
  <c r="AX157" i="221"/>
  <c r="AX55" i="221"/>
  <c r="U8" i="221"/>
  <c r="U2" i="221" s="1"/>
  <c r="Q28" i="2" s="1"/>
  <c r="AX12" i="221"/>
  <c r="AX520" i="214"/>
  <c r="AX207" i="214"/>
  <c r="AX377" i="214"/>
  <c r="AX265" i="214"/>
  <c r="AX328" i="214"/>
  <c r="AX151" i="214"/>
  <c r="AX189" i="214"/>
  <c r="AX137" i="214"/>
  <c r="AX449" i="214"/>
  <c r="AX157" i="214"/>
  <c r="AX513" i="214"/>
  <c r="AX77" i="214"/>
  <c r="AX273" i="214"/>
  <c r="AX439" i="214"/>
  <c r="AX60" i="214"/>
  <c r="AX216" i="214"/>
  <c r="AX118" i="214"/>
  <c r="AX145" i="214"/>
  <c r="AX124" i="214"/>
  <c r="AX83" i="214"/>
  <c r="AX268" i="214"/>
  <c r="AX443" i="214"/>
  <c r="AX340" i="214"/>
  <c r="AX345" i="214"/>
  <c r="AX97" i="215"/>
  <c r="AX434" i="215"/>
  <c r="AX34" i="215"/>
  <c r="AX361" i="215"/>
  <c r="AX496" i="215"/>
  <c r="AX196" i="215"/>
  <c r="AX459" i="215"/>
  <c r="AX124" i="215"/>
  <c r="AX102" i="215"/>
  <c r="AX382" i="215"/>
  <c r="AX100" i="215"/>
  <c r="AX395" i="215"/>
  <c r="AX146" i="215"/>
  <c r="AX161" i="215"/>
  <c r="AX199" i="215"/>
  <c r="AX515" i="215"/>
  <c r="AX494" i="215"/>
  <c r="AX401" i="215"/>
  <c r="AX225" i="215"/>
  <c r="AX115" i="215"/>
  <c r="AX68" i="215"/>
  <c r="AX133" i="215"/>
  <c r="AX489" i="215"/>
  <c r="AX430" i="215"/>
  <c r="AX394" i="222"/>
  <c r="AX192" i="222"/>
  <c r="AX270" i="222"/>
  <c r="AX396" i="222"/>
  <c r="AX118" i="222"/>
  <c r="AX510" i="222"/>
  <c r="AX287" i="222"/>
  <c r="AX325" i="222"/>
  <c r="AX109" i="222"/>
  <c r="AX469" i="222"/>
  <c r="AX468" i="222"/>
  <c r="AX490" i="222"/>
  <c r="AX391" i="222"/>
  <c r="AX213" i="222"/>
  <c r="AX157" i="222"/>
  <c r="AX78" i="222"/>
  <c r="AX189" i="222"/>
  <c r="AX55" i="222"/>
  <c r="AX193" i="222"/>
  <c r="AX508" i="222"/>
  <c r="AX353" i="222"/>
  <c r="AX313" i="222"/>
  <c r="AX256" i="222"/>
  <c r="AX154" i="212"/>
  <c r="AX459" i="212"/>
  <c r="AX520" i="212"/>
  <c r="AX480" i="212"/>
  <c r="AX209" i="212"/>
  <c r="AX93" i="212"/>
  <c r="AX13" i="212"/>
  <c r="AX460" i="212"/>
  <c r="AX77" i="212"/>
  <c r="AX451" i="212"/>
  <c r="AX341" i="212"/>
  <c r="AX206" i="212"/>
  <c r="AX364" i="212"/>
  <c r="AX161" i="212"/>
  <c r="AX56" i="212"/>
  <c r="AX446" i="212"/>
  <c r="AX411" i="212"/>
  <c r="AX278" i="212"/>
  <c r="AX231" i="212"/>
  <c r="AX136" i="212"/>
  <c r="AX20" i="212"/>
  <c r="AX16" i="212"/>
  <c r="AX472" i="212"/>
  <c r="AX391" i="212"/>
  <c r="AX399" i="207"/>
  <c r="AX379" i="207"/>
  <c r="AX431" i="207"/>
  <c r="AX386" i="207"/>
  <c r="AX143" i="207"/>
  <c r="AX195" i="207"/>
  <c r="AX26" i="207"/>
  <c r="AX510" i="207"/>
  <c r="AX274" i="207"/>
  <c r="AX72" i="207"/>
  <c r="AX125" i="207"/>
  <c r="AX290" i="207"/>
  <c r="AX500" i="207"/>
  <c r="AX517" i="207"/>
  <c r="AX512" i="207"/>
  <c r="AX134" i="220"/>
  <c r="AX423" i="220"/>
  <c r="AX43" i="220"/>
  <c r="AX87" i="220"/>
  <c r="AX29" i="220"/>
  <c r="AX498" i="220"/>
  <c r="AX455" i="220"/>
  <c r="AX518" i="220"/>
  <c r="AX200" i="220"/>
  <c r="AX138" i="220"/>
  <c r="AX327" i="220"/>
  <c r="AX31" i="220"/>
  <c r="AX394" i="220"/>
  <c r="AX50" i="220"/>
  <c r="AX485" i="220"/>
  <c r="AX397" i="220"/>
  <c r="AX361" i="220"/>
  <c r="AX227" i="220"/>
  <c r="AX20" i="220"/>
  <c r="AX499" i="220"/>
  <c r="AX464" i="220"/>
  <c r="AX332" i="220"/>
  <c r="AX172" i="220"/>
  <c r="AV8" i="218"/>
  <c r="AV2" i="218" s="1"/>
  <c r="AR25" i="2" s="1"/>
  <c r="R8" i="217"/>
  <c r="N24" i="2"/>
  <c r="AX74" i="223"/>
  <c r="AX57" i="223"/>
  <c r="AX107" i="223"/>
  <c r="AX272" i="223"/>
  <c r="AX407" i="223"/>
  <c r="AX374" i="223"/>
  <c r="AX200" i="223"/>
  <c r="AX15" i="223"/>
  <c r="AX140" i="223"/>
  <c r="AX38" i="223"/>
  <c r="AX447" i="223"/>
  <c r="AX31" i="223"/>
  <c r="AX128" i="217"/>
  <c r="AX308" i="217"/>
  <c r="AX223" i="217"/>
  <c r="AX311" i="217"/>
  <c r="AX183" i="217"/>
  <c r="AX145" i="217"/>
  <c r="AX510" i="217"/>
  <c r="AX166" i="217"/>
  <c r="AX324" i="217"/>
  <c r="AX511" i="217"/>
  <c r="AX271" i="217"/>
  <c r="AX416" i="217"/>
  <c r="AX144" i="217"/>
  <c r="AX464" i="217"/>
  <c r="AX468" i="217"/>
  <c r="AX395" i="217"/>
  <c r="AX184" i="217"/>
  <c r="AX284" i="217"/>
  <c r="AX177" i="217"/>
  <c r="AX20" i="217"/>
  <c r="AX457" i="217"/>
  <c r="AX430" i="217"/>
  <c r="AX296" i="217"/>
  <c r="AX464" i="211"/>
  <c r="AX473" i="211"/>
  <c r="AX224" i="211"/>
  <c r="AX516" i="211"/>
  <c r="AX112" i="211"/>
  <c r="AX49" i="211"/>
  <c r="AX354" i="211"/>
  <c r="AX177" i="211"/>
  <c r="AX500" i="211"/>
  <c r="AX482" i="211"/>
  <c r="AX212" i="211"/>
  <c r="AX329" i="211"/>
  <c r="AX231" i="211"/>
  <c r="AX248" i="211"/>
  <c r="AX476" i="211"/>
  <c r="AX479" i="211"/>
  <c r="AX226" i="211"/>
  <c r="AX342" i="211"/>
  <c r="AX116" i="211"/>
  <c r="AX39" i="211"/>
  <c r="AX412" i="211"/>
  <c r="AX474" i="211"/>
  <c r="AX14" i="213"/>
  <c r="AX451" i="213"/>
  <c r="AX80" i="213"/>
  <c r="AX199" i="213"/>
  <c r="AX483" i="213"/>
  <c r="AX46" i="213"/>
  <c r="AX227" i="213"/>
  <c r="AX386" i="213"/>
  <c r="AX344" i="213"/>
  <c r="AX330" i="213"/>
  <c r="AX314" i="213"/>
  <c r="AX253" i="213"/>
  <c r="AX290" i="213"/>
  <c r="AX182" i="213"/>
  <c r="AX127" i="213"/>
  <c r="AX52" i="213"/>
  <c r="AX476" i="213"/>
  <c r="AX430" i="213"/>
  <c r="AX354" i="213"/>
  <c r="AX254" i="213"/>
  <c r="AX255" i="213"/>
  <c r="AX219" i="213"/>
  <c r="AX179" i="213"/>
  <c r="AX359" i="213"/>
  <c r="AX93" i="208"/>
  <c r="AX410" i="208"/>
  <c r="AX217" i="208"/>
  <c r="AX54" i="208"/>
  <c r="AX38" i="208"/>
  <c r="AX213" i="208"/>
  <c r="AX444" i="208"/>
  <c r="AX187" i="208"/>
  <c r="AX172" i="208"/>
  <c r="AX299" i="208"/>
  <c r="AX100" i="208"/>
  <c r="AX73" i="208"/>
  <c r="AX13" i="208"/>
  <c r="AX50" i="208"/>
  <c r="AX208" i="208"/>
  <c r="AX435" i="208"/>
  <c r="AX422" i="208"/>
  <c r="AX329" i="208"/>
  <c r="AX103" i="208"/>
  <c r="AX128" i="208"/>
  <c r="AX214" i="208"/>
  <c r="AX357" i="208"/>
  <c r="AX394" i="208"/>
  <c r="AX219" i="208"/>
  <c r="AX69" i="223"/>
  <c r="AX259" i="221"/>
  <c r="AX77" i="221"/>
  <c r="AX65" i="221"/>
  <c r="AX116" i="221"/>
  <c r="AX403" i="221"/>
  <c r="AX286" i="221"/>
  <c r="AX204" i="221"/>
  <c r="AX149" i="221"/>
  <c r="AX447" i="221"/>
  <c r="AX305" i="221"/>
  <c r="AX51" i="221"/>
  <c r="AX380" i="221"/>
  <c r="AX344" i="221"/>
  <c r="AX289" i="221"/>
  <c r="AX247" i="221"/>
  <c r="AX213" i="221"/>
  <c r="AX30" i="221"/>
  <c r="AX450" i="221"/>
  <c r="AX441" i="221"/>
  <c r="AX342" i="221"/>
  <c r="AX209" i="221"/>
  <c r="AX225" i="221"/>
  <c r="AX94" i="221"/>
  <c r="AX190" i="221"/>
  <c r="AX320" i="214"/>
  <c r="AX454" i="214"/>
  <c r="AX397" i="214"/>
  <c r="AX223" i="214"/>
  <c r="AX248" i="214"/>
  <c r="AX234" i="214"/>
  <c r="AX163" i="214"/>
  <c r="AX252" i="214"/>
  <c r="AX482" i="214"/>
  <c r="AX201" i="214"/>
  <c r="AX405" i="214"/>
  <c r="AX72" i="214"/>
  <c r="AX307" i="214"/>
  <c r="AX472" i="214"/>
  <c r="AX74" i="214"/>
  <c r="AX58" i="214"/>
  <c r="AX257" i="214"/>
  <c r="AX373" i="214"/>
  <c r="AX332" i="214"/>
  <c r="AX128" i="214"/>
  <c r="AX114" i="214"/>
  <c r="AX423" i="214"/>
  <c r="AX426" i="214"/>
  <c r="AX344" i="214"/>
  <c r="AX432" i="215"/>
  <c r="AX56" i="215"/>
  <c r="AX231" i="215"/>
  <c r="AX174" i="215"/>
  <c r="AX66" i="215"/>
  <c r="AX364" i="215"/>
  <c r="AX491" i="215"/>
  <c r="AX205" i="215"/>
  <c r="AX80" i="215"/>
  <c r="AX372" i="215"/>
  <c r="AX255" i="215"/>
  <c r="AX452" i="215"/>
  <c r="AX208" i="215"/>
  <c r="AX184" i="215"/>
  <c r="AX128" i="215"/>
  <c r="AX484" i="215"/>
  <c r="AX463" i="215"/>
  <c r="AX400" i="215"/>
  <c r="AX288" i="215"/>
  <c r="AX209" i="215"/>
  <c r="AX150" i="215"/>
  <c r="AX114" i="215"/>
  <c r="AX473" i="215"/>
  <c r="AX410" i="215"/>
  <c r="AX408" i="212"/>
  <c r="AX172" i="212"/>
  <c r="AX43" i="212"/>
  <c r="AX166" i="212"/>
  <c r="AX299" i="212"/>
  <c r="AX514" i="212"/>
  <c r="AX488" i="212"/>
  <c r="AX324" i="212"/>
  <c r="AX57" i="212"/>
  <c r="AX174" i="212"/>
  <c r="AX509" i="212"/>
  <c r="AX279" i="212"/>
  <c r="AX207" i="212"/>
  <c r="AX138" i="212"/>
  <c r="AX280" i="212"/>
  <c r="AX76" i="212"/>
  <c r="AX441" i="212"/>
  <c r="AX22" i="207"/>
  <c r="AX441" i="207"/>
  <c r="AX302" i="207"/>
  <c r="AX515" i="207"/>
  <c r="AX370" i="207"/>
  <c r="AX374" i="207"/>
  <c r="AX255" i="207"/>
  <c r="AX145" i="207"/>
  <c r="AX204" i="207"/>
  <c r="AX44" i="207"/>
  <c r="AX292" i="207"/>
  <c r="AX446" i="207"/>
  <c r="AX481" i="207"/>
  <c r="AX34" i="220"/>
  <c r="AX204" i="220"/>
  <c r="AX514" i="220"/>
  <c r="AX67" i="220"/>
  <c r="AX184" i="220"/>
  <c r="AX323" i="220"/>
  <c r="AX248" i="220"/>
  <c r="AX345" i="220"/>
  <c r="AX270" i="220"/>
  <c r="AX434" i="220"/>
  <c r="AX145" i="220"/>
  <c r="AX23" i="220"/>
  <c r="AX461" i="220"/>
  <c r="AX441" i="220"/>
  <c r="AX360" i="220"/>
  <c r="AX335" i="220"/>
  <c r="AX151" i="220"/>
  <c r="AX452" i="220"/>
  <c r="AX367" i="220"/>
  <c r="AX336" i="223"/>
  <c r="AX109" i="223"/>
  <c r="AX262" i="223"/>
  <c r="AX366" i="223"/>
  <c r="AX208" i="223"/>
  <c r="AX301" i="223"/>
  <c r="AX70" i="223"/>
  <c r="AX403" i="223"/>
  <c r="AX207" i="223"/>
  <c r="U8" i="223"/>
  <c r="U2" i="223" s="1"/>
  <c r="Q30" i="2" s="1"/>
  <c r="AX340" i="223"/>
  <c r="AX88" i="223"/>
  <c r="AX427" i="223"/>
  <c r="AX505" i="217"/>
  <c r="AX380" i="217"/>
  <c r="AX165" i="217"/>
  <c r="AX319" i="217"/>
  <c r="AX399" i="217"/>
  <c r="AX290" i="217"/>
  <c r="AX195" i="217"/>
  <c r="AX52" i="217"/>
  <c r="AX123" i="217"/>
  <c r="AX347" i="217"/>
  <c r="AX97" i="217"/>
  <c r="AX218" i="217"/>
  <c r="AX29" i="217"/>
  <c r="AX157" i="217"/>
  <c r="AX508" i="217"/>
  <c r="AX444" i="217"/>
  <c r="AX475" i="217"/>
  <c r="AX273" i="217"/>
  <c r="AX258" i="217"/>
  <c r="AX219" i="217"/>
  <c r="AX57" i="217"/>
  <c r="AX100" i="217"/>
  <c r="AX410" i="217"/>
  <c r="AX366" i="217"/>
  <c r="AX517" i="211"/>
  <c r="AX298" i="211"/>
  <c r="AX178" i="211"/>
  <c r="AX75" i="211"/>
  <c r="AX202" i="211"/>
  <c r="AX117" i="211"/>
  <c r="AX26" i="211"/>
  <c r="AX343" i="211"/>
  <c r="AX353" i="211"/>
  <c r="AX153" i="211"/>
  <c r="AX103" i="211"/>
  <c r="AX74" i="211"/>
  <c r="AX452" i="211"/>
  <c r="AX172" i="211"/>
  <c r="AX34" i="211"/>
  <c r="AX499" i="211"/>
  <c r="AX443" i="211"/>
  <c r="AX265" i="213"/>
  <c r="AX37" i="213"/>
  <c r="AX189" i="213"/>
  <c r="AX17" i="213"/>
  <c r="AX250" i="213"/>
  <c r="AX102" i="213"/>
  <c r="AX294" i="213"/>
  <c r="AX86" i="213"/>
  <c r="AX407" i="213"/>
  <c r="AX355" i="213"/>
  <c r="AX399" i="213"/>
  <c r="AX177" i="213"/>
  <c r="AX303" i="213"/>
  <c r="AX196" i="213"/>
  <c r="AX171" i="213"/>
  <c r="AX51" i="213"/>
  <c r="AX284" i="213"/>
  <c r="AX418" i="213"/>
  <c r="AX378" i="213"/>
  <c r="AX291" i="213"/>
  <c r="AX214" i="213"/>
  <c r="AX154" i="213"/>
  <c r="AX76" i="213"/>
  <c r="AX342" i="213"/>
  <c r="AX29" i="208"/>
  <c r="AX18" i="208"/>
  <c r="AX233" i="208"/>
  <c r="AX33" i="208"/>
  <c r="AX31" i="208"/>
  <c r="AX290" i="208"/>
  <c r="AX500" i="208"/>
  <c r="AX389" i="208"/>
  <c r="AX278" i="208"/>
  <c r="AX332" i="208"/>
  <c r="AX77" i="208"/>
  <c r="AX86" i="208"/>
  <c r="AX152" i="208"/>
  <c r="AX471" i="208"/>
  <c r="AX72" i="208"/>
  <c r="AX518" i="208"/>
  <c r="AX517" i="208"/>
  <c r="AX305" i="208"/>
  <c r="AX297" i="208"/>
  <c r="U8" i="208"/>
  <c r="U2" i="208" s="1"/>
  <c r="Q15" i="2" s="1"/>
  <c r="AX174" i="208"/>
  <c r="AX445" i="208"/>
  <c r="AX287" i="208"/>
  <c r="R8" i="219"/>
  <c r="N26" i="2"/>
  <c r="AX142" i="221"/>
  <c r="AX268" i="221"/>
  <c r="AX40" i="221"/>
  <c r="AX273" i="221"/>
  <c r="AX114" i="221"/>
  <c r="AX355" i="221"/>
  <c r="AX331" i="221"/>
  <c r="AX124" i="221"/>
  <c r="AX510" i="221"/>
  <c r="AX358" i="221"/>
  <c r="AX167" i="221"/>
  <c r="AX444" i="221"/>
  <c r="AX339" i="221"/>
  <c r="AX346" i="221"/>
  <c r="AX312" i="221"/>
  <c r="AX210" i="221"/>
  <c r="AX87" i="221"/>
  <c r="AX67" i="221"/>
  <c r="AX418" i="221"/>
  <c r="AX295" i="221"/>
  <c r="AX151" i="221"/>
  <c r="AX155" i="221"/>
  <c r="AX165" i="221"/>
  <c r="AX318" i="214"/>
  <c r="AX473" i="214"/>
  <c r="AX365" i="214"/>
  <c r="AX275" i="214"/>
  <c r="AX349" i="214"/>
  <c r="AX278" i="214"/>
  <c r="AX160" i="214"/>
  <c r="AX304" i="214"/>
  <c r="AX500" i="214"/>
  <c r="AX305" i="214"/>
  <c r="AX450" i="214"/>
  <c r="AX173" i="214"/>
  <c r="AX378" i="214"/>
  <c r="AX301" i="214"/>
  <c r="AX43" i="214"/>
  <c r="AX242" i="214"/>
  <c r="AX256" i="214"/>
  <c r="AX286" i="214"/>
  <c r="AX176" i="214"/>
  <c r="AX358" i="214"/>
  <c r="AX24" i="214"/>
  <c r="AX506" i="214"/>
  <c r="AX406" i="214"/>
  <c r="AX430" i="214"/>
  <c r="AX212" i="215"/>
  <c r="AX445" i="215"/>
  <c r="AX363" i="215"/>
  <c r="AX48" i="215"/>
  <c r="AX64" i="215"/>
  <c r="AX362" i="215"/>
  <c r="AX148" i="215"/>
  <c r="AX298" i="215"/>
  <c r="AX488" i="210"/>
  <c r="AX269" i="210"/>
  <c r="AX150" i="210"/>
  <c r="AX104" i="210"/>
  <c r="AX102" i="210"/>
  <c r="AX248" i="210"/>
  <c r="AX486" i="210"/>
  <c r="AX277" i="210"/>
  <c r="AX311" i="210"/>
  <c r="AX422" i="210"/>
  <c r="AX253" i="210"/>
  <c r="AX256" i="210"/>
  <c r="AX303" i="210"/>
  <c r="AX175" i="210"/>
  <c r="AX210" i="210"/>
  <c r="AX107" i="210"/>
  <c r="AX134" i="210"/>
  <c r="AX132" i="210"/>
  <c r="AX408" i="210"/>
  <c r="AX405" i="210"/>
  <c r="AX406" i="210"/>
  <c r="AX397" i="210"/>
  <c r="AX87" i="210"/>
  <c r="AX363" i="210"/>
  <c r="AX60" i="216"/>
  <c r="AX460" i="216"/>
  <c r="AX506" i="216"/>
  <c r="AX467" i="216"/>
  <c r="AX495" i="216"/>
  <c r="AX377" i="216"/>
  <c r="AX202" i="216"/>
  <c r="AX41" i="216"/>
  <c r="AX197" i="216"/>
  <c r="AX430" i="216"/>
  <c r="AX137" i="223"/>
  <c r="AX342" i="223"/>
  <c r="AX242" i="223"/>
  <c r="AX323" i="223"/>
  <c r="AX165" i="223"/>
  <c r="AX308" i="223"/>
  <c r="AX370" i="223"/>
  <c r="AX151" i="223"/>
  <c r="AX190" i="223"/>
  <c r="AX206" i="223"/>
  <c r="AX465" i="223"/>
  <c r="AX116" i="223"/>
  <c r="AX13" i="217"/>
  <c r="AX120" i="217"/>
  <c r="AX269" i="217"/>
  <c r="AX405" i="217"/>
  <c r="AX458" i="217"/>
  <c r="AX363" i="217"/>
  <c r="AX348" i="217"/>
  <c r="AX59" i="217"/>
  <c r="AX229" i="217"/>
  <c r="AX362" i="217"/>
  <c r="AX175" i="217"/>
  <c r="AX373" i="217"/>
  <c r="AX233" i="217"/>
  <c r="AX294" i="217"/>
  <c r="AX431" i="217"/>
  <c r="AX428" i="217"/>
  <c r="AX448" i="217"/>
  <c r="AX388" i="217"/>
  <c r="AX253" i="217"/>
  <c r="AX321" i="217"/>
  <c r="AX32" i="217"/>
  <c r="AX85" i="217"/>
  <c r="AX493" i="217"/>
  <c r="AX339" i="217"/>
  <c r="AX357" i="211"/>
  <c r="AX460" i="211"/>
  <c r="AX223" i="211"/>
  <c r="AX214" i="211"/>
  <c r="AX397" i="211"/>
  <c r="AX221" i="211"/>
  <c r="AX485" i="211"/>
  <c r="AX146" i="211"/>
  <c r="AX109" i="211"/>
  <c r="AX148" i="211"/>
  <c r="AX314" i="211"/>
  <c r="AX441" i="211"/>
  <c r="AX235" i="211"/>
  <c r="AX90" i="211"/>
  <c r="AX379" i="211"/>
  <c r="AX254" i="211"/>
  <c r="AX24" i="211"/>
  <c r="AX416" i="211"/>
  <c r="AX301" i="213"/>
  <c r="AX271" i="213"/>
  <c r="AX343" i="213"/>
  <c r="AX117" i="213"/>
  <c r="AX44" i="213"/>
  <c r="AX19" i="213"/>
  <c r="AX273" i="213"/>
  <c r="AX115" i="213"/>
  <c r="AX489" i="213"/>
  <c r="AX415" i="213"/>
  <c r="AX464" i="213"/>
  <c r="AX257" i="213"/>
  <c r="AX360" i="213"/>
  <c r="AX172" i="213"/>
  <c r="AX193" i="213"/>
  <c r="AX137" i="213"/>
  <c r="AX109" i="213"/>
  <c r="AX512" i="213"/>
  <c r="AX372" i="213"/>
  <c r="AX362" i="213"/>
  <c r="AX258" i="213"/>
  <c r="AX240" i="213"/>
  <c r="AX242" i="213"/>
  <c r="AX390" i="213"/>
  <c r="AX220" i="208"/>
  <c r="AX271" i="208"/>
  <c r="AX171" i="208"/>
  <c r="AX279" i="208"/>
  <c r="AX284" i="208"/>
  <c r="AX371" i="208"/>
  <c r="AX182" i="208"/>
  <c r="AX81" i="208"/>
  <c r="AX247" i="208"/>
  <c r="AX411" i="208"/>
  <c r="AX82" i="208"/>
  <c r="AX374" i="208"/>
  <c r="AX194" i="208"/>
  <c r="AX135" i="208"/>
  <c r="AX125" i="208"/>
  <c r="AX200" i="208"/>
  <c r="AX486" i="208"/>
  <c r="AX400" i="208"/>
  <c r="AX331" i="208"/>
  <c r="AX52" i="208"/>
  <c r="AX30" i="208"/>
  <c r="AX421" i="208"/>
  <c r="AX348" i="208"/>
  <c r="R8" i="224"/>
  <c r="N31" i="2"/>
  <c r="AX424" i="221"/>
  <c r="AX296" i="221"/>
  <c r="AX328" i="221"/>
  <c r="AX174" i="221"/>
  <c r="AX356" i="221"/>
  <c r="AX195" i="221"/>
  <c r="AX474" i="221"/>
  <c r="AX365" i="221"/>
  <c r="AX271" i="221"/>
  <c r="AX31" i="221"/>
  <c r="AX513" i="221"/>
  <c r="AX163" i="221"/>
  <c r="AX511" i="221"/>
  <c r="AX399" i="221"/>
  <c r="AX372" i="221"/>
  <c r="AX337" i="221"/>
  <c r="AX257" i="221"/>
  <c r="AX91" i="221"/>
  <c r="AX100" i="221"/>
  <c r="AX501" i="221"/>
  <c r="AX375" i="221"/>
  <c r="AX234" i="221"/>
  <c r="AX246" i="221"/>
  <c r="AX235" i="221"/>
  <c r="AX462" i="214"/>
  <c r="AX227" i="214"/>
  <c r="AX186" i="214"/>
  <c r="AX468" i="214"/>
  <c r="AX433" i="214"/>
  <c r="AX364" i="214"/>
  <c r="AX488" i="214"/>
  <c r="AX319" i="214"/>
  <c r="AX23" i="214"/>
  <c r="AX239" i="214"/>
  <c r="AX386" i="214"/>
  <c r="AX183" i="214"/>
  <c r="AX421" i="214"/>
  <c r="AX40" i="214"/>
  <c r="AX39" i="214"/>
  <c r="AX116" i="214"/>
  <c r="AX240" i="214"/>
  <c r="AX263" i="214"/>
  <c r="AX152" i="214"/>
  <c r="AX180" i="214"/>
  <c r="AX20" i="214"/>
  <c r="AX33" i="214"/>
  <c r="AX489" i="214"/>
  <c r="AX410" i="214"/>
  <c r="AX439" i="215"/>
  <c r="U8" i="215"/>
  <c r="U2" i="215" s="1"/>
  <c r="Q22" i="2" s="1"/>
  <c r="AX416" i="215"/>
  <c r="AX187" i="215"/>
  <c r="AX142" i="215"/>
  <c r="AX418" i="215"/>
  <c r="AX31" i="215"/>
  <c r="AX291" i="215"/>
  <c r="AX518" i="210"/>
  <c r="AX517" i="210"/>
  <c r="AX268" i="210"/>
  <c r="AX187" i="210"/>
  <c r="AX212" i="210"/>
  <c r="AX281" i="210"/>
  <c r="AX196" i="210"/>
  <c r="AX435" i="210"/>
  <c r="AX271" i="210"/>
  <c r="AX135" i="210"/>
  <c r="AX327" i="210"/>
  <c r="AX339" i="210"/>
  <c r="AX280" i="210"/>
  <c r="AX355" i="210"/>
  <c r="AX179" i="210"/>
  <c r="AX240" i="210"/>
  <c r="AX111" i="210"/>
  <c r="AX284" i="210"/>
  <c r="AX495" i="210"/>
  <c r="AX494" i="210"/>
  <c r="AX454" i="210"/>
  <c r="AX319" i="210"/>
  <c r="AX91" i="210"/>
  <c r="AX242" i="216"/>
  <c r="AX463" i="216"/>
  <c r="AX102" i="216"/>
  <c r="AX455" i="216"/>
  <c r="AX282" i="216"/>
  <c r="AX234" i="216"/>
  <c r="AX112" i="216"/>
  <c r="AX53" i="216"/>
  <c r="AX306" i="222"/>
  <c r="AX211" i="222"/>
  <c r="AX136" i="222"/>
  <c r="AX295" i="222"/>
  <c r="AX32" i="222"/>
  <c r="AX171" i="222"/>
  <c r="AX151" i="222"/>
  <c r="AX433" i="222"/>
  <c r="AX474" i="222"/>
  <c r="AX209" i="222"/>
  <c r="AX158" i="222"/>
  <c r="AX156" i="222"/>
  <c r="AX408" i="222"/>
  <c r="AX463" i="222"/>
  <c r="AX488" i="222"/>
  <c r="AX250" i="222"/>
  <c r="AX309" i="222"/>
  <c r="AX197" i="222"/>
  <c r="AX135" i="222"/>
  <c r="AX51" i="222"/>
  <c r="AX160" i="222"/>
  <c r="AX425" i="222"/>
  <c r="AX371" i="222"/>
  <c r="AX226" i="212"/>
  <c r="AX112" i="212"/>
  <c r="AX312" i="212"/>
  <c r="AX127" i="212"/>
  <c r="AX355" i="212"/>
  <c r="AX367" i="212"/>
  <c r="AX310" i="212"/>
  <c r="AX78" i="212"/>
  <c r="AX350" i="212"/>
  <c r="AX125" i="212"/>
  <c r="AX462" i="212"/>
  <c r="AX400" i="212"/>
  <c r="AX268" i="212"/>
  <c r="AX90" i="212"/>
  <c r="AX39" i="212"/>
  <c r="AX477" i="212"/>
  <c r="AX413" i="212"/>
  <c r="AX277" i="212"/>
  <c r="AX302" i="212"/>
  <c r="AX133" i="212"/>
  <c r="AX120" i="212"/>
  <c r="AX97" i="212"/>
  <c r="AX508" i="212"/>
  <c r="AX369" i="207"/>
  <c r="AX467" i="207"/>
  <c r="AX303" i="207"/>
  <c r="AX55" i="207"/>
  <c r="AX139" i="207"/>
  <c r="AX314" i="207"/>
  <c r="AX238" i="207"/>
  <c r="AX261" i="207"/>
  <c r="AX366" i="207"/>
  <c r="AX226" i="207"/>
  <c r="AX299" i="207"/>
  <c r="AX172" i="207"/>
  <c r="AX406" i="207"/>
  <c r="AX75" i="207"/>
  <c r="AX461" i="207"/>
  <c r="AX56" i="207"/>
  <c r="AV12" i="213"/>
  <c r="AV8" i="213" s="1"/>
  <c r="AV2" i="213" s="1"/>
  <c r="AR20" i="2" s="1"/>
  <c r="AT6" i="213"/>
  <c r="AP20" i="2" s="1"/>
  <c r="AX325" i="220"/>
  <c r="AX59" i="220"/>
  <c r="AX372" i="220"/>
  <c r="AX216" i="220"/>
  <c r="AX271" i="220"/>
  <c r="AX120" i="220"/>
  <c r="AX118" i="220"/>
  <c r="AX331" i="220"/>
  <c r="AX482" i="220"/>
  <c r="AX158" i="220"/>
  <c r="AX450" i="220"/>
  <c r="AX110" i="220"/>
  <c r="AX516" i="220"/>
  <c r="AX445" i="220"/>
  <c r="AX369" i="220"/>
  <c r="AX183" i="220"/>
  <c r="AX127" i="220"/>
  <c r="AX416" i="220"/>
  <c r="AX376" i="220"/>
  <c r="AX108" i="217"/>
  <c r="AX19" i="222"/>
  <c r="AX467" i="223"/>
  <c r="AX469" i="223"/>
  <c r="AX411" i="223"/>
  <c r="AX449" i="223"/>
  <c r="AX417" i="223"/>
  <c r="AX110" i="223"/>
  <c r="AX251" i="223"/>
  <c r="AX59" i="211"/>
  <c r="AX121" i="217"/>
  <c r="AX81" i="217"/>
  <c r="AX51" i="217"/>
  <c r="AX173" i="217"/>
  <c r="AX36" i="217"/>
  <c r="AX490" i="217"/>
  <c r="AX328" i="217"/>
  <c r="AX21" i="217"/>
  <c r="AX239" i="217"/>
  <c r="AX413" i="217"/>
  <c r="AX65" i="217"/>
  <c r="AX389" i="217"/>
  <c r="AX77" i="217"/>
  <c r="AX274" i="217"/>
  <c r="AX42" i="217"/>
  <c r="AX408" i="217"/>
  <c r="AX432" i="217"/>
  <c r="AX382" i="217"/>
  <c r="AX188" i="217"/>
  <c r="AX210" i="217"/>
  <c r="AX99" i="217"/>
  <c r="AX93" i="217"/>
  <c r="AX485" i="217"/>
  <c r="AX361" i="217"/>
  <c r="AX36" i="211"/>
  <c r="AX201" i="211"/>
  <c r="AX325" i="211"/>
  <c r="AX242" i="211"/>
  <c r="AX458" i="211"/>
  <c r="AX108" i="211"/>
  <c r="AX46" i="211"/>
  <c r="AX306" i="211"/>
  <c r="AX93" i="211"/>
  <c r="AX418" i="211"/>
  <c r="AX341" i="211"/>
  <c r="AX319" i="211"/>
  <c r="AX167" i="211"/>
  <c r="AX216" i="211"/>
  <c r="AX367" i="211"/>
  <c r="AX338" i="211"/>
  <c r="AX144" i="211"/>
  <c r="AX120" i="211"/>
  <c r="AX38" i="211"/>
  <c r="AX503" i="211"/>
  <c r="AX101" i="213"/>
  <c r="AX458" i="213"/>
  <c r="AX353" i="213"/>
  <c r="AX203" i="213"/>
  <c r="AX120" i="213"/>
  <c r="AX100" i="213"/>
  <c r="AX352" i="213"/>
  <c r="AX161" i="213"/>
  <c r="AX461" i="213"/>
  <c r="AX497" i="213"/>
  <c r="AX409" i="213"/>
  <c r="AX324" i="213"/>
  <c r="AX333" i="213"/>
  <c r="AX267" i="213"/>
  <c r="AX304" i="213"/>
  <c r="AX111" i="213"/>
  <c r="AX75" i="213"/>
  <c r="AX481" i="213"/>
  <c r="AX434" i="213"/>
  <c r="AX382" i="213"/>
  <c r="AX299" i="213"/>
  <c r="AX217" i="213"/>
  <c r="AX256" i="213"/>
  <c r="AX490" i="213"/>
  <c r="AX281" i="208"/>
  <c r="AX469" i="208"/>
  <c r="AX238" i="208"/>
  <c r="AX310" i="208"/>
  <c r="AX222" i="208"/>
  <c r="AX168" i="208"/>
  <c r="AX363" i="208"/>
  <c r="AX129" i="208"/>
  <c r="AX248" i="208"/>
  <c r="AX295" i="208"/>
  <c r="AX467" i="208"/>
  <c r="AX212" i="208"/>
  <c r="AX137" i="208"/>
  <c r="AX318" i="208"/>
  <c r="AX161" i="208"/>
  <c r="AX43" i="208"/>
  <c r="AX120" i="208"/>
  <c r="AX462" i="208"/>
  <c r="AX426" i="208"/>
  <c r="AX188" i="208"/>
  <c r="AX51" i="208"/>
  <c r="AX106" i="208"/>
  <c r="AX508" i="208"/>
  <c r="AX328" i="208"/>
  <c r="AX428" i="221"/>
  <c r="AX311" i="221"/>
  <c r="AX54" i="221"/>
  <c r="AX303" i="221"/>
  <c r="AX479" i="221"/>
  <c r="AX277" i="221"/>
  <c r="AX46" i="221"/>
  <c r="AX363" i="221"/>
  <c r="AX338" i="221"/>
  <c r="AX76" i="221"/>
  <c r="AX458" i="221"/>
  <c r="AX222" i="221"/>
  <c r="AX112" i="221"/>
  <c r="AX494" i="221"/>
  <c r="AX348" i="221"/>
  <c r="AX313" i="221"/>
  <c r="AX265" i="221"/>
  <c r="AX78" i="221"/>
  <c r="AX29" i="221"/>
  <c r="AX481" i="221"/>
  <c r="AX389" i="221"/>
  <c r="AX207" i="221"/>
  <c r="AX211" i="221"/>
  <c r="AX159" i="221"/>
  <c r="AX416" i="214"/>
  <c r="AX308" i="214"/>
  <c r="AX166" i="214"/>
  <c r="AX174" i="214"/>
  <c r="AX480" i="214"/>
  <c r="AX452" i="214"/>
  <c r="AX394" i="214"/>
  <c r="AX383" i="214"/>
  <c r="AX335" i="214"/>
  <c r="AX376" i="214"/>
  <c r="AX73" i="214"/>
  <c r="AX272" i="214"/>
  <c r="AX432" i="214"/>
  <c r="AX92" i="214"/>
  <c r="AX306" i="214"/>
  <c r="AX123" i="214"/>
  <c r="AX224" i="214"/>
  <c r="AX254" i="214"/>
  <c r="AX388" i="214"/>
  <c r="AX156" i="214"/>
  <c r="AX12" i="214"/>
  <c r="U8" i="214"/>
  <c r="U2" i="214" s="1"/>
  <c r="Q21" i="2" s="1"/>
  <c r="AX94" i="214"/>
  <c r="AX447" i="214"/>
  <c r="AX493" i="214"/>
  <c r="AX74" i="215"/>
  <c r="AX139" i="215"/>
  <c r="AX38" i="215"/>
  <c r="AX387" i="215"/>
  <c r="AX260" i="215"/>
  <c r="AX469" i="215"/>
  <c r="AX116" i="215"/>
  <c r="AX331" i="215"/>
  <c r="AX31" i="222"/>
  <c r="AX495" i="222"/>
  <c r="AX432" i="222"/>
  <c r="AX327" i="222"/>
  <c r="AX220" i="222"/>
  <c r="AX252" i="222"/>
  <c r="AX277" i="222"/>
  <c r="AX85" i="222"/>
  <c r="AX91" i="222"/>
  <c r="AX301" i="222"/>
  <c r="AX512" i="222"/>
  <c r="AX456" i="222"/>
  <c r="AX148" i="212"/>
  <c r="AX58" i="212"/>
  <c r="AX429" i="212"/>
  <c r="AX444" i="212"/>
  <c r="AX256" i="212"/>
  <c r="AX32" i="212"/>
  <c r="AX347" i="212"/>
  <c r="AX75" i="212"/>
  <c r="AX142" i="212"/>
  <c r="AX395" i="212"/>
  <c r="AX403" i="212"/>
  <c r="AX257" i="212"/>
  <c r="AX140" i="212"/>
  <c r="AX49" i="212"/>
  <c r="AX450" i="212"/>
  <c r="AX372" i="212"/>
  <c r="AX329" i="212"/>
  <c r="AX234" i="212"/>
  <c r="AX157" i="212"/>
  <c r="AX160" i="212"/>
  <c r="AX301" i="212"/>
  <c r="AX507" i="212"/>
  <c r="AX244" i="207"/>
  <c r="AX253" i="207"/>
  <c r="AX284" i="207"/>
  <c r="AX81" i="207"/>
  <c r="AX397" i="207"/>
  <c r="AX291" i="207"/>
  <c r="AX80" i="207"/>
  <c r="AX87" i="207"/>
  <c r="AX46" i="207"/>
  <c r="AX348" i="207"/>
  <c r="AX396" i="220"/>
  <c r="AX377" i="220"/>
  <c r="AX492" i="220"/>
  <c r="AX312" i="220"/>
  <c r="AX328" i="220"/>
  <c r="AX354" i="220"/>
  <c r="AX49" i="220"/>
  <c r="AX393" i="220"/>
  <c r="AX135" i="220"/>
  <c r="AX438" i="220"/>
  <c r="AX305" i="220"/>
  <c r="AX180" i="220"/>
  <c r="AX152" i="220"/>
  <c r="AX165" i="220"/>
  <c r="AX511" i="220"/>
  <c r="AX433" i="220"/>
  <c r="AX299" i="220"/>
  <c r="AX231" i="220"/>
  <c r="AX68" i="220"/>
  <c r="AX475" i="220"/>
  <c r="AX242" i="222"/>
  <c r="AX77" i="223"/>
  <c r="AX104" i="223"/>
  <c r="AX268" i="223"/>
  <c r="AX352" i="223"/>
  <c r="AX375" i="223"/>
  <c r="AX60" i="223"/>
  <c r="AX448" i="223"/>
  <c r="AX205" i="223"/>
  <c r="AX104" i="208"/>
  <c r="AX208" i="217"/>
  <c r="AX60" i="217"/>
  <c r="AX205" i="217"/>
  <c r="AX252" i="217"/>
  <c r="AX122" i="217"/>
  <c r="AX469" i="217"/>
  <c r="AX502" i="217"/>
  <c r="AX151" i="217"/>
  <c r="AX270" i="217"/>
  <c r="AX452" i="217"/>
  <c r="AX148" i="217"/>
  <c r="AX445" i="217"/>
  <c r="AX227" i="217"/>
  <c r="AX230" i="217"/>
  <c r="AX471" i="217"/>
  <c r="AX495" i="217"/>
  <c r="AX412" i="217"/>
  <c r="AX342" i="217"/>
  <c r="AX277" i="217"/>
  <c r="AX316" i="217"/>
  <c r="AX204" i="217"/>
  <c r="AX19" i="217"/>
  <c r="AX461" i="217"/>
  <c r="AX434" i="217"/>
  <c r="AX275" i="211"/>
  <c r="AX288" i="211"/>
  <c r="AX497" i="211"/>
  <c r="AX344" i="211"/>
  <c r="AX386" i="211"/>
  <c r="AX301" i="211"/>
  <c r="AX203" i="211"/>
  <c r="AX159" i="211"/>
  <c r="AX152" i="211"/>
  <c r="AX489" i="211"/>
  <c r="AX501" i="211"/>
  <c r="AX333" i="211"/>
  <c r="AX253" i="211"/>
  <c r="AX196" i="211"/>
  <c r="AX17" i="211"/>
  <c r="AX480" i="211"/>
  <c r="AX388" i="211"/>
  <c r="AX268" i="211"/>
  <c r="AX270" i="211"/>
  <c r="AX58" i="211"/>
  <c r="AX376" i="211"/>
  <c r="AX89" i="211"/>
  <c r="AX296" i="213"/>
  <c r="AX331" i="213"/>
  <c r="AX466" i="213"/>
  <c r="AX339" i="213"/>
  <c r="AX218" i="213"/>
  <c r="AX138" i="213"/>
  <c r="AX391" i="213"/>
  <c r="AX220" i="213"/>
  <c r="AX228" i="213"/>
  <c r="AX469" i="213"/>
  <c r="AX518" i="213"/>
  <c r="AX404" i="213"/>
  <c r="AX323" i="213"/>
  <c r="AX307" i="213"/>
  <c r="AX222" i="213"/>
  <c r="AX53" i="213"/>
  <c r="AX131" i="213"/>
  <c r="AX480" i="213"/>
  <c r="AX421" i="213"/>
  <c r="AX376" i="213"/>
  <c r="AX392" i="213"/>
  <c r="AX262" i="213"/>
  <c r="AX223" i="213"/>
  <c r="AX459" i="213"/>
  <c r="AX186" i="208"/>
  <c r="AX390" i="208"/>
  <c r="AX520" i="208"/>
  <c r="AX447" i="208"/>
  <c r="AX312" i="208"/>
  <c r="AX209" i="208"/>
  <c r="AX365" i="208"/>
  <c r="AX123" i="208"/>
  <c r="AX245" i="208"/>
  <c r="AX309" i="208"/>
  <c r="AX519" i="208"/>
  <c r="AX242" i="208"/>
  <c r="AX496" i="208"/>
  <c r="AX256" i="208"/>
  <c r="AX156" i="208"/>
  <c r="AX301" i="208"/>
  <c r="AX53" i="208"/>
  <c r="AX438" i="208"/>
  <c r="AX406" i="208"/>
  <c r="AX337" i="208"/>
  <c r="AX107" i="208"/>
  <c r="AX63" i="208"/>
  <c r="AX485" i="208"/>
  <c r="AX361" i="208"/>
  <c r="AX476" i="221"/>
  <c r="AX310" i="221"/>
  <c r="AX170" i="221"/>
  <c r="AX387" i="221"/>
  <c r="AX491" i="221"/>
  <c r="AX333" i="221"/>
  <c r="AX318" i="221"/>
  <c r="AX415" i="221"/>
  <c r="AX282" i="221"/>
  <c r="AX126" i="221"/>
  <c r="AX518" i="221"/>
  <c r="AX288" i="221"/>
  <c r="AX125" i="221"/>
  <c r="AX463" i="221"/>
  <c r="AX343" i="221"/>
  <c r="AX370" i="221"/>
  <c r="AX219" i="221"/>
  <c r="AX217" i="221"/>
  <c r="AX144" i="221"/>
  <c r="AX457" i="221"/>
  <c r="AX388" i="221"/>
  <c r="AX248" i="221"/>
  <c r="AX251" i="221"/>
  <c r="AX269" i="221"/>
  <c r="AX435" i="214"/>
  <c r="AX477" i="214"/>
  <c r="AX107" i="214"/>
  <c r="AX299" i="214"/>
  <c r="AX32" i="214"/>
  <c r="AX518" i="214"/>
  <c r="AX497" i="214"/>
  <c r="AX445" i="214"/>
  <c r="AX54" i="214"/>
  <c r="AX348" i="214"/>
  <c r="AX68" i="214"/>
  <c r="AX221" i="214"/>
  <c r="AX469" i="214"/>
  <c r="AX102" i="214"/>
  <c r="AX129" i="214"/>
  <c r="AX126" i="214"/>
  <c r="AX339" i="214"/>
  <c r="AX323" i="214"/>
  <c r="AX290" i="214"/>
  <c r="AX366" i="214"/>
  <c r="AX95" i="214"/>
  <c r="AX121" i="214"/>
  <c r="AX427" i="214"/>
  <c r="AX451" i="214"/>
  <c r="AX206" i="215"/>
  <c r="AX460" i="215"/>
  <c r="AX242" i="215"/>
  <c r="AX178" i="215"/>
  <c r="AX315" i="215"/>
  <c r="AX156" i="215"/>
  <c r="AX176" i="215"/>
  <c r="AX508" i="215"/>
  <c r="AX236" i="215"/>
  <c r="AX144" i="215"/>
  <c r="AX437" i="215"/>
  <c r="AX15" i="215"/>
  <c r="AX354" i="215"/>
  <c r="AX405" i="215"/>
  <c r="AX136" i="215"/>
  <c r="AX49" i="215"/>
  <c r="AX63" i="215"/>
  <c r="AX447" i="215"/>
  <c r="AX323" i="215"/>
  <c r="AX229" i="215"/>
  <c r="AX197" i="215"/>
  <c r="AX175" i="215"/>
  <c r="AX160" i="215"/>
  <c r="AX163" i="215"/>
  <c r="AX23" i="210"/>
  <c r="AX462" i="210"/>
  <c r="AX224" i="210"/>
  <c r="AX55" i="210"/>
  <c r="AX347" i="210"/>
  <c r="AX429" i="210"/>
  <c r="AX342" i="210"/>
  <c r="AX489" i="210"/>
  <c r="AX120" i="210"/>
  <c r="AX456" i="210"/>
  <c r="AX251" i="210"/>
  <c r="AX509" i="210"/>
  <c r="AX349" i="210"/>
  <c r="AX343" i="210"/>
  <c r="AX302" i="210"/>
  <c r="AX340" i="210"/>
  <c r="AX214" i="210"/>
  <c r="AX316" i="210"/>
  <c r="AX178" i="210"/>
  <c r="AX80" i="210"/>
  <c r="AX432" i="210"/>
  <c r="AX474" i="210"/>
  <c r="AX437" i="210"/>
  <c r="AX18" i="210"/>
  <c r="AX417" i="216"/>
  <c r="AX399" i="216"/>
  <c r="AX390" i="216"/>
  <c r="AX305" i="216"/>
  <c r="AX398" i="216"/>
  <c r="AX228" i="216"/>
  <c r="AX57" i="216"/>
  <c r="AX55" i="216"/>
  <c r="AX369" i="222"/>
  <c r="AX273" i="222"/>
  <c r="AX439" i="222"/>
  <c r="AX507" i="222"/>
  <c r="AX225" i="222"/>
  <c r="AX448" i="222"/>
  <c r="AX226" i="222"/>
  <c r="AX94" i="222"/>
  <c r="AX471" i="222"/>
  <c r="AX403" i="222"/>
  <c r="AX191" i="222"/>
  <c r="AX13" i="222"/>
  <c r="AX437" i="222"/>
  <c r="AX412" i="222"/>
  <c r="AX337" i="222"/>
  <c r="AX257" i="222"/>
  <c r="AX224" i="222"/>
  <c r="AX168" i="222"/>
  <c r="AX204" i="222"/>
  <c r="AX264" i="222"/>
  <c r="AX38" i="222"/>
  <c r="AX485" i="222"/>
  <c r="AX429" i="222"/>
  <c r="AX189" i="212"/>
  <c r="AX230" i="212"/>
  <c r="AX519" i="212"/>
  <c r="AX228" i="212"/>
  <c r="AX61" i="212"/>
  <c r="AX64" i="212"/>
  <c r="AX254" i="212"/>
  <c r="AX250" i="212"/>
  <c r="AX396" i="212"/>
  <c r="AX99" i="212"/>
  <c r="AX47" i="212"/>
  <c r="AX425" i="212"/>
  <c r="AX475" i="212"/>
  <c r="AX248" i="212"/>
  <c r="AX111" i="212"/>
  <c r="AX129" i="212"/>
  <c r="AX40" i="212"/>
  <c r="AX454" i="212"/>
  <c r="AX352" i="212"/>
  <c r="AX286" i="212"/>
  <c r="AX211" i="212"/>
  <c r="AX179" i="212"/>
  <c r="AX95" i="212"/>
  <c r="AX476" i="212"/>
  <c r="AX297" i="207"/>
  <c r="AX111" i="207"/>
  <c r="AX330" i="207"/>
  <c r="AX210" i="207"/>
  <c r="AX313" i="207"/>
  <c r="AX212" i="207"/>
  <c r="AX156" i="207"/>
  <c r="AX73" i="207"/>
  <c r="AX41" i="207"/>
  <c r="AX48" i="207"/>
  <c r="AX354" i="207"/>
  <c r="AX261" i="220"/>
  <c r="AX196" i="220"/>
  <c r="AX467" i="220"/>
  <c r="AX78" i="220"/>
  <c r="AX329" i="220"/>
  <c r="AX420" i="220"/>
  <c r="AX315" i="220"/>
  <c r="AX233" i="220"/>
  <c r="AX256" i="220"/>
  <c r="U8" i="220"/>
  <c r="U2" i="220" s="1"/>
  <c r="Q27" i="2" s="1"/>
  <c r="AX281" i="220"/>
  <c r="AX39" i="220"/>
  <c r="AX143" i="220"/>
  <c r="AX30" i="220"/>
  <c r="AX94" i="220"/>
  <c r="AX480" i="220"/>
  <c r="AX520" i="220"/>
  <c r="AX363" i="220"/>
  <c r="AX155" i="220"/>
  <c r="AX214" i="220"/>
  <c r="AX114" i="220"/>
  <c r="AX459" i="220"/>
  <c r="AX422" i="223"/>
  <c r="AX236" i="223"/>
  <c r="AX520" i="223"/>
  <c r="AX367" i="223"/>
  <c r="AX515" i="223"/>
  <c r="AX14" i="223"/>
  <c r="AX195" i="223"/>
  <c r="AX313" i="223"/>
  <c r="AX359" i="223"/>
  <c r="AT6" i="220"/>
  <c r="AP27" i="2" s="1"/>
  <c r="AX178" i="217"/>
  <c r="AX35" i="217"/>
  <c r="AX331" i="217"/>
  <c r="AX429" i="217"/>
  <c r="AX176" i="217"/>
  <c r="AX182" i="217"/>
  <c r="AX480" i="217"/>
  <c r="AX309" i="217"/>
  <c r="AX307" i="217"/>
  <c r="AX507" i="217"/>
  <c r="AX142" i="217"/>
  <c r="AX463" i="217"/>
  <c r="AX153" i="217"/>
  <c r="AX400" i="217"/>
  <c r="AX112" i="217"/>
  <c r="AX49" i="217"/>
  <c r="AX499" i="217"/>
  <c r="AX415" i="217"/>
  <c r="AX393" i="217"/>
  <c r="AX262" i="217"/>
  <c r="AX234" i="217"/>
  <c r="AX16" i="217"/>
  <c r="AX95" i="217"/>
  <c r="AX414" i="217"/>
  <c r="AX70" i="210"/>
  <c r="AX469" i="211"/>
  <c r="AX442" i="211"/>
  <c r="AX85" i="211"/>
  <c r="AX520" i="211"/>
  <c r="AX20" i="211"/>
  <c r="AX291" i="211"/>
  <c r="AX165" i="211"/>
  <c r="AX356" i="211"/>
  <c r="AX77" i="211"/>
  <c r="AX435" i="211"/>
  <c r="AX477" i="211"/>
  <c r="AX211" i="211"/>
  <c r="AX105" i="211"/>
  <c r="AX66" i="211"/>
  <c r="AX483" i="211"/>
  <c r="AX230" i="211"/>
  <c r="AX176" i="211"/>
  <c r="AX292" i="213"/>
  <c r="AX338" i="213"/>
  <c r="AX133" i="213"/>
  <c r="AX509" i="213"/>
  <c r="AX305" i="213"/>
  <c r="AX272" i="213"/>
  <c r="AX444" i="213"/>
  <c r="AX216" i="213"/>
  <c r="AX251" i="213"/>
  <c r="AX50" i="213"/>
  <c r="AX335" i="213"/>
  <c r="AX475" i="213"/>
  <c r="AX379" i="213"/>
  <c r="AX388" i="213"/>
  <c r="AX191" i="213"/>
  <c r="AX150" i="213"/>
  <c r="AX55" i="213"/>
  <c r="AX114" i="213"/>
  <c r="AX516" i="213"/>
  <c r="AX441" i="213"/>
  <c r="AX389" i="213"/>
  <c r="AX302" i="213"/>
  <c r="AX158" i="213"/>
  <c r="AX413" i="213"/>
  <c r="AX370" i="208"/>
  <c r="AX184" i="208"/>
  <c r="AX61" i="208"/>
  <c r="AX65" i="208"/>
  <c r="AX333" i="208"/>
  <c r="AX275" i="208"/>
  <c r="AX509" i="208"/>
  <c r="AX433" i="208"/>
  <c r="AX243" i="208"/>
  <c r="AX407" i="208"/>
  <c r="AX197" i="208"/>
  <c r="AX510" i="208"/>
  <c r="AX32" i="208"/>
  <c r="AX262" i="208"/>
  <c r="AX201" i="208"/>
  <c r="AX74" i="208"/>
  <c r="AX191" i="208"/>
  <c r="AX195" i="208"/>
  <c r="AX489" i="208"/>
  <c r="AX330" i="208"/>
  <c r="AX260" i="208"/>
  <c r="AX176" i="208"/>
  <c r="AX461" i="208"/>
  <c r="AX449" i="208"/>
  <c r="AX26" i="208"/>
  <c r="AX480" i="221"/>
  <c r="AX314" i="221"/>
  <c r="AX384" i="221"/>
  <c r="AX519" i="221"/>
  <c r="AX22" i="221"/>
  <c r="AX452" i="221"/>
  <c r="AX50" i="221"/>
  <c r="AX482" i="221"/>
  <c r="AX327" i="221"/>
  <c r="AX143" i="221"/>
  <c r="AX505" i="221"/>
  <c r="AX321" i="221"/>
  <c r="AX64" i="221"/>
  <c r="AX439" i="221"/>
  <c r="AX420" i="221"/>
  <c r="AX366" i="221"/>
  <c r="AX188" i="221"/>
  <c r="AX224" i="221"/>
  <c r="AX27" i="221"/>
  <c r="AX153" i="221"/>
  <c r="AX445" i="221"/>
  <c r="AX394" i="221"/>
  <c r="AX361" i="221"/>
  <c r="AX218" i="221"/>
  <c r="AX135" i="214"/>
  <c r="AX324" i="214"/>
  <c r="AX226" i="214"/>
  <c r="AX241" i="214"/>
  <c r="AX110" i="214"/>
  <c r="AX108" i="214"/>
  <c r="AX19" i="214"/>
  <c r="AX478" i="214"/>
  <c r="AX57" i="214"/>
  <c r="AX509" i="214"/>
  <c r="AX169" i="214"/>
  <c r="AX269" i="214"/>
  <c r="AX14" i="214"/>
  <c r="AX192" i="214"/>
  <c r="AX276" i="214"/>
  <c r="AX230" i="214"/>
  <c r="AX384" i="214"/>
  <c r="AX311" i="214"/>
  <c r="AX270" i="214"/>
  <c r="AX294" i="214"/>
  <c r="AX143" i="214"/>
  <c r="AX185" i="214"/>
  <c r="AX510" i="214"/>
  <c r="AX431" i="214"/>
  <c r="AX193" i="215"/>
  <c r="AX159" i="215"/>
  <c r="AX367" i="215"/>
  <c r="AX82" i="215"/>
  <c r="AX347" i="215"/>
  <c r="AX91" i="215"/>
  <c r="AX329" i="215"/>
  <c r="AX25" i="215"/>
  <c r="AX398" i="215"/>
  <c r="AX154" i="215"/>
  <c r="AX391" i="215"/>
  <c r="AX14" i="215"/>
  <c r="AX441" i="215"/>
  <c r="AX394" i="215"/>
  <c r="AX168" i="215"/>
  <c r="AX220" i="215"/>
  <c r="AX39" i="215"/>
  <c r="AX427" i="215"/>
  <c r="AX407" i="215"/>
  <c r="AX292" i="215"/>
  <c r="AX312" i="215"/>
  <c r="AX90" i="215"/>
  <c r="AX76" i="215"/>
  <c r="AX301" i="210"/>
  <c r="AX320" i="210"/>
  <c r="AX74" i="210"/>
  <c r="AX330" i="210"/>
  <c r="AX360" i="210"/>
  <c r="AX233" i="210"/>
  <c r="AX426" i="210"/>
  <c r="AX105" i="210"/>
  <c r="AX77" i="210"/>
  <c r="AX520" i="210"/>
  <c r="AX171" i="210"/>
  <c r="AX447" i="210"/>
  <c r="AX441" i="210"/>
  <c r="AX357" i="210"/>
  <c r="AX286" i="210"/>
  <c r="AX306" i="210"/>
  <c r="AX186" i="210"/>
  <c r="AX217" i="210"/>
  <c r="AX138" i="210"/>
  <c r="AX98" i="210"/>
  <c r="AX412" i="210"/>
  <c r="AX439" i="210"/>
  <c r="AX407" i="210"/>
  <c r="AX125" i="210"/>
  <c r="R8" i="210"/>
  <c r="N17" i="2"/>
  <c r="AX218" i="216"/>
  <c r="AX443" i="216"/>
  <c r="AX59" i="216"/>
  <c r="AX323" i="216"/>
  <c r="AX301" i="216"/>
  <c r="AX359" i="216"/>
  <c r="AX246" i="216"/>
  <c r="AX200" i="216"/>
  <c r="AX129" i="215"/>
  <c r="AX425" i="215"/>
  <c r="AX222" i="215"/>
  <c r="AX507" i="215"/>
  <c r="AX264" i="215"/>
  <c r="AX234" i="215"/>
  <c r="AX27" i="215"/>
  <c r="AX78" i="215"/>
  <c r="AX443" i="215"/>
  <c r="AX403" i="215"/>
  <c r="AX265" i="215"/>
  <c r="AX189" i="215"/>
  <c r="AX86" i="215"/>
  <c r="AX65" i="215"/>
  <c r="AX446" i="215"/>
  <c r="AX493" i="215"/>
  <c r="AX328" i="210"/>
  <c r="AX22" i="210"/>
  <c r="AX337" i="210"/>
  <c r="AX473" i="210"/>
  <c r="AX51" i="210"/>
  <c r="AX94" i="210"/>
  <c r="AX442" i="210"/>
  <c r="AX325" i="210"/>
  <c r="AX84" i="210"/>
  <c r="AX469" i="210"/>
  <c r="AX137" i="210"/>
  <c r="AX308" i="210"/>
  <c r="AX183" i="210"/>
  <c r="AX274" i="210"/>
  <c r="AX103" i="210"/>
  <c r="AX13" i="210"/>
  <c r="AX267" i="210"/>
  <c r="AX491" i="210"/>
  <c r="AX490" i="210"/>
  <c r="AX309" i="210"/>
  <c r="AX382" i="210"/>
  <c r="AX209" i="210"/>
  <c r="AX43" i="210"/>
  <c r="AX30" i="210"/>
  <c r="AX272" i="216"/>
  <c r="AX348" i="216"/>
  <c r="AX483" i="216"/>
  <c r="AX280" i="216"/>
  <c r="AX353" i="216"/>
  <c r="AX161" i="216"/>
  <c r="AX361" i="216"/>
  <c r="AX163" i="216"/>
  <c r="AX472" i="216"/>
  <c r="AX449" i="216"/>
  <c r="AX408" i="216"/>
  <c r="AX416" i="216"/>
  <c r="AX306" i="216"/>
  <c r="AX369" i="216"/>
  <c r="AX185" i="216"/>
  <c r="AX509" i="216"/>
  <c r="AX33" i="216"/>
  <c r="AX426" i="216"/>
  <c r="AX438" i="216"/>
  <c r="AX61" i="216"/>
  <c r="AX224" i="215"/>
  <c r="AX485" i="215"/>
  <c r="AX313" i="215"/>
  <c r="AX17" i="215"/>
  <c r="AX262" i="215"/>
  <c r="AX226" i="215"/>
  <c r="AX166" i="215"/>
  <c r="AX35" i="215"/>
  <c r="AX423" i="215"/>
  <c r="AX498" i="215"/>
  <c r="AX345" i="215"/>
  <c r="AX282" i="215"/>
  <c r="AX123" i="215"/>
  <c r="AX105" i="215"/>
  <c r="AX85" i="215"/>
  <c r="AX477" i="215"/>
  <c r="AX427" i="210"/>
  <c r="AX33" i="210"/>
  <c r="AX341" i="210"/>
  <c r="AX19" i="210"/>
  <c r="AX176" i="210"/>
  <c r="AX200" i="210"/>
  <c r="AX204" i="210"/>
  <c r="AX415" i="210"/>
  <c r="AX230" i="210"/>
  <c r="AX35" i="210"/>
  <c r="AX153" i="210"/>
  <c r="AX296" i="210"/>
  <c r="AX152" i="210"/>
  <c r="AX297" i="210"/>
  <c r="AX312" i="210"/>
  <c r="AX154" i="210"/>
  <c r="AX231" i="210"/>
  <c r="AX165" i="210"/>
  <c r="AX463" i="210"/>
  <c r="AX392" i="210"/>
  <c r="AX313" i="210"/>
  <c r="AX262" i="210"/>
  <c r="AX41" i="210"/>
  <c r="AX114" i="210"/>
  <c r="AT6" i="218"/>
  <c r="AP25" i="2" s="1"/>
  <c r="AX404" i="216"/>
  <c r="AX384" i="216"/>
  <c r="AX212" i="216"/>
  <c r="AX491" i="216"/>
  <c r="AX343" i="216"/>
  <c r="AX365" i="216"/>
  <c r="AX217" i="216"/>
  <c r="AX227" i="216"/>
  <c r="AX99" i="216"/>
  <c r="AX457" i="216"/>
  <c r="AX464" i="216"/>
  <c r="AX395" i="216"/>
  <c r="AX328" i="216"/>
  <c r="AX195" i="216"/>
  <c r="AX505" i="216"/>
  <c r="AX496" i="216"/>
  <c r="AX84" i="216"/>
  <c r="AX116" i="216"/>
  <c r="AX474" i="216"/>
  <c r="AX42" i="216"/>
  <c r="AV12" i="216"/>
  <c r="AV8" i="216" s="1"/>
  <c r="AV2" i="216" s="1"/>
  <c r="AR23" i="2" s="1"/>
  <c r="AT6" i="216"/>
  <c r="AP23" i="2" s="1"/>
  <c r="AX203" i="215"/>
  <c r="AX162" i="215"/>
  <c r="AX295" i="215"/>
  <c r="AX16" i="215"/>
  <c r="AX310" i="215"/>
  <c r="AX191" i="215"/>
  <c r="AX37" i="215"/>
  <c r="AX111" i="215"/>
  <c r="AX506" i="215"/>
  <c r="AX467" i="215"/>
  <c r="AX404" i="215"/>
  <c r="AX305" i="215"/>
  <c r="AX228" i="215"/>
  <c r="AX72" i="215"/>
  <c r="AX69" i="215"/>
  <c r="AX450" i="215"/>
  <c r="AX172" i="210"/>
  <c r="AX85" i="210"/>
  <c r="AX375" i="210"/>
  <c r="AX40" i="210"/>
  <c r="AX332" i="210"/>
  <c r="AX203" i="210"/>
  <c r="AX86" i="210"/>
  <c r="AX431" i="210"/>
  <c r="AX160" i="210"/>
  <c r="AX193" i="210"/>
  <c r="AX213" i="210"/>
  <c r="AX276" i="210"/>
  <c r="AX336" i="210"/>
  <c r="AX206" i="210"/>
  <c r="AX378" i="210"/>
  <c r="AX127" i="210"/>
  <c r="AX162" i="210"/>
  <c r="U8" i="210"/>
  <c r="U2" i="210" s="1"/>
  <c r="Q17" i="2" s="1"/>
  <c r="AX428" i="210"/>
  <c r="AX399" i="210"/>
  <c r="AX396" i="210"/>
  <c r="AX246" i="210"/>
  <c r="AX76" i="210"/>
  <c r="AX27" i="210"/>
  <c r="AX132" i="216"/>
  <c r="AX248" i="216"/>
  <c r="AX355" i="216"/>
  <c r="AX424" i="216"/>
  <c r="AX412" i="216"/>
  <c r="AX410" i="216"/>
  <c r="AX303" i="216"/>
  <c r="AX170" i="216"/>
  <c r="AX105" i="216"/>
  <c r="AX475" i="216"/>
  <c r="AX508" i="216"/>
  <c r="AX397" i="216"/>
  <c r="AX380" i="216"/>
  <c r="AX247" i="216"/>
  <c r="AX81" i="216"/>
  <c r="AX511" i="216"/>
  <c r="AX389" i="216"/>
  <c r="AX117" i="215"/>
  <c r="AX475" i="215"/>
  <c r="AX438" i="215"/>
  <c r="AX219" i="215"/>
  <c r="AX513" i="215"/>
  <c r="AX157" i="215"/>
  <c r="AX356" i="215"/>
  <c r="AX109" i="215"/>
  <c r="AX378" i="215"/>
  <c r="AX293" i="215"/>
  <c r="AX448" i="215"/>
  <c r="AX138" i="215"/>
  <c r="AX482" i="215"/>
  <c r="AX314" i="215"/>
  <c r="AX192" i="215"/>
  <c r="AX60" i="215"/>
  <c r="AX122" i="215"/>
  <c r="AX510" i="215"/>
  <c r="AX502" i="215"/>
  <c r="AX268" i="215"/>
  <c r="AX251" i="215"/>
  <c r="AX127" i="215"/>
  <c r="AX177" i="215"/>
  <c r="AX259" i="210"/>
  <c r="AX285" i="210"/>
  <c r="AX482" i="210"/>
  <c r="AX359" i="210"/>
  <c r="AX287" i="210"/>
  <c r="AX241" i="210"/>
  <c r="AX348" i="210"/>
  <c r="AX386" i="210"/>
  <c r="AX365" i="210"/>
  <c r="AX92" i="210"/>
  <c r="AX322" i="210"/>
  <c r="AX353" i="210"/>
  <c r="AX260" i="210"/>
  <c r="AX420" i="210"/>
  <c r="AX369" i="210"/>
  <c r="AX278" i="210"/>
  <c r="AX255" i="210"/>
  <c r="AX250" i="210"/>
  <c r="AX60" i="210"/>
  <c r="AX467" i="210"/>
  <c r="AX498" i="210"/>
  <c r="AX400" i="210"/>
  <c r="AX39" i="210"/>
  <c r="AX121" i="210"/>
  <c r="AX87" i="216"/>
  <c r="AX479" i="216"/>
  <c r="AX255" i="216"/>
  <c r="AX274" i="216"/>
  <c r="AX122" i="216"/>
  <c r="AX330" i="216"/>
  <c r="AX97" i="216"/>
  <c r="AX473" i="216"/>
  <c r="AX316" i="216"/>
  <c r="AX279" i="216"/>
  <c r="AX277" i="216"/>
  <c r="AX124" i="216"/>
  <c r="AX429" i="216"/>
  <c r="AX406" i="216"/>
  <c r="AX298" i="216"/>
  <c r="AX433" i="216"/>
  <c r="AX201" i="216"/>
  <c r="AX366" i="216"/>
  <c r="AX127" i="216"/>
  <c r="AX88" i="216"/>
  <c r="AX75" i="216"/>
  <c r="AX515" i="216"/>
  <c r="AX78" i="216"/>
  <c r="AX377" i="215"/>
  <c r="AX495" i="215"/>
  <c r="AX118" i="215"/>
  <c r="AX481" i="215"/>
  <c r="AX272" i="215"/>
  <c r="AX89" i="215"/>
  <c r="AX322" i="215"/>
  <c r="AX40" i="215"/>
  <c r="AX376" i="215"/>
  <c r="AX195" i="215"/>
  <c r="AX297" i="215"/>
  <c r="AX67" i="215"/>
  <c r="AX43" i="215"/>
  <c r="AX431" i="215"/>
  <c r="AX327" i="215"/>
  <c r="AX276" i="215"/>
  <c r="AX375" i="215"/>
  <c r="AX190" i="215"/>
  <c r="AX170" i="210"/>
  <c r="AX157" i="210"/>
  <c r="AX115" i="210"/>
  <c r="AX82" i="210"/>
  <c r="AX485" i="210"/>
  <c r="AX32" i="210"/>
  <c r="AX493" i="210"/>
  <c r="AX65" i="210"/>
  <c r="AX226" i="210"/>
  <c r="AX465" i="210"/>
  <c r="AX374" i="210"/>
  <c r="AX510" i="210"/>
  <c r="AX421" i="210"/>
  <c r="AX356" i="210"/>
  <c r="AX366" i="210"/>
  <c r="AX290" i="210"/>
  <c r="AX239" i="210"/>
  <c r="AX190" i="210"/>
  <c r="AX118" i="210"/>
  <c r="AX110" i="210"/>
  <c r="AX499" i="210"/>
  <c r="AX416" i="210"/>
  <c r="AX502" i="210"/>
  <c r="AX57" i="210"/>
  <c r="AX180" i="216"/>
  <c r="AX270" i="216"/>
  <c r="AX18" i="216"/>
  <c r="AX451" i="216"/>
  <c r="AX183" i="216"/>
  <c r="AX519" i="216"/>
  <c r="AX295" i="216"/>
  <c r="AX396" i="216"/>
  <c r="AX420" i="216"/>
  <c r="AX336" i="216"/>
  <c r="AX273" i="216"/>
  <c r="AX252" i="216"/>
  <c r="AX184" i="216"/>
  <c r="AX92" i="216"/>
  <c r="AX95" i="216"/>
  <c r="AX433" i="215"/>
  <c r="AX54" i="215"/>
  <c r="AX274" i="215"/>
  <c r="AX503" i="215"/>
  <c r="AX389" i="215"/>
  <c r="AX167" i="215"/>
  <c r="AX302" i="215"/>
  <c r="AX454" i="215"/>
  <c r="AX464" i="215"/>
  <c r="AX254" i="215"/>
  <c r="AX316" i="215"/>
  <c r="AX108" i="215"/>
  <c r="AX132" i="215"/>
  <c r="AX514" i="215"/>
  <c r="AX411" i="215"/>
  <c r="AX383" i="215"/>
  <c r="AX259" i="215"/>
  <c r="AX204" i="215"/>
  <c r="AX401" i="210"/>
  <c r="AX59" i="210"/>
  <c r="AX257" i="210"/>
  <c r="AX335" i="210"/>
  <c r="AX36" i="210"/>
  <c r="AX112" i="210"/>
  <c r="AX438" i="210"/>
  <c r="AX211" i="210"/>
  <c r="AX156" i="210"/>
  <c r="AX140" i="210"/>
  <c r="AX279" i="210"/>
  <c r="AX37" i="210"/>
  <c r="AX508" i="210"/>
  <c r="AX445" i="210"/>
  <c r="AX380" i="210"/>
  <c r="AX373" i="210"/>
  <c r="AX370" i="210"/>
  <c r="AX243" i="210"/>
  <c r="AX169" i="210"/>
  <c r="AX67" i="210"/>
  <c r="AX56" i="210"/>
  <c r="AX503" i="210"/>
  <c r="AX478" i="210"/>
  <c r="AX16" i="210"/>
  <c r="AX276" i="216"/>
  <c r="AX85" i="216"/>
  <c r="AX486" i="216"/>
  <c r="AX13" i="216"/>
  <c r="AX393" i="216"/>
  <c r="AX153" i="216"/>
  <c r="AX373" i="216"/>
  <c r="AX101" i="216"/>
  <c r="AX445" i="216"/>
  <c r="AX331" i="216"/>
  <c r="AX281" i="216"/>
  <c r="AX68" i="216"/>
  <c r="AX119" i="216"/>
  <c r="AX494" i="216"/>
  <c r="AX289" i="216"/>
  <c r="AX206" i="216"/>
  <c r="AX371" i="216"/>
  <c r="AX221" i="216"/>
  <c r="AX134" i="216"/>
  <c r="AX254" i="216"/>
  <c r="AX76" i="216"/>
  <c r="AX472" i="215"/>
  <c r="AX46" i="215"/>
  <c r="AX252" i="215"/>
  <c r="AX318" i="215"/>
  <c r="AX384" i="215"/>
  <c r="AX188" i="215"/>
  <c r="AX343" i="215"/>
  <c r="AX141" i="215"/>
  <c r="AX440" i="215"/>
  <c r="AX330" i="215"/>
  <c r="AX267" i="215"/>
  <c r="AX304" i="215"/>
  <c r="AX57" i="215"/>
  <c r="AX36" i="215"/>
  <c r="AX509" i="215"/>
  <c r="AX409" i="215"/>
  <c r="AX244" i="215"/>
  <c r="AX319" i="215"/>
  <c r="AV12" i="205"/>
  <c r="AV8" i="205" s="1"/>
  <c r="AV2" i="205" s="1"/>
  <c r="AR13" i="2" s="1"/>
  <c r="AT6" i="205"/>
  <c r="AP13" i="2" s="1"/>
  <c r="AX458" i="210"/>
  <c r="AX202" i="210"/>
  <c r="AX410" i="210"/>
  <c r="AX158" i="210"/>
  <c r="AX108" i="210"/>
  <c r="AX238" i="210"/>
  <c r="AX174" i="210"/>
  <c r="AX270" i="210"/>
  <c r="AX307" i="210"/>
  <c r="AX50" i="210"/>
  <c r="AX376" i="210"/>
  <c r="AX403" i="210"/>
  <c r="AX477" i="210"/>
  <c r="AX425" i="210"/>
  <c r="AX379" i="210"/>
  <c r="AX384" i="210"/>
  <c r="AX310" i="210"/>
  <c r="AX393" i="210"/>
  <c r="AX352" i="210"/>
  <c r="AX185" i="210"/>
  <c r="AX71" i="210"/>
  <c r="AX52" i="210"/>
  <c r="AX443" i="210"/>
  <c r="AX14" i="210"/>
  <c r="AX22" i="208"/>
  <c r="AX70" i="216"/>
  <c r="AX139" i="216"/>
  <c r="AX135" i="216"/>
  <c r="AX510" i="216"/>
  <c r="AX320" i="216"/>
  <c r="AX251" i="216"/>
  <c r="AX159" i="216"/>
  <c r="U8" i="216"/>
  <c r="U2" i="216" s="1"/>
  <c r="Q23" i="2" s="1"/>
  <c r="AX476" i="216"/>
  <c r="AX462" i="216"/>
  <c r="AX168" i="216"/>
  <c r="AX239" i="216"/>
  <c r="AX109" i="216"/>
  <c r="AX481" i="216"/>
  <c r="AX363" i="216"/>
  <c r="AX423" i="216"/>
  <c r="AX238" i="216"/>
  <c r="AX374" i="216"/>
  <c r="AX431" i="216"/>
  <c r="AX269" i="216"/>
  <c r="AX204" i="216"/>
  <c r="AX110" i="216"/>
  <c r="AX34" i="216"/>
  <c r="AX202" i="215"/>
  <c r="AX140" i="215"/>
  <c r="AX429" i="215"/>
  <c r="AX186" i="215"/>
  <c r="AX415" i="215"/>
  <c r="AX81" i="215"/>
  <c r="AX413" i="215"/>
  <c r="AX321" i="215"/>
  <c r="AX217" i="215"/>
  <c r="AX308" i="215"/>
  <c r="AX110" i="215"/>
  <c r="AX471" i="215"/>
  <c r="AX478" i="215"/>
  <c r="AX338" i="215"/>
  <c r="AX307" i="215"/>
  <c r="AX279" i="215"/>
  <c r="AX324" i="210"/>
  <c r="AX326" i="210"/>
  <c r="AX197" i="210"/>
  <c r="AX299" i="210"/>
  <c r="AX223" i="210"/>
  <c r="AX195" i="210"/>
  <c r="AX101" i="210"/>
  <c r="AX292" i="210"/>
  <c r="AX264" i="210"/>
  <c r="AX128" i="210"/>
  <c r="AX464" i="210"/>
  <c r="AX199" i="210"/>
  <c r="AX450" i="210"/>
  <c r="AX512" i="210"/>
  <c r="AX468" i="210"/>
  <c r="AX383" i="210"/>
  <c r="AX294" i="210"/>
  <c r="AX314" i="210"/>
  <c r="AX221" i="210"/>
  <c r="AX142" i="210"/>
  <c r="AX151" i="210"/>
  <c r="AX136" i="210"/>
  <c r="AX423" i="210"/>
  <c r="AX53" i="210"/>
  <c r="AX236" i="216"/>
  <c r="AX314" i="216"/>
  <c r="AX261" i="216"/>
  <c r="AX401" i="216"/>
  <c r="AX358" i="216"/>
  <c r="AX211" i="216"/>
  <c r="AX77" i="216"/>
  <c r="AX117" i="216"/>
  <c r="AX456" i="216"/>
  <c r="AX400" i="216"/>
  <c r="AX360" i="216"/>
  <c r="AX415" i="216"/>
  <c r="AX458" i="216"/>
  <c r="AX253" i="216"/>
  <c r="AX188" i="216"/>
  <c r="AX29" i="216"/>
  <c r="AX137" i="215"/>
  <c r="AX492" i="215"/>
  <c r="AX119" i="215"/>
  <c r="AX455" i="215"/>
  <c r="AX169" i="215"/>
  <c r="AX511" i="215"/>
  <c r="AX374" i="215"/>
  <c r="AX277" i="215"/>
  <c r="AX250" i="215"/>
  <c r="AX71" i="215"/>
  <c r="AX458" i="215"/>
  <c r="AX422" i="215"/>
  <c r="AX280" i="215"/>
  <c r="AX248" i="215"/>
  <c r="AX500" i="210"/>
  <c r="AX61" i="210"/>
  <c r="AX261" i="210"/>
  <c r="AX451" i="210"/>
  <c r="AX191" i="210"/>
  <c r="AX321" i="210"/>
  <c r="AX293" i="210"/>
  <c r="AX252" i="210"/>
  <c r="AX361" i="210"/>
  <c r="AX88" i="210"/>
  <c r="AX505" i="210"/>
  <c r="AX47" i="210"/>
  <c r="AX227" i="210"/>
  <c r="AX481" i="210"/>
  <c r="AX448" i="210"/>
  <c r="AX475" i="210"/>
  <c r="AX377" i="210"/>
  <c r="AX298" i="210"/>
  <c r="AX194" i="210"/>
  <c r="AX122" i="210"/>
  <c r="AX166" i="210"/>
  <c r="AX318" i="210"/>
  <c r="AX506" i="210"/>
  <c r="AX49" i="210"/>
  <c r="AX240" i="216"/>
  <c r="AX224" i="216"/>
  <c r="AX501" i="216"/>
  <c r="AX171" i="216"/>
  <c r="AX413" i="216"/>
  <c r="AX350" i="216"/>
  <c r="AX166" i="216"/>
  <c r="AX103" i="216"/>
  <c r="AX484" i="216"/>
  <c r="AX155" i="216"/>
  <c r="AX498" i="216"/>
  <c r="AX367" i="216"/>
  <c r="AX214" i="216"/>
  <c r="AX513" i="216"/>
  <c r="AX304" i="216"/>
  <c r="AX106" i="216"/>
  <c r="AX74" i="216"/>
  <c r="AX386" i="215"/>
  <c r="AX355" i="215"/>
  <c r="AX152" i="215"/>
  <c r="AX29" i="215"/>
  <c r="AX278" i="215"/>
  <c r="AX519" i="215"/>
  <c r="AX125" i="215"/>
  <c r="AX480" i="215"/>
  <c r="AX373" i="215"/>
  <c r="AX257" i="215"/>
  <c r="AX275" i="215"/>
  <c r="AX112" i="215"/>
  <c r="AX50" i="215"/>
  <c r="AX435" i="215"/>
  <c r="AX517" i="215"/>
  <c r="AX336" i="215"/>
  <c r="AX311" i="215"/>
  <c r="AX168" i="210"/>
  <c r="AX78" i="210"/>
  <c r="AX414" i="210"/>
  <c r="AX216" i="210"/>
  <c r="AX389" i="210"/>
  <c r="AX295" i="210"/>
  <c r="AX207" i="210"/>
  <c r="AX350" i="210"/>
  <c r="AX449" i="210"/>
  <c r="AX237" i="210"/>
  <c r="AX472" i="210"/>
  <c r="AX109" i="210"/>
  <c r="AX15" i="210"/>
  <c r="AX457" i="210"/>
  <c r="AX409" i="210"/>
  <c r="AX452" i="210"/>
  <c r="AX387" i="210"/>
  <c r="AX381" i="210"/>
  <c r="AX247" i="210"/>
  <c r="AX173" i="210"/>
  <c r="AX126" i="210"/>
  <c r="AX75" i="210"/>
  <c r="AX48" i="210"/>
  <c r="AX46" i="210"/>
  <c r="R8" i="221"/>
  <c r="N28" i="2"/>
  <c r="AX432" i="216"/>
  <c r="AX265" i="216"/>
  <c r="AX143" i="216"/>
  <c r="AX444" i="216"/>
  <c r="AX137" i="216"/>
  <c r="AX466" i="216"/>
  <c r="AX264" i="216"/>
  <c r="AX193" i="216"/>
  <c r="AX56" i="216"/>
  <c r="AX322" i="216"/>
  <c r="AX427" i="216"/>
  <c r="AX58" i="216"/>
  <c r="AX23" i="216"/>
  <c r="AX485" i="216"/>
  <c r="AX407" i="216"/>
  <c r="AX341" i="216"/>
  <c r="AX500" i="216"/>
  <c r="AX347" i="216"/>
  <c r="AX226" i="216"/>
  <c r="AX82" i="216"/>
  <c r="AX30" i="216"/>
  <c r="AX239" i="215"/>
  <c r="AX106" i="215"/>
  <c r="AX237" i="215"/>
  <c r="AX51" i="215"/>
  <c r="AX23" i="215"/>
  <c r="AX55" i="215"/>
  <c r="AX380" i="215"/>
  <c r="AX369" i="215"/>
  <c r="AX221" i="215"/>
  <c r="AX235" i="215"/>
  <c r="AX135" i="215"/>
  <c r="AX518" i="215"/>
  <c r="AX486" i="215"/>
  <c r="AX328" i="215"/>
  <c r="AX287" i="215"/>
  <c r="AX66" i="214"/>
  <c r="AX362" i="210"/>
  <c r="AX235" i="210"/>
  <c r="AX25" i="210"/>
  <c r="AX89" i="210"/>
  <c r="AX291" i="210"/>
  <c r="AX358" i="210"/>
  <c r="AX263" i="210"/>
  <c r="AX434" i="210"/>
  <c r="AX516" i="210"/>
  <c r="AX167" i="210"/>
  <c r="AX31" i="210"/>
  <c r="AX93" i="210"/>
  <c r="AX44" i="210"/>
  <c r="AX182" i="210"/>
  <c r="AX507" i="210"/>
  <c r="AX413" i="210"/>
  <c r="AX390" i="210"/>
  <c r="AX391" i="210"/>
  <c r="AX323" i="210"/>
  <c r="AX244" i="210"/>
  <c r="AX177" i="210"/>
  <c r="AX159" i="210"/>
  <c r="AX106" i="210"/>
  <c r="AX117" i="210"/>
  <c r="AX36" i="216"/>
  <c r="AX446" i="216"/>
  <c r="AX321" i="216"/>
  <c r="AX493" i="216"/>
  <c r="AX290" i="216"/>
  <c r="AX157" i="216"/>
  <c r="AX497" i="216"/>
  <c r="AX296" i="216"/>
  <c r="AX307" i="216"/>
  <c r="AX243" i="216"/>
  <c r="AX259" i="216"/>
  <c r="AX357" i="216"/>
  <c r="AX190" i="216"/>
  <c r="AX51" i="216"/>
  <c r="AX340" i="216"/>
  <c r="AX80" i="216"/>
  <c r="AX375" i="216"/>
  <c r="AX286" i="216"/>
  <c r="AX16" i="216"/>
  <c r="AX228" i="206"/>
  <c r="AX506" i="206"/>
  <c r="AX336" i="206"/>
  <c r="AX384" i="206"/>
  <c r="AX413" i="206"/>
  <c r="AX339" i="206"/>
  <c r="AX82" i="206"/>
  <c r="AX98" i="206"/>
  <c r="AX104" i="206"/>
  <c r="AX362" i="206"/>
  <c r="AX93" i="206"/>
  <c r="AX71" i="206"/>
  <c r="AX382" i="206"/>
  <c r="AX111" i="206"/>
  <c r="AX423" i="206"/>
  <c r="AX152" i="206"/>
  <c r="AX394" i="206"/>
  <c r="AX161" i="206"/>
  <c r="AX404" i="206"/>
  <c r="AX406" i="206"/>
  <c r="AX86" i="206"/>
  <c r="AX375" i="206"/>
  <c r="AX53" i="206"/>
  <c r="AX446" i="206"/>
  <c r="AX258" i="206"/>
  <c r="AX501" i="206"/>
  <c r="AX302" i="206"/>
  <c r="AX165" i="206"/>
  <c r="AX76" i="206"/>
  <c r="AX450" i="206"/>
  <c r="AX306" i="206"/>
  <c r="AX294" i="206"/>
  <c r="G33" i="2"/>
  <c r="AX503" i="206"/>
  <c r="AX292" i="206"/>
  <c r="AX109" i="206"/>
  <c r="AX186" i="206"/>
  <c r="AX460" i="206"/>
  <c r="AX363" i="206"/>
  <c r="AX91" i="206"/>
  <c r="AX430" i="206"/>
  <c r="AX389" i="206"/>
  <c r="AX500" i="206"/>
  <c r="AX148" i="206"/>
  <c r="AX115" i="206"/>
  <c r="AX77" i="206"/>
  <c r="AX154" i="206"/>
  <c r="AX105" i="206"/>
  <c r="AX226" i="206"/>
  <c r="AX285" i="206"/>
  <c r="AX168" i="206"/>
  <c r="AX441" i="206"/>
  <c r="AX146" i="206"/>
  <c r="AX219" i="206"/>
  <c r="AX197" i="206"/>
  <c r="AX498" i="206"/>
  <c r="AX34" i="206"/>
  <c r="AX59" i="206"/>
  <c r="AX257" i="206"/>
  <c r="AX133" i="206"/>
  <c r="AX312" i="206"/>
  <c r="AX192" i="206"/>
  <c r="AX72" i="206"/>
  <c r="AX323" i="206"/>
  <c r="AX383" i="206"/>
  <c r="AX451" i="206"/>
  <c r="AX222" i="206"/>
  <c r="AX482" i="206"/>
  <c r="AX315" i="206"/>
  <c r="AX471" i="206"/>
  <c r="AX486" i="206"/>
  <c r="AX356" i="206"/>
  <c r="AX365" i="206"/>
  <c r="AX46" i="206"/>
  <c r="AX227" i="206"/>
  <c r="AX338" i="206"/>
  <c r="AX286" i="206"/>
  <c r="AX428" i="206"/>
  <c r="AX129" i="206"/>
  <c r="AX204" i="206"/>
  <c r="AX213" i="206"/>
  <c r="AX415" i="206"/>
  <c r="AX123" i="206"/>
  <c r="AX416" i="206"/>
  <c r="AX281" i="206"/>
  <c r="AX497" i="206"/>
  <c r="AX475" i="206"/>
  <c r="AX444" i="206"/>
  <c r="AX209" i="206"/>
  <c r="AX324" i="206"/>
  <c r="AX489" i="206"/>
  <c r="AX377" i="206"/>
  <c r="AX61" i="206"/>
  <c r="AX462" i="206"/>
  <c r="AX491" i="206"/>
  <c r="AX480" i="206"/>
  <c r="AX88" i="206"/>
  <c r="AX461" i="206"/>
  <c r="AX205" i="206"/>
  <c r="AX343" i="206"/>
  <c r="AX354" i="206"/>
  <c r="AX308" i="206"/>
  <c r="AX469" i="206"/>
  <c r="AX191" i="206"/>
  <c r="AX516" i="206"/>
  <c r="AX400" i="206"/>
  <c r="AX48" i="206"/>
  <c r="AX380" i="206"/>
  <c r="AX119" i="206"/>
  <c r="AX211" i="206"/>
  <c r="AX483" i="206"/>
  <c r="AX134" i="206"/>
  <c r="AX199" i="206"/>
  <c r="AX75" i="206"/>
  <c r="AX138" i="206"/>
  <c r="AX235" i="206"/>
  <c r="AX80" i="206"/>
  <c r="AX284" i="206"/>
  <c r="AX297" i="206"/>
  <c r="AX250" i="206"/>
  <c r="AX268" i="206"/>
  <c r="AX494" i="206"/>
  <c r="AX350" i="206"/>
  <c r="AX214" i="206"/>
  <c r="AX457" i="206"/>
  <c r="AX392" i="206"/>
  <c r="AX412" i="206"/>
  <c r="AX188" i="206"/>
  <c r="AX58" i="206"/>
  <c r="AX55" i="206"/>
  <c r="AX517" i="206"/>
  <c r="AX242" i="206"/>
  <c r="AX337" i="206"/>
  <c r="AX245" i="206"/>
  <c r="AX246" i="206"/>
  <c r="AX424" i="206"/>
  <c r="AX239" i="206"/>
  <c r="AX290" i="206"/>
  <c r="AX117" i="206"/>
  <c r="AX189" i="206"/>
  <c r="AX124" i="206"/>
  <c r="AX512" i="206"/>
  <c r="AX184" i="206"/>
  <c r="AX358" i="206"/>
  <c r="AX370" i="206"/>
  <c r="AX103" i="206"/>
  <c r="AX309" i="206"/>
  <c r="AX502" i="206"/>
  <c r="AX376" i="206"/>
  <c r="AX464" i="206"/>
  <c r="AX94" i="206"/>
  <c r="AX477" i="206"/>
  <c r="AX492" i="206"/>
  <c r="AX481" i="206"/>
  <c r="AX496" i="206"/>
  <c r="AX271" i="206"/>
  <c r="AX231" i="206"/>
  <c r="AX490" i="206"/>
  <c r="AX431" i="206"/>
  <c r="AX160" i="206"/>
  <c r="AX289" i="206"/>
  <c r="AX459" i="206"/>
  <c r="AX139" i="206"/>
  <c r="AX314" i="206"/>
  <c r="AX50" i="206"/>
  <c r="AX85" i="206"/>
  <c r="AX173" i="206"/>
  <c r="AX386" i="206"/>
  <c r="AX225" i="206"/>
  <c r="AX295" i="206"/>
  <c r="AX65" i="206"/>
  <c r="AX367" i="206"/>
  <c r="AX511" i="206"/>
  <c r="AX447" i="206"/>
  <c r="AX409" i="206"/>
  <c r="AX167" i="206"/>
  <c r="AX366" i="206"/>
  <c r="AX210" i="206"/>
  <c r="AX267" i="206"/>
  <c r="AX352" i="206"/>
  <c r="AX269" i="206"/>
  <c r="AX307" i="206"/>
  <c r="AX463" i="206"/>
  <c r="AX298" i="206"/>
  <c r="AX131" i="206"/>
  <c r="AX172" i="206"/>
  <c r="AX252" i="206"/>
  <c r="AX488" i="206"/>
  <c r="AX180" i="206"/>
  <c r="AX260" i="206"/>
  <c r="AX420" i="206"/>
  <c r="AX427" i="206"/>
  <c r="AX156" i="206"/>
  <c r="AX64" i="206"/>
  <c r="AX31" i="206"/>
  <c r="AX405" i="206"/>
  <c r="AX224" i="206"/>
  <c r="AX399" i="206"/>
  <c r="AX371" i="206"/>
  <c r="AX128" i="206"/>
  <c r="AX140" i="206"/>
  <c r="AX95" i="206"/>
  <c r="AX66" i="206"/>
  <c r="AX438" i="206"/>
  <c r="AX327" i="206"/>
  <c r="AX90" i="206"/>
  <c r="AX485" i="206"/>
  <c r="AX364" i="206"/>
  <c r="AX69" i="206"/>
  <c r="AX455" i="206"/>
  <c r="AX347" i="206"/>
  <c r="AX499" i="206"/>
  <c r="AX57" i="206"/>
  <c r="AX333" i="206"/>
  <c r="AX99" i="206"/>
  <c r="AX137" i="206"/>
  <c r="AX67" i="206"/>
  <c r="AX316" i="206"/>
  <c r="AX355" i="206"/>
  <c r="AX344" i="206"/>
  <c r="AX106" i="206"/>
  <c r="AX100" i="206"/>
  <c r="AX421" i="206"/>
  <c r="AX509" i="206"/>
  <c r="AX425" i="206"/>
  <c r="AX513" i="206"/>
  <c r="AX519" i="206"/>
  <c r="AX369" i="206"/>
  <c r="AX183" i="206"/>
  <c r="AX247" i="206"/>
  <c r="AX120" i="206"/>
  <c r="AX118" i="206"/>
  <c r="AX321" i="206"/>
  <c r="AX54" i="206"/>
  <c r="AX346" i="206"/>
  <c r="AX30" i="206"/>
  <c r="AX141" i="206"/>
  <c r="AX35" i="206"/>
  <c r="AX127" i="206"/>
  <c r="AX391" i="206"/>
  <c r="AX310" i="206"/>
  <c r="AX201" i="206"/>
  <c r="AX280" i="206"/>
  <c r="AX299" i="206"/>
  <c r="AX36" i="206"/>
  <c r="AX449" i="206"/>
  <c r="AX212" i="206"/>
  <c r="AX216" i="206"/>
  <c r="AX39" i="206"/>
  <c r="AX193" i="206"/>
  <c r="AX171" i="206"/>
  <c r="AX303" i="206"/>
  <c r="AX89" i="206"/>
  <c r="AX443" i="206"/>
  <c r="AX218" i="206"/>
  <c r="AX251" i="206"/>
  <c r="AX273" i="206"/>
  <c r="AX108" i="206"/>
  <c r="AX265" i="206"/>
  <c r="AX341" i="206"/>
  <c r="AX132" i="206"/>
  <c r="AX175" i="206"/>
  <c r="AX136" i="206"/>
  <c r="AX179" i="206"/>
  <c r="AX142" i="206"/>
  <c r="AX243" i="206"/>
  <c r="AX116" i="206"/>
  <c r="AX322" i="206"/>
  <c r="AX505" i="206"/>
  <c r="AX279" i="206"/>
  <c r="AX301" i="206"/>
  <c r="AX122" i="206"/>
  <c r="AX254" i="206"/>
  <c r="AX220" i="206"/>
  <c r="AX296" i="206"/>
  <c r="AX158" i="206"/>
  <c r="AX288" i="206"/>
  <c r="AX342" i="206"/>
  <c r="AX373" i="206"/>
  <c r="AX143" i="206"/>
  <c r="AX234" i="206"/>
  <c r="AX278" i="206"/>
  <c r="AX432" i="206"/>
  <c r="AX236" i="206"/>
  <c r="AX244" i="206"/>
  <c r="AX467" i="206"/>
  <c r="AX233" i="206"/>
  <c r="AX97" i="206"/>
  <c r="AX379" i="206"/>
  <c r="AX207" i="206"/>
  <c r="AX434" i="206"/>
  <c r="AX208" i="206"/>
  <c r="AX353" i="206"/>
  <c r="AX510" i="206"/>
  <c r="AX174" i="206"/>
  <c r="AX110" i="206"/>
  <c r="AX33" i="206"/>
  <c r="AX393" i="206"/>
  <c r="AX151" i="206"/>
  <c r="AX68" i="206"/>
  <c r="AX275" i="206"/>
  <c r="AX221" i="206"/>
  <c r="AX313" i="206"/>
  <c r="AX40" i="206"/>
  <c r="AX43" i="206"/>
  <c r="AX466" i="206"/>
  <c r="AX263" i="206"/>
  <c r="AX150" i="206"/>
  <c r="AX101" i="206"/>
  <c r="AX83" i="206"/>
  <c r="AX29" i="206"/>
  <c r="AX44" i="206"/>
  <c r="AX78" i="206"/>
  <c r="AX398" i="206"/>
  <c r="AX417" i="206"/>
  <c r="AX47" i="206"/>
  <c r="AX49" i="206"/>
  <c r="AX170" i="206"/>
  <c r="AX38" i="206"/>
  <c r="AX325" i="206"/>
  <c r="AX326" i="206"/>
  <c r="AX403" i="206"/>
  <c r="AX182" i="206"/>
  <c r="AX276" i="206"/>
  <c r="AX291" i="206"/>
  <c r="AX473" i="206"/>
  <c r="AX520" i="206"/>
  <c r="AX196" i="206"/>
  <c r="AX56" i="206"/>
  <c r="AX149" i="206"/>
  <c r="AX359" i="206"/>
  <c r="AX176" i="206"/>
  <c r="AX153" i="206"/>
  <c r="AX439" i="206"/>
  <c r="AX217" i="206"/>
  <c r="AX305" i="206"/>
  <c r="AX433" i="206"/>
  <c r="AX493" i="206"/>
  <c r="AX51" i="206"/>
  <c r="AX240" i="206"/>
  <c r="AX345" i="206"/>
  <c r="AX169" i="206"/>
  <c r="AX360" i="206"/>
  <c r="AX70" i="206"/>
  <c r="AX410" i="206"/>
  <c r="AX476" i="206"/>
  <c r="AX465" i="206"/>
  <c r="AX390" i="206"/>
  <c r="AX272" i="206"/>
  <c r="AX440" i="206"/>
  <c r="AX478" i="206"/>
  <c r="AX448" i="206"/>
  <c r="AX187" i="206"/>
  <c r="AX304" i="206"/>
  <c r="AX418" i="206"/>
  <c r="AX422" i="206"/>
  <c r="AX253" i="206"/>
  <c r="AX74" i="206"/>
  <c r="AX203" i="206"/>
  <c r="AX426" i="206"/>
  <c r="AX372" i="206"/>
  <c r="AX230" i="206"/>
  <c r="AX395" i="206"/>
  <c r="AX195" i="206"/>
  <c r="AX357" i="206"/>
  <c r="AX37" i="206"/>
  <c r="AX190" i="206"/>
  <c r="AX361" i="206"/>
  <c r="AX41" i="206"/>
  <c r="AX194" i="206"/>
  <c r="AX429" i="206"/>
  <c r="AX452" i="206"/>
  <c r="AX112" i="206"/>
  <c r="AX185" i="206"/>
  <c r="AX437" i="206"/>
  <c r="AX378" i="206"/>
  <c r="AX114" i="206"/>
  <c r="AX381" i="206"/>
  <c r="AX474" i="206"/>
  <c r="AX287" i="206"/>
  <c r="AX507" i="206"/>
  <c r="AX145" i="206"/>
  <c r="AX63" i="206"/>
  <c r="AX126" i="206"/>
  <c r="AX328" i="206"/>
  <c r="AX121" i="206"/>
  <c r="AX396" i="206"/>
  <c r="AX349" i="206"/>
  <c r="AX515" i="206"/>
  <c r="AX435" i="206"/>
  <c r="AX484" i="206"/>
  <c r="AX52" i="206"/>
  <c r="AX319" i="206"/>
  <c r="AX456" i="206"/>
  <c r="AX87" i="206"/>
  <c r="AX102" i="206"/>
  <c r="AX157" i="206"/>
  <c r="AX495" i="206"/>
  <c r="AX330" i="206"/>
  <c r="AX374" i="206"/>
  <c r="AX107" i="206"/>
  <c r="AX237" i="206"/>
  <c r="AX248" i="206"/>
  <c r="AX293" i="206"/>
  <c r="AX241" i="206"/>
  <c r="AX84" i="206"/>
  <c r="AX144" i="206"/>
  <c r="AX335" i="206"/>
  <c r="AX401" i="206"/>
  <c r="AX159" i="206"/>
  <c r="AX255" i="206"/>
  <c r="AX274" i="206"/>
  <c r="AX407" i="206"/>
  <c r="AX264" i="206"/>
  <c r="AX238" i="206"/>
  <c r="AX514" i="206"/>
  <c r="AX387" i="206"/>
  <c r="AX270" i="206"/>
  <c r="AX177" i="206"/>
  <c r="AX32" i="206"/>
  <c r="AX320" i="206"/>
  <c r="AX479" i="206"/>
  <c r="AX331" i="206"/>
  <c r="AX259" i="206"/>
  <c r="AX162" i="206"/>
  <c r="AX318" i="206"/>
  <c r="AX262" i="206"/>
  <c r="AX411" i="206"/>
  <c r="AX42" i="206"/>
  <c r="AX73" i="206"/>
  <c r="AX340" i="206"/>
  <c r="AX261" i="206"/>
  <c r="AX468" i="206"/>
  <c r="AX348" i="206"/>
  <c r="AX277" i="206"/>
  <c r="AX311" i="206"/>
  <c r="AX445" i="206"/>
  <c r="AX60" i="206"/>
  <c r="AX223" i="206"/>
  <c r="AX454" i="206"/>
  <c r="AX256" i="206"/>
  <c r="AX397" i="206"/>
  <c r="AX155" i="206"/>
  <c r="AX166" i="206"/>
  <c r="AX202" i="206"/>
  <c r="AX408" i="206"/>
  <c r="AX178" i="206"/>
  <c r="AX125" i="206"/>
  <c r="AX332" i="206"/>
  <c r="AX508" i="206"/>
  <c r="AX282" i="206"/>
  <c r="AX92" i="206"/>
  <c r="AX388" i="206"/>
  <c r="AX472" i="206"/>
  <c r="AX206" i="206"/>
  <c r="AX229" i="206"/>
  <c r="AX442" i="206"/>
  <c r="AX414" i="206"/>
  <c r="AX518" i="206"/>
  <c r="AX135" i="206"/>
  <c r="AX329" i="206"/>
  <c r="AX163" i="206"/>
  <c r="AX200" i="206"/>
  <c r="AX81" i="206"/>
  <c r="AX458" i="206"/>
  <c r="AV15" i="206"/>
  <c r="AX15" i="206" s="1"/>
  <c r="AV16" i="206"/>
  <c r="AX16" i="206" s="1"/>
  <c r="AV21" i="206"/>
  <c r="AX21" i="206" s="1"/>
  <c r="AV26" i="206"/>
  <c r="AX26" i="206" s="1"/>
  <c r="AV22" i="206"/>
  <c r="AX22" i="206" s="1"/>
  <c r="AV17" i="206"/>
  <c r="AX17" i="206" s="1"/>
  <c r="AV14" i="206"/>
  <c r="AX14" i="206" s="1"/>
  <c r="AV27" i="206"/>
  <c r="AX27" i="206" s="1"/>
  <c r="AV25" i="206"/>
  <c r="AX25" i="206" s="1"/>
  <c r="AV24" i="206"/>
  <c r="AX24" i="206" s="1"/>
  <c r="AV23" i="206"/>
  <c r="AX23" i="206" s="1"/>
  <c r="AV20" i="206"/>
  <c r="AX20" i="206" s="1"/>
  <c r="AV18" i="206"/>
  <c r="AX18" i="206" s="1"/>
  <c r="AV19" i="206"/>
  <c r="AX19" i="206" s="1"/>
  <c r="G8" i="2"/>
  <c r="G6" i="2" s="1"/>
  <c r="D5" i="202"/>
  <c r="D3" i="202"/>
  <c r="B5" i="202"/>
  <c r="B4" i="202"/>
  <c r="B3" i="202"/>
  <c r="B4" i="225"/>
  <c r="D3" i="203"/>
  <c r="E5" i="225"/>
  <c r="B5" i="225"/>
  <c r="E3" i="225"/>
  <c r="D5" i="203"/>
  <c r="B5" i="203"/>
  <c r="B4" i="203"/>
  <c r="B3" i="203"/>
  <c r="O45" i="193"/>
  <c r="R45" i="193" s="1"/>
  <c r="O33" i="193"/>
  <c r="R33" i="193" s="1"/>
  <c r="O21" i="193"/>
  <c r="P21" i="193" s="1"/>
  <c r="E11" i="203" s="1"/>
  <c r="I9" i="193"/>
  <c r="N9" i="193" s="1"/>
  <c r="J35" i="2" s="1"/>
  <c r="AX12" i="210" l="1"/>
  <c r="AX8" i="210" s="1"/>
  <c r="AX2" i="210" s="1"/>
  <c r="AX12" i="212"/>
  <c r="AX8" i="212" s="1"/>
  <c r="AX2" i="212" s="1"/>
  <c r="AX12" i="219"/>
  <c r="AX8" i="219" s="1"/>
  <c r="AX2" i="219" s="1"/>
  <c r="AX12" i="208"/>
  <c r="AX8" i="208" s="1"/>
  <c r="AX2" i="208" s="1"/>
  <c r="AV8" i="208"/>
  <c r="AV2" i="208" s="1"/>
  <c r="AR15" i="2" s="1"/>
  <c r="AX8" i="220"/>
  <c r="AX2" i="220" s="1"/>
  <c r="AX12" i="216"/>
  <c r="AX8" i="216" s="1"/>
  <c r="AX2" i="216" s="1"/>
  <c r="AX12" i="211"/>
  <c r="AX8" i="211" s="1"/>
  <c r="AX2" i="211" s="1"/>
  <c r="AX8" i="214"/>
  <c r="AX2" i="214" s="1"/>
  <c r="AX12" i="224"/>
  <c r="AX8" i="224" s="1"/>
  <c r="AX2" i="224" s="1"/>
  <c r="AV8" i="224"/>
  <c r="AV2" i="224" s="1"/>
  <c r="AR31" i="2" s="1"/>
  <c r="AX12" i="222"/>
  <c r="AX8" i="222" s="1"/>
  <c r="AX2" i="222" s="1"/>
  <c r="AV8" i="222"/>
  <c r="AV2" i="222" s="1"/>
  <c r="AR29" i="2" s="1"/>
  <c r="AX12" i="217"/>
  <c r="AX8" i="217" s="1"/>
  <c r="AX2" i="217" s="1"/>
  <c r="AX8" i="209"/>
  <c r="AX2" i="209" s="1"/>
  <c r="AX12" i="213"/>
  <c r="AX8" i="213" s="1"/>
  <c r="AX2" i="213" s="1"/>
  <c r="AX8" i="215"/>
  <c r="AX2" i="215" s="1"/>
  <c r="AX8" i="218"/>
  <c r="AX2" i="218" s="1"/>
  <c r="AX12" i="223"/>
  <c r="AX8" i="223" s="1"/>
  <c r="AX2" i="223" s="1"/>
  <c r="AV8" i="223"/>
  <c r="AV2" i="223" s="1"/>
  <c r="AR30" i="2" s="1"/>
  <c r="AX12" i="207"/>
  <c r="AX8" i="207" s="1"/>
  <c r="AX2" i="207" s="1"/>
  <c r="AX8" i="221"/>
  <c r="AX2" i="221" s="1"/>
  <c r="AX12" i="205"/>
  <c r="AX8" i="205" s="1"/>
  <c r="AX2" i="205" s="1"/>
  <c r="AT37" i="2"/>
  <c r="AT38" i="2"/>
  <c r="W12" i="2"/>
  <c r="V12" i="2"/>
  <c r="X12" i="2"/>
  <c r="AB12" i="2"/>
  <c r="AC12" i="2"/>
  <c r="AD12" i="2"/>
  <c r="AE12" i="2"/>
  <c r="T12" i="2"/>
  <c r="AA12" i="2"/>
  <c r="Z12" i="2"/>
  <c r="AH12" i="2"/>
  <c r="AI12" i="2"/>
  <c r="M21" i="193"/>
  <c r="I36" i="2" s="1"/>
  <c r="K21" i="193"/>
  <c r="G36" i="2" s="1"/>
  <c r="L21" i="193"/>
  <c r="H36" i="2" s="1"/>
  <c r="N21" i="193"/>
  <c r="J36" i="2" s="1"/>
  <c r="J9" i="193"/>
  <c r="G35" i="2" s="1"/>
  <c r="G9" i="225" s="1"/>
  <c r="L9" i="193"/>
  <c r="H35" i="2" s="1"/>
  <c r="I17" i="203" l="1"/>
  <c r="E29" i="202"/>
  <c r="E9" i="202"/>
  <c r="I11" i="203"/>
  <c r="J24" i="203"/>
  <c r="L27" i="202" s="1"/>
  <c r="R9" i="193"/>
  <c r="R21" i="193"/>
  <c r="AI8" i="2"/>
  <c r="AI6" i="2" s="1"/>
  <c r="L13" i="202" s="1"/>
  <c r="AH8" i="2"/>
  <c r="AH6" i="2" s="1"/>
  <c r="L11" i="202" s="1"/>
  <c r="U12" i="2"/>
  <c r="AH33" i="2"/>
  <c r="X33" i="2"/>
  <c r="X8" i="2" s="1"/>
  <c r="X6" i="2" s="1"/>
  <c r="AI33" i="2"/>
  <c r="AB33" i="2"/>
  <c r="AD33" i="2"/>
  <c r="AD8" i="2" s="1"/>
  <c r="AD6" i="2" s="1"/>
  <c r="V33" i="2"/>
  <c r="V8" i="2" s="1"/>
  <c r="V6" i="2" s="1"/>
  <c r="Z33" i="2"/>
  <c r="Z8" i="2" s="1"/>
  <c r="Z6" i="2" s="1"/>
  <c r="AA33" i="2"/>
  <c r="AA8" i="2" s="1"/>
  <c r="AA6" i="2" s="1"/>
  <c r="T33" i="2"/>
  <c r="AE33" i="2"/>
  <c r="AE8" i="2" s="1"/>
  <c r="AE6" i="2" s="1"/>
  <c r="W33" i="2"/>
  <c r="AC33" i="2"/>
  <c r="AC8" i="2" s="1"/>
  <c r="AC6" i="2" s="1"/>
  <c r="L12" i="2"/>
  <c r="M12" i="2"/>
  <c r="AG12" i="2"/>
  <c r="N2" i="225"/>
  <c r="AT36" i="2" l="1"/>
  <c r="AT35" i="2"/>
  <c r="AB8" i="2"/>
  <c r="AB6" i="2" s="1"/>
  <c r="J30" i="203" s="1"/>
  <c r="F33" i="202"/>
  <c r="E27" i="202"/>
  <c r="W8" i="2"/>
  <c r="W6" i="2" s="1"/>
  <c r="F7" i="202"/>
  <c r="T8" i="2"/>
  <c r="T6" i="2" s="1"/>
  <c r="AG33" i="2"/>
  <c r="AG8" i="2"/>
  <c r="AG6" i="2" s="1"/>
  <c r="L9" i="202" s="1"/>
  <c r="U33" i="2"/>
  <c r="K8" i="2"/>
  <c r="K6" i="2" s="1"/>
  <c r="K33" i="2"/>
  <c r="I8" i="2"/>
  <c r="I6" i="2" s="1"/>
  <c r="I33" i="2"/>
  <c r="L8" i="2"/>
  <c r="L6" i="2" s="1"/>
  <c r="L33" i="2"/>
  <c r="M8" i="2"/>
  <c r="M6" i="2" s="1"/>
  <c r="M33" i="2"/>
  <c r="J8" i="2"/>
  <c r="J6" i="2" s="1"/>
  <c r="J33" i="2"/>
  <c r="H8" i="2"/>
  <c r="H6" i="2" s="1"/>
  <c r="H33" i="2"/>
  <c r="E39" i="202"/>
  <c r="E37" i="202"/>
  <c r="E35" i="202"/>
  <c r="E33" i="202"/>
  <c r="E31" i="202"/>
  <c r="E15" i="202"/>
  <c r="H19" i="225"/>
  <c r="L19" i="225"/>
  <c r="I28" i="203"/>
  <c r="J19" i="225"/>
  <c r="I29" i="203"/>
  <c r="F23" i="202" l="1"/>
  <c r="U8" i="2"/>
  <c r="U6" i="2" s="1"/>
  <c r="E23" i="202"/>
  <c r="I27" i="203"/>
  <c r="B3" i="225"/>
  <c r="J27" i="203" l="1"/>
  <c r="J29" i="203"/>
  <c r="J28" i="203"/>
  <c r="I23" i="203" l="1"/>
  <c r="J34" i="203" l="1"/>
  <c r="J17" i="203" l="1"/>
  <c r="K17" i="203"/>
  <c r="J11" i="203" l="1"/>
  <c r="E19" i="202" l="1"/>
  <c r="E17" i="202" l="1"/>
  <c r="I13" i="203" l="1"/>
  <c r="G11" i="225" s="1"/>
  <c r="I15" i="203" l="1"/>
  <c r="G17" i="225" s="1"/>
  <c r="E21" i="202"/>
  <c r="E7" i="202"/>
  <c r="I10" i="203"/>
  <c r="G10" i="225" s="1"/>
  <c r="I21" i="203" l="1"/>
  <c r="G15" i="225" s="1"/>
  <c r="E25" i="202"/>
  <c r="I19" i="203"/>
  <c r="G14" i="225" s="1"/>
  <c r="E13" i="202"/>
  <c r="J13" i="203"/>
  <c r="J10" i="203" l="1"/>
  <c r="K10" i="203" s="1"/>
  <c r="J15" i="203"/>
  <c r="J21" i="203"/>
  <c r="J19" i="203" l="1"/>
  <c r="I14" i="203" l="1"/>
  <c r="J14" i="203" l="1"/>
  <c r="K13" i="203" s="1"/>
  <c r="G16" i="225"/>
  <c r="G18" i="225" l="1"/>
  <c r="M6" i="206"/>
  <c r="AF6" i="206"/>
  <c r="AG6" i="206"/>
  <c r="Y6" i="206"/>
  <c r="Z6" i="206"/>
  <c r="AR6" i="206"/>
  <c r="AN6" i="206"/>
  <c r="AJ12" i="2" l="1"/>
  <c r="AN12" i="2"/>
  <c r="S6" i="206"/>
  <c r="AO6" i="206"/>
  <c r="R6" i="206"/>
  <c r="AQ6" i="206"/>
  <c r="AP6" i="206"/>
  <c r="O6" i="206"/>
  <c r="AB6" i="206"/>
  <c r="AI6" i="206"/>
  <c r="AM6" i="206"/>
  <c r="N6" i="206"/>
  <c r="K6" i="206"/>
  <c r="X6" i="206"/>
  <c r="AE6" i="206"/>
  <c r="J6" i="206"/>
  <c r="AD6" i="206"/>
  <c r="L6" i="206"/>
  <c r="AK6" i="206"/>
  <c r="AL6" i="206"/>
  <c r="I6" i="206"/>
  <c r="AH6" i="206"/>
  <c r="AA6" i="206"/>
  <c r="AM12" i="2" l="1"/>
  <c r="N12" i="2"/>
  <c r="AK12" i="2"/>
  <c r="O12" i="2"/>
  <c r="AL12" i="2"/>
  <c r="K24" i="203"/>
  <c r="R8" i="206"/>
  <c r="U8" i="206"/>
  <c r="U2" i="206" s="1"/>
  <c r="Q12" i="2" l="1"/>
  <c r="Q33" i="2" l="1"/>
  <c r="O6" i="2" l="1"/>
  <c r="AK6" i="2" l="1"/>
  <c r="AK33" i="2" s="1"/>
  <c r="AL6" i="2"/>
  <c r="AL33" i="2" s="1"/>
  <c r="AN6" i="2"/>
  <c r="L23" i="202" s="1"/>
  <c r="AM6" i="2"/>
  <c r="L19" i="202" s="1"/>
  <c r="O33" i="2"/>
  <c r="J23" i="203" s="1"/>
  <c r="K23" i="203" s="1"/>
  <c r="AJ6" i="2"/>
  <c r="J32" i="203" s="1"/>
  <c r="L15" i="202" l="1"/>
  <c r="AN33" i="2"/>
  <c r="L17" i="202"/>
  <c r="AM33" i="2"/>
  <c r="AJ33" i="2"/>
  <c r="L7" i="202"/>
  <c r="L21" i="202"/>
  <c r="G12" i="225"/>
  <c r="N33" i="2"/>
  <c r="N6" i="2"/>
  <c r="N8" i="2" s="1"/>
  <c r="I20" i="203" s="1"/>
  <c r="J20" i="203" s="1"/>
  <c r="E11" i="202" l="1"/>
  <c r="F11" i="202" s="1"/>
  <c r="H11" i="202" s="1"/>
  <c r="K19" i="203"/>
  <c r="G13" i="225"/>
  <c r="W12" i="206"/>
  <c r="W8" i="206" s="1"/>
  <c r="AT13" i="206"/>
  <c r="AV13" i="206" l="1"/>
  <c r="AT12" i="206"/>
  <c r="AV12" i="206" s="1"/>
  <c r="S12" i="2"/>
  <c r="W6" i="206"/>
  <c r="S33" i="2" l="1"/>
  <c r="S8" i="2" s="1"/>
  <c r="S6" i="2" s="1"/>
  <c r="AX13" i="206"/>
  <c r="AV8" i="206"/>
  <c r="AV2" i="206" s="1"/>
  <c r="AX12" i="206"/>
  <c r="AX8" i="206" s="1"/>
  <c r="AX2" i="206" s="1"/>
  <c r="AT6" i="206"/>
  <c r="AP12" i="2" s="1"/>
  <c r="E41" i="202" l="1"/>
  <c r="I26" i="203"/>
  <c r="J26" i="203" s="1"/>
  <c r="AR12" i="2"/>
  <c r="AT31" i="2"/>
  <c r="AT15" i="2"/>
  <c r="AT28" i="2"/>
  <c r="AT25" i="2"/>
  <c r="AT22" i="2"/>
  <c r="AT19" i="2"/>
  <c r="AT18" i="2"/>
  <c r="AT16" i="2"/>
  <c r="AT21" i="2"/>
  <c r="AT29" i="2"/>
  <c r="AT26" i="2"/>
  <c r="AT13" i="2"/>
  <c r="AT23" i="2"/>
  <c r="AT20" i="2"/>
  <c r="AT17" i="2"/>
  <c r="AT14" i="2"/>
  <c r="AT30" i="2"/>
  <c r="AT27" i="2"/>
  <c r="AT24" i="2"/>
  <c r="O35" i="203"/>
  <c r="AZ4" i="224" s="1"/>
  <c r="AZ4" i="222" l="1"/>
  <c r="AZ4" i="223"/>
  <c r="AZ4" i="220"/>
  <c r="AZ4" i="221"/>
  <c r="AZ4" i="218"/>
  <c r="AZ4" i="219"/>
  <c r="AZ4" i="216"/>
  <c r="AZ4" i="217"/>
  <c r="AZ4" i="214"/>
  <c r="AZ4" i="215"/>
  <c r="AZ4" i="212"/>
  <c r="AZ4" i="213"/>
  <c r="AZ4" i="210"/>
  <c r="AZ4" i="211"/>
  <c r="AZ4" i="208"/>
  <c r="AZ4" i="209"/>
  <c r="AZ4" i="205"/>
  <c r="AZ4" i="207"/>
  <c r="AR33" i="2"/>
  <c r="AT12" i="2"/>
  <c r="AT33" i="2" s="1"/>
  <c r="AT40" i="2" s="1"/>
  <c r="K38" i="203" s="1"/>
  <c r="AP6" i="2"/>
  <c r="J36" i="203"/>
  <c r="T5" i="193"/>
  <c r="P35" i="203"/>
  <c r="AZ4" i="206"/>
  <c r="AV4" i="2"/>
  <c r="L37" i="202"/>
  <c r="AZ37" i="224" l="1"/>
  <c r="BB63" i="224"/>
  <c r="BB75" i="224"/>
  <c r="BB132" i="224"/>
  <c r="BB336" i="224"/>
  <c r="BB432" i="224"/>
  <c r="BB222" i="224"/>
  <c r="BB38" i="224"/>
  <c r="BB240" i="224"/>
  <c r="BB142" i="224"/>
  <c r="BB66" i="224"/>
  <c r="BB81" i="224"/>
  <c r="BB271" i="224"/>
  <c r="BB288" i="224"/>
  <c r="AZ95" i="224"/>
  <c r="BB149" i="224"/>
  <c r="AZ139" i="224"/>
  <c r="AZ149" i="224"/>
  <c r="AZ413" i="224"/>
  <c r="BB440" i="224"/>
  <c r="BB457" i="224"/>
  <c r="AZ406" i="224"/>
  <c r="BB139" i="224"/>
  <c r="AZ156" i="224"/>
  <c r="AZ493" i="224"/>
  <c r="BB253" i="224"/>
  <c r="BB448" i="224"/>
  <c r="BB50" i="224"/>
  <c r="BB95" i="224"/>
  <c r="AZ106" i="224"/>
  <c r="AZ169" i="224"/>
  <c r="AZ322" i="224"/>
  <c r="AZ407" i="224"/>
  <c r="AZ66" i="224"/>
  <c r="BB464" i="224"/>
  <c r="BB465" i="224"/>
  <c r="BB335" i="224"/>
  <c r="AZ110" i="224"/>
  <c r="AZ173" i="224"/>
  <c r="AZ458" i="224"/>
  <c r="BB229" i="224"/>
  <c r="BB321" i="224"/>
  <c r="AZ36" i="224"/>
  <c r="BB302" i="224"/>
  <c r="AZ116" i="224"/>
  <c r="AZ290" i="224"/>
  <c r="BB268" i="224"/>
  <c r="BB332" i="224"/>
  <c r="AZ216" i="224"/>
  <c r="AZ145" i="224"/>
  <c r="AZ183" i="224"/>
  <c r="AZ466" i="224"/>
  <c r="AZ54" i="224"/>
  <c r="BB429" i="224"/>
  <c r="BB485" i="224"/>
  <c r="BB89" i="224"/>
  <c r="AZ86" i="224"/>
  <c r="AZ123" i="224"/>
  <c r="AZ348" i="224"/>
  <c r="AZ490" i="224"/>
  <c r="AZ414" i="224"/>
  <c r="BB203" i="224"/>
  <c r="BB297" i="224"/>
  <c r="AZ158" i="224"/>
  <c r="AZ517" i="224"/>
  <c r="BB68" i="224"/>
  <c r="BB227" i="224"/>
  <c r="BB511" i="224"/>
  <c r="AZ77" i="224"/>
  <c r="AZ400" i="224"/>
  <c r="BB51" i="224"/>
  <c r="AZ104" i="224"/>
  <c r="AZ212" i="224"/>
  <c r="AZ306" i="224"/>
  <c r="AZ474" i="224"/>
  <c r="AZ18" i="224"/>
  <c r="BB390" i="224"/>
  <c r="AZ19" i="224"/>
  <c r="AZ25" i="224"/>
  <c r="AZ259" i="224"/>
  <c r="BB298" i="224"/>
  <c r="AZ214" i="224"/>
  <c r="AZ401" i="224"/>
  <c r="AZ303" i="224"/>
  <c r="AZ518" i="224"/>
  <c r="BB256" i="224"/>
  <c r="AZ99" i="224"/>
  <c r="BB363" i="224"/>
  <c r="BB392" i="224"/>
  <c r="BB509" i="224"/>
  <c r="BB349" i="224"/>
  <c r="BB174" i="224"/>
  <c r="BB502" i="224"/>
  <c r="BB116" i="224"/>
  <c r="BB65" i="224"/>
  <c r="BB86" i="224"/>
  <c r="BB202" i="224"/>
  <c r="BB345" i="224"/>
  <c r="AZ344" i="224"/>
  <c r="AZ229" i="224"/>
  <c r="AZ393" i="224"/>
  <c r="BB153" i="224"/>
  <c r="BB307" i="224"/>
  <c r="BB506" i="224"/>
  <c r="AZ124" i="224"/>
  <c r="AZ117" i="224"/>
  <c r="AZ384" i="224"/>
  <c r="AZ498" i="224"/>
  <c r="AZ431" i="224"/>
  <c r="BB395" i="224"/>
  <c r="BB455" i="224"/>
  <c r="AZ244" i="224"/>
  <c r="BB97" i="224"/>
  <c r="AZ67" i="224"/>
  <c r="AZ332" i="224"/>
  <c r="AZ377" i="224"/>
  <c r="BB315" i="224"/>
  <c r="BB514" i="224"/>
  <c r="AZ109" i="224"/>
  <c r="BB106" i="224"/>
  <c r="AZ71" i="224"/>
  <c r="AZ380" i="224"/>
  <c r="BB42" i="224"/>
  <c r="BB497" i="224"/>
  <c r="BB503" i="224"/>
  <c r="AZ129" i="224"/>
  <c r="AZ207" i="224"/>
  <c r="AZ464" i="224"/>
  <c r="AZ392" i="224"/>
  <c r="AZ442" i="224"/>
  <c r="BB136" i="224"/>
  <c r="BB489" i="224"/>
  <c r="AZ386" i="224"/>
  <c r="AZ119" i="224"/>
  <c r="AZ327" i="224"/>
  <c r="AZ410" i="224"/>
  <c r="AZ209" i="224"/>
  <c r="BB330" i="224"/>
  <c r="BB476" i="224"/>
  <c r="AZ488" i="224"/>
  <c r="BB189" i="224"/>
  <c r="BB107" i="224"/>
  <c r="BB458" i="224"/>
  <c r="BB184" i="224"/>
  <c r="AZ223" i="224"/>
  <c r="AZ318" i="224"/>
  <c r="BB358" i="224"/>
  <c r="BB244" i="224"/>
  <c r="BB478" i="224"/>
  <c r="BB505" i="224"/>
  <c r="BB99" i="224"/>
  <c r="BB216" i="224"/>
  <c r="BB85" i="224"/>
  <c r="BB158" i="224"/>
  <c r="BB471" i="224"/>
  <c r="BB362" i="224"/>
  <c r="BB499" i="224"/>
  <c r="AZ73" i="224"/>
  <c r="AZ141" i="224"/>
  <c r="AZ372" i="224"/>
  <c r="AZ489" i="224"/>
  <c r="BB299" i="224"/>
  <c r="BB417" i="224"/>
  <c r="AZ263" i="224"/>
  <c r="AZ55" i="224"/>
  <c r="AZ423" i="224"/>
  <c r="AZ122" i="224"/>
  <c r="AZ192" i="224"/>
  <c r="BB279" i="224"/>
  <c r="BB449" i="224"/>
  <c r="BB108" i="224"/>
  <c r="AZ443" i="224"/>
  <c r="AZ477" i="224"/>
  <c r="BB427" i="224"/>
  <c r="BB121" i="224"/>
  <c r="AZ403" i="224"/>
  <c r="AZ382" i="224"/>
  <c r="AZ454" i="224"/>
  <c r="AZ481" i="224"/>
  <c r="BB135" i="224"/>
  <c r="BB328" i="224"/>
  <c r="BB60" i="224"/>
  <c r="AZ175" i="224"/>
  <c r="BB204" i="224"/>
  <c r="BB490" i="224"/>
  <c r="AZ167" i="224"/>
  <c r="AZ267" i="224"/>
  <c r="AZ82" i="224"/>
  <c r="AZ432" i="224"/>
  <c r="BB468" i="224"/>
  <c r="BB24" i="224"/>
  <c r="AZ78" i="224"/>
  <c r="BB100" i="224"/>
  <c r="AZ93" i="224"/>
  <c r="AZ176" i="224"/>
  <c r="AZ284" i="224"/>
  <c r="AZ389" i="224"/>
  <c r="AZ463" i="224"/>
  <c r="AZ26" i="224"/>
  <c r="BB337" i="224"/>
  <c r="AZ50" i="224"/>
  <c r="BB125" i="224"/>
  <c r="BB41" i="224"/>
  <c r="AZ365" i="224"/>
  <c r="BB241" i="224"/>
  <c r="BB435" i="224"/>
  <c r="AZ243" i="224"/>
  <c r="AZ388" i="224"/>
  <c r="AZ408" i="224"/>
  <c r="BB255" i="224"/>
  <c r="BB400" i="224"/>
  <c r="AZ46" i="224"/>
  <c r="AZ471" i="224"/>
  <c r="AZ34" i="224"/>
  <c r="AZ151" i="224"/>
  <c r="AZ230" i="224"/>
  <c r="AZ347" i="224"/>
  <c r="AZ371" i="224"/>
  <c r="AZ465" i="224"/>
  <c r="BB152" i="224"/>
  <c r="BB394" i="224"/>
  <c r="BB78" i="224"/>
  <c r="BB77" i="224"/>
  <c r="AZ224" i="224"/>
  <c r="AZ323" i="224"/>
  <c r="AZ513" i="224"/>
  <c r="BB462" i="224"/>
  <c r="AZ63" i="224"/>
  <c r="BB403" i="224"/>
  <c r="BB235" i="224"/>
  <c r="BB191" i="224"/>
  <c r="BB318" i="224"/>
  <c r="BB212" i="224"/>
  <c r="BB141" i="224"/>
  <c r="BB14" i="224"/>
  <c r="BB91" i="224"/>
  <c r="BB284" i="224"/>
  <c r="BB218" i="224"/>
  <c r="BB373" i="224"/>
  <c r="BB194" i="224"/>
  <c r="AZ13" i="224"/>
  <c r="AZ234" i="224"/>
  <c r="AZ188" i="224"/>
  <c r="AZ370" i="224"/>
  <c r="AZ483" i="224"/>
  <c r="AZ427" i="224"/>
  <c r="BB179" i="224"/>
  <c r="BB306" i="224"/>
  <c r="AZ252" i="224"/>
  <c r="AZ328" i="224"/>
  <c r="AZ390" i="224"/>
  <c r="AZ480" i="224"/>
  <c r="BB346" i="224"/>
  <c r="BB421" i="224"/>
  <c r="AZ255" i="224"/>
  <c r="AZ180" i="224"/>
  <c r="AZ157" i="224"/>
  <c r="AZ396" i="224"/>
  <c r="AZ475" i="224"/>
  <c r="AZ448" i="224"/>
  <c r="AZ92" i="224"/>
  <c r="BB314" i="224"/>
  <c r="BB19" i="224"/>
  <c r="AZ247" i="224"/>
  <c r="AZ219" i="224"/>
  <c r="AZ161" i="224"/>
  <c r="AZ399" i="224"/>
  <c r="AZ354" i="224"/>
  <c r="AZ452" i="224"/>
  <c r="BB251" i="224"/>
  <c r="BB460" i="224"/>
  <c r="AZ131" i="224"/>
  <c r="AZ264" i="224"/>
  <c r="AZ273" i="224"/>
  <c r="AZ405" i="224"/>
  <c r="AZ495" i="224"/>
  <c r="BB211" i="224"/>
  <c r="BB413" i="224"/>
  <c r="AZ16" i="224"/>
  <c r="AZ274" i="224"/>
  <c r="AZ172" i="224"/>
  <c r="AZ278" i="224"/>
  <c r="AZ378" i="224"/>
  <c r="AZ459" i="224"/>
  <c r="BB109" i="224"/>
  <c r="BB329" i="224"/>
  <c r="BB44" i="224"/>
  <c r="BB361" i="224"/>
  <c r="AZ81" i="224"/>
  <c r="BB378" i="224"/>
  <c r="AZ261" i="224"/>
  <c r="AZ140" i="224"/>
  <c r="AZ222" i="224"/>
  <c r="AZ299" i="224"/>
  <c r="AZ457" i="224"/>
  <c r="BB319" i="224"/>
  <c r="BB484" i="224"/>
  <c r="AZ114" i="224"/>
  <c r="AZ32" i="224"/>
  <c r="BB32" i="224"/>
  <c r="AZ320" i="224"/>
  <c r="AZ439" i="224"/>
  <c r="BB231" i="224"/>
  <c r="BB438" i="224"/>
  <c r="BB25" i="224"/>
  <c r="BB156" i="224"/>
  <c r="BB500" i="224"/>
  <c r="AZ33" i="224"/>
  <c r="BB159" i="224"/>
  <c r="AZ272" i="224"/>
  <c r="AZ381" i="224"/>
  <c r="AZ120" i="224"/>
  <c r="BB348" i="224"/>
  <c r="BB13" i="224"/>
  <c r="BB290" i="224"/>
  <c r="BB293" i="224"/>
  <c r="BB250" i="224"/>
  <c r="BB40" i="224"/>
  <c r="BB150" i="224"/>
  <c r="BB134" i="224"/>
  <c r="BB217" i="224"/>
  <c r="BB210" i="224"/>
  <c r="BB282" i="224"/>
  <c r="BB409" i="224"/>
  <c r="BB280" i="224"/>
  <c r="BB171" i="224"/>
  <c r="BB418" i="224"/>
  <c r="AZ208" i="224"/>
  <c r="AZ53" i="224"/>
  <c r="AZ166" i="224"/>
  <c r="BB272" i="224"/>
  <c r="BB366" i="224"/>
  <c r="AZ409" i="224"/>
  <c r="BB52" i="224"/>
  <c r="BB482" i="224"/>
  <c r="AZ379" i="224"/>
  <c r="BB219" i="224"/>
  <c r="BB126" i="224"/>
  <c r="BB463" i="224"/>
  <c r="AZ52" i="224"/>
  <c r="AZ80" i="224"/>
  <c r="AZ64" i="224"/>
  <c r="AZ178" i="224"/>
  <c r="BB277" i="224"/>
  <c r="BB381" i="224"/>
  <c r="BB102" i="224"/>
  <c r="BB36" i="224"/>
  <c r="BB466" i="224"/>
  <c r="AZ152" i="224"/>
  <c r="BB270" i="224"/>
  <c r="AZ206" i="224"/>
  <c r="AZ309" i="224"/>
  <c r="AZ516" i="224"/>
  <c r="BB124" i="224"/>
  <c r="BB333" i="224"/>
  <c r="BB407" i="224"/>
  <c r="AZ360" i="224"/>
  <c r="BB239" i="224"/>
  <c r="BB47" i="224"/>
  <c r="AZ30" i="224"/>
  <c r="AZ144" i="224"/>
  <c r="AZ226" i="224"/>
  <c r="AZ324" i="224"/>
  <c r="AZ461" i="224"/>
  <c r="BB382" i="224"/>
  <c r="BB491" i="224"/>
  <c r="AZ199" i="224"/>
  <c r="BB352" i="224"/>
  <c r="AZ257" i="224"/>
  <c r="AZ338" i="224"/>
  <c r="AZ296" i="224"/>
  <c r="AZ514" i="224"/>
  <c r="BB208" i="224"/>
  <c r="BB515" i="224"/>
  <c r="AZ159" i="224"/>
  <c r="BB151" i="224"/>
  <c r="BB406" i="224"/>
  <c r="BB70" i="224"/>
  <c r="BB172" i="224"/>
  <c r="BB386" i="224"/>
  <c r="BB370" i="224"/>
  <c r="BB58" i="224"/>
  <c r="BB292" i="224"/>
  <c r="BB21" i="224"/>
  <c r="BB342" i="224"/>
  <c r="BB480" i="224"/>
  <c r="BB387" i="224"/>
  <c r="AZ49" i="224"/>
  <c r="AZ245" i="224"/>
  <c r="AZ285" i="224"/>
  <c r="AZ383" i="224"/>
  <c r="AZ476" i="224"/>
  <c r="BB180" i="224"/>
  <c r="BB313" i="224"/>
  <c r="AZ97" i="224"/>
  <c r="AZ69" i="224"/>
  <c r="AZ276" i="224"/>
  <c r="AZ315" i="224"/>
  <c r="BB71" i="224"/>
  <c r="BB262" i="224"/>
  <c r="BB477" i="224"/>
  <c r="AZ486" i="224"/>
  <c r="BB123" i="224"/>
  <c r="AZ189" i="224"/>
  <c r="AZ238" i="224"/>
  <c r="AZ312" i="224"/>
  <c r="BB248" i="224"/>
  <c r="BB324" i="224"/>
  <c r="AZ185" i="224"/>
  <c r="BB120" i="224"/>
  <c r="AZ191" i="224"/>
  <c r="AZ254" i="224"/>
  <c r="AZ339" i="224"/>
  <c r="AZ456" i="224"/>
  <c r="BB201" i="224"/>
  <c r="BB364" i="224"/>
  <c r="BB104" i="224"/>
  <c r="AZ319" i="224"/>
  <c r="AZ330" i="224"/>
  <c r="BB59" i="224"/>
  <c r="BB456" i="224"/>
  <c r="BB483" i="224"/>
  <c r="AZ17" i="224"/>
  <c r="AZ48" i="224"/>
  <c r="AZ287" i="224"/>
  <c r="AZ297" i="224"/>
  <c r="AZ479" i="224"/>
  <c r="AZ512" i="224"/>
  <c r="BB173" i="224"/>
  <c r="BB339" i="224"/>
  <c r="BB303" i="224"/>
  <c r="AZ165" i="224"/>
  <c r="AZ314" i="224"/>
  <c r="AZ353" i="224"/>
  <c r="BB162" i="224"/>
  <c r="BB343" i="224"/>
  <c r="BB20" i="224"/>
  <c r="BB33" i="224"/>
  <c r="AZ193" i="224"/>
  <c r="AZ313" i="224"/>
  <c r="AZ288" i="224"/>
  <c r="AZ445" i="224"/>
  <c r="AZ506" i="224"/>
  <c r="BB316" i="224"/>
  <c r="BB145" i="224"/>
  <c r="AZ12" i="224"/>
  <c r="BB260" i="224"/>
  <c r="AZ364" i="224"/>
  <c r="BB245" i="224"/>
  <c r="BB157" i="224"/>
  <c r="AZ301" i="224"/>
  <c r="AZ87" i="224"/>
  <c r="AZ426" i="224"/>
  <c r="BB234" i="224"/>
  <c r="BB415" i="224"/>
  <c r="AZ304" i="224"/>
  <c r="AZ31" i="224"/>
  <c r="AZ105" i="224"/>
  <c r="AZ142" i="224"/>
  <c r="BB74" i="224"/>
  <c r="BB399" i="224"/>
  <c r="AZ40" i="224"/>
  <c r="BB84" i="224"/>
  <c r="BB296" i="224"/>
  <c r="BB437" i="224"/>
  <c r="BB129" i="224"/>
  <c r="BB118" i="224"/>
  <c r="BB101" i="224"/>
  <c r="BB90" i="224"/>
  <c r="BB474" i="224"/>
  <c r="BB56" i="224"/>
  <c r="BB236" i="224"/>
  <c r="BB518" i="224"/>
  <c r="AZ242" i="224"/>
  <c r="AZ163" i="224"/>
  <c r="BB246" i="224"/>
  <c r="BB428" i="224"/>
  <c r="BB27" i="224"/>
  <c r="BB34" i="224"/>
  <c r="BB254" i="224"/>
  <c r="AZ102" i="224"/>
  <c r="AZ162" i="224"/>
  <c r="AZ500" i="224"/>
  <c r="BB18" i="224"/>
  <c r="BB452" i="224"/>
  <c r="BB461" i="224"/>
  <c r="BB54" i="224"/>
  <c r="AZ430" i="224"/>
  <c r="AZ497" i="224"/>
  <c r="BB196" i="224"/>
  <c r="BB486" i="224"/>
  <c r="AZ15" i="224"/>
  <c r="BB192" i="224"/>
  <c r="BB46" i="224"/>
  <c r="AZ501" i="224"/>
  <c r="BB273" i="224"/>
  <c r="BB488" i="224"/>
  <c r="AZ184" i="224"/>
  <c r="BB213" i="224"/>
  <c r="AZ137" i="224"/>
  <c r="AZ177" i="224"/>
  <c r="AZ462" i="224"/>
  <c r="BB209" i="224"/>
  <c r="BB350" i="224"/>
  <c r="BB472" i="224"/>
  <c r="AZ201" i="224"/>
  <c r="BB214" i="224"/>
  <c r="BB501" i="224"/>
  <c r="BB29" i="224"/>
  <c r="BB389" i="224"/>
  <c r="AZ251" i="224"/>
  <c r="AZ136" i="224"/>
  <c r="AZ218" i="224"/>
  <c r="AZ280" i="224"/>
  <c r="AZ356" i="224"/>
  <c r="AZ450" i="224"/>
  <c r="BB221" i="224"/>
  <c r="BB353" i="224"/>
  <c r="AZ27" i="224"/>
  <c r="AZ76" i="224"/>
  <c r="BB493" i="224"/>
  <c r="BB309" i="224"/>
  <c r="AZ248" i="224"/>
  <c r="AZ336" i="224"/>
  <c r="AZ292" i="224"/>
  <c r="AZ449" i="224"/>
  <c r="AZ510" i="224"/>
  <c r="BB304" i="224"/>
  <c r="AZ369" i="224"/>
  <c r="AZ210" i="224"/>
  <c r="AZ321" i="224"/>
  <c r="AZ355" i="224"/>
  <c r="BB92" i="224"/>
  <c r="BB274" i="224"/>
  <c r="BB495" i="224"/>
  <c r="AZ65" i="224"/>
  <c r="BB82" i="224"/>
  <c r="AZ112" i="224"/>
  <c r="AZ265" i="224"/>
  <c r="AZ333" i="224"/>
  <c r="AZ482" i="224"/>
  <c r="BB117" i="224"/>
  <c r="BB398" i="224"/>
  <c r="BB140" i="224"/>
  <c r="BB355" i="224"/>
  <c r="BB420" i="224"/>
  <c r="BB176" i="224"/>
  <c r="BB43" i="224"/>
  <c r="BB17" i="224"/>
  <c r="BB93" i="224"/>
  <c r="BB144" i="224"/>
  <c r="BB166" i="224"/>
  <c r="BB286" i="224"/>
  <c r="BB441" i="224"/>
  <c r="AZ311" i="224"/>
  <c r="BB76" i="224"/>
  <c r="BB360" i="224"/>
  <c r="BB433" i="224"/>
  <c r="BB115" i="224"/>
  <c r="AZ70" i="224"/>
  <c r="BB405" i="224"/>
  <c r="AZ60" i="224"/>
  <c r="AZ253" i="224"/>
  <c r="BB57" i="224"/>
  <c r="BB311" i="224"/>
  <c r="BB510" i="224"/>
  <c r="AZ179" i="224"/>
  <c r="AZ121" i="224"/>
  <c r="AZ387" i="224"/>
  <c r="AZ362" i="224"/>
  <c r="AZ435" i="224"/>
  <c r="BB207" i="224"/>
  <c r="BB459" i="224"/>
  <c r="BB410" i="224"/>
  <c r="AZ125" i="224"/>
  <c r="AZ203" i="224"/>
  <c r="AZ367" i="224"/>
  <c r="AZ438" i="224"/>
  <c r="BB261" i="224"/>
  <c r="BB404" i="224"/>
  <c r="AZ51" i="224"/>
  <c r="AZ75" i="224"/>
  <c r="AZ115" i="224"/>
  <c r="AZ325" i="224"/>
  <c r="AZ358" i="224"/>
  <c r="AZ225" i="224"/>
  <c r="BB384" i="224"/>
  <c r="AZ307" i="224"/>
  <c r="AZ194" i="224"/>
  <c r="AZ132" i="224"/>
  <c r="AZ268" i="224"/>
  <c r="AZ446" i="224"/>
  <c r="BB263" i="224"/>
  <c r="BB508" i="224"/>
  <c r="BB154" i="224"/>
  <c r="BB131" i="224"/>
  <c r="BB259" i="224"/>
  <c r="BB512" i="224"/>
  <c r="AZ148" i="224"/>
  <c r="AZ186" i="224"/>
  <c r="AZ200" i="224"/>
  <c r="BB265" i="224"/>
  <c r="BB371" i="224"/>
  <c r="BB188" i="224"/>
  <c r="BB183" i="224"/>
  <c r="BB94" i="224"/>
  <c r="BB397" i="224"/>
  <c r="BB206" i="224"/>
  <c r="BB61" i="224"/>
  <c r="BB73" i="224"/>
  <c r="BB278" i="224"/>
  <c r="BB498" i="224"/>
  <c r="BB301" i="224"/>
  <c r="AZ98" i="224"/>
  <c r="AZ262" i="224"/>
  <c r="AZ270" i="224"/>
  <c r="AZ496" i="224"/>
  <c r="BB22" i="224"/>
  <c r="BB264" i="224"/>
  <c r="BB447" i="224"/>
  <c r="BB55" i="224"/>
  <c r="BB369" i="224"/>
  <c r="AZ366" i="224"/>
  <c r="AZ417" i="224"/>
  <c r="AZ473" i="224"/>
  <c r="BB177" i="224"/>
  <c r="BB422" i="224"/>
  <c r="AZ236" i="224"/>
  <c r="AZ118" i="224"/>
  <c r="AZ196" i="224"/>
  <c r="BB257" i="224"/>
  <c r="BB451" i="224"/>
  <c r="BB473" i="224"/>
  <c r="AZ150" i="224"/>
  <c r="AZ424" i="224"/>
  <c r="BB338" i="224"/>
  <c r="BB377" i="224"/>
  <c r="AZ485" i="224"/>
  <c r="BB374" i="224"/>
  <c r="AZ103" i="224"/>
  <c r="AZ211" i="224"/>
  <c r="AZ434" i="224"/>
  <c r="BB230" i="224"/>
  <c r="BB375" i="224"/>
  <c r="AZ217" i="224"/>
  <c r="AZ282" i="224"/>
  <c r="AZ281" i="224"/>
  <c r="AZ441" i="224"/>
  <c r="AZ503" i="224"/>
  <c r="BB285" i="224"/>
  <c r="BB494" i="224"/>
  <c r="AZ246" i="224"/>
  <c r="BB119" i="224"/>
  <c r="AZ374" i="224"/>
  <c r="AZ345" i="224"/>
  <c r="AZ511" i="224"/>
  <c r="BB376" i="224"/>
  <c r="AZ47" i="224"/>
  <c r="BB53" i="224"/>
  <c r="AZ227" i="224"/>
  <c r="AZ205" i="224"/>
  <c r="AZ291" i="224"/>
  <c r="AZ349" i="224"/>
  <c r="BB354" i="224"/>
  <c r="AZ472" i="224"/>
  <c r="BB48" i="224"/>
  <c r="AZ138" i="224"/>
  <c r="AZ293" i="224"/>
  <c r="AZ35" i="224"/>
  <c r="BB331" i="224"/>
  <c r="AZ107" i="224"/>
  <c r="AZ492" i="224"/>
  <c r="AZ21" i="224"/>
  <c r="AZ182" i="224"/>
  <c r="AZ509" i="224"/>
  <c r="AZ359" i="224"/>
  <c r="AZ460" i="224"/>
  <c r="AZ416" i="224"/>
  <c r="BB182" i="224"/>
  <c r="BB446" i="224"/>
  <c r="AZ58" i="224"/>
  <c r="BB193" i="224"/>
  <c r="BB442" i="224"/>
  <c r="BB88" i="224"/>
  <c r="BB228" i="224"/>
  <c r="BB30" i="224"/>
  <c r="BB379" i="224"/>
  <c r="BB295" i="224"/>
  <c r="BB186" i="224"/>
  <c r="BB122" i="224"/>
  <c r="BB224" i="224"/>
  <c r="BB467" i="224"/>
  <c r="AZ233" i="224"/>
  <c r="AZ346" i="224"/>
  <c r="BB111" i="224"/>
  <c r="BB323" i="224"/>
  <c r="BB411" i="224"/>
  <c r="BB205" i="224"/>
  <c r="BB165" i="224"/>
  <c r="BB233" i="224"/>
  <c r="AZ153" i="224"/>
  <c r="AZ331" i="224"/>
  <c r="AZ468" i="224"/>
  <c r="AZ444" i="224"/>
  <c r="BB391" i="224"/>
  <c r="BB310" i="224"/>
  <c r="BB287" i="224"/>
  <c r="AZ256" i="224"/>
  <c r="AZ335" i="224"/>
  <c r="AZ394" i="224"/>
  <c r="AZ484" i="224"/>
  <c r="BB281" i="224"/>
  <c r="BB426" i="224"/>
  <c r="AZ220" i="224"/>
  <c r="AZ260" i="224"/>
  <c r="AZ269" i="224"/>
  <c r="AZ398" i="224"/>
  <c r="AZ491" i="224"/>
  <c r="BB327" i="224"/>
  <c r="BB481" i="224"/>
  <c r="AZ363" i="224"/>
  <c r="AZ294" i="224"/>
  <c r="AZ168" i="224"/>
  <c r="AZ455" i="224"/>
  <c r="BB326" i="224"/>
  <c r="BB197" i="224"/>
  <c r="AZ279" i="224"/>
  <c r="AZ277" i="224"/>
  <c r="AZ499" i="224"/>
  <c r="BB276" i="224"/>
  <c r="BB492" i="224"/>
  <c r="AZ133" i="224"/>
  <c r="AZ72" i="224"/>
  <c r="AZ190" i="224"/>
  <c r="BB237" i="224"/>
  <c r="BB430" i="224"/>
  <c r="BB267" i="224"/>
  <c r="AZ90" i="224"/>
  <c r="AZ127" i="224"/>
  <c r="AZ502" i="224"/>
  <c r="AZ418" i="224"/>
  <c r="AZ22" i="224"/>
  <c r="BB356" i="224"/>
  <c r="AZ221" i="224"/>
  <c r="AZ505" i="224"/>
  <c r="AZ515" i="224"/>
  <c r="AZ41" i="224"/>
  <c r="BB340" i="224"/>
  <c r="BB87" i="224"/>
  <c r="AZ101" i="224"/>
  <c r="AZ376" i="224"/>
  <c r="AZ425" i="224"/>
  <c r="BB127" i="224"/>
  <c r="BB247" i="224"/>
  <c r="BB112" i="224"/>
  <c r="BB291" i="224"/>
  <c r="BB160" i="224"/>
  <c r="BB105" i="224"/>
  <c r="AZ24" i="224"/>
  <c r="BB223" i="224"/>
  <c r="BB443" i="224"/>
  <c r="BB138" i="224"/>
  <c r="BB414" i="224"/>
  <c r="BB37" i="224"/>
  <c r="BB454" i="224"/>
  <c r="BB439" i="224"/>
  <c r="BB168" i="224"/>
  <c r="BB190" i="224"/>
  <c r="BB367" i="224"/>
  <c r="BB520" i="224"/>
  <c r="AZ56" i="224"/>
  <c r="AZ250" i="224"/>
  <c r="AZ415" i="224"/>
  <c r="AZ422" i="224"/>
  <c r="BB163" i="224"/>
  <c r="BB416" i="224"/>
  <c r="BB393" i="224"/>
  <c r="AZ23" i="224"/>
  <c r="AZ146" i="224"/>
  <c r="AZ154" i="224"/>
  <c r="BB185" i="224"/>
  <c r="BB425" i="224"/>
  <c r="BB23" i="224"/>
  <c r="BB408" i="224"/>
  <c r="AZ57" i="224"/>
  <c r="AZ170" i="224"/>
  <c r="BB275" i="224"/>
  <c r="BB401" i="224"/>
  <c r="AZ29" i="224"/>
  <c r="AZ126" i="224"/>
  <c r="AZ61" i="224"/>
  <c r="AZ174" i="224"/>
  <c r="BB359" i="224"/>
  <c r="BB469" i="224"/>
  <c r="BB26" i="224"/>
  <c r="AZ213" i="224"/>
  <c r="AZ275" i="224"/>
  <c r="AZ373" i="224"/>
  <c r="AZ111" i="224"/>
  <c r="BB325" i="224"/>
  <c r="AZ160" i="224"/>
  <c r="BB519" i="224"/>
  <c r="AZ68" i="224"/>
  <c r="AZ187" i="224"/>
  <c r="AZ411" i="224"/>
  <c r="BB412" i="224"/>
  <c r="BB423" i="224"/>
  <c r="AZ241" i="224"/>
  <c r="AZ202" i="224"/>
  <c r="AZ195" i="224"/>
  <c r="AZ342" i="224"/>
  <c r="AZ341" i="224"/>
  <c r="BB49" i="224"/>
  <c r="BB289" i="224"/>
  <c r="BB431" i="224"/>
  <c r="AZ204" i="224"/>
  <c r="AZ350" i="224"/>
  <c r="BB516" i="224"/>
  <c r="BB187" i="224"/>
  <c r="AZ134" i="224"/>
  <c r="AZ286" i="224"/>
  <c r="AZ421" i="224"/>
  <c r="AZ85" i="224"/>
  <c r="BB294" i="224"/>
  <c r="AZ84" i="224"/>
  <c r="BB167" i="224"/>
  <c r="BB35" i="224"/>
  <c r="AZ108" i="224"/>
  <c r="AZ240" i="224"/>
  <c r="AZ308" i="224"/>
  <c r="AZ478" i="224"/>
  <c r="BB83" i="224"/>
  <c r="BB444" i="224"/>
  <c r="AZ39" i="224"/>
  <c r="BB424" i="224"/>
  <c r="AZ155" i="224"/>
  <c r="AZ237" i="224"/>
  <c r="AZ469" i="224"/>
  <c r="BB238" i="224"/>
  <c r="BB72" i="224"/>
  <c r="BB226" i="224"/>
  <c r="AZ352" i="224"/>
  <c r="AZ316" i="224"/>
  <c r="BB341" i="224"/>
  <c r="AZ447" i="224"/>
  <c r="AZ271" i="224"/>
  <c r="AZ302" i="224"/>
  <c r="BB383" i="224"/>
  <c r="AZ310" i="224"/>
  <c r="BB161" i="224"/>
  <c r="AZ326" i="224"/>
  <c r="AZ467" i="224"/>
  <c r="BB496" i="224"/>
  <c r="AZ83" i="224"/>
  <c r="AZ437" i="224"/>
  <c r="AZ258" i="224"/>
  <c r="BB103" i="224"/>
  <c r="BB39" i="224"/>
  <c r="BB200" i="224"/>
  <c r="BB137" i="224"/>
  <c r="AZ59" i="224"/>
  <c r="BB450" i="224"/>
  <c r="BB31" i="224"/>
  <c r="BB64" i="224"/>
  <c r="BB128" i="224"/>
  <c r="BB396" i="224"/>
  <c r="BB243" i="224"/>
  <c r="AZ451" i="224"/>
  <c r="AZ14" i="224"/>
  <c r="AZ375" i="224"/>
  <c r="BB169" i="224"/>
  <c r="AZ42" i="224"/>
  <c r="BB98" i="224"/>
  <c r="BB322" i="224"/>
  <c r="AZ305" i="224"/>
  <c r="AZ337" i="224"/>
  <c r="BB69" i="224"/>
  <c r="AZ197" i="224"/>
  <c r="AZ520" i="224"/>
  <c r="AZ433" i="224"/>
  <c r="BB365" i="224"/>
  <c r="BB445" i="224"/>
  <c r="BB434" i="224"/>
  <c r="AZ508" i="224"/>
  <c r="AZ420" i="224"/>
  <c r="BB258" i="224"/>
  <c r="BB312" i="224"/>
  <c r="BB15" i="224"/>
  <c r="AZ494" i="224"/>
  <c r="AZ88" i="224"/>
  <c r="AZ94" i="224"/>
  <c r="BB513" i="224"/>
  <c r="BB155" i="224"/>
  <c r="AZ235" i="224"/>
  <c r="BB148" i="224"/>
  <c r="AZ228" i="224"/>
  <c r="AZ428" i="224"/>
  <c r="BB372" i="224"/>
  <c r="BB199" i="224"/>
  <c r="BB475" i="224"/>
  <c r="BB479" i="224"/>
  <c r="BB143" i="224"/>
  <c r="BB269" i="224"/>
  <c r="BB252" i="224"/>
  <c r="AZ397" i="224"/>
  <c r="BB305" i="224"/>
  <c r="BB146" i="224"/>
  <c r="AZ135" i="224"/>
  <c r="AZ231" i="224"/>
  <c r="BB175" i="224"/>
  <c r="AZ289" i="224"/>
  <c r="AZ298" i="224"/>
  <c r="BB507" i="224"/>
  <c r="BB308" i="224"/>
  <c r="AZ391" i="224"/>
  <c r="BB67" i="224"/>
  <c r="AZ143" i="224"/>
  <c r="AZ343" i="224"/>
  <c r="AZ519" i="224"/>
  <c r="BB344" i="224"/>
  <c r="AZ429" i="224"/>
  <c r="BB517" i="224"/>
  <c r="BB220" i="224"/>
  <c r="BB320" i="224"/>
  <c r="BB388" i="224"/>
  <c r="AZ44" i="224"/>
  <c r="BB16" i="224"/>
  <c r="BB178" i="224"/>
  <c r="BB380" i="224"/>
  <c r="AZ43" i="224"/>
  <c r="AZ38" i="224"/>
  <c r="BB170" i="224"/>
  <c r="AZ329" i="224"/>
  <c r="AZ395" i="224"/>
  <c r="AZ239" i="224"/>
  <c r="AZ340" i="224"/>
  <c r="AZ171" i="224"/>
  <c r="AZ100" i="224"/>
  <c r="BB195" i="224"/>
  <c r="BB80" i="224"/>
  <c r="AZ404" i="224"/>
  <c r="BB133" i="224"/>
  <c r="AZ361" i="224"/>
  <c r="AZ357" i="224"/>
  <c r="BB347" i="224"/>
  <c r="AZ440" i="224"/>
  <c r="BB114" i="224"/>
  <c r="AZ507" i="224"/>
  <c r="AZ89" i="224"/>
  <c r="AZ20" i="224"/>
  <c r="AZ128" i="224"/>
  <c r="AZ91" i="224"/>
  <c r="BB242" i="224"/>
  <c r="AZ295" i="224"/>
  <c r="BB225" i="224"/>
  <c r="AZ412" i="224"/>
  <c r="AZ74" i="224"/>
  <c r="BB110" i="224"/>
  <c r="BB357" i="224"/>
  <c r="BB12" i="224"/>
  <c r="AZ43" i="223"/>
  <c r="AZ56" i="223"/>
  <c r="AZ12" i="223"/>
  <c r="AZ65" i="223"/>
  <c r="AZ24" i="223"/>
  <c r="AZ69" i="223"/>
  <c r="AZ80" i="223"/>
  <c r="BB92" i="223"/>
  <c r="BB166" i="223"/>
  <c r="BB366" i="223"/>
  <c r="BB187" i="223"/>
  <c r="BB316" i="223"/>
  <c r="BB481" i="223"/>
  <c r="BB134" i="223"/>
  <c r="BB328" i="223"/>
  <c r="BB497" i="223"/>
  <c r="BB132" i="223"/>
  <c r="BB390" i="223"/>
  <c r="BB501" i="223"/>
  <c r="BB140" i="223"/>
  <c r="BB331" i="223"/>
  <c r="BB496" i="223"/>
  <c r="BB186" i="223"/>
  <c r="BB324" i="223"/>
  <c r="BB500" i="223"/>
  <c r="BB361" i="223"/>
  <c r="BB339" i="223"/>
  <c r="BB239" i="223"/>
  <c r="BB137" i="223"/>
  <c r="BB415" i="223"/>
  <c r="BB80" i="223"/>
  <c r="BB200" i="223"/>
  <c r="BB314" i="223"/>
  <c r="BB308" i="223"/>
  <c r="BB145" i="223"/>
  <c r="BB443" i="223"/>
  <c r="BB148" i="223"/>
  <c r="BB208" i="223"/>
  <c r="BB344" i="223"/>
  <c r="AZ343" i="223"/>
  <c r="BB464" i="223"/>
  <c r="BB123" i="223"/>
  <c r="AZ127" i="223"/>
  <c r="BB253" i="223"/>
  <c r="AZ426" i="223"/>
  <c r="AZ120" i="223"/>
  <c r="AZ179" i="223"/>
  <c r="AZ237" i="223"/>
  <c r="AZ434" i="223"/>
  <c r="AZ435" i="223"/>
  <c r="AZ76" i="223"/>
  <c r="AZ228" i="223"/>
  <c r="BB403" i="223"/>
  <c r="AZ346" i="223"/>
  <c r="AZ174" i="223"/>
  <c r="AZ285" i="223"/>
  <c r="AZ332" i="223"/>
  <c r="BB139" i="223"/>
  <c r="AZ51" i="223"/>
  <c r="BB356" i="223"/>
  <c r="BB33" i="223"/>
  <c r="AZ261" i="223"/>
  <c r="AZ454" i="223"/>
  <c r="AZ507" i="223"/>
  <c r="AZ192" i="223"/>
  <c r="AZ451" i="223"/>
  <c r="BB64" i="223"/>
  <c r="AZ386" i="223"/>
  <c r="AZ91" i="223"/>
  <c r="AZ141" i="223"/>
  <c r="AZ274" i="223"/>
  <c r="AZ377" i="223"/>
  <c r="BB37" i="223"/>
  <c r="AZ299" i="223"/>
  <c r="AZ399" i="223"/>
  <c r="AZ398" i="223"/>
  <c r="AZ519" i="223"/>
  <c r="BB34" i="223"/>
  <c r="AZ422" i="223"/>
  <c r="AZ197" i="223"/>
  <c r="AZ308" i="223"/>
  <c r="AZ376" i="223"/>
  <c r="AZ459" i="223"/>
  <c r="BB68" i="223"/>
  <c r="AZ104" i="223"/>
  <c r="BB51" i="223"/>
  <c r="AZ112" i="223"/>
  <c r="AZ200" i="223"/>
  <c r="AZ312" i="223"/>
  <c r="AZ463" i="223"/>
  <c r="BB38" i="223"/>
  <c r="BB437" i="223"/>
  <c r="AZ100" i="223"/>
  <c r="BB103" i="223"/>
  <c r="AZ173" i="223"/>
  <c r="AZ379" i="223"/>
  <c r="BB452" i="223"/>
  <c r="BB218" i="223"/>
  <c r="BB219" i="223"/>
  <c r="BB450" i="223"/>
  <c r="BB153" i="223"/>
  <c r="BB303" i="223"/>
  <c r="BB156" i="223"/>
  <c r="BB271" i="223"/>
  <c r="BB365" i="223"/>
  <c r="BB485" i="223"/>
  <c r="BB149" i="223"/>
  <c r="BB375" i="223"/>
  <c r="BB492" i="223"/>
  <c r="BB126" i="223"/>
  <c r="BB382" i="223"/>
  <c r="BB206" i="223"/>
  <c r="BB231" i="223"/>
  <c r="BB372" i="223"/>
  <c r="BB131" i="223"/>
  <c r="BB190" i="223"/>
  <c r="BB397" i="223"/>
  <c r="BB292" i="223"/>
  <c r="BB194" i="223"/>
  <c r="BB446" i="223"/>
  <c r="BB241" i="223"/>
  <c r="BB326" i="223"/>
  <c r="BB473" i="223"/>
  <c r="BB205" i="223"/>
  <c r="BB354" i="223"/>
  <c r="BB78" i="223"/>
  <c r="BB287" i="223"/>
  <c r="BB338" i="223"/>
  <c r="AZ171" i="223"/>
  <c r="BB297" i="223"/>
  <c r="AZ121" i="223"/>
  <c r="AZ166" i="223"/>
  <c r="AZ278" i="223"/>
  <c r="AZ309" i="223"/>
  <c r="AZ167" i="223"/>
  <c r="BB399" i="223"/>
  <c r="AZ427" i="223"/>
  <c r="AZ306" i="223"/>
  <c r="AZ131" i="223"/>
  <c r="BB352" i="223"/>
  <c r="AZ440" i="223"/>
  <c r="BB505" i="223"/>
  <c r="AZ190" i="223"/>
  <c r="AZ161" i="223"/>
  <c r="AZ445" i="223"/>
  <c r="AZ442" i="223"/>
  <c r="AZ67" i="223"/>
  <c r="AZ137" i="223"/>
  <c r="AZ270" i="223"/>
  <c r="AZ372" i="223"/>
  <c r="AZ39" i="223"/>
  <c r="AZ421" i="223"/>
  <c r="AZ260" i="223"/>
  <c r="AZ394" i="223"/>
  <c r="AZ515" i="223"/>
  <c r="BB56" i="223"/>
  <c r="AZ159" i="223"/>
  <c r="AZ205" i="223"/>
  <c r="AZ176" i="223"/>
  <c r="AZ460" i="223"/>
  <c r="AZ457" i="223"/>
  <c r="AZ31" i="223"/>
  <c r="AZ472" i="223"/>
  <c r="BB216" i="223"/>
  <c r="AZ115" i="223"/>
  <c r="AZ216" i="223"/>
  <c r="AZ163" i="223"/>
  <c r="BB286" i="223"/>
  <c r="AZ383" i="223"/>
  <c r="BB162" i="223"/>
  <c r="AZ251" i="223"/>
  <c r="BB259" i="223"/>
  <c r="AZ143" i="223"/>
  <c r="AZ262" i="223"/>
  <c r="AZ353" i="223"/>
  <c r="AZ294" i="223"/>
  <c r="AZ418" i="223"/>
  <c r="AZ518" i="223"/>
  <c r="BB270" i="223"/>
  <c r="BB359" i="223"/>
  <c r="BB376" i="223"/>
  <c r="BB440" i="223"/>
  <c r="BB202" i="223"/>
  <c r="BB336" i="223"/>
  <c r="BB340" i="223"/>
  <c r="BB171" i="223"/>
  <c r="BB307" i="223"/>
  <c r="BB125" i="223"/>
  <c r="BB275" i="223"/>
  <c r="BB311" i="223"/>
  <c r="BB40" i="223"/>
  <c r="BB179" i="223"/>
  <c r="BB315" i="223"/>
  <c r="BB412" i="223"/>
  <c r="BB189" i="223"/>
  <c r="BB302" i="223"/>
  <c r="BB161" i="223"/>
  <c r="BB280" i="223"/>
  <c r="BB306" i="223"/>
  <c r="BB69" i="223"/>
  <c r="BB291" i="223"/>
  <c r="BB400" i="223"/>
  <c r="BB27" i="223"/>
  <c r="BB143" i="223"/>
  <c r="BB425" i="223"/>
  <c r="BB488" i="223"/>
  <c r="BB204" i="223"/>
  <c r="BB428" i="223"/>
  <c r="BB118" i="223"/>
  <c r="BB154" i="223"/>
  <c r="BB358" i="223"/>
  <c r="AZ328" i="223"/>
  <c r="BB114" i="223"/>
  <c r="AZ429" i="223"/>
  <c r="AZ82" i="223"/>
  <c r="BB514" i="223"/>
  <c r="AZ111" i="223"/>
  <c r="AZ245" i="223"/>
  <c r="AZ206" i="223"/>
  <c r="AZ494" i="223"/>
  <c r="AZ484" i="223"/>
  <c r="BB24" i="223"/>
  <c r="AZ195" i="223"/>
  <c r="AZ85" i="223"/>
  <c r="AZ227" i="223"/>
  <c r="AZ380" i="223"/>
  <c r="AZ333" i="223"/>
  <c r="AZ489" i="223"/>
  <c r="AZ77" i="223"/>
  <c r="AZ246" i="223"/>
  <c r="AZ146" i="223"/>
  <c r="AZ71" i="223"/>
  <c r="AZ188" i="223"/>
  <c r="AZ314" i="223"/>
  <c r="AZ295" i="223"/>
  <c r="AZ390" i="223"/>
  <c r="AZ511" i="223"/>
  <c r="AZ117" i="223"/>
  <c r="AZ201" i="223"/>
  <c r="AZ172" i="223"/>
  <c r="AZ354" i="223"/>
  <c r="AZ456" i="223"/>
  <c r="AZ450" i="223"/>
  <c r="AZ34" i="223"/>
  <c r="AZ391" i="223"/>
  <c r="AZ66" i="223"/>
  <c r="AZ259" i="223"/>
  <c r="AZ355" i="223"/>
  <c r="AZ512" i="223"/>
  <c r="BB467" i="223"/>
  <c r="AZ369" i="223"/>
  <c r="AZ269" i="223"/>
  <c r="AZ359" i="223"/>
  <c r="AZ516" i="223"/>
  <c r="BB71" i="223"/>
  <c r="BB445" i="223"/>
  <c r="AZ26" i="223"/>
  <c r="BB471" i="223"/>
  <c r="BB222" i="223"/>
  <c r="BB489" i="223"/>
  <c r="BB106" i="223"/>
  <c r="BB350" i="223"/>
  <c r="BB341" i="223"/>
  <c r="BB228" i="223"/>
  <c r="BB393" i="223"/>
  <c r="BB158" i="223"/>
  <c r="BB175" i="223"/>
  <c r="BB357" i="223"/>
  <c r="BB424" i="223"/>
  <c r="BB265" i="223"/>
  <c r="BB367" i="223"/>
  <c r="BB233" i="223"/>
  <c r="BB247" i="223"/>
  <c r="BB364" i="223"/>
  <c r="BB371" i="223"/>
  <c r="BB193" i="223"/>
  <c r="BB379" i="223"/>
  <c r="BB197" i="223"/>
  <c r="BB431" i="223"/>
  <c r="BB112" i="223"/>
  <c r="BB203" i="223"/>
  <c r="BB472" i="223"/>
  <c r="BB369" i="223"/>
  <c r="BB150" i="223"/>
  <c r="BB418" i="223"/>
  <c r="BB88" i="223"/>
  <c r="BB211" i="223"/>
  <c r="BB469" i="223"/>
  <c r="AZ252" i="223"/>
  <c r="AZ139" i="223"/>
  <c r="AZ93" i="223"/>
  <c r="AZ219" i="223"/>
  <c r="AZ331" i="223"/>
  <c r="AZ325" i="223"/>
  <c r="AZ482" i="223"/>
  <c r="BB19" i="223"/>
  <c r="AZ191" i="223"/>
  <c r="AZ101" i="223"/>
  <c r="BB109" i="223"/>
  <c r="AZ341" i="223"/>
  <c r="AZ505" i="223"/>
  <c r="AZ68" i="223"/>
  <c r="AZ318" i="223"/>
  <c r="BB104" i="223"/>
  <c r="AZ103" i="223"/>
  <c r="AZ265" i="223"/>
  <c r="AZ214" i="223"/>
  <c r="AZ403" i="223"/>
  <c r="AZ502" i="223"/>
  <c r="AZ495" i="223"/>
  <c r="AZ18" i="223"/>
  <c r="AZ95" i="223"/>
  <c r="AZ194" i="223"/>
  <c r="AZ168" i="223"/>
  <c r="AZ449" i="223"/>
  <c r="AZ446" i="223"/>
  <c r="AZ42" i="223"/>
  <c r="AZ27" i="223"/>
  <c r="AZ88" i="223"/>
  <c r="AZ225" i="223"/>
  <c r="AZ279" i="223"/>
  <c r="AZ517" i="223"/>
  <c r="AZ506" i="223"/>
  <c r="AZ53" i="223"/>
  <c r="AZ128" i="223"/>
  <c r="AZ134" i="223"/>
  <c r="AZ375" i="223"/>
  <c r="AZ222" i="223"/>
  <c r="AZ373" i="223"/>
  <c r="BB301" i="223"/>
  <c r="AZ59" i="223"/>
  <c r="AZ86" i="223"/>
  <c r="AZ358" i="223"/>
  <c r="AZ276" i="223"/>
  <c r="AZ267" i="223"/>
  <c r="AZ108" i="223"/>
  <c r="AZ204" i="223"/>
  <c r="AZ316" i="223"/>
  <c r="AZ467" i="223"/>
  <c r="BB448" i="223"/>
  <c r="BB278" i="223"/>
  <c r="BB61" i="223"/>
  <c r="BB237" i="223"/>
  <c r="BB477" i="223"/>
  <c r="BB122" i="223"/>
  <c r="BB389" i="223"/>
  <c r="BB199" i="223"/>
  <c r="BB174" i="223"/>
  <c r="BB391" i="223"/>
  <c r="BB362" i="223"/>
  <c r="BB245" i="223"/>
  <c r="BB395" i="223"/>
  <c r="BB495" i="223"/>
  <c r="BB185" i="223"/>
  <c r="BB323" i="223"/>
  <c r="BB54" i="223"/>
  <c r="BB305" i="223"/>
  <c r="BB432" i="223"/>
  <c r="BB460" i="223"/>
  <c r="BB256" i="223"/>
  <c r="BB503" i="223"/>
  <c r="BB35" i="223"/>
  <c r="BB398" i="223"/>
  <c r="BB441" i="223"/>
  <c r="BB180" i="223"/>
  <c r="BB252" i="223"/>
  <c r="BB423" i="223"/>
  <c r="BB41" i="223"/>
  <c r="BB313" i="223"/>
  <c r="BB449" i="223"/>
  <c r="BB117" i="223"/>
  <c r="BB332" i="223"/>
  <c r="BB429" i="223"/>
  <c r="AZ367" i="223"/>
  <c r="BB30" i="223"/>
  <c r="BB18" i="223"/>
  <c r="AZ97" i="223"/>
  <c r="AZ170" i="223"/>
  <c r="AZ282" i="223"/>
  <c r="AZ313" i="223"/>
  <c r="AZ72" i="223"/>
  <c r="AZ305" i="223"/>
  <c r="AZ142" i="223"/>
  <c r="AZ36" i="223"/>
  <c r="AZ296" i="223"/>
  <c r="AZ382" i="223"/>
  <c r="AZ22" i="223"/>
  <c r="AZ212" i="223"/>
  <c r="BB329" i="223"/>
  <c r="BB65" i="223"/>
  <c r="AZ320" i="223"/>
  <c r="AZ384" i="223"/>
  <c r="AZ92" i="223"/>
  <c r="AZ231" i="223"/>
  <c r="AZ221" i="223"/>
  <c r="AZ275" i="223"/>
  <c r="AZ513" i="223"/>
  <c r="AZ503" i="223"/>
  <c r="BB433" i="223"/>
  <c r="AZ280" i="223"/>
  <c r="AZ13" i="223"/>
  <c r="AZ324" i="223"/>
  <c r="AZ404" i="223"/>
  <c r="AZ49" i="223"/>
  <c r="AZ239" i="223"/>
  <c r="AZ339" i="223"/>
  <c r="AZ281" i="223"/>
  <c r="AZ406" i="223"/>
  <c r="AZ54" i="223"/>
  <c r="BB111" i="223"/>
  <c r="BB508" i="223"/>
  <c r="BB262" i="223"/>
  <c r="BB144" i="223"/>
  <c r="BB312" i="223"/>
  <c r="BB58" i="223"/>
  <c r="BB260" i="223"/>
  <c r="BB408" i="223"/>
  <c r="BB70" i="223"/>
  <c r="BB227" i="223"/>
  <c r="BB480" i="223"/>
  <c r="BB284" i="223"/>
  <c r="BB178" i="223"/>
  <c r="BB413" i="223"/>
  <c r="BB335" i="223"/>
  <c r="BB238" i="223"/>
  <c r="BB427" i="223"/>
  <c r="BB17" i="223"/>
  <c r="BB188" i="223"/>
  <c r="BB435" i="223"/>
  <c r="BB318" i="223"/>
  <c r="BB192" i="223"/>
  <c r="BB438" i="223"/>
  <c r="BB23" i="223"/>
  <c r="BB240" i="223"/>
  <c r="BB498" i="223"/>
  <c r="BB229" i="223"/>
  <c r="BB404" i="223"/>
  <c r="BB510" i="223"/>
  <c r="BB73" i="223"/>
  <c r="BB322" i="223"/>
  <c r="BB509" i="223"/>
  <c r="BB95" i="223"/>
  <c r="BB325" i="223"/>
  <c r="BB456" i="223"/>
  <c r="AZ44" i="223"/>
  <c r="AZ288" i="223"/>
  <c r="AZ374" i="223"/>
  <c r="AZ64" i="223"/>
  <c r="AZ298" i="223"/>
  <c r="AZ47" i="223"/>
  <c r="BB135" i="223"/>
  <c r="AZ433" i="223"/>
  <c r="AZ138" i="223"/>
  <c r="AZ23" i="223"/>
  <c r="AZ268" i="223"/>
  <c r="AZ443" i="223"/>
  <c r="AZ413" i="223"/>
  <c r="BB363" i="223"/>
  <c r="AZ178" i="223"/>
  <c r="AZ289" i="223"/>
  <c r="AZ61" i="223"/>
  <c r="AZ46" i="223"/>
  <c r="AZ99" i="223"/>
  <c r="AZ319" i="223"/>
  <c r="AZ217" i="223"/>
  <c r="AZ271" i="223"/>
  <c r="AZ509" i="223"/>
  <c r="AZ499" i="223"/>
  <c r="AZ94" i="223"/>
  <c r="BB22" i="223"/>
  <c r="AZ301" i="223"/>
  <c r="AZ136" i="223"/>
  <c r="AZ193" i="223"/>
  <c r="AZ304" i="223"/>
  <c r="AZ455" i="223"/>
  <c r="BB52" i="223"/>
  <c r="AZ257" i="223"/>
  <c r="AZ129" i="223"/>
  <c r="AZ207" i="223"/>
  <c r="AZ466" i="223"/>
  <c r="AZ90" i="223"/>
  <c r="AZ387" i="223"/>
  <c r="AZ321" i="223"/>
  <c r="AZ119" i="223"/>
  <c r="AZ211" i="223"/>
  <c r="AZ420" i="223"/>
  <c r="AZ473" i="223"/>
  <c r="AZ20" i="223"/>
  <c r="AZ55" i="223"/>
  <c r="AZ241" i="223"/>
  <c r="AZ273" i="223"/>
  <c r="AZ363" i="223"/>
  <c r="AZ520" i="223"/>
  <c r="BB128" i="223"/>
  <c r="BB296" i="223"/>
  <c r="BB212" i="223"/>
  <c r="BB170" i="223"/>
  <c r="BB499" i="223"/>
  <c r="BB36" i="223"/>
  <c r="BB268" i="223"/>
  <c r="BB407" i="223"/>
  <c r="BB44" i="223"/>
  <c r="BB235" i="223"/>
  <c r="BB417" i="223"/>
  <c r="BB59" i="223"/>
  <c r="BB294" i="223"/>
  <c r="BB421" i="223"/>
  <c r="BB39" i="223"/>
  <c r="BB234" i="223"/>
  <c r="BB392" i="223"/>
  <c r="BB66" i="223"/>
  <c r="BB243" i="223"/>
  <c r="BB396" i="223"/>
  <c r="BB108" i="223"/>
  <c r="BB289" i="223"/>
  <c r="BB511" i="223"/>
  <c r="BB87" i="223"/>
  <c r="BB244" i="223"/>
  <c r="BB502" i="223"/>
  <c r="BB248" i="223"/>
  <c r="BB478" i="223"/>
  <c r="BB142" i="223"/>
  <c r="BB251" i="223"/>
  <c r="BB513" i="223"/>
  <c r="AZ326" i="223"/>
  <c r="AZ199" i="223"/>
  <c r="AZ287" i="223"/>
  <c r="AZ432" i="223"/>
  <c r="BB207" i="223"/>
  <c r="AZ89" i="223"/>
  <c r="AZ223" i="223"/>
  <c r="AZ329" i="223"/>
  <c r="AZ486" i="223"/>
  <c r="AZ35" i="223"/>
  <c r="AZ102" i="223"/>
  <c r="AZ126" i="223"/>
  <c r="AZ357" i="223"/>
  <c r="AZ400" i="223"/>
  <c r="AZ14" i="223"/>
  <c r="AZ423" i="223"/>
  <c r="AZ335" i="223"/>
  <c r="BB360" i="223"/>
  <c r="AZ177" i="223"/>
  <c r="AZ356" i="223"/>
  <c r="AZ444" i="223"/>
  <c r="AZ33" i="223"/>
  <c r="BB214" i="223"/>
  <c r="AZ153" i="223"/>
  <c r="AZ189" i="223"/>
  <c r="AZ297" i="223"/>
  <c r="AZ366" i="223"/>
  <c r="BB94" i="223"/>
  <c r="AZ371" i="223"/>
  <c r="BB119" i="223"/>
  <c r="AZ37" i="223"/>
  <c r="AZ254" i="223"/>
  <c r="AZ152" i="223"/>
  <c r="AZ405" i="223"/>
  <c r="AZ474" i="223"/>
  <c r="AZ182" i="223"/>
  <c r="AZ156" i="223"/>
  <c r="AZ234" i="223"/>
  <c r="AZ347" i="223"/>
  <c r="AZ381" i="223"/>
  <c r="AZ388" i="223"/>
  <c r="AZ169" i="223"/>
  <c r="AZ41" i="223"/>
  <c r="BB274" i="223"/>
  <c r="BB136" i="223"/>
  <c r="BB327" i="223"/>
  <c r="BB333" i="223"/>
  <c r="BB223" i="223"/>
  <c r="BB373" i="223"/>
  <c r="BB55" i="223"/>
  <c r="BB173" i="223"/>
  <c r="BB377" i="223"/>
  <c r="BB81" i="223"/>
  <c r="BB272" i="223"/>
  <c r="BB381" i="223"/>
  <c r="BB77" i="223"/>
  <c r="BB184" i="223"/>
  <c r="BB388" i="223"/>
  <c r="BB146" i="223"/>
  <c r="BB346" i="223"/>
  <c r="BB439" i="223"/>
  <c r="BB20" i="223"/>
  <c r="BB349" i="223"/>
  <c r="BB447" i="223"/>
  <c r="BB163" i="223"/>
  <c r="BB355" i="223"/>
  <c r="BB213" i="223"/>
  <c r="BB221" i="223"/>
  <c r="BB293" i="223"/>
  <c r="BB458" i="223"/>
  <c r="BB115" i="223"/>
  <c r="BB380" i="223"/>
  <c r="BB462" i="223"/>
  <c r="BB105" i="223"/>
  <c r="BB304" i="223"/>
  <c r="BB482" i="223"/>
  <c r="AZ481" i="223"/>
  <c r="AZ483" i="223"/>
  <c r="AZ110" i="223"/>
  <c r="AZ118" i="223"/>
  <c r="AZ230" i="223"/>
  <c r="AZ407" i="223"/>
  <c r="AZ392" i="223"/>
  <c r="BB15" i="223"/>
  <c r="BB321" i="223"/>
  <c r="AZ337" i="223"/>
  <c r="AZ208" i="223"/>
  <c r="BB99" i="223"/>
  <c r="AZ425" i="223"/>
  <c r="AZ258" i="223"/>
  <c r="AZ500" i="223"/>
  <c r="AZ50" i="223"/>
  <c r="AZ81" i="223"/>
  <c r="AZ235" i="223"/>
  <c r="AZ336" i="223"/>
  <c r="AZ493" i="223"/>
  <c r="BB75" i="223"/>
  <c r="BB474" i="223"/>
  <c r="AZ155" i="223"/>
  <c r="AZ185" i="223"/>
  <c r="AZ293" i="223"/>
  <c r="AZ361" i="223"/>
  <c r="AZ284" i="223"/>
  <c r="AZ15" i="223"/>
  <c r="BB100" i="223"/>
  <c r="BB518" i="223"/>
  <c r="AZ452" i="223"/>
  <c r="BB102" i="223"/>
  <c r="AZ149" i="223"/>
  <c r="AZ256" i="223"/>
  <c r="AZ365" i="223"/>
  <c r="AZ348" i="223"/>
  <c r="AZ508" i="223"/>
  <c r="AZ244" i="223"/>
  <c r="BB116" i="223"/>
  <c r="AZ349" i="223"/>
  <c r="AZ330" i="223"/>
  <c r="AZ408" i="223"/>
  <c r="BB63" i="223"/>
  <c r="AZ478" i="223"/>
  <c r="AZ411" i="223"/>
  <c r="AZ412" i="223"/>
  <c r="BB101" i="223"/>
  <c r="AZ109" i="223"/>
  <c r="AZ242" i="223"/>
  <c r="AZ342" i="223"/>
  <c r="BB263" i="223"/>
  <c r="BB183" i="223"/>
  <c r="BB347" i="223"/>
  <c r="BB454" i="223"/>
  <c r="BB264" i="223"/>
  <c r="BB461" i="223"/>
  <c r="BB85" i="223"/>
  <c r="BB230" i="223"/>
  <c r="BB457" i="223"/>
  <c r="BB50" i="223"/>
  <c r="BB258" i="223"/>
  <c r="BB491" i="223"/>
  <c r="BB32" i="223"/>
  <c r="BB261" i="223"/>
  <c r="BB426" i="223"/>
  <c r="BB138" i="223"/>
  <c r="BB414" i="223"/>
  <c r="BB430" i="223"/>
  <c r="BB26" i="223"/>
  <c r="BB236" i="223"/>
  <c r="BB494" i="223"/>
  <c r="BB159" i="223"/>
  <c r="BB273" i="223"/>
  <c r="BB442" i="223"/>
  <c r="BB254" i="223"/>
  <c r="BB370" i="223"/>
  <c r="BB515" i="223"/>
  <c r="BB84" i="223"/>
  <c r="BB281" i="223"/>
  <c r="BB48" i="223"/>
  <c r="BB295" i="223"/>
  <c r="BB386" i="223"/>
  <c r="BB466" i="223"/>
  <c r="BB60" i="223"/>
  <c r="AZ492" i="223"/>
  <c r="AZ58" i="223"/>
  <c r="AZ424" i="223"/>
  <c r="AZ226" i="223"/>
  <c r="AZ125" i="223"/>
  <c r="AZ40" i="223"/>
  <c r="AZ264" i="223"/>
  <c r="AZ292" i="223"/>
  <c r="AZ378" i="223"/>
  <c r="BB42" i="223"/>
  <c r="BB276" i="223"/>
  <c r="BB97" i="223"/>
  <c r="AZ263" i="223"/>
  <c r="AZ186" i="223"/>
  <c r="AZ240" i="223"/>
  <c r="AZ441" i="223"/>
  <c r="AZ438" i="223"/>
  <c r="BB82" i="223"/>
  <c r="AZ370" i="223"/>
  <c r="AZ184" i="223"/>
  <c r="AZ409" i="223"/>
  <c r="AZ19" i="223"/>
  <c r="AZ471" i="223"/>
  <c r="AZ448" i="223"/>
  <c r="BB220" i="223"/>
  <c r="AZ437" i="223"/>
  <c r="AZ74" i="223"/>
  <c r="AZ247" i="223"/>
  <c r="AZ501" i="223"/>
  <c r="BB57" i="223"/>
  <c r="AZ70" i="223"/>
  <c r="AZ52" i="223"/>
  <c r="BB246" i="223"/>
  <c r="AZ157" i="223"/>
  <c r="AZ209" i="223"/>
  <c r="AZ180" i="223"/>
  <c r="AZ323" i="223"/>
  <c r="AZ464" i="223"/>
  <c r="AZ461" i="223"/>
  <c r="AZ73" i="223"/>
  <c r="BB47" i="223"/>
  <c r="AZ150" i="223"/>
  <c r="AZ213" i="223"/>
  <c r="AZ183" i="223"/>
  <c r="AZ468" i="223"/>
  <c r="AZ465" i="223"/>
  <c r="AZ29" i="223"/>
  <c r="BB67" i="223"/>
  <c r="AZ218" i="223"/>
  <c r="AZ488" i="223"/>
  <c r="AZ477" i="223"/>
  <c r="AZ75" i="223"/>
  <c r="BB476" i="223"/>
  <c r="BB217" i="223"/>
  <c r="BB374" i="223"/>
  <c r="BB165" i="223"/>
  <c r="BB169" i="223"/>
  <c r="BB468" i="223"/>
  <c r="BB155" i="223"/>
  <c r="BB290" i="223"/>
  <c r="BB484" i="223"/>
  <c r="BB89" i="223"/>
  <c r="BB319" i="223"/>
  <c r="BB422" i="223"/>
  <c r="BB93" i="223"/>
  <c r="BB343" i="223"/>
  <c r="BB483" i="223"/>
  <c r="BB168" i="223"/>
  <c r="BB282" i="223"/>
  <c r="BB490" i="223"/>
  <c r="BB124" i="223"/>
  <c r="BB285" i="223"/>
  <c r="BB463" i="223"/>
  <c r="BB225" i="223"/>
  <c r="BB342" i="223"/>
  <c r="BB267" i="223"/>
  <c r="BB141" i="223"/>
  <c r="BB277" i="223"/>
  <c r="BB74" i="223"/>
  <c r="BB309" i="223"/>
  <c r="BB384" i="223"/>
  <c r="BB98" i="223"/>
  <c r="BB152" i="223"/>
  <c r="BB288" i="223"/>
  <c r="BB451" i="223"/>
  <c r="BB167" i="223"/>
  <c r="AZ476" i="223"/>
  <c r="AZ132" i="223"/>
  <c r="AZ175" i="223"/>
  <c r="AZ431" i="223"/>
  <c r="AZ439" i="223"/>
  <c r="BB465" i="223"/>
  <c r="BB16" i="223"/>
  <c r="AZ310" i="223"/>
  <c r="BB53" i="223"/>
  <c r="BB196" i="223"/>
  <c r="AZ116" i="223"/>
  <c r="AZ32" i="223"/>
  <c r="AZ303" i="223"/>
  <c r="AZ389" i="223"/>
  <c r="AZ238" i="223"/>
  <c r="AZ340" i="223"/>
  <c r="AZ497" i="223"/>
  <c r="AZ16" i="223"/>
  <c r="AZ224" i="223"/>
  <c r="BB409" i="223"/>
  <c r="AZ360" i="223"/>
  <c r="AZ344" i="223"/>
  <c r="AZ57" i="223"/>
  <c r="AZ17" i="223"/>
  <c r="AZ315" i="223"/>
  <c r="AZ401" i="223"/>
  <c r="BB86" i="223"/>
  <c r="AZ277" i="223"/>
  <c r="BB434" i="223"/>
  <c r="BB299" i="223"/>
  <c r="AZ30" i="223"/>
  <c r="AZ364" i="223"/>
  <c r="AZ114" i="223"/>
  <c r="BB110" i="223"/>
  <c r="AZ485" i="223"/>
  <c r="AZ154" i="223"/>
  <c r="AZ160" i="223"/>
  <c r="AZ243" i="223"/>
  <c r="AZ350" i="223"/>
  <c r="BB151" i="223"/>
  <c r="BB72" i="223"/>
  <c r="BB242" i="223"/>
  <c r="BB416" i="223"/>
  <c r="BB13" i="223"/>
  <c r="BB226" i="223"/>
  <c r="BB444" i="223"/>
  <c r="BB107" i="223"/>
  <c r="BB378" i="223"/>
  <c r="BB475" i="223"/>
  <c r="BB172" i="223"/>
  <c r="BB394" i="223"/>
  <c r="BB479" i="223"/>
  <c r="BB121" i="223"/>
  <c r="BB411" i="223"/>
  <c r="BB455" i="223"/>
  <c r="BB383" i="223"/>
  <c r="BB337" i="223"/>
  <c r="BB459" i="223"/>
  <c r="BB191" i="223"/>
  <c r="BB348" i="223"/>
  <c r="BB516" i="223"/>
  <c r="BB176" i="223"/>
  <c r="BB310" i="223"/>
  <c r="BB49" i="223"/>
  <c r="BB201" i="223"/>
  <c r="BB345" i="223"/>
  <c r="BB21" i="223"/>
  <c r="BB91" i="223"/>
  <c r="BB506" i="223"/>
  <c r="BB255" i="223"/>
  <c r="BB209" i="223"/>
  <c r="BB401" i="223"/>
  <c r="AZ140" i="223"/>
  <c r="BB157" i="223"/>
  <c r="AZ255" i="223"/>
  <c r="AZ302" i="223"/>
  <c r="AZ430" i="223"/>
  <c r="BB29" i="223"/>
  <c r="AZ38" i="223"/>
  <c r="AZ395" i="223"/>
  <c r="AZ106" i="223"/>
  <c r="AZ122" i="223"/>
  <c r="AZ250" i="223"/>
  <c r="AZ327" i="223"/>
  <c r="AZ396" i="223"/>
  <c r="AZ60" i="223"/>
  <c r="AZ345" i="223"/>
  <c r="BB177" i="223"/>
  <c r="AZ107" i="223"/>
  <c r="AZ248" i="223"/>
  <c r="AZ210" i="223"/>
  <c r="AZ498" i="223"/>
  <c r="AZ491" i="223"/>
  <c r="BB210" i="223"/>
  <c r="AZ272" i="223"/>
  <c r="AZ447" i="223"/>
  <c r="AZ83" i="223"/>
  <c r="BB420" i="223"/>
  <c r="AZ78" i="223"/>
  <c r="AZ417" i="223"/>
  <c r="BB517" i="223"/>
  <c r="AZ151" i="223"/>
  <c r="AZ21" i="223"/>
  <c r="AZ311" i="223"/>
  <c r="AZ397" i="223"/>
  <c r="AZ165" i="223"/>
  <c r="AZ203" i="223"/>
  <c r="AZ462" i="223"/>
  <c r="AZ148" i="223"/>
  <c r="BB410" i="223"/>
  <c r="AZ229" i="223"/>
  <c r="AZ286" i="223"/>
  <c r="AZ510" i="223"/>
  <c r="BB519" i="223"/>
  <c r="AZ124" i="223"/>
  <c r="AZ253" i="223"/>
  <c r="AZ290" i="223"/>
  <c r="AZ414" i="223"/>
  <c r="AZ514" i="223"/>
  <c r="BB353" i="223"/>
  <c r="AZ415" i="223"/>
  <c r="AZ416" i="223"/>
  <c r="BB83" i="223"/>
  <c r="BB160" i="223"/>
  <c r="BB127" i="223"/>
  <c r="BB493" i="223"/>
  <c r="BB298" i="223"/>
  <c r="BB224" i="223"/>
  <c r="AZ352" i="223"/>
  <c r="AZ307" i="223"/>
  <c r="AZ196" i="223"/>
  <c r="BB31" i="223"/>
  <c r="AZ145" i="223"/>
  <c r="AZ410" i="223"/>
  <c r="AZ48" i="223"/>
  <c r="BB76" i="223"/>
  <c r="BB120" i="223"/>
  <c r="BB405" i="223"/>
  <c r="BB279" i="223"/>
  <c r="AZ202" i="223"/>
  <c r="AZ496" i="223"/>
  <c r="AZ479" i="223"/>
  <c r="BB195" i="223"/>
  <c r="BB133" i="223"/>
  <c r="AZ220" i="223"/>
  <c r="BB512" i="223"/>
  <c r="BB257" i="223"/>
  <c r="AZ490" i="223"/>
  <c r="AZ105" i="223"/>
  <c r="AZ233" i="223"/>
  <c r="AZ63" i="223"/>
  <c r="BB129" i="223"/>
  <c r="BB320" i="223"/>
  <c r="AZ133" i="223"/>
  <c r="AZ158" i="223"/>
  <c r="BB43" i="223"/>
  <c r="BB269" i="223"/>
  <c r="BB486" i="223"/>
  <c r="AZ428" i="223"/>
  <c r="AZ362" i="223"/>
  <c r="AZ87" i="223"/>
  <c r="AZ291" i="223"/>
  <c r="AZ135" i="223"/>
  <c r="AZ322" i="223"/>
  <c r="AZ469" i="223"/>
  <c r="BB507" i="223"/>
  <c r="BB250" i="223"/>
  <c r="AZ236" i="223"/>
  <c r="AZ162" i="223"/>
  <c r="AZ144" i="223"/>
  <c r="BB330" i="223"/>
  <c r="BB182" i="223"/>
  <c r="AZ123" i="223"/>
  <c r="AZ393" i="223"/>
  <c r="AZ458" i="223"/>
  <c r="BB90" i="223"/>
  <c r="AZ338" i="223"/>
  <c r="BB14" i="223"/>
  <c r="BB520" i="223"/>
  <c r="BB387" i="223"/>
  <c r="AZ98" i="223"/>
  <c r="AZ187" i="223"/>
  <c r="BB406" i="223"/>
  <c r="AZ25" i="223"/>
  <c r="BB25" i="223"/>
  <c r="AZ480" i="223"/>
  <c r="BB46" i="223"/>
  <c r="AZ84" i="223"/>
  <c r="AZ475" i="223"/>
  <c r="BB12" i="223"/>
  <c r="AZ67" i="222"/>
  <c r="AZ256" i="222"/>
  <c r="AZ19" i="222"/>
  <c r="AZ69" i="222"/>
  <c r="AZ148" i="222"/>
  <c r="AZ63" i="222"/>
  <c r="AZ242" i="222"/>
  <c r="AZ22" i="222"/>
  <c r="AZ18" i="222"/>
  <c r="AZ114" i="222"/>
  <c r="AZ37" i="222"/>
  <c r="AZ33" i="222"/>
  <c r="AZ14" i="222"/>
  <c r="AZ52" i="222"/>
  <c r="AZ165" i="222"/>
  <c r="AZ48" i="222"/>
  <c r="AZ64" i="222"/>
  <c r="AZ65" i="222"/>
  <c r="AZ12" i="222"/>
  <c r="AZ84" i="222"/>
  <c r="AZ97" i="222"/>
  <c r="AZ29" i="222"/>
  <c r="AZ41" i="222"/>
  <c r="AZ131" i="222"/>
  <c r="AZ141" i="222"/>
  <c r="AZ56" i="222"/>
  <c r="AZ46" i="222"/>
  <c r="AZ26" i="222"/>
  <c r="AZ137" i="222"/>
  <c r="AZ72" i="222"/>
  <c r="AZ99" i="222"/>
  <c r="AZ80" i="222"/>
  <c r="BB301" i="222"/>
  <c r="BB267" i="222"/>
  <c r="BB127" i="222"/>
  <c r="BB335" i="222"/>
  <c r="BB23" i="222"/>
  <c r="BB166" i="222"/>
  <c r="BB398" i="222"/>
  <c r="BB452" i="222"/>
  <c r="BB54" i="222"/>
  <c r="BB444" i="222"/>
  <c r="AZ355" i="222"/>
  <c r="AZ445" i="222"/>
  <c r="AZ423" i="222"/>
  <c r="BB347" i="222"/>
  <c r="BB405" i="222"/>
  <c r="BB108" i="222"/>
  <c r="BB243" i="222"/>
  <c r="BB424" i="222"/>
  <c r="AZ49" i="222"/>
  <c r="AZ115" i="222"/>
  <c r="AZ282" i="222"/>
  <c r="AZ389" i="222"/>
  <c r="AZ456" i="222"/>
  <c r="BB242" i="222"/>
  <c r="BB455" i="222"/>
  <c r="AZ327" i="222"/>
  <c r="AZ452" i="222"/>
  <c r="BB205" i="222"/>
  <c r="BB291" i="222"/>
  <c r="BB508" i="222"/>
  <c r="BB325" i="222"/>
  <c r="AZ344" i="222"/>
  <c r="AZ257" i="222"/>
  <c r="AZ508" i="222"/>
  <c r="BB144" i="222"/>
  <c r="BB373" i="222"/>
  <c r="AZ301" i="222"/>
  <c r="AZ20" i="222"/>
  <c r="AZ338" i="222"/>
  <c r="AZ459" i="222"/>
  <c r="BB78" i="222"/>
  <c r="BB285" i="222"/>
  <c r="BB516" i="222"/>
  <c r="AZ433" i="222"/>
  <c r="BB77" i="222"/>
  <c r="AZ169" i="222"/>
  <c r="AZ414" i="222"/>
  <c r="BB187" i="222"/>
  <c r="BB434" i="222"/>
  <c r="BB75" i="222"/>
  <c r="AZ346" i="222"/>
  <c r="AZ199" i="222"/>
  <c r="BB191" i="222"/>
  <c r="BB491" i="222"/>
  <c r="BB102" i="222"/>
  <c r="AZ273" i="222"/>
  <c r="AZ272" i="222"/>
  <c r="AZ405" i="222"/>
  <c r="BB84" i="222"/>
  <c r="BB331" i="222"/>
  <c r="BB478" i="222"/>
  <c r="BB337" i="222"/>
  <c r="BB58" i="222"/>
  <c r="AZ184" i="222"/>
  <c r="AZ224" i="222"/>
  <c r="AZ377" i="222"/>
  <c r="AZ425" i="222"/>
  <c r="BB202" i="222"/>
  <c r="BB499" i="222"/>
  <c r="AZ416" i="222"/>
  <c r="AZ128" i="222"/>
  <c r="AZ413" i="222"/>
  <c r="BB107" i="222"/>
  <c r="BB321" i="222"/>
  <c r="BB188" i="222"/>
  <c r="BB42" i="222"/>
  <c r="BB182" i="222"/>
  <c r="BB115" i="222"/>
  <c r="BB146" i="222"/>
  <c r="BB121" i="222"/>
  <c r="BB252" i="222"/>
  <c r="BB501" i="222"/>
  <c r="BB13" i="222"/>
  <c r="BB50" i="222"/>
  <c r="AZ106" i="222"/>
  <c r="AZ157" i="222"/>
  <c r="AZ179" i="222"/>
  <c r="AZ304" i="222"/>
  <c r="AZ502" i="222"/>
  <c r="AZ472" i="222"/>
  <c r="BB286" i="222"/>
  <c r="BB427" i="222"/>
  <c r="AZ75" i="222"/>
  <c r="BB26" i="222"/>
  <c r="AZ163" i="222"/>
  <c r="AZ203" i="222"/>
  <c r="AZ240" i="222"/>
  <c r="AZ381" i="222"/>
  <c r="BB122" i="222"/>
  <c r="BB447" i="222"/>
  <c r="BB397" i="222"/>
  <c r="AZ200" i="222"/>
  <c r="AZ431" i="222"/>
  <c r="BB263" i="222"/>
  <c r="BB465" i="222"/>
  <c r="BB235" i="222"/>
  <c r="AZ145" i="222"/>
  <c r="AZ336" i="222"/>
  <c r="AZ400" i="222"/>
  <c r="AZ501" i="222"/>
  <c r="BB140" i="222"/>
  <c r="BB330" i="222"/>
  <c r="BB454" i="222"/>
  <c r="BB389" i="222"/>
  <c r="BB76" i="222"/>
  <c r="AZ101" i="222"/>
  <c r="AZ384" i="222"/>
  <c r="BB203" i="222"/>
  <c r="BB409" i="222"/>
  <c r="AZ261" i="222"/>
  <c r="AZ512" i="222"/>
  <c r="BB112" i="222"/>
  <c r="BB315" i="222"/>
  <c r="BB507" i="222"/>
  <c r="BB184" i="222"/>
  <c r="BB71" i="222"/>
  <c r="AZ223" i="222"/>
  <c r="AZ226" i="222"/>
  <c r="AZ292" i="222"/>
  <c r="AZ463" i="222"/>
  <c r="BB228" i="222"/>
  <c r="BB255" i="222"/>
  <c r="BB468" i="222"/>
  <c r="AZ417" i="222"/>
  <c r="BB123" i="222"/>
  <c r="AZ271" i="222"/>
  <c r="AZ268" i="222"/>
  <c r="AZ520" i="222"/>
  <c r="BB92" i="222"/>
  <c r="BB282" i="222"/>
  <c r="BB410" i="222"/>
  <c r="BB111" i="222"/>
  <c r="BB44" i="222"/>
  <c r="AZ120" i="222"/>
  <c r="AZ399" i="222"/>
  <c r="BB99" i="222"/>
  <c r="BB310" i="222"/>
  <c r="BB462" i="222"/>
  <c r="BB489" i="222"/>
  <c r="BB72" i="222"/>
  <c r="AZ216" i="222"/>
  <c r="AZ275" i="222"/>
  <c r="AZ478" i="222"/>
  <c r="BB67" i="222"/>
  <c r="BB319" i="222"/>
  <c r="BB414" i="222"/>
  <c r="BB120" i="222"/>
  <c r="BB14" i="222"/>
  <c r="AZ290" i="222"/>
  <c r="BB53" i="222"/>
  <c r="BB149" i="222"/>
  <c r="BB56" i="222"/>
  <c r="BB30" i="222"/>
  <c r="BB66" i="222"/>
  <c r="BB189" i="222"/>
  <c r="BB309" i="222"/>
  <c r="BB496" i="222"/>
  <c r="BB57" i="222"/>
  <c r="BB37" i="222"/>
  <c r="BB241" i="222"/>
  <c r="BB376" i="222"/>
  <c r="AZ175" i="222"/>
  <c r="BB85" i="222"/>
  <c r="AZ444" i="222"/>
  <c r="BB132" i="222"/>
  <c r="BB354" i="222"/>
  <c r="BB502" i="222"/>
  <c r="BB39" i="222"/>
  <c r="AZ117" i="222"/>
  <c r="AZ190" i="222"/>
  <c r="AZ312" i="222"/>
  <c r="AZ513" i="222"/>
  <c r="AZ480" i="222"/>
  <c r="BB260" i="222"/>
  <c r="BB426" i="222"/>
  <c r="BB443" i="222"/>
  <c r="AZ94" i="222"/>
  <c r="AZ380" i="222"/>
  <c r="BB194" i="222"/>
  <c r="BB375" i="222"/>
  <c r="BB52" i="222"/>
  <c r="AZ118" i="222"/>
  <c r="BB22" i="222"/>
  <c r="AZ296" i="222"/>
  <c r="AZ306" i="222"/>
  <c r="AZ360" i="222"/>
  <c r="BB143" i="222"/>
  <c r="BB435" i="222"/>
  <c r="AZ401" i="222"/>
  <c r="AZ231" i="222"/>
  <c r="BB55" i="222"/>
  <c r="AZ105" i="222"/>
  <c r="AZ258" i="222"/>
  <c r="AZ387" i="222"/>
  <c r="BB305" i="222"/>
  <c r="BB356" i="222"/>
  <c r="BB63" i="222"/>
  <c r="BB210" i="222"/>
  <c r="AZ16" i="222"/>
  <c r="AZ342" i="222"/>
  <c r="BB94" i="222"/>
  <c r="BB292" i="222"/>
  <c r="BB467" i="222"/>
  <c r="BB125" i="222"/>
  <c r="BB47" i="222"/>
  <c r="AZ116" i="222"/>
  <c r="AZ395" i="222"/>
  <c r="BB152" i="222"/>
  <c r="BB297" i="222"/>
  <c r="BB438" i="222"/>
  <c r="BB277" i="222"/>
  <c r="AZ126" i="222"/>
  <c r="AZ251" i="222"/>
  <c r="AZ325" i="222"/>
  <c r="AZ379" i="222"/>
  <c r="BB156" i="222"/>
  <c r="BB348" i="222"/>
  <c r="BB519" i="222"/>
  <c r="BB505" i="222"/>
  <c r="BB90" i="222"/>
  <c r="AZ354" i="222"/>
  <c r="AZ353" i="222"/>
  <c r="BB83" i="222"/>
  <c r="BB195" i="222"/>
  <c r="BB171" i="222"/>
  <c r="BB119" i="222"/>
  <c r="BB82" i="222"/>
  <c r="BB355" i="222"/>
  <c r="AZ155" i="222"/>
  <c r="BB95" i="222"/>
  <c r="AZ159" i="222"/>
  <c r="AZ237" i="222"/>
  <c r="AZ370" i="222"/>
  <c r="AZ122" i="222"/>
  <c r="BB238" i="222"/>
  <c r="BB448" i="222"/>
  <c r="AZ39" i="222"/>
  <c r="AZ303" i="222"/>
  <c r="AZ378" i="222"/>
  <c r="AZ493" i="222"/>
  <c r="BB177" i="222"/>
  <c r="BB280" i="222"/>
  <c r="BB497" i="222"/>
  <c r="BB18" i="222"/>
  <c r="AZ197" i="222"/>
  <c r="BB221" i="222"/>
  <c r="BB449" i="222"/>
  <c r="BB49" i="222"/>
  <c r="AZ61" i="222"/>
  <c r="AZ269" i="222"/>
  <c r="AZ302" i="222"/>
  <c r="AZ356" i="222"/>
  <c r="BB190" i="222"/>
  <c r="BB369" i="222"/>
  <c r="AZ102" i="222"/>
  <c r="AZ51" i="222"/>
  <c r="AZ158" i="222"/>
  <c r="AZ443" i="222"/>
  <c r="BB234" i="222"/>
  <c r="BB476" i="222"/>
  <c r="BB174" i="222"/>
  <c r="AZ309" i="222"/>
  <c r="AZ310" i="222"/>
  <c r="AZ364" i="222"/>
  <c r="BB141" i="222"/>
  <c r="BB299" i="222"/>
  <c r="BB518" i="222"/>
  <c r="AZ263" i="222"/>
  <c r="AZ265" i="222"/>
  <c r="AZ516" i="222"/>
  <c r="BB88" i="222"/>
  <c r="BB302" i="222"/>
  <c r="BB520" i="222"/>
  <c r="BB344" i="222"/>
  <c r="AZ44" i="222"/>
  <c r="AZ212" i="222"/>
  <c r="AZ321" i="222"/>
  <c r="AZ375" i="222"/>
  <c r="BB106" i="222"/>
  <c r="BB322" i="222"/>
  <c r="BB475" i="222"/>
  <c r="BB350" i="222"/>
  <c r="AZ176" i="222"/>
  <c r="AZ462" i="222"/>
  <c r="BB110" i="222"/>
  <c r="BB459" i="222"/>
  <c r="BB65" i="222"/>
  <c r="AZ107" i="222"/>
  <c r="AZ233" i="222"/>
  <c r="AZ276" i="222"/>
  <c r="AZ326" i="222"/>
  <c r="BB103" i="222"/>
  <c r="BB341" i="222"/>
  <c r="BB483" i="222"/>
  <c r="BB372" i="222"/>
  <c r="AZ100" i="222"/>
  <c r="AZ255" i="222"/>
  <c r="AZ386" i="222"/>
  <c r="BB192" i="222"/>
  <c r="BB400" i="222"/>
  <c r="BB131" i="222"/>
  <c r="BB165" i="222"/>
  <c r="BB197" i="222"/>
  <c r="BB61" i="222"/>
  <c r="BB437" i="222"/>
  <c r="BB139" i="222"/>
  <c r="BB274" i="222"/>
  <c r="BB231" i="222"/>
  <c r="AZ43" i="222"/>
  <c r="AZ196" i="222"/>
  <c r="AZ440" i="222"/>
  <c r="BB214" i="222"/>
  <c r="BB442" i="222"/>
  <c r="AZ86" i="222"/>
  <c r="AZ372" i="222"/>
  <c r="BB128" i="222"/>
  <c r="BB363" i="222"/>
  <c r="BB485" i="222"/>
  <c r="AZ35" i="222"/>
  <c r="AZ207" i="222"/>
  <c r="AZ243" i="222"/>
  <c r="AZ403" i="222"/>
  <c r="BB134" i="222"/>
  <c r="BB257" i="222"/>
  <c r="BB509" i="222"/>
  <c r="AZ42" i="222"/>
  <c r="AZ154" i="222"/>
  <c r="AZ439" i="222"/>
  <c r="BB219" i="222"/>
  <c r="BB407" i="222"/>
  <c r="AZ245" i="222"/>
  <c r="AZ74" i="222"/>
  <c r="AZ210" i="222"/>
  <c r="AZ348" i="222"/>
  <c r="BB223" i="222"/>
  <c r="BB460" i="222"/>
  <c r="AZ477" i="222"/>
  <c r="AZ34" i="222"/>
  <c r="AZ162" i="222"/>
  <c r="AZ447" i="222"/>
  <c r="BB175" i="222"/>
  <c r="BB343" i="222"/>
  <c r="AZ259" i="222"/>
  <c r="AZ505" i="222"/>
  <c r="BB51" i="222"/>
  <c r="AZ109" i="222"/>
  <c r="AZ391" i="222"/>
  <c r="BB145" i="222"/>
  <c r="BB371" i="222"/>
  <c r="BB511" i="222"/>
  <c r="BB418" i="222"/>
  <c r="AZ172" i="222"/>
  <c r="AZ458" i="222"/>
  <c r="BB159" i="222"/>
  <c r="BB386" i="222"/>
  <c r="BB474" i="222"/>
  <c r="BB477" i="222"/>
  <c r="BB138" i="222"/>
  <c r="AZ89" i="222"/>
  <c r="AZ225" i="222"/>
  <c r="AZ324" i="222"/>
  <c r="BB163" i="222"/>
  <c r="BB392" i="222"/>
  <c r="BB12" i="222"/>
  <c r="AZ103" i="222"/>
  <c r="AZ124" i="222"/>
  <c r="AZ409" i="222"/>
  <c r="BB160" i="222"/>
  <c r="BB265" i="222"/>
  <c r="BB482" i="222"/>
  <c r="BB213" i="222"/>
  <c r="AZ434" i="222"/>
  <c r="AZ412" i="222"/>
  <c r="BB293" i="222"/>
  <c r="BB365" i="222"/>
  <c r="BB233" i="222"/>
  <c r="BB36" i="222"/>
  <c r="BB70" i="222"/>
  <c r="BB227" i="222"/>
  <c r="BB323" i="222"/>
  <c r="BB15" i="222"/>
  <c r="AZ260" i="222"/>
  <c r="AZ298" i="222"/>
  <c r="AZ352" i="222"/>
  <c r="AZ489" i="222"/>
  <c r="BB180" i="222"/>
  <c r="BB237" i="222"/>
  <c r="BB422" i="222"/>
  <c r="AZ441" i="222"/>
  <c r="BB167" i="222"/>
  <c r="AZ244" i="222"/>
  <c r="AZ295" i="222"/>
  <c r="AZ345" i="222"/>
  <c r="BB251" i="222"/>
  <c r="BB360" i="222"/>
  <c r="AZ36" i="222"/>
  <c r="AZ189" i="222"/>
  <c r="AZ448" i="222"/>
  <c r="BB126" i="222"/>
  <c r="BB303" i="222"/>
  <c r="BB492" i="222"/>
  <c r="AZ25" i="222"/>
  <c r="AZ70" i="222"/>
  <c r="AZ206" i="222"/>
  <c r="AZ340" i="222"/>
  <c r="AZ397" i="222"/>
  <c r="BB248" i="222"/>
  <c r="BB433" i="222"/>
  <c r="AZ187" i="222"/>
  <c r="AZ407" i="222"/>
  <c r="AZ500" i="222"/>
  <c r="BB261" i="222"/>
  <c r="BB517" i="222"/>
  <c r="BB220" i="222"/>
  <c r="AZ21" i="222"/>
  <c r="AZ78" i="222"/>
  <c r="AZ214" i="222"/>
  <c r="BB151" i="222"/>
  <c r="BB377" i="222"/>
  <c r="BB29" i="222"/>
  <c r="AZ314" i="222"/>
  <c r="AZ371" i="222"/>
  <c r="BB264" i="222"/>
  <c r="BB383" i="222"/>
  <c r="BB46" i="222"/>
  <c r="BB471" i="222"/>
  <c r="AZ17" i="222"/>
  <c r="AZ85" i="222"/>
  <c r="AZ221" i="222"/>
  <c r="AZ320" i="222"/>
  <c r="BB170" i="222"/>
  <c r="BB306" i="222"/>
  <c r="BB458" i="222"/>
  <c r="AZ426" i="222"/>
  <c r="AZ519" i="222"/>
  <c r="BB209" i="222"/>
  <c r="BB417" i="222"/>
  <c r="AZ40" i="222"/>
  <c r="AZ227" i="222"/>
  <c r="AZ333" i="222"/>
  <c r="BB101" i="222"/>
  <c r="BB59" i="222"/>
  <c r="BB34" i="222"/>
  <c r="BB157" i="222"/>
  <c r="BB19" i="222"/>
  <c r="BB218" i="222"/>
  <c r="BB423" i="222"/>
  <c r="BB100" i="222"/>
  <c r="AZ82" i="222"/>
  <c r="AZ365" i="222"/>
  <c r="BB118" i="222"/>
  <c r="BB359" i="222"/>
  <c r="BB393" i="222"/>
  <c r="BB364" i="222"/>
  <c r="BB64" i="222"/>
  <c r="AZ143" i="222"/>
  <c r="AZ428" i="222"/>
  <c r="BB208" i="222"/>
  <c r="BB394" i="222"/>
  <c r="AZ311" i="222"/>
  <c r="AZ382" i="222"/>
  <c r="AZ497" i="222"/>
  <c r="BB173" i="222"/>
  <c r="BB328" i="222"/>
  <c r="BB32" i="222"/>
  <c r="AZ133" i="222"/>
  <c r="AZ496" i="222"/>
  <c r="BB211" i="222"/>
  <c r="BB387" i="222"/>
  <c r="AZ38" i="222"/>
  <c r="AZ288" i="222"/>
  <c r="AZ123" i="222"/>
  <c r="AZ315" i="222"/>
  <c r="AZ464" i="222"/>
  <c r="BB269" i="222"/>
  <c r="BB512" i="222"/>
  <c r="BB278" i="222"/>
  <c r="AZ111" i="222"/>
  <c r="AZ358" i="222"/>
  <c r="AZ411" i="222"/>
  <c r="AZ507" i="222"/>
  <c r="BB254" i="222"/>
  <c r="BB411" i="222"/>
  <c r="BB69" i="222"/>
  <c r="AZ267" i="222"/>
  <c r="AZ47" i="222"/>
  <c r="AZ185" i="222"/>
  <c r="AZ168" i="222"/>
  <c r="AZ451" i="222"/>
  <c r="BB155" i="222"/>
  <c r="BB381" i="222"/>
  <c r="AZ50" i="222"/>
  <c r="BB259" i="222"/>
  <c r="AZ422" i="222"/>
  <c r="AZ515" i="222"/>
  <c r="BB158" i="222"/>
  <c r="BB340" i="222"/>
  <c r="BB515" i="222"/>
  <c r="AZ454" i="222"/>
  <c r="AZ91" i="222"/>
  <c r="AZ142" i="222"/>
  <c r="AZ392" i="222"/>
  <c r="AZ285" i="222"/>
  <c r="AZ483" i="222"/>
  <c r="AZ457" i="222"/>
  <c r="BB162" i="222"/>
  <c r="BB357" i="222"/>
  <c r="AZ174" i="222"/>
  <c r="AZ15" i="222"/>
  <c r="AZ180" i="222"/>
  <c r="AZ383" i="222"/>
  <c r="AZ466" i="222"/>
  <c r="BB168" i="222"/>
  <c r="BB358" i="222"/>
  <c r="BB273" i="222"/>
  <c r="BB503" i="222"/>
  <c r="BB318" i="222"/>
  <c r="BB109" i="222"/>
  <c r="BB148" i="222"/>
  <c r="BB169" i="222"/>
  <c r="BB206" i="222"/>
  <c r="BB391" i="222"/>
  <c r="BB17" i="222"/>
  <c r="AZ337" i="222"/>
  <c r="AZ178" i="222"/>
  <c r="AZ241" i="222"/>
  <c r="AZ291" i="222"/>
  <c r="AZ341" i="222"/>
  <c r="BB216" i="222"/>
  <c r="BB390" i="222"/>
  <c r="BB498" i="222"/>
  <c r="BB494" i="222"/>
  <c r="AZ32" i="222"/>
  <c r="AZ59" i="222"/>
  <c r="AZ195" i="222"/>
  <c r="AZ318" i="222"/>
  <c r="BB236" i="222"/>
  <c r="BB441" i="222"/>
  <c r="BB201" i="222"/>
  <c r="AZ58" i="222"/>
  <c r="AZ90" i="222"/>
  <c r="AZ376" i="222"/>
  <c r="BB136" i="222"/>
  <c r="BB287" i="222"/>
  <c r="AZ104" i="222"/>
  <c r="AZ239" i="222"/>
  <c r="AZ119" i="222"/>
  <c r="AZ294" i="222"/>
  <c r="AZ396" i="222"/>
  <c r="AZ460" i="222"/>
  <c r="BB304" i="222"/>
  <c r="BB472" i="222"/>
  <c r="AZ332" i="222"/>
  <c r="AZ438" i="222"/>
  <c r="BB312" i="222"/>
  <c r="BB500" i="222"/>
  <c r="BB425" i="222"/>
  <c r="AZ76" i="222"/>
  <c r="AZ127" i="222"/>
  <c r="AZ374" i="222"/>
  <c r="AZ468" i="222"/>
  <c r="AZ442" i="222"/>
  <c r="BB150" i="222"/>
  <c r="BB439" i="222"/>
  <c r="AZ81" i="222"/>
  <c r="AZ217" i="222"/>
  <c r="AZ313" i="222"/>
  <c r="BB320" i="222"/>
  <c r="BB413" i="222"/>
  <c r="BB86" i="222"/>
  <c r="AZ87" i="222"/>
  <c r="AZ138" i="222"/>
  <c r="AZ322" i="222"/>
  <c r="AZ479" i="222"/>
  <c r="AZ450" i="222"/>
  <c r="BB185" i="222"/>
  <c r="BB404" i="222"/>
  <c r="AZ286" i="222"/>
  <c r="AZ23" i="222"/>
  <c r="BB256" i="222"/>
  <c r="BB506" i="222"/>
  <c r="AZ234" i="222"/>
  <c r="AZ13" i="222"/>
  <c r="AZ93" i="222"/>
  <c r="AZ229" i="222"/>
  <c r="AZ367" i="222"/>
  <c r="BB362" i="222"/>
  <c r="BB332" i="222"/>
  <c r="AZ238" i="222"/>
  <c r="AZ152" i="222"/>
  <c r="AZ151" i="222"/>
  <c r="BB284" i="222"/>
  <c r="BB488" i="222"/>
  <c r="BB27" i="222"/>
  <c r="BB21" i="222"/>
  <c r="BB240" i="222"/>
  <c r="BB480" i="222"/>
  <c r="BB403" i="222"/>
  <c r="AZ139" i="222"/>
  <c r="AZ424" i="222"/>
  <c r="BB129" i="222"/>
  <c r="BB276" i="222"/>
  <c r="BB493" i="222"/>
  <c r="BB48" i="222"/>
  <c r="AZ404" i="222"/>
  <c r="AZ485" i="222"/>
  <c r="BB298" i="222"/>
  <c r="BB429" i="222"/>
  <c r="BB420" i="222"/>
  <c r="AZ247" i="222"/>
  <c r="AZ299" i="222"/>
  <c r="AZ349" i="222"/>
  <c r="BB179" i="222"/>
  <c r="BB367" i="222"/>
  <c r="BB35" i="222"/>
  <c r="AZ435" i="222"/>
  <c r="BB225" i="222"/>
  <c r="BB469" i="222"/>
  <c r="AZ361" i="222"/>
  <c r="BB31" i="222"/>
  <c r="AZ125" i="222"/>
  <c r="AZ279" i="222"/>
  <c r="AZ319" i="222"/>
  <c r="AZ491" i="222"/>
  <c r="BB229" i="222"/>
  <c r="AZ471" i="222"/>
  <c r="BB24" i="222"/>
  <c r="AZ335" i="222"/>
  <c r="BB308" i="222"/>
  <c r="BB395" i="222"/>
  <c r="AZ192" i="222"/>
  <c r="BB98" i="222"/>
  <c r="AZ415" i="222"/>
  <c r="AZ511" i="222"/>
  <c r="BB154" i="222"/>
  <c r="BB457" i="222"/>
  <c r="AZ27" i="222"/>
  <c r="AZ488" i="222"/>
  <c r="BB245" i="222"/>
  <c r="BB388" i="222"/>
  <c r="AZ140" i="222"/>
  <c r="AZ220" i="222"/>
  <c r="AZ506" i="222"/>
  <c r="BB230" i="222"/>
  <c r="BB495" i="222"/>
  <c r="AZ305" i="222"/>
  <c r="AZ430" i="222"/>
  <c r="AZ408" i="222"/>
  <c r="BB172" i="222"/>
  <c r="BB396" i="222"/>
  <c r="AZ188" i="222"/>
  <c r="AZ339" i="222"/>
  <c r="AZ429" i="222"/>
  <c r="BB329" i="222"/>
  <c r="BB382" i="222"/>
  <c r="BB176" i="222"/>
  <c r="BB250" i="222"/>
  <c r="BB178" i="222"/>
  <c r="BB207" i="222"/>
  <c r="BB104" i="222"/>
  <c r="BB281" i="222"/>
  <c r="BB401" i="222"/>
  <c r="BB60" i="222"/>
  <c r="AZ469" i="222"/>
  <c r="AZ71" i="222"/>
  <c r="AZ248" i="222"/>
  <c r="AZ191" i="222"/>
  <c r="AZ284" i="222"/>
  <c r="BB124" i="222"/>
  <c r="BB333" i="222"/>
  <c r="BB481" i="222"/>
  <c r="AZ53" i="222"/>
  <c r="AZ112" i="222"/>
  <c r="AZ252" i="222"/>
  <c r="BB247" i="222"/>
  <c r="BB380" i="222"/>
  <c r="AZ156" i="222"/>
  <c r="AZ55" i="222"/>
  <c r="AZ150" i="222"/>
  <c r="AZ432" i="222"/>
  <c r="BB135" i="222"/>
  <c r="BB366" i="222"/>
  <c r="AZ359" i="222"/>
  <c r="AZ121" i="222"/>
  <c r="AZ194" i="222"/>
  <c r="AZ316" i="222"/>
  <c r="AZ517" i="222"/>
  <c r="AZ484" i="222"/>
  <c r="BB262" i="222"/>
  <c r="BB428" i="222"/>
  <c r="AZ518" i="222"/>
  <c r="AZ201" i="222"/>
  <c r="AZ406" i="222"/>
  <c r="BB311" i="222"/>
  <c r="AZ60" i="222"/>
  <c r="BB81" i="222"/>
  <c r="AZ129" i="222"/>
  <c r="AZ281" i="222"/>
  <c r="AZ205" i="222"/>
  <c r="AZ323" i="222"/>
  <c r="AZ495" i="222"/>
  <c r="BB279" i="222"/>
  <c r="BB406" i="222"/>
  <c r="AZ388" i="222"/>
  <c r="AZ30" i="222"/>
  <c r="AZ83" i="222"/>
  <c r="AZ134" i="222"/>
  <c r="AZ278" i="222"/>
  <c r="AZ475" i="222"/>
  <c r="AZ446" i="222"/>
  <c r="BB239" i="222"/>
  <c r="BB399" i="222"/>
  <c r="AZ135" i="222"/>
  <c r="AZ136" i="222"/>
  <c r="AZ213" i="222"/>
  <c r="AZ503" i="222"/>
  <c r="BB324" i="222"/>
  <c r="BB415" i="222"/>
  <c r="AZ297" i="222"/>
  <c r="AZ88" i="222"/>
  <c r="AZ177" i="222"/>
  <c r="BD177" i="222" s="1"/>
  <c r="AZ369" i="222"/>
  <c r="AZ421" i="222"/>
  <c r="BB258" i="222"/>
  <c r="BB412" i="222"/>
  <c r="AZ95" i="222"/>
  <c r="AZ146" i="222"/>
  <c r="AZ167" i="222"/>
  <c r="AZ289" i="222"/>
  <c r="AZ490" i="222"/>
  <c r="AZ461" i="222"/>
  <c r="BB193" i="222"/>
  <c r="BB421" i="222"/>
  <c r="BB74" i="222"/>
  <c r="AZ277" i="222"/>
  <c r="AZ482" i="222"/>
  <c r="AZ160" i="222"/>
  <c r="BB336" i="222"/>
  <c r="BB490" i="222"/>
  <c r="BB68" i="222"/>
  <c r="BB153" i="222"/>
  <c r="BB40" i="222"/>
  <c r="BB161" i="222"/>
  <c r="BB73" i="222"/>
  <c r="BB378" i="222"/>
  <c r="BB430" i="222"/>
  <c r="BB97" i="222"/>
  <c r="BB25" i="222"/>
  <c r="AZ398" i="222"/>
  <c r="AZ481" i="222"/>
  <c r="BB224" i="222"/>
  <c r="BB345" i="222"/>
  <c r="BB199" i="222"/>
  <c r="AZ166" i="222"/>
  <c r="AZ373" i="222"/>
  <c r="AZ449" i="222"/>
  <c r="AZ427" i="222"/>
  <c r="BB244" i="222"/>
  <c r="BB446" i="222"/>
  <c r="AZ66" i="222"/>
  <c r="AZ202" i="222"/>
  <c r="AZ393" i="222"/>
  <c r="BB290" i="222"/>
  <c r="BB431" i="222"/>
  <c r="AZ328" i="222"/>
  <c r="AZ204" i="222"/>
  <c r="BB307" i="222"/>
  <c r="BB456" i="222"/>
  <c r="AZ77" i="222"/>
  <c r="AZ264" i="222"/>
  <c r="AZ218" i="222"/>
  <c r="BB246" i="222"/>
  <c r="BB346" i="222"/>
  <c r="BB87" i="222"/>
  <c r="AZ73" i="222"/>
  <c r="AZ410" i="222"/>
  <c r="BB222" i="222"/>
  <c r="BB432" i="222"/>
  <c r="AZ420" i="222"/>
  <c r="BB226" i="222"/>
  <c r="BB484" i="222"/>
  <c r="AZ287" i="222"/>
  <c r="BB93" i="222"/>
  <c r="AZ173" i="222"/>
  <c r="AZ362" i="222"/>
  <c r="AZ418" i="222"/>
  <c r="BB253" i="222"/>
  <c r="BB353" i="222"/>
  <c r="AZ253" i="222"/>
  <c r="AZ270" i="222"/>
  <c r="AZ474" i="222"/>
  <c r="BB294" i="222"/>
  <c r="BB440" i="222"/>
  <c r="AZ394" i="222"/>
  <c r="AZ68" i="222"/>
  <c r="BB288" i="222"/>
  <c r="BB361" i="222"/>
  <c r="AZ347" i="222"/>
  <c r="BB105" i="222"/>
  <c r="AZ254" i="222"/>
  <c r="AZ366" i="222"/>
  <c r="AZ357" i="222"/>
  <c r="BB349" i="222"/>
  <c r="BB486" i="222"/>
  <c r="AZ509" i="222"/>
  <c r="AZ246" i="222"/>
  <c r="BB466" i="222"/>
  <c r="BB473" i="222"/>
  <c r="AZ514" i="222"/>
  <c r="BB91" i="222"/>
  <c r="BB41" i="222"/>
  <c r="AZ153" i="222"/>
  <c r="AZ222" i="222"/>
  <c r="BB16" i="222"/>
  <c r="AZ230" i="222"/>
  <c r="AZ235" i="222"/>
  <c r="AZ363" i="222"/>
  <c r="AZ494" i="222"/>
  <c r="AZ343" i="222"/>
  <c r="BB200" i="222"/>
  <c r="AZ262" i="222"/>
  <c r="BB20" i="222"/>
  <c r="BB142" i="222"/>
  <c r="AZ98" i="222"/>
  <c r="BB270" i="222"/>
  <c r="BB445" i="222"/>
  <c r="BB416" i="222"/>
  <c r="BB38" i="222"/>
  <c r="AZ161" i="222"/>
  <c r="AZ492" i="222"/>
  <c r="AZ31" i="222"/>
  <c r="BB33" i="222"/>
  <c r="AZ329" i="222"/>
  <c r="AZ350" i="222"/>
  <c r="AZ510" i="222"/>
  <c r="BB196" i="222"/>
  <c r="BB451" i="222"/>
  <c r="AZ108" i="222"/>
  <c r="BB43" i="222"/>
  <c r="AZ455" i="222"/>
  <c r="BB183" i="222"/>
  <c r="AZ499" i="222"/>
  <c r="AZ193" i="222"/>
  <c r="AZ183" i="222"/>
  <c r="AZ293" i="222"/>
  <c r="BB116" i="222"/>
  <c r="BB186" i="222"/>
  <c r="AZ92" i="222"/>
  <c r="BB272" i="222"/>
  <c r="AZ308" i="222"/>
  <c r="AZ211" i="222"/>
  <c r="BB463" i="222"/>
  <c r="BB296" i="222"/>
  <c r="BB316" i="222"/>
  <c r="BB313" i="222"/>
  <c r="BB374" i="222"/>
  <c r="BB275" i="222"/>
  <c r="BB339" i="222"/>
  <c r="BB89" i="222"/>
  <c r="BB212" i="222"/>
  <c r="AZ182" i="222"/>
  <c r="BB289" i="222"/>
  <c r="AZ236" i="222"/>
  <c r="BB450" i="222"/>
  <c r="BB479" i="222"/>
  <c r="BB117" i="222"/>
  <c r="AZ57" i="222"/>
  <c r="AZ171" i="222"/>
  <c r="BB352" i="222"/>
  <c r="BB326" i="222"/>
  <c r="AZ476" i="222"/>
  <c r="BB384" i="222"/>
  <c r="BB114" i="222"/>
  <c r="AZ24" i="222"/>
  <c r="AZ437" i="222"/>
  <c r="AZ132" i="222"/>
  <c r="BB408" i="222"/>
  <c r="BB271" i="222"/>
  <c r="AZ473" i="222"/>
  <c r="BB268" i="222"/>
  <c r="AZ110" i="222"/>
  <c r="BB338" i="222"/>
  <c r="AZ274" i="222"/>
  <c r="AZ209" i="222"/>
  <c r="AZ307" i="222"/>
  <c r="AZ170" i="222"/>
  <c r="AZ144" i="222"/>
  <c r="BB370" i="222"/>
  <c r="AZ228" i="222"/>
  <c r="AZ330" i="222"/>
  <c r="BB327" i="222"/>
  <c r="AZ250" i="222"/>
  <c r="BB133" i="222"/>
  <c r="AZ219" i="222"/>
  <c r="BB204" i="222"/>
  <c r="BB217" i="222"/>
  <c r="BB513" i="222"/>
  <c r="AZ331" i="222"/>
  <c r="AZ467" i="222"/>
  <c r="AZ486" i="222"/>
  <c r="BB314" i="222"/>
  <c r="AZ54" i="222"/>
  <c r="AZ149" i="222"/>
  <c r="AZ465" i="222"/>
  <c r="BB342" i="222"/>
  <c r="AZ280" i="222"/>
  <c r="BB295" i="222"/>
  <c r="BB379" i="222"/>
  <c r="AZ186" i="222"/>
  <c r="BB461" i="222"/>
  <c r="AZ498" i="222"/>
  <c r="AZ208" i="222"/>
  <c r="BB137" i="222"/>
  <c r="BB510" i="222"/>
  <c r="AZ390" i="222"/>
  <c r="BB514" i="222"/>
  <c r="BB464" i="222"/>
  <c r="BB80" i="222"/>
  <c r="AZ119" i="221"/>
  <c r="AZ63" i="221"/>
  <c r="AZ12" i="221"/>
  <c r="AZ190" i="221"/>
  <c r="BB31" i="221"/>
  <c r="BB77" i="221"/>
  <c r="BB125" i="221"/>
  <c r="BB132" i="221"/>
  <c r="BB58" i="221"/>
  <c r="BB74" i="221"/>
  <c r="BB37" i="221"/>
  <c r="BB152" i="221"/>
  <c r="BB26" i="221"/>
  <c r="BB306" i="221"/>
  <c r="BB432" i="221"/>
  <c r="BB86" i="221"/>
  <c r="BB134" i="221"/>
  <c r="AZ175" i="221"/>
  <c r="AZ170" i="221"/>
  <c r="BB367" i="221"/>
  <c r="BB43" i="221"/>
  <c r="AZ55" i="221"/>
  <c r="AZ274" i="221"/>
  <c r="AZ467" i="221"/>
  <c r="BB137" i="221"/>
  <c r="BB218" i="221"/>
  <c r="BB393" i="221"/>
  <c r="AZ83" i="221"/>
  <c r="BB507" i="221"/>
  <c r="AZ99" i="221"/>
  <c r="AZ228" i="221"/>
  <c r="BB267" i="221"/>
  <c r="BB397" i="221"/>
  <c r="AZ150" i="221"/>
  <c r="BB60" i="221"/>
  <c r="AZ84" i="221"/>
  <c r="AZ256" i="221"/>
  <c r="AZ169" i="221"/>
  <c r="AZ314" i="221"/>
  <c r="AZ430" i="221"/>
  <c r="BB390" i="221"/>
  <c r="BB330" i="221"/>
  <c r="BB489" i="221"/>
  <c r="AZ411" i="221"/>
  <c r="AZ264" i="221"/>
  <c r="AZ230" i="221"/>
  <c r="AZ353" i="221"/>
  <c r="AZ494" i="221"/>
  <c r="AZ469" i="221"/>
  <c r="BB224" i="221"/>
  <c r="BB409" i="221"/>
  <c r="AZ330" i="221"/>
  <c r="AZ481" i="221"/>
  <c r="BB236" i="221"/>
  <c r="BB343" i="221"/>
  <c r="BB423" i="221"/>
  <c r="AZ69" i="221"/>
  <c r="AZ167" i="221"/>
  <c r="AZ319" i="221"/>
  <c r="BB209" i="221"/>
  <c r="BB498" i="221"/>
  <c r="AZ29" i="221"/>
  <c r="AZ49" i="221"/>
  <c r="AZ81" i="221"/>
  <c r="AZ271" i="221"/>
  <c r="AZ248" i="221"/>
  <c r="AZ444" i="221"/>
  <c r="BB95" i="221"/>
  <c r="BB313" i="221"/>
  <c r="BB412" i="221"/>
  <c r="AZ118" i="221"/>
  <c r="AZ250" i="221"/>
  <c r="BB120" i="221"/>
  <c r="AZ341" i="221"/>
  <c r="BB245" i="221"/>
  <c r="BB370" i="221"/>
  <c r="AZ383" i="221"/>
  <c r="BB90" i="221"/>
  <c r="AZ159" i="221"/>
  <c r="BB243" i="221"/>
  <c r="BB392" i="221"/>
  <c r="AZ403" i="221"/>
  <c r="BB99" i="221"/>
  <c r="AZ187" i="221"/>
  <c r="AZ286" i="221"/>
  <c r="AZ495" i="221"/>
  <c r="BB256" i="221"/>
  <c r="BB399" i="221"/>
  <c r="AZ410" i="221"/>
  <c r="BB196" i="221"/>
  <c r="BB20" i="221"/>
  <c r="BB174" i="221"/>
  <c r="BB65" i="221"/>
  <c r="BB197" i="221"/>
  <c r="BB21" i="221"/>
  <c r="BB57" i="221"/>
  <c r="BB176" i="221"/>
  <c r="BB229" i="221"/>
  <c r="BB329" i="221"/>
  <c r="BB492" i="221"/>
  <c r="BB271" i="221"/>
  <c r="AZ109" i="221"/>
  <c r="AZ396" i="221"/>
  <c r="AZ22" i="221"/>
  <c r="BB257" i="221"/>
  <c r="AZ66" i="221"/>
  <c r="BB352" i="221"/>
  <c r="AZ220" i="221"/>
  <c r="AZ382" i="221"/>
  <c r="AZ127" i="221"/>
  <c r="BB241" i="221"/>
  <c r="BB449" i="221"/>
  <c r="BB47" i="221"/>
  <c r="AZ243" i="221"/>
  <c r="AZ247" i="221"/>
  <c r="AZ421" i="221"/>
  <c r="AZ510" i="221"/>
  <c r="BB223" i="221"/>
  <c r="BB456" i="221"/>
  <c r="AZ103" i="221"/>
  <c r="BB488" i="221"/>
  <c r="BB78" i="221"/>
  <c r="AZ412" i="221"/>
  <c r="BB234" i="221"/>
  <c r="BB268" i="221"/>
  <c r="BB466" i="221"/>
  <c r="AZ26" i="221"/>
  <c r="BB242" i="221"/>
  <c r="BB490" i="221"/>
  <c r="AZ156" i="221"/>
  <c r="AZ165" i="221"/>
  <c r="AZ177" i="221"/>
  <c r="AZ441" i="221"/>
  <c r="AZ423" i="221"/>
  <c r="BB264" i="221"/>
  <c r="BB347" i="221"/>
  <c r="AZ16" i="221"/>
  <c r="BB146" i="221"/>
  <c r="AZ131" i="221"/>
  <c r="AZ252" i="221"/>
  <c r="AZ279" i="221"/>
  <c r="AZ375" i="221"/>
  <c r="AZ502" i="221"/>
  <c r="AZ476" i="221"/>
  <c r="BB262" i="221"/>
  <c r="BB430" i="221"/>
  <c r="BB202" i="221"/>
  <c r="AZ359" i="221"/>
  <c r="AZ129" i="221"/>
  <c r="BB259" i="221"/>
  <c r="BB387" i="221"/>
  <c r="AZ149" i="221"/>
  <c r="AZ161" i="221"/>
  <c r="AZ316" i="221"/>
  <c r="AZ405" i="221"/>
  <c r="AZ513" i="221"/>
  <c r="AZ484" i="221"/>
  <c r="BB247" i="221"/>
  <c r="BB479" i="221"/>
  <c r="AZ38" i="221"/>
  <c r="AZ94" i="221"/>
  <c r="AZ303" i="221"/>
  <c r="AZ381" i="221"/>
  <c r="BB216" i="221"/>
  <c r="BB338" i="221"/>
  <c r="BB416" i="221"/>
  <c r="AZ352" i="221"/>
  <c r="BB151" i="221"/>
  <c r="AZ321" i="221"/>
  <c r="AZ406" i="221"/>
  <c r="BB349" i="221"/>
  <c r="BB467" i="221"/>
  <c r="BB486" i="221"/>
  <c r="BB75" i="221"/>
  <c r="BB44" i="221"/>
  <c r="BB69" i="221"/>
  <c r="BB97" i="221"/>
  <c r="BB185" i="221"/>
  <c r="BB153" i="221"/>
  <c r="BB471" i="221"/>
  <c r="BB39" i="221"/>
  <c r="BB135" i="221"/>
  <c r="BB371" i="221"/>
  <c r="AZ30" i="221"/>
  <c r="BB513" i="221"/>
  <c r="BB101" i="221"/>
  <c r="AZ223" i="221"/>
  <c r="AZ315" i="221"/>
  <c r="AZ458" i="221"/>
  <c r="BB362" i="221"/>
  <c r="AZ146" i="221"/>
  <c r="AZ191" i="221"/>
  <c r="AZ323" i="221"/>
  <c r="AZ343" i="221"/>
  <c r="AZ520" i="221"/>
  <c r="BB353" i="221"/>
  <c r="BB418" i="221"/>
  <c r="BB141" i="221"/>
  <c r="AZ336" i="221"/>
  <c r="BB204" i="221"/>
  <c r="BB425" i="221"/>
  <c r="AZ301" i="221"/>
  <c r="AZ254" i="221"/>
  <c r="AZ226" i="221"/>
  <c r="AZ490" i="221"/>
  <c r="AZ465" i="221"/>
  <c r="BB231" i="221"/>
  <c r="BB322" i="221"/>
  <c r="BB42" i="221"/>
  <c r="AZ77" i="221"/>
  <c r="AZ236" i="221"/>
  <c r="AZ429" i="221"/>
  <c r="AZ518" i="221"/>
  <c r="BB254" i="221"/>
  <c r="BB404" i="221"/>
  <c r="AZ326" i="221"/>
  <c r="AZ356" i="221"/>
  <c r="BB279" i="221"/>
  <c r="BB411" i="221"/>
  <c r="BB111" i="221"/>
  <c r="BB251" i="221"/>
  <c r="BB410" i="221"/>
  <c r="BB365" i="221"/>
  <c r="BB194" i="221"/>
  <c r="AZ32" i="221"/>
  <c r="AZ297" i="221"/>
  <c r="AZ493" i="221"/>
  <c r="BB312" i="221"/>
  <c r="BB476" i="221"/>
  <c r="AZ210" i="221"/>
  <c r="BB93" i="221"/>
  <c r="BB240" i="221"/>
  <c r="BB388" i="221"/>
  <c r="AZ208" i="221"/>
  <c r="AZ443" i="221"/>
  <c r="AZ92" i="221"/>
  <c r="BB270" i="221"/>
  <c r="BB395" i="221"/>
  <c r="BB94" i="221"/>
  <c r="BB183" i="221"/>
  <c r="AZ70" i="221"/>
  <c r="AZ455" i="221"/>
  <c r="BB274" i="221"/>
  <c r="BB520" i="221"/>
  <c r="BB199" i="221"/>
  <c r="AZ235" i="221"/>
  <c r="BB182" i="221"/>
  <c r="BB454" i="221"/>
  <c r="BB110" i="221"/>
  <c r="BB36" i="221"/>
  <c r="BB188" i="221"/>
  <c r="BB25" i="221"/>
  <c r="BB41" i="221"/>
  <c r="BB162" i="221"/>
  <c r="BB131" i="221"/>
  <c r="BB238" i="221"/>
  <c r="BB415" i="221"/>
  <c r="BB227" i="221"/>
  <c r="BB517" i="221"/>
  <c r="AZ207" i="221"/>
  <c r="AZ174" i="221"/>
  <c r="AZ75" i="221"/>
  <c r="BB316" i="221"/>
  <c r="BB444" i="221"/>
  <c r="AZ209" i="221"/>
  <c r="AZ318" i="221"/>
  <c r="AZ51" i="221"/>
  <c r="AZ260" i="221"/>
  <c r="AZ278" i="221"/>
  <c r="AZ474" i="221"/>
  <c r="BB301" i="221"/>
  <c r="BB447" i="221"/>
  <c r="AZ206" i="221"/>
  <c r="AZ91" i="221"/>
  <c r="AZ345" i="221"/>
  <c r="BB228" i="221"/>
  <c r="BB324" i="221"/>
  <c r="AZ97" i="221"/>
  <c r="BB278" i="221"/>
  <c r="BB161" i="221"/>
  <c r="AZ237" i="221"/>
  <c r="AZ344" i="221"/>
  <c r="BB252" i="221"/>
  <c r="BB464" i="221"/>
  <c r="AZ369" i="221"/>
  <c r="AZ73" i="221"/>
  <c r="AZ245" i="221"/>
  <c r="AZ277" i="221"/>
  <c r="AZ498" i="221"/>
  <c r="AZ472" i="221"/>
  <c r="BB237" i="221"/>
  <c r="BB494" i="221"/>
  <c r="AZ46" i="221"/>
  <c r="AZ53" i="221"/>
  <c r="AZ280" i="221"/>
  <c r="AZ268" i="221"/>
  <c r="AZ244" i="221"/>
  <c r="AZ440" i="221"/>
  <c r="BB169" i="221"/>
  <c r="BB294" i="221"/>
  <c r="BB384" i="221"/>
  <c r="AZ136" i="221"/>
  <c r="BB382" i="221"/>
  <c r="AZ93" i="221"/>
  <c r="AZ151" i="221"/>
  <c r="AZ454" i="221"/>
  <c r="BB100" i="221"/>
  <c r="BB363" i="221"/>
  <c r="BB455" i="221"/>
  <c r="AZ42" i="221"/>
  <c r="AZ78" i="221"/>
  <c r="AZ168" i="221"/>
  <c r="AZ448" i="221"/>
  <c r="BB155" i="221"/>
  <c r="BB321" i="221"/>
  <c r="BB414" i="221"/>
  <c r="AZ511" i="221"/>
  <c r="BB154" i="221"/>
  <c r="AZ172" i="221"/>
  <c r="AZ291" i="221"/>
  <c r="BB342" i="221"/>
  <c r="BB484" i="221"/>
  <c r="AZ34" i="221"/>
  <c r="AZ194" i="221"/>
  <c r="AZ259" i="221"/>
  <c r="AZ370" i="221"/>
  <c r="AZ148" i="221"/>
  <c r="BB359" i="221"/>
  <c r="BB500" i="221"/>
  <c r="BB55" i="221"/>
  <c r="BB495" i="221"/>
  <c r="BB140" i="221"/>
  <c r="BB67" i="221"/>
  <c r="BB166" i="221"/>
  <c r="BB81" i="221"/>
  <c r="BB158" i="221"/>
  <c r="BB386" i="221"/>
  <c r="BB206" i="221"/>
  <c r="BB59" i="221"/>
  <c r="BB142" i="221"/>
  <c r="BB435" i="221"/>
  <c r="AZ267" i="221"/>
  <c r="AZ39" i="221"/>
  <c r="AZ224" i="221"/>
  <c r="AZ154" i="221"/>
  <c r="AZ302" i="221"/>
  <c r="AZ415" i="221"/>
  <c r="AZ515" i="221"/>
  <c r="BB208" i="221"/>
  <c r="BB389" i="221"/>
  <c r="AZ72" i="221"/>
  <c r="AZ116" i="221"/>
  <c r="AZ346" i="221"/>
  <c r="AZ400" i="221"/>
  <c r="BB285" i="221"/>
  <c r="BB450" i="221"/>
  <c r="AZ299" i="221"/>
  <c r="AZ144" i="221"/>
  <c r="AZ389" i="221"/>
  <c r="AZ182" i="221"/>
  <c r="BB275" i="221"/>
  <c r="BB457" i="221"/>
  <c r="AZ64" i="221"/>
  <c r="BB190" i="221"/>
  <c r="AZ276" i="221"/>
  <c r="AZ425" i="221"/>
  <c r="AZ514" i="221"/>
  <c r="BB230" i="221"/>
  <c r="BB407" i="221"/>
  <c r="BB400" i="221"/>
  <c r="AZ44" i="221"/>
  <c r="AZ238" i="221"/>
  <c r="AZ397" i="221"/>
  <c r="AZ482" i="221"/>
  <c r="AZ110" i="221"/>
  <c r="BB225" i="221"/>
  <c r="BB406" i="221"/>
  <c r="BB85" i="221"/>
  <c r="AZ364" i="221"/>
  <c r="BB246" i="221"/>
  <c r="BB443" i="221"/>
  <c r="AZ355" i="221"/>
  <c r="AZ102" i="221"/>
  <c r="BB255" i="221"/>
  <c r="BB472" i="221"/>
  <c r="AZ121" i="221"/>
  <c r="AZ86" i="221"/>
  <c r="AZ292" i="221"/>
  <c r="AZ373" i="221"/>
  <c r="AZ48" i="221"/>
  <c r="BB311" i="221"/>
  <c r="BB508" i="221"/>
  <c r="AZ311" i="221"/>
  <c r="AZ251" i="221"/>
  <c r="AZ363" i="221"/>
  <c r="BB127" i="221"/>
  <c r="BB263" i="221"/>
  <c r="BB391" i="221"/>
  <c r="BB207" i="221"/>
  <c r="BB124" i="221"/>
  <c r="AZ273" i="221"/>
  <c r="AZ420" i="221"/>
  <c r="AZ500" i="221"/>
  <c r="AZ37" i="221"/>
  <c r="BB379" i="221"/>
  <c r="BB463" i="221"/>
  <c r="AZ166" i="221"/>
  <c r="AZ17" i="221"/>
  <c r="AZ312" i="221"/>
  <c r="AZ328" i="221"/>
  <c r="AZ508" i="221"/>
  <c r="BB82" i="221"/>
  <c r="BB273" i="221"/>
  <c r="AZ123" i="221"/>
  <c r="BB354" i="221"/>
  <c r="AZ437" i="221"/>
  <c r="BB84" i="221"/>
  <c r="BB14" i="221"/>
  <c r="BB106" i="221"/>
  <c r="BB32" i="221"/>
  <c r="BB48" i="221"/>
  <c r="BB250" i="221"/>
  <c r="BB66" i="221"/>
  <c r="BB184" i="221"/>
  <c r="BB133" i="221"/>
  <c r="BB491" i="221"/>
  <c r="AZ43" i="221"/>
  <c r="BB116" i="221"/>
  <c r="AZ202" i="221"/>
  <c r="AZ211" i="221"/>
  <c r="AZ305" i="221"/>
  <c r="AZ475" i="221"/>
  <c r="AZ450" i="221"/>
  <c r="BB210" i="221"/>
  <c r="BB403" i="221"/>
  <c r="AZ227" i="221"/>
  <c r="AZ462" i="221"/>
  <c r="AZ18" i="221"/>
  <c r="BB284" i="221"/>
  <c r="BB503" i="221"/>
  <c r="AZ342" i="221"/>
  <c r="AZ347" i="221"/>
  <c r="AZ125" i="221"/>
  <c r="BB289" i="221"/>
  <c r="BB506" i="221"/>
  <c r="AZ332" i="221"/>
  <c r="BB112" i="221"/>
  <c r="AZ262" i="221"/>
  <c r="AZ340" i="221"/>
  <c r="BB211" i="221"/>
  <c r="BB440" i="221"/>
  <c r="AZ117" i="221"/>
  <c r="BB318" i="221"/>
  <c r="AZ285" i="221"/>
  <c r="BB297" i="221"/>
  <c r="BB376" i="221"/>
  <c r="AZ115" i="221"/>
  <c r="AZ88" i="221"/>
  <c r="AZ239" i="221"/>
  <c r="AZ240" i="221"/>
  <c r="AZ433" i="221"/>
  <c r="BB108" i="221"/>
  <c r="BB286" i="221"/>
  <c r="BB408" i="221"/>
  <c r="AZ219" i="221"/>
  <c r="AZ199" i="221"/>
  <c r="AZ36" i="221"/>
  <c r="AZ404" i="221"/>
  <c r="AZ489" i="221"/>
  <c r="BB308" i="221"/>
  <c r="BB452" i="221"/>
  <c r="AZ13" i="221"/>
  <c r="BB103" i="221"/>
  <c r="AZ200" i="221"/>
  <c r="AZ432" i="221"/>
  <c r="BB332" i="221"/>
  <c r="BB485" i="221"/>
  <c r="BB156" i="221"/>
  <c r="AZ25" i="221"/>
  <c r="AZ304" i="221"/>
  <c r="AZ320" i="221"/>
  <c r="AZ497" i="221"/>
  <c r="AZ95" i="221"/>
  <c r="BB326" i="221"/>
  <c r="BB459" i="221"/>
  <c r="BB302" i="221"/>
  <c r="AZ195" i="221"/>
  <c r="AZ196" i="221"/>
  <c r="AZ372" i="221"/>
  <c r="AZ460" i="221"/>
  <c r="AZ438" i="221"/>
  <c r="BB348" i="221"/>
  <c r="BB516" i="221"/>
  <c r="AZ163" i="221"/>
  <c r="AZ108" i="221"/>
  <c r="BB377" i="221"/>
  <c r="BB24" i="221"/>
  <c r="BB437" i="221"/>
  <c r="BB56" i="221"/>
  <c r="BB165" i="221"/>
  <c r="BB119" i="221"/>
  <c r="BB50" i="221"/>
  <c r="BB13" i="221"/>
  <c r="BB29" i="221"/>
  <c r="BB160" i="221"/>
  <c r="BB480" i="221"/>
  <c r="AZ105" i="221"/>
  <c r="AZ76" i="221"/>
  <c r="BB248" i="221"/>
  <c r="BB212" i="221"/>
  <c r="BB428" i="221"/>
  <c r="AZ374" i="221"/>
  <c r="AZ23" i="221"/>
  <c r="AZ158" i="221"/>
  <c r="AZ306" i="221"/>
  <c r="BB369" i="221"/>
  <c r="BB482" i="221"/>
  <c r="AZ512" i="221"/>
  <c r="AZ68" i="221"/>
  <c r="AZ201" i="221"/>
  <c r="AZ178" i="221"/>
  <c r="AZ409" i="221"/>
  <c r="BB333" i="221"/>
  <c r="BB462" i="221"/>
  <c r="AZ15" i="221"/>
  <c r="AZ47" i="221"/>
  <c r="AZ282" i="221"/>
  <c r="AZ478" i="221"/>
  <c r="AZ112" i="221"/>
  <c r="BB305" i="221"/>
  <c r="BB401" i="221"/>
  <c r="AZ61" i="221"/>
  <c r="AZ217" i="221"/>
  <c r="AZ361" i="221"/>
  <c r="AZ358" i="221"/>
  <c r="AZ137" i="221"/>
  <c r="BB361" i="221"/>
  <c r="BB465" i="221"/>
  <c r="AZ348" i="221"/>
  <c r="AZ104" i="221"/>
  <c r="BB373" i="221"/>
  <c r="BB380" i="221"/>
  <c r="AZ392" i="221"/>
  <c r="AZ261" i="221"/>
  <c r="AZ293" i="221"/>
  <c r="AZ52" i="221"/>
  <c r="BB346" i="221"/>
  <c r="BB501" i="221"/>
  <c r="AZ471" i="221"/>
  <c r="AZ132" i="221"/>
  <c r="AZ143" i="221"/>
  <c r="AZ290" i="221"/>
  <c r="AZ350" i="221"/>
  <c r="AZ395" i="221"/>
  <c r="BB213" i="221"/>
  <c r="BB287" i="221"/>
  <c r="BB76" i="221"/>
  <c r="AZ459" i="221"/>
  <c r="AZ155" i="221"/>
  <c r="BB315" i="221"/>
  <c r="BB512" i="221"/>
  <c r="BB474" i="221"/>
  <c r="AZ54" i="221"/>
  <c r="BB129" i="221"/>
  <c r="BB358" i="221"/>
  <c r="BB496" i="221"/>
  <c r="AZ325" i="221"/>
  <c r="AZ152" i="221"/>
  <c r="AZ101" i="221"/>
  <c r="AZ307" i="221"/>
  <c r="AZ388" i="221"/>
  <c r="BB299" i="221"/>
  <c r="BB64" i="221"/>
  <c r="BB54" i="221"/>
  <c r="BB71" i="221"/>
  <c r="BB51" i="221"/>
  <c r="BB186" i="221"/>
  <c r="BB163" i="221"/>
  <c r="BB173" i="221"/>
  <c r="BB148" i="221"/>
  <c r="BB505" i="221"/>
  <c r="BB220" i="221"/>
  <c r="BB357" i="221"/>
  <c r="AZ145" i="221"/>
  <c r="AZ225" i="221"/>
  <c r="AZ331" i="221"/>
  <c r="AZ503" i="221"/>
  <c r="BB214" i="221"/>
  <c r="BB446" i="221"/>
  <c r="AZ446" i="221"/>
  <c r="AZ242" i="221"/>
  <c r="AZ422" i="221"/>
  <c r="AZ519" i="221"/>
  <c r="BB144" i="221"/>
  <c r="BB261" i="221"/>
  <c r="BB458" i="221"/>
  <c r="AZ120" i="221"/>
  <c r="AZ371" i="221"/>
  <c r="AZ376" i="221"/>
  <c r="AZ71" i="221"/>
  <c r="BB288" i="221"/>
  <c r="BB519" i="221"/>
  <c r="AZ106" i="221"/>
  <c r="AZ265" i="221"/>
  <c r="AZ393" i="221"/>
  <c r="BB364" i="221"/>
  <c r="BB460" i="221"/>
  <c r="AZ142" i="221"/>
  <c r="AZ189" i="221"/>
  <c r="AZ417" i="221"/>
  <c r="BB296" i="221"/>
  <c r="BB514" i="221"/>
  <c r="AZ57" i="221"/>
  <c r="AZ40" i="221"/>
  <c r="AZ241" i="221"/>
  <c r="AZ401" i="221"/>
  <c r="AZ486" i="221"/>
  <c r="BB304" i="221"/>
  <c r="BB469" i="221"/>
  <c r="BB107" i="221"/>
  <c r="AZ253" i="221"/>
  <c r="AZ366" i="221"/>
  <c r="BB307" i="221"/>
  <c r="BB481" i="221"/>
  <c r="AZ294" i="221"/>
  <c r="AZ492" i="221"/>
  <c r="BB375" i="221"/>
  <c r="BB426" i="221"/>
  <c r="BB27" i="221"/>
  <c r="AZ87" i="221"/>
  <c r="AZ90" i="221"/>
  <c r="AZ296" i="221"/>
  <c r="AZ377" i="221"/>
  <c r="AZ41" i="221"/>
  <c r="BB356" i="221"/>
  <c r="BB23" i="221"/>
  <c r="BB61" i="221"/>
  <c r="BB118" i="221"/>
  <c r="AZ517" i="221"/>
  <c r="AZ491" i="221"/>
  <c r="BB177" i="221"/>
  <c r="BB295" i="221"/>
  <c r="BB68" i="221"/>
  <c r="AZ138" i="221"/>
  <c r="AZ212" i="221"/>
  <c r="AZ447" i="221"/>
  <c r="AZ33" i="221"/>
  <c r="BB327" i="221"/>
  <c r="BB15" i="221"/>
  <c r="BB72" i="221"/>
  <c r="BB18" i="221"/>
  <c r="BB222" i="221"/>
  <c r="BB19" i="221"/>
  <c r="BB52" i="221"/>
  <c r="BB38" i="221"/>
  <c r="BB149" i="221"/>
  <c r="BB187" i="221"/>
  <c r="BB114" i="221"/>
  <c r="BB381" i="221"/>
  <c r="BB421" i="221"/>
  <c r="AZ263" i="221"/>
  <c r="AZ27" i="221"/>
  <c r="AZ329" i="221"/>
  <c r="AZ414" i="221"/>
  <c r="BB290" i="221"/>
  <c r="BB499" i="221"/>
  <c r="BB138" i="221"/>
  <c r="AZ214" i="221"/>
  <c r="AZ218" i="221"/>
  <c r="AZ309" i="221"/>
  <c r="AZ479" i="221"/>
  <c r="AZ457" i="221"/>
  <c r="BB258" i="221"/>
  <c r="BB310" i="221"/>
  <c r="BB515" i="221"/>
  <c r="AZ133" i="221"/>
  <c r="AZ19" i="221"/>
  <c r="AZ231" i="221"/>
  <c r="AZ466" i="221"/>
  <c r="BB325" i="221"/>
  <c r="AZ100" i="221"/>
  <c r="BB126" i="221"/>
  <c r="AZ394" i="221"/>
  <c r="AZ354" i="221"/>
  <c r="BB123" i="221"/>
  <c r="BB340" i="221"/>
  <c r="BB441" i="221"/>
  <c r="BB233" i="221"/>
  <c r="AZ128" i="221"/>
  <c r="AZ365" i="221"/>
  <c r="AZ384" i="221"/>
  <c r="BB89" i="221"/>
  <c r="BB337" i="221"/>
  <c r="BB493" i="221"/>
  <c r="AZ289" i="221"/>
  <c r="AZ56" i="221"/>
  <c r="BB320" i="221"/>
  <c r="BB518" i="221"/>
  <c r="AZ499" i="221"/>
  <c r="BB105" i="221"/>
  <c r="AZ197" i="221"/>
  <c r="AZ288" i="221"/>
  <c r="AZ428" i="221"/>
  <c r="BB117" i="221"/>
  <c r="BB350" i="221"/>
  <c r="BB83" i="221"/>
  <c r="AZ335" i="221"/>
  <c r="AZ327" i="221"/>
  <c r="AZ449" i="221"/>
  <c r="AZ431" i="221"/>
  <c r="BB167" i="221"/>
  <c r="BB442" i="221"/>
  <c r="BB277" i="221"/>
  <c r="AZ126" i="221"/>
  <c r="AZ204" i="221"/>
  <c r="AZ439" i="221"/>
  <c r="BB291" i="221"/>
  <c r="AZ505" i="221"/>
  <c r="BB145" i="221"/>
  <c r="AZ171" i="221"/>
  <c r="AZ349" i="221"/>
  <c r="AZ488" i="221"/>
  <c r="BB172" i="221"/>
  <c r="BB319" i="221"/>
  <c r="AZ451" i="221"/>
  <c r="AZ275" i="221"/>
  <c r="AZ295" i="221"/>
  <c r="BB417" i="221"/>
  <c r="BB87" i="221"/>
  <c r="AZ516" i="221"/>
  <c r="AZ333" i="221"/>
  <c r="BB157" i="221"/>
  <c r="BB73" i="221"/>
  <c r="BB98" i="221"/>
  <c r="BB115" i="221"/>
  <c r="BB420" i="221"/>
  <c r="BB70" i="221"/>
  <c r="BB92" i="221"/>
  <c r="BB159" i="221"/>
  <c r="BB331" i="221"/>
  <c r="BB468" i="221"/>
  <c r="AZ59" i="221"/>
  <c r="AZ463" i="221"/>
  <c r="BB139" i="221"/>
  <c r="BB282" i="221"/>
  <c r="BB478" i="221"/>
  <c r="BB203" i="221"/>
  <c r="BB239" i="221"/>
  <c r="BB217" i="221"/>
  <c r="BB383" i="221"/>
  <c r="BB171" i="221"/>
  <c r="AZ298" i="221"/>
  <c r="AZ310" i="221"/>
  <c r="AZ14" i="221"/>
  <c r="BB265" i="221"/>
  <c r="BB178" i="221"/>
  <c r="AZ176" i="221"/>
  <c r="AZ213" i="221"/>
  <c r="AZ185" i="221"/>
  <c r="AZ413" i="221"/>
  <c r="AZ67" i="221"/>
  <c r="BB293" i="221"/>
  <c r="BB372" i="221"/>
  <c r="AZ338" i="221"/>
  <c r="AZ111" i="221"/>
  <c r="AZ246" i="221"/>
  <c r="AZ477" i="221"/>
  <c r="AZ60" i="221"/>
  <c r="BB272" i="221"/>
  <c r="BB473" i="221"/>
  <c r="BB109" i="221"/>
  <c r="AZ229" i="221"/>
  <c r="AZ398" i="221"/>
  <c r="AZ362" i="221"/>
  <c r="BB303" i="221"/>
  <c r="BB497" i="221"/>
  <c r="AZ134" i="221"/>
  <c r="AZ139" i="221"/>
  <c r="AZ391" i="221"/>
  <c r="BB180" i="221"/>
  <c r="BB280" i="221"/>
  <c r="BB30" i="221"/>
  <c r="AZ468" i="221"/>
  <c r="AZ65" i="221"/>
  <c r="AZ179" i="221"/>
  <c r="AZ188" i="221"/>
  <c r="BB235" i="221"/>
  <c r="BB502" i="221"/>
  <c r="AZ24" i="221"/>
  <c r="BB439" i="221"/>
  <c r="AZ258" i="221"/>
  <c r="AZ287" i="221"/>
  <c r="AZ399" i="221"/>
  <c r="BB189" i="221"/>
  <c r="BB431" i="221"/>
  <c r="AZ31" i="221"/>
  <c r="AZ74" i="221"/>
  <c r="AZ180" i="221"/>
  <c r="AZ255" i="221"/>
  <c r="AZ452" i="221"/>
  <c r="AZ153" i="221"/>
  <c r="BB205" i="221"/>
  <c r="BB405" i="221"/>
  <c r="AZ35" i="221"/>
  <c r="BB136" i="221"/>
  <c r="BB122" i="221"/>
  <c r="AZ186" i="221"/>
  <c r="AZ407" i="221"/>
  <c r="AZ507" i="221"/>
  <c r="BB191" i="221"/>
  <c r="BB509" i="221"/>
  <c r="AZ80" i="221"/>
  <c r="BB40" i="221"/>
  <c r="AZ357" i="221"/>
  <c r="AZ82" i="221"/>
  <c r="BB143" i="221"/>
  <c r="BB422" i="221"/>
  <c r="AZ313" i="221"/>
  <c r="BB46" i="221"/>
  <c r="BB16" i="221"/>
  <c r="BB335" i="221"/>
  <c r="BB195" i="221"/>
  <c r="BB260" i="221"/>
  <c r="BB17" i="221"/>
  <c r="BB33" i="221"/>
  <c r="BB35" i="221"/>
  <c r="BB328" i="221"/>
  <c r="BB433" i="221"/>
  <c r="AZ140" i="221"/>
  <c r="AZ216" i="221"/>
  <c r="AZ270" i="221"/>
  <c r="AZ378" i="221"/>
  <c r="BB104" i="221"/>
  <c r="BB323" i="221"/>
  <c r="BB511" i="221"/>
  <c r="BB253" i="221"/>
  <c r="BB88" i="221"/>
  <c r="AZ272" i="221"/>
  <c r="AZ418" i="221"/>
  <c r="AZ506" i="221"/>
  <c r="BB219" i="221"/>
  <c r="BB445" i="221"/>
  <c r="BB53" i="221"/>
  <c r="BB298" i="221"/>
  <c r="BB128" i="221"/>
  <c r="AZ162" i="221"/>
  <c r="AZ426" i="221"/>
  <c r="AZ408" i="221"/>
  <c r="BB314" i="221"/>
  <c r="BB49" i="221"/>
  <c r="BB360" i="221"/>
  <c r="AZ124" i="221"/>
  <c r="AZ379" i="221"/>
  <c r="AZ380" i="221"/>
  <c r="BB344" i="221"/>
  <c r="BB461" i="221"/>
  <c r="AZ157" i="221"/>
  <c r="AZ173" i="221"/>
  <c r="AZ434" i="221"/>
  <c r="BB341" i="221"/>
  <c r="AZ89" i="221"/>
  <c r="AZ193" i="221"/>
  <c r="AZ424" i="221"/>
  <c r="BB168" i="221"/>
  <c r="BB339" i="221"/>
  <c r="BB477" i="221"/>
  <c r="BB193" i="221"/>
  <c r="AZ284" i="221"/>
  <c r="AZ337" i="221"/>
  <c r="AZ485" i="221"/>
  <c r="BB201" i="221"/>
  <c r="BB434" i="221"/>
  <c r="AZ98" i="221"/>
  <c r="AZ122" i="221"/>
  <c r="AZ257" i="221"/>
  <c r="AZ281" i="221"/>
  <c r="AZ390" i="221"/>
  <c r="AZ509" i="221"/>
  <c r="AZ480" i="221"/>
  <c r="BB244" i="221"/>
  <c r="BB475" i="221"/>
  <c r="BB63" i="221"/>
  <c r="AZ386" i="221"/>
  <c r="AZ160" i="221"/>
  <c r="AZ496" i="221"/>
  <c r="BB170" i="221"/>
  <c r="BB398" i="221"/>
  <c r="AZ221" i="221"/>
  <c r="AZ233" i="221"/>
  <c r="AZ367" i="221"/>
  <c r="BB192" i="221"/>
  <c r="BB374" i="221"/>
  <c r="BB355" i="221"/>
  <c r="AZ203" i="221"/>
  <c r="AZ464" i="221"/>
  <c r="AZ442" i="221"/>
  <c r="BB200" i="221"/>
  <c r="BB378" i="221"/>
  <c r="BB22" i="221"/>
  <c r="AZ339" i="221"/>
  <c r="BB281" i="221"/>
  <c r="BB221" i="221"/>
  <c r="BB91" i="221"/>
  <c r="BB451" i="221"/>
  <c r="AZ416" i="221"/>
  <c r="BB438" i="221"/>
  <c r="AZ85" i="221"/>
  <c r="BB121" i="221"/>
  <c r="AZ222" i="221"/>
  <c r="BB394" i="221"/>
  <c r="AZ427" i="221"/>
  <c r="AZ58" i="221"/>
  <c r="BB427" i="221"/>
  <c r="AZ205" i="221"/>
  <c r="AZ483" i="221"/>
  <c r="BB80" i="221"/>
  <c r="AZ192" i="221"/>
  <c r="AZ21" i="221"/>
  <c r="AZ360" i="221"/>
  <c r="AZ107" i="221"/>
  <c r="AZ456" i="221"/>
  <c r="BB179" i="221"/>
  <c r="AZ308" i="221"/>
  <c r="BB226" i="221"/>
  <c r="AZ234" i="221"/>
  <c r="AZ114" i="221"/>
  <c r="AZ269" i="221"/>
  <c r="AZ141" i="221"/>
  <c r="BB429" i="221"/>
  <c r="BB309" i="221"/>
  <c r="BB448" i="221"/>
  <c r="BB102" i="221"/>
  <c r="AZ387" i="221"/>
  <c r="BB175" i="221"/>
  <c r="AZ184" i="221"/>
  <c r="AZ501" i="221"/>
  <c r="BB483" i="221"/>
  <c r="BB292" i="221"/>
  <c r="BB150" i="221"/>
  <c r="BB276" i="221"/>
  <c r="AZ445" i="221"/>
  <c r="BB336" i="221"/>
  <c r="BB510" i="221"/>
  <c r="BB345" i="221"/>
  <c r="BB34" i="221"/>
  <c r="BB413" i="221"/>
  <c r="AZ183" i="221"/>
  <c r="AZ50" i="221"/>
  <c r="BB366" i="221"/>
  <c r="BB396" i="221"/>
  <c r="BB424" i="221"/>
  <c r="AZ461" i="221"/>
  <c r="AZ135" i="221"/>
  <c r="AZ20" i="221"/>
  <c r="AZ435" i="221"/>
  <c r="AZ324" i="221"/>
  <c r="AZ473" i="221"/>
  <c r="AZ322" i="221"/>
  <c r="BB269" i="221"/>
  <c r="BB12" i="221"/>
  <c r="AZ80" i="220"/>
  <c r="AZ89" i="220"/>
  <c r="AZ172" i="220"/>
  <c r="AZ47" i="220"/>
  <c r="AZ12" i="220"/>
  <c r="AZ46" i="220"/>
  <c r="AZ224" i="220"/>
  <c r="AZ37" i="220"/>
  <c r="AZ56" i="220"/>
  <c r="AZ229" i="220"/>
  <c r="AZ114" i="220"/>
  <c r="AZ29" i="220"/>
  <c r="BB70" i="220"/>
  <c r="BB256" i="220"/>
  <c r="BB375" i="220"/>
  <c r="BB21" i="220"/>
  <c r="BB260" i="220"/>
  <c r="BB38" i="220"/>
  <c r="BB124" i="220"/>
  <c r="BB55" i="220"/>
  <c r="BB67" i="220"/>
  <c r="BB167" i="220"/>
  <c r="BB329" i="220"/>
  <c r="AZ377" i="220"/>
  <c r="AZ454" i="220"/>
  <c r="AZ444" i="220"/>
  <c r="AZ75" i="220"/>
  <c r="BB175" i="220"/>
  <c r="BB327" i="220"/>
  <c r="AZ39" i="220"/>
  <c r="AZ263" i="220"/>
  <c r="BB227" i="220"/>
  <c r="BB440" i="220"/>
  <c r="AZ199" i="220"/>
  <c r="AZ160" i="220"/>
  <c r="AZ120" i="220"/>
  <c r="AZ322" i="220"/>
  <c r="AZ452" i="220"/>
  <c r="AZ105" i="220"/>
  <c r="AZ301" i="220"/>
  <c r="BB210" i="220"/>
  <c r="BB395" i="220"/>
  <c r="AZ32" i="220"/>
  <c r="AZ50" i="220"/>
  <c r="AZ403" i="220"/>
  <c r="BB110" i="220"/>
  <c r="BB330" i="220"/>
  <c r="BB99" i="220"/>
  <c r="AZ271" i="220"/>
  <c r="AZ336" i="220"/>
  <c r="AZ513" i="220"/>
  <c r="AZ510" i="220"/>
  <c r="AZ145" i="220"/>
  <c r="BB293" i="220"/>
  <c r="BB433" i="220"/>
  <c r="AZ138" i="220"/>
  <c r="AZ291" i="220"/>
  <c r="AZ395" i="220"/>
  <c r="AZ412" i="220"/>
  <c r="BB159" i="220"/>
  <c r="BB357" i="220"/>
  <c r="AZ328" i="220"/>
  <c r="AZ348" i="220"/>
  <c r="AZ418" i="220"/>
  <c r="AZ518" i="220"/>
  <c r="BB127" i="220"/>
  <c r="BB312" i="220"/>
  <c r="BB517" i="220"/>
  <c r="AZ248" i="220"/>
  <c r="AZ129" i="220"/>
  <c r="BB289" i="220"/>
  <c r="BB461" i="220"/>
  <c r="AZ100" i="220"/>
  <c r="AZ150" i="220"/>
  <c r="AZ349" i="220"/>
  <c r="AZ478" i="220"/>
  <c r="AZ357" i="220"/>
  <c r="BB236" i="220"/>
  <c r="BB378" i="220"/>
  <c r="BB92" i="220"/>
  <c r="AZ87" i="220"/>
  <c r="AZ410" i="220"/>
  <c r="AZ492" i="220"/>
  <c r="BB72" i="220"/>
  <c r="BB142" i="220"/>
  <c r="BB441" i="220"/>
  <c r="AZ488" i="220"/>
  <c r="AZ439" i="220"/>
  <c r="BB471" i="220"/>
  <c r="BB139" i="220"/>
  <c r="BB442" i="220"/>
  <c r="BB75" i="220"/>
  <c r="BB171" i="220"/>
  <c r="BB58" i="220"/>
  <c r="BB165" i="220"/>
  <c r="BB386" i="220"/>
  <c r="BB148" i="220"/>
  <c r="BB25" i="220"/>
  <c r="BB235" i="220"/>
  <c r="BB374" i="220"/>
  <c r="AZ15" i="220"/>
  <c r="AZ211" i="220"/>
  <c r="AZ169" i="220"/>
  <c r="AZ371" i="220"/>
  <c r="AZ493" i="220"/>
  <c r="BB247" i="220"/>
  <c r="BB363" i="220"/>
  <c r="AZ236" i="220"/>
  <c r="AZ225" i="220"/>
  <c r="AZ264" i="220"/>
  <c r="AZ498" i="220"/>
  <c r="AZ499" i="220"/>
  <c r="AZ14" i="220"/>
  <c r="BB251" i="220"/>
  <c r="BB410" i="220"/>
  <c r="AZ409" i="220"/>
  <c r="BB169" i="220"/>
  <c r="BB473" i="220"/>
  <c r="AZ90" i="220"/>
  <c r="AZ245" i="220"/>
  <c r="AZ363" i="220"/>
  <c r="AZ509" i="220"/>
  <c r="AZ506" i="220"/>
  <c r="BB196" i="220"/>
  <c r="BB393" i="220"/>
  <c r="BB57" i="220"/>
  <c r="AZ111" i="220"/>
  <c r="AZ308" i="220"/>
  <c r="AZ162" i="220"/>
  <c r="AZ284" i="220"/>
  <c r="BB277" i="220"/>
  <c r="BB446" i="220"/>
  <c r="AZ209" i="220"/>
  <c r="AZ121" i="220"/>
  <c r="AZ313" i="220"/>
  <c r="BB237" i="220"/>
  <c r="BB415" i="220"/>
  <c r="BB132" i="220"/>
  <c r="AZ122" i="220"/>
  <c r="AZ194" i="220"/>
  <c r="AZ265" i="220"/>
  <c r="BB224" i="220"/>
  <c r="BB449" i="220"/>
  <c r="BB477" i="220"/>
  <c r="AZ335" i="220"/>
  <c r="AZ319" i="220"/>
  <c r="AZ468" i="220"/>
  <c r="AZ472" i="220"/>
  <c r="AZ180" i="220"/>
  <c r="AZ250" i="220"/>
  <c r="BB207" i="220"/>
  <c r="BB510" i="220"/>
  <c r="AZ240" i="220"/>
  <c r="AZ262" i="220"/>
  <c r="BB255" i="220"/>
  <c r="BB381" i="220"/>
  <c r="BB71" i="220"/>
  <c r="AZ221" i="220"/>
  <c r="AZ136" i="220"/>
  <c r="AZ306" i="220"/>
  <c r="AZ431" i="220"/>
  <c r="AZ144" i="220"/>
  <c r="BB244" i="220"/>
  <c r="BB341" i="220"/>
  <c r="AZ66" i="220"/>
  <c r="AZ17" i="220"/>
  <c r="AZ91" i="220"/>
  <c r="AZ223" i="220"/>
  <c r="AZ261" i="220"/>
  <c r="BB369" i="220"/>
  <c r="BB254" i="220"/>
  <c r="BB418" i="220"/>
  <c r="BB63" i="220"/>
  <c r="BB189" i="220"/>
  <c r="BB26" i="220"/>
  <c r="BB30" i="220"/>
  <c r="BB126" i="220"/>
  <c r="BB199" i="220"/>
  <c r="BB150" i="220"/>
  <c r="BB245" i="220"/>
  <c r="BB384" i="220"/>
  <c r="BB76" i="220"/>
  <c r="AZ281" i="220"/>
  <c r="BB287" i="220"/>
  <c r="BB202" i="220"/>
  <c r="BB379" i="220"/>
  <c r="AZ71" i="220"/>
  <c r="AZ99" i="220"/>
  <c r="AZ381" i="220"/>
  <c r="BB292" i="220"/>
  <c r="BB435" i="220"/>
  <c r="BB95" i="220"/>
  <c r="AZ188" i="220"/>
  <c r="AZ379" i="220"/>
  <c r="AZ501" i="220"/>
  <c r="BB191" i="220"/>
  <c r="BB280" i="220"/>
  <c r="BB423" i="220"/>
  <c r="AZ107" i="220"/>
  <c r="AZ304" i="220"/>
  <c r="BB221" i="220"/>
  <c r="BB397" i="220"/>
  <c r="AZ171" i="220"/>
  <c r="AZ128" i="220"/>
  <c r="AZ330" i="220"/>
  <c r="AZ459" i="220"/>
  <c r="BB98" i="220"/>
  <c r="BB108" i="220"/>
  <c r="BB306" i="220"/>
  <c r="BB499" i="220"/>
  <c r="BB83" i="220"/>
  <c r="AZ170" i="220"/>
  <c r="AZ279" i="220"/>
  <c r="AZ355" i="220"/>
  <c r="AZ460" i="220"/>
  <c r="AZ465" i="220"/>
  <c r="AZ312" i="220"/>
  <c r="BB259" i="220"/>
  <c r="BB434" i="220"/>
  <c r="AZ206" i="220"/>
  <c r="AZ139" i="220"/>
  <c r="AZ341" i="220"/>
  <c r="AZ467" i="220"/>
  <c r="BB248" i="220"/>
  <c r="BB242" i="220"/>
  <c r="BB370" i="220"/>
  <c r="BB23" i="220"/>
  <c r="AZ69" i="220"/>
  <c r="AZ213" i="220"/>
  <c r="BB134" i="220"/>
  <c r="BB265" i="220"/>
  <c r="BB478" i="220"/>
  <c r="AZ36" i="220"/>
  <c r="AZ30" i="220"/>
  <c r="AZ325" i="220"/>
  <c r="AZ411" i="220"/>
  <c r="BB12" i="220"/>
  <c r="BB152" i="220"/>
  <c r="BB326" i="220"/>
  <c r="AZ146" i="220"/>
  <c r="AZ293" i="220"/>
  <c r="AZ422" i="220"/>
  <c r="BB186" i="220"/>
  <c r="BB376" i="220"/>
  <c r="AZ413" i="220"/>
  <c r="AZ496" i="220"/>
  <c r="BB267" i="220"/>
  <c r="BB298" i="220"/>
  <c r="BB354" i="220"/>
  <c r="BB454" i="220"/>
  <c r="BB177" i="220"/>
  <c r="BB403" i="220"/>
  <c r="BB129" i="220"/>
  <c r="BB100" i="220"/>
  <c r="BB15" i="220"/>
  <c r="BB452" i="220"/>
  <c r="BB194" i="220"/>
  <c r="BB458" i="220"/>
  <c r="AZ20" i="220"/>
  <c r="AZ49" i="220"/>
  <c r="AZ178" i="220"/>
  <c r="AZ314" i="220"/>
  <c r="AZ374" i="220"/>
  <c r="BB367" i="220"/>
  <c r="BB158" i="220"/>
  <c r="BB387" i="220"/>
  <c r="AZ156" i="220"/>
  <c r="AZ116" i="220"/>
  <c r="AZ358" i="220"/>
  <c r="AZ315" i="220"/>
  <c r="BB118" i="220"/>
  <c r="BB157" i="220"/>
  <c r="BB328" i="220"/>
  <c r="BB484" i="220"/>
  <c r="AZ186" i="220"/>
  <c r="AZ292" i="220"/>
  <c r="BB388" i="220"/>
  <c r="AZ112" i="220"/>
  <c r="BB231" i="220"/>
  <c r="BB448" i="220"/>
  <c r="BB33" i="220"/>
  <c r="AZ167" i="220"/>
  <c r="AZ124" i="220"/>
  <c r="AZ326" i="220"/>
  <c r="AZ455" i="220"/>
  <c r="AZ26" i="220"/>
  <c r="BB151" i="220"/>
  <c r="BB294" i="220"/>
  <c r="AZ182" i="220"/>
  <c r="AZ243" i="220"/>
  <c r="BB14" i="220"/>
  <c r="AZ327" i="220"/>
  <c r="BB246" i="220"/>
  <c r="BB356" i="220"/>
  <c r="BB509" i="220"/>
  <c r="AZ58" i="220"/>
  <c r="BB217" i="220"/>
  <c r="BB414" i="220"/>
  <c r="AZ134" i="220"/>
  <c r="AZ254" i="220"/>
  <c r="BB299" i="220"/>
  <c r="AZ490" i="220"/>
  <c r="BB141" i="220"/>
  <c r="BB337" i="220"/>
  <c r="AZ333" i="220"/>
  <c r="AZ365" i="220"/>
  <c r="AZ421" i="220"/>
  <c r="BB229" i="220"/>
  <c r="BB324" i="220"/>
  <c r="BB481" i="220"/>
  <c r="BB91" i="220"/>
  <c r="AZ179" i="220"/>
  <c r="AZ428" i="220"/>
  <c r="AZ430" i="220"/>
  <c r="BB174" i="220"/>
  <c r="BB372" i="220"/>
  <c r="AZ290" i="220"/>
  <c r="AZ329" i="220"/>
  <c r="AZ479" i="220"/>
  <c r="AZ480" i="220"/>
  <c r="BB185" i="220"/>
  <c r="BB429" i="220"/>
  <c r="AZ23" i="220"/>
  <c r="AZ140" i="220"/>
  <c r="AZ305" i="220"/>
  <c r="AZ310" i="220"/>
  <c r="AZ435" i="220"/>
  <c r="BB49" i="220"/>
  <c r="BB303" i="220"/>
  <c r="BB424" i="220"/>
  <c r="BB74" i="220"/>
  <c r="BB154" i="220"/>
  <c r="BB82" i="220"/>
  <c r="BB18" i="220"/>
  <c r="BB116" i="220"/>
  <c r="BB103" i="220"/>
  <c r="BB492" i="220"/>
  <c r="BB321" i="220"/>
  <c r="BB421" i="220"/>
  <c r="AZ447" i="220"/>
  <c r="BB84" i="220"/>
  <c r="BB268" i="220"/>
  <c r="BB464" i="220"/>
  <c r="BB111" i="220"/>
  <c r="AZ448" i="220"/>
  <c r="BB213" i="220"/>
  <c r="BB190" i="220"/>
  <c r="BB390" i="220"/>
  <c r="BB494" i="220"/>
  <c r="AZ127" i="220"/>
  <c r="AZ57" i="220"/>
  <c r="AZ189" i="220"/>
  <c r="AZ366" i="220"/>
  <c r="AZ382" i="220"/>
  <c r="BB489" i="220"/>
  <c r="BB59" i="220"/>
  <c r="BB270" i="220"/>
  <c r="BB438" i="220"/>
  <c r="AZ239" i="220"/>
  <c r="BB220" i="220"/>
  <c r="BB350" i="220"/>
  <c r="AZ153" i="220"/>
  <c r="AZ176" i="220"/>
  <c r="AZ390" i="220"/>
  <c r="AZ512" i="220"/>
  <c r="BB172" i="220"/>
  <c r="BB362" i="220"/>
  <c r="BB516" i="220"/>
  <c r="AZ115" i="220"/>
  <c r="AZ323" i="220"/>
  <c r="AZ346" i="220"/>
  <c r="AZ517" i="220"/>
  <c r="AZ514" i="220"/>
  <c r="AZ417" i="220"/>
  <c r="BB295" i="220"/>
  <c r="BB451" i="220"/>
  <c r="AZ48" i="220"/>
  <c r="AZ252" i="220"/>
  <c r="AZ398" i="220"/>
  <c r="AZ520" i="220"/>
  <c r="BB396" i="220"/>
  <c r="BB192" i="220"/>
  <c r="BB359" i="220"/>
  <c r="AZ123" i="220"/>
  <c r="AZ126" i="220"/>
  <c r="AZ202" i="220"/>
  <c r="BB228" i="220"/>
  <c r="AZ369" i="220"/>
  <c r="BB253" i="220"/>
  <c r="BB323" i="220"/>
  <c r="AZ94" i="220"/>
  <c r="AZ25" i="220"/>
  <c r="AZ83" i="220"/>
  <c r="AZ212" i="220"/>
  <c r="AZ253" i="220"/>
  <c r="AZ407" i="220"/>
  <c r="BB281" i="220"/>
  <c r="AZ438" i="220"/>
  <c r="BB170" i="220"/>
  <c r="BB412" i="220"/>
  <c r="AZ27" i="220"/>
  <c r="AZ77" i="220"/>
  <c r="AZ278" i="220"/>
  <c r="AZ277" i="220"/>
  <c r="BB143" i="220"/>
  <c r="BB398" i="220"/>
  <c r="AZ255" i="220"/>
  <c r="AZ426" i="220"/>
  <c r="BB66" i="220"/>
  <c r="BB269" i="220"/>
  <c r="BB430" i="220"/>
  <c r="BB176" i="220"/>
  <c r="BB309" i="220"/>
  <c r="BB85" i="220"/>
  <c r="BB335" i="220"/>
  <c r="BB61" i="220"/>
  <c r="BB65" i="220"/>
  <c r="AZ227" i="220"/>
  <c r="BB219" i="220"/>
  <c r="BB474" i="220"/>
  <c r="AZ67" i="220"/>
  <c r="AZ98" i="220"/>
  <c r="AZ231" i="220"/>
  <c r="AZ376" i="220"/>
  <c r="AZ354" i="220"/>
  <c r="BB223" i="220"/>
  <c r="BB425" i="220"/>
  <c r="BB41" i="220"/>
  <c r="AZ173" i="220"/>
  <c r="AZ375" i="220"/>
  <c r="AZ497" i="220"/>
  <c r="BB405" i="220"/>
  <c r="BB178" i="220"/>
  <c r="BB347" i="220"/>
  <c r="BB501" i="220"/>
  <c r="BB17" i="220"/>
  <c r="AZ458" i="220"/>
  <c r="AZ157" i="220"/>
  <c r="BB179" i="220"/>
  <c r="BB263" i="220"/>
  <c r="BB491" i="220"/>
  <c r="AZ74" i="220"/>
  <c r="AZ218" i="220"/>
  <c r="AZ217" i="220"/>
  <c r="AZ383" i="220"/>
  <c r="AZ508" i="220"/>
  <c r="BB212" i="220"/>
  <c r="BB241" i="220"/>
  <c r="BB399" i="220"/>
  <c r="AZ228" i="220"/>
  <c r="AZ303" i="220"/>
  <c r="BB146" i="220"/>
  <c r="AZ372" i="220"/>
  <c r="BB214" i="220"/>
  <c r="BB314" i="220"/>
  <c r="BB519" i="220"/>
  <c r="AZ63" i="220"/>
  <c r="AZ118" i="220"/>
  <c r="AZ191" i="220"/>
  <c r="BB101" i="220"/>
  <c r="BB336" i="220"/>
  <c r="BB450" i="220"/>
  <c r="AZ251" i="220"/>
  <c r="AZ311" i="220"/>
  <c r="BB239" i="220"/>
  <c r="BB361" i="220"/>
  <c r="AZ131" i="220"/>
  <c r="AZ226" i="220"/>
  <c r="AZ143" i="220"/>
  <c r="AZ345" i="220"/>
  <c r="AZ474" i="220"/>
  <c r="BB311" i="220"/>
  <c r="AZ370" i="220"/>
  <c r="BB145" i="220"/>
  <c r="BB349" i="220"/>
  <c r="AZ485" i="220"/>
  <c r="BB222" i="220"/>
  <c r="BB182" i="220"/>
  <c r="BB394" i="220"/>
  <c r="AZ343" i="220"/>
  <c r="AZ331" i="220"/>
  <c r="AZ364" i="220"/>
  <c r="BB278" i="220"/>
  <c r="BB462" i="220"/>
  <c r="AZ104" i="220"/>
  <c r="AZ321" i="220"/>
  <c r="AZ294" i="220"/>
  <c r="AZ339" i="220"/>
  <c r="AZ483" i="220"/>
  <c r="AZ484" i="220"/>
  <c r="BB115" i="220"/>
  <c r="BB331" i="220"/>
  <c r="BB490" i="220"/>
  <c r="BB121" i="220"/>
  <c r="BB290" i="220"/>
  <c r="BB308" i="220"/>
  <c r="BB133" i="220"/>
  <c r="BB51" i="220"/>
  <c r="BB488" i="220"/>
  <c r="BB226" i="220"/>
  <c r="BB400" i="220"/>
  <c r="AZ268" i="220"/>
  <c r="AZ507" i="220"/>
  <c r="BB404" i="220"/>
  <c r="BB431" i="220"/>
  <c r="BB131" i="220"/>
  <c r="AZ270" i="220"/>
  <c r="AZ288" i="220"/>
  <c r="BB93" i="220"/>
  <c r="BB195" i="220"/>
  <c r="BB342" i="220"/>
  <c r="BB507" i="220"/>
  <c r="AZ187" i="220"/>
  <c r="AZ106" i="220"/>
  <c r="AZ384" i="220"/>
  <c r="BB161" i="220"/>
  <c r="BB262" i="220"/>
  <c r="BB498" i="220"/>
  <c r="AZ60" i="220"/>
  <c r="AZ296" i="220"/>
  <c r="BB455" i="220"/>
  <c r="BB173" i="220"/>
  <c r="BB417" i="220"/>
  <c r="BB88" i="220"/>
  <c r="AZ64" i="220"/>
  <c r="AZ197" i="220"/>
  <c r="AZ393" i="220"/>
  <c r="BB382" i="220"/>
  <c r="BB296" i="220"/>
  <c r="BB339" i="220"/>
  <c r="AZ195" i="220"/>
  <c r="AZ135" i="220"/>
  <c r="AZ337" i="220"/>
  <c r="AZ463" i="220"/>
  <c r="BB160" i="220"/>
  <c r="BB47" i="220"/>
  <c r="BB310" i="220"/>
  <c r="BB513" i="220"/>
  <c r="AZ72" i="220"/>
  <c r="AZ204" i="220"/>
  <c r="AZ242" i="220"/>
  <c r="AZ401" i="220"/>
  <c r="AZ19" i="220"/>
  <c r="AZ443" i="220"/>
  <c r="BB128" i="220"/>
  <c r="BB444" i="220"/>
  <c r="AZ258" i="220"/>
  <c r="BB472" i="220"/>
  <c r="BB203" i="220"/>
  <c r="BB371" i="220"/>
  <c r="AZ302" i="220"/>
  <c r="AZ427" i="220"/>
  <c r="BB468" i="220"/>
  <c r="AZ352" i="220"/>
  <c r="BB204" i="220"/>
  <c r="BB426" i="220"/>
  <c r="BB102" i="220"/>
  <c r="AZ137" i="220"/>
  <c r="AZ210" i="220"/>
  <c r="AZ429" i="220"/>
  <c r="AZ70" i="220"/>
  <c r="BB208" i="220"/>
  <c r="BB443" i="220"/>
  <c r="AZ84" i="220"/>
  <c r="BB168" i="220"/>
  <c r="BB285" i="220"/>
  <c r="BB459" i="220"/>
  <c r="BB284" i="220"/>
  <c r="BB34" i="220"/>
  <c r="BB125" i="220"/>
  <c r="BB44" i="220"/>
  <c r="BB19" i="220"/>
  <c r="BB352" i="220"/>
  <c r="BB73" i="220"/>
  <c r="BB288" i="220"/>
  <c r="BB422" i="220"/>
  <c r="AZ151" i="220"/>
  <c r="AZ442" i="220"/>
  <c r="BB68" i="220"/>
  <c r="BB230" i="220"/>
  <c r="BB480" i="220"/>
  <c r="AZ16" i="220"/>
  <c r="AZ53" i="220"/>
  <c r="AZ347" i="220"/>
  <c r="AZ378" i="220"/>
  <c r="AZ505" i="220"/>
  <c r="BB140" i="220"/>
  <c r="BB389" i="220"/>
  <c r="BB106" i="220"/>
  <c r="AZ259" i="220"/>
  <c r="AZ276" i="220"/>
  <c r="AZ515" i="220"/>
  <c r="BB201" i="220"/>
  <c r="BB343" i="220"/>
  <c r="BB508" i="220"/>
  <c r="AZ61" i="220"/>
  <c r="AZ193" i="220"/>
  <c r="AZ389" i="220"/>
  <c r="BB20" i="220"/>
  <c r="BB332" i="220"/>
  <c r="BB432" i="220"/>
  <c r="BB56" i="220"/>
  <c r="AZ388" i="220"/>
  <c r="AZ466" i="220"/>
  <c r="BB413" i="220"/>
  <c r="BB155" i="220"/>
  <c r="BB353" i="220"/>
  <c r="AZ59" i="220"/>
  <c r="AZ161" i="220"/>
  <c r="AZ247" i="220"/>
  <c r="BB345" i="220"/>
  <c r="BB123" i="220"/>
  <c r="BB377" i="220"/>
  <c r="BB520" i="220"/>
  <c r="AZ44" i="220"/>
  <c r="AZ477" i="220"/>
  <c r="AZ318" i="220"/>
  <c r="BB276" i="220"/>
  <c r="BB439" i="220"/>
  <c r="BB109" i="220"/>
  <c r="AZ298" i="220"/>
  <c r="AZ320" i="220"/>
  <c r="AZ405" i="220"/>
  <c r="AZ184" i="220"/>
  <c r="AZ491" i="220"/>
  <c r="BB166" i="220"/>
  <c r="BB316" i="220"/>
  <c r="AZ78" i="220"/>
  <c r="AZ175" i="220"/>
  <c r="AZ132" i="220"/>
  <c r="AZ282" i="220"/>
  <c r="AZ415" i="220"/>
  <c r="BB117" i="220"/>
  <c r="BB291" i="220"/>
  <c r="BB466" i="220"/>
  <c r="BB36" i="220"/>
  <c r="AZ183" i="220"/>
  <c r="AZ154" i="220"/>
  <c r="AZ356" i="220"/>
  <c r="AZ482" i="220"/>
  <c r="BB97" i="220"/>
  <c r="BB275" i="220"/>
  <c r="BB475" i="220"/>
  <c r="AZ119" i="220"/>
  <c r="AZ230" i="220"/>
  <c r="AZ350" i="220"/>
  <c r="BB209" i="220"/>
  <c r="BB338" i="220"/>
  <c r="BB512" i="220"/>
  <c r="BB37" i="220"/>
  <c r="BB420" i="220"/>
  <c r="BB22" i="220"/>
  <c r="BB257" i="220"/>
  <c r="BB43" i="220"/>
  <c r="BB54" i="220"/>
  <c r="AZ22" i="220"/>
  <c r="BB392" i="220"/>
  <c r="BB476" i="220"/>
  <c r="AZ35" i="220"/>
  <c r="AZ316" i="220"/>
  <c r="AZ332" i="220"/>
  <c r="AZ434" i="220"/>
  <c r="AZ18" i="220"/>
  <c r="BB274" i="220"/>
  <c r="BB497" i="220"/>
  <c r="AZ185" i="220"/>
  <c r="AZ451" i="220"/>
  <c r="BB271" i="220"/>
  <c r="BB401" i="220"/>
  <c r="BB35" i="220"/>
  <c r="AZ159" i="220"/>
  <c r="AZ286" i="220"/>
  <c r="AZ445" i="220"/>
  <c r="AZ450" i="220"/>
  <c r="AZ88" i="220"/>
  <c r="BB216" i="220"/>
  <c r="BB320" i="220"/>
  <c r="BB511" i="220"/>
  <c r="BB13" i="220"/>
  <c r="AZ396" i="220"/>
  <c r="AZ462" i="220"/>
  <c r="AZ42" i="220"/>
  <c r="BB234" i="220"/>
  <c r="BB416" i="220"/>
  <c r="AZ287" i="220"/>
  <c r="AZ391" i="220"/>
  <c r="AZ408" i="220"/>
  <c r="BB104" i="220"/>
  <c r="AZ500" i="220"/>
  <c r="BB225" i="220"/>
  <c r="BB406" i="220"/>
  <c r="AZ52" i="220"/>
  <c r="AZ222" i="220"/>
  <c r="AZ394" i="220"/>
  <c r="AZ516" i="220"/>
  <c r="BB479" i="220"/>
  <c r="BB184" i="220"/>
  <c r="BB364" i="220"/>
  <c r="AZ214" i="220"/>
  <c r="AZ295" i="220"/>
  <c r="AZ399" i="220"/>
  <c r="AZ93" i="220"/>
  <c r="BB197" i="220"/>
  <c r="BB445" i="220"/>
  <c r="BB46" i="220"/>
  <c r="AZ274" i="220"/>
  <c r="AZ424" i="220"/>
  <c r="BB279" i="220"/>
  <c r="BB409" i="220"/>
  <c r="AZ148" i="220"/>
  <c r="AZ260" i="220"/>
  <c r="AZ324" i="220"/>
  <c r="AZ475" i="220"/>
  <c r="AZ476" i="220"/>
  <c r="AZ165" i="220"/>
  <c r="BB211" i="220"/>
  <c r="BB465" i="220"/>
  <c r="AZ41" i="220"/>
  <c r="AZ269" i="220"/>
  <c r="BB313" i="220"/>
  <c r="AZ440" i="220"/>
  <c r="BB218" i="220"/>
  <c r="BB469" i="220"/>
  <c r="BB60" i="220"/>
  <c r="AZ141" i="220"/>
  <c r="AZ420" i="220"/>
  <c r="AZ433" i="220"/>
  <c r="BB156" i="220"/>
  <c r="BB506" i="220"/>
  <c r="BB496" i="220"/>
  <c r="BB94" i="220"/>
  <c r="BB119" i="220"/>
  <c r="BB24" i="220"/>
  <c r="BB16" i="220"/>
  <c r="BB112" i="220"/>
  <c r="BB358" i="220"/>
  <c r="BB483" i="220"/>
  <c r="AZ359" i="220"/>
  <c r="AZ494" i="220"/>
  <c r="AZ495" i="220"/>
  <c r="BB315" i="220"/>
  <c r="BB500" i="220"/>
  <c r="AZ102" i="220"/>
  <c r="AZ234" i="220"/>
  <c r="AZ380" i="220"/>
  <c r="AZ386" i="220"/>
  <c r="BB205" i="220"/>
  <c r="BB391" i="220"/>
  <c r="AZ43" i="220"/>
  <c r="AZ373" i="220"/>
  <c r="AZ309" i="220"/>
  <c r="BB206" i="220"/>
  <c r="BB366" i="220"/>
  <c r="AZ101" i="220"/>
  <c r="AZ275" i="220"/>
  <c r="AZ280" i="220"/>
  <c r="AZ387" i="220"/>
  <c r="BB282" i="220"/>
  <c r="BB495" i="220"/>
  <c r="AZ201" i="220"/>
  <c r="AZ117" i="220"/>
  <c r="AZ289" i="220"/>
  <c r="AZ24" i="220"/>
  <c r="AZ471" i="220"/>
  <c r="BB243" i="220"/>
  <c r="BB427" i="220"/>
  <c r="BB53" i="220"/>
  <c r="AZ235" i="220"/>
  <c r="AZ307" i="220"/>
  <c r="AZ33" i="220"/>
  <c r="BB238" i="220"/>
  <c r="BB322" i="220"/>
  <c r="AZ108" i="220"/>
  <c r="AZ125" i="220"/>
  <c r="AZ237" i="220"/>
  <c r="AZ416" i="220"/>
  <c r="AZ203" i="220"/>
  <c r="AZ97" i="220"/>
  <c r="BB261" i="220"/>
  <c r="BB407" i="220"/>
  <c r="BB105" i="220"/>
  <c r="AZ76" i="220"/>
  <c r="AZ208" i="220"/>
  <c r="AZ246" i="220"/>
  <c r="AZ404" i="220"/>
  <c r="AZ437" i="220"/>
  <c r="BB135" i="220"/>
  <c r="BB447" i="220"/>
  <c r="AZ73" i="220"/>
  <c r="AZ216" i="220"/>
  <c r="AZ31" i="220"/>
  <c r="BB286" i="220"/>
  <c r="BB514" i="220"/>
  <c r="AZ34" i="220"/>
  <c r="AZ196" i="220"/>
  <c r="AZ340" i="220"/>
  <c r="AZ414" i="220"/>
  <c r="BB380" i="220"/>
  <c r="AZ489" i="220"/>
  <c r="BB297" i="220"/>
  <c r="BB518" i="220"/>
  <c r="BB250" i="220"/>
  <c r="AZ192" i="220"/>
  <c r="AZ158" i="220"/>
  <c r="AZ360" i="220"/>
  <c r="AZ486" i="220"/>
  <c r="BB264" i="220"/>
  <c r="BB365" i="220"/>
  <c r="BB64" i="220"/>
  <c r="BB78" i="220"/>
  <c r="BB81" i="220"/>
  <c r="BB136" i="220"/>
  <c r="BB48" i="220"/>
  <c r="BB114" i="220"/>
  <c r="BB27" i="220"/>
  <c r="BB149" i="220"/>
  <c r="BB325" i="220"/>
  <c r="BB493" i="220"/>
  <c r="AZ92" i="220"/>
  <c r="AZ220" i="220"/>
  <c r="AZ392" i="220"/>
  <c r="BB153" i="220"/>
  <c r="BB360" i="220"/>
  <c r="AZ81" i="220"/>
  <c r="AZ272" i="220"/>
  <c r="AZ511" i="220"/>
  <c r="BB162" i="220"/>
  <c r="BB467" i="220"/>
  <c r="AZ85" i="220"/>
  <c r="AZ233" i="220"/>
  <c r="AZ361" i="220"/>
  <c r="AZ502" i="220"/>
  <c r="AZ503" i="220"/>
  <c r="BB144" i="220"/>
  <c r="BB355" i="220"/>
  <c r="AZ190" i="220"/>
  <c r="AZ110" i="220"/>
  <c r="AZ519" i="220"/>
  <c r="BB42" i="220"/>
  <c r="BB272" i="220"/>
  <c r="BB502" i="220"/>
  <c r="AZ166" i="220"/>
  <c r="AZ353" i="220"/>
  <c r="AZ456" i="220"/>
  <c r="AZ461" i="220"/>
  <c r="BB188" i="220"/>
  <c r="BB411" i="220"/>
  <c r="AZ149" i="220"/>
  <c r="AZ68" i="220"/>
  <c r="AZ200" i="220"/>
  <c r="AZ397" i="220"/>
  <c r="BB137" i="220"/>
  <c r="BB344" i="220"/>
  <c r="BB50" i="220"/>
  <c r="AZ177" i="220"/>
  <c r="AZ464" i="220"/>
  <c r="AZ469" i="220"/>
  <c r="BB319" i="220"/>
  <c r="BB460" i="220"/>
  <c r="BB39" i="220"/>
  <c r="AZ481" i="220"/>
  <c r="AZ55" i="220"/>
  <c r="BB252" i="220"/>
  <c r="BB456" i="220"/>
  <c r="BB107" i="220"/>
  <c r="AZ338" i="220"/>
  <c r="AZ367" i="220"/>
  <c r="AZ168" i="220"/>
  <c r="AZ174" i="220"/>
  <c r="BB32" i="220"/>
  <c r="BB348" i="220"/>
  <c r="BB482" i="220"/>
  <c r="BB31" i="220"/>
  <c r="AZ432" i="220"/>
  <c r="AZ82" i="220"/>
  <c r="BB307" i="220"/>
  <c r="BB486" i="220"/>
  <c r="BB77" i="220"/>
  <c r="AZ273" i="220"/>
  <c r="BB163" i="220"/>
  <c r="BB503" i="220"/>
  <c r="BB86" i="220"/>
  <c r="BB193" i="220"/>
  <c r="BB52" i="220"/>
  <c r="BB89" i="220"/>
  <c r="BB122" i="220"/>
  <c r="BB90" i="220"/>
  <c r="BB304" i="220"/>
  <c r="BB373" i="220"/>
  <c r="BB80" i="220"/>
  <c r="AZ152" i="220"/>
  <c r="AZ109" i="220"/>
  <c r="BB120" i="220"/>
  <c r="BB187" i="220"/>
  <c r="BB340" i="220"/>
  <c r="AZ40" i="220"/>
  <c r="AZ155" i="220"/>
  <c r="AZ342" i="220"/>
  <c r="AZ441" i="220"/>
  <c r="AZ446" i="220"/>
  <c r="AZ267" i="220"/>
  <c r="BB273" i="220"/>
  <c r="BB408" i="220"/>
  <c r="BB69" i="220"/>
  <c r="AZ103" i="220"/>
  <c r="AZ285" i="220"/>
  <c r="BB505" i="220"/>
  <c r="BB180" i="220"/>
  <c r="BB346" i="220"/>
  <c r="AZ163" i="220"/>
  <c r="AZ344" i="220"/>
  <c r="AZ449" i="220"/>
  <c r="AZ457" i="220"/>
  <c r="BB233" i="220"/>
  <c r="BB302" i="220"/>
  <c r="BB515" i="220"/>
  <c r="AZ54" i="220"/>
  <c r="AZ244" i="220"/>
  <c r="BB301" i="220"/>
  <c r="BB240" i="220"/>
  <c r="BB428" i="220"/>
  <c r="AZ51" i="220"/>
  <c r="AZ238" i="220"/>
  <c r="AZ473" i="220"/>
  <c r="AZ95" i="220"/>
  <c r="BB183" i="220"/>
  <c r="BB305" i="220"/>
  <c r="AZ142" i="220"/>
  <c r="AZ65" i="220"/>
  <c r="AZ297" i="220"/>
  <c r="AZ400" i="220"/>
  <c r="AZ241" i="220"/>
  <c r="BB40" i="220"/>
  <c r="BB258" i="220"/>
  <c r="BB457" i="220"/>
  <c r="AZ256" i="220"/>
  <c r="AZ299" i="220"/>
  <c r="AZ406" i="220"/>
  <c r="AZ423" i="220"/>
  <c r="AZ13" i="220"/>
  <c r="BB318" i="220"/>
  <c r="BB200" i="220"/>
  <c r="BB463" i="220"/>
  <c r="AZ133" i="220"/>
  <c r="AZ205" i="220"/>
  <c r="AZ425" i="220"/>
  <c r="BB138" i="220"/>
  <c r="BB333" i="220"/>
  <c r="BB485" i="220"/>
  <c r="AZ21" i="220"/>
  <c r="AZ219" i="220"/>
  <c r="AZ257" i="220"/>
  <c r="BB437" i="220"/>
  <c r="BB383" i="220"/>
  <c r="BB87" i="220"/>
  <c r="AZ86" i="220"/>
  <c r="AZ38" i="220"/>
  <c r="AZ207" i="220"/>
  <c r="AZ362" i="220"/>
  <c r="BB29" i="220"/>
  <c r="AZ46" i="219"/>
  <c r="AZ125" i="219"/>
  <c r="AZ29" i="219"/>
  <c r="AZ98" i="219"/>
  <c r="AZ106" i="219"/>
  <c r="AZ41" i="219"/>
  <c r="AZ108" i="219"/>
  <c r="AZ102" i="219"/>
  <c r="AZ80" i="219"/>
  <c r="BB199" i="219"/>
  <c r="BB207" i="219"/>
  <c r="BB83" i="219"/>
  <c r="BB84" i="219"/>
  <c r="BB64" i="219"/>
  <c r="BB85" i="219"/>
  <c r="BB159" i="219"/>
  <c r="BB457" i="219"/>
  <c r="BB485" i="219"/>
  <c r="BB184" i="219"/>
  <c r="BB472" i="219"/>
  <c r="BB107" i="219"/>
  <c r="AZ403" i="219"/>
  <c r="BB70" i="219"/>
  <c r="BB263" i="219"/>
  <c r="AZ20" i="219"/>
  <c r="AZ88" i="219"/>
  <c r="AZ281" i="219"/>
  <c r="AZ221" i="219"/>
  <c r="AZ338" i="219"/>
  <c r="AZ459" i="219"/>
  <c r="BB133" i="219"/>
  <c r="AZ377" i="219"/>
  <c r="BB258" i="219"/>
  <c r="BB478" i="219"/>
  <c r="AZ87" i="219"/>
  <c r="AZ191" i="219"/>
  <c r="BB442" i="219"/>
  <c r="AZ70" i="219"/>
  <c r="BB398" i="219"/>
  <c r="AZ227" i="219"/>
  <c r="AZ195" i="219"/>
  <c r="AZ141" i="219"/>
  <c r="BB131" i="219"/>
  <c r="BB326" i="219"/>
  <c r="BB509" i="219"/>
  <c r="AZ170" i="219"/>
  <c r="BB87" i="219"/>
  <c r="BB88" i="219"/>
  <c r="BB282" i="219"/>
  <c r="AZ123" i="219"/>
  <c r="AZ239" i="219"/>
  <c r="AZ289" i="219"/>
  <c r="AZ505" i="219"/>
  <c r="BB495" i="219"/>
  <c r="BB230" i="219"/>
  <c r="BB382" i="219"/>
  <c r="AZ129" i="219"/>
  <c r="AZ52" i="219"/>
  <c r="AZ194" i="219"/>
  <c r="AZ389" i="219"/>
  <c r="AZ93" i="219"/>
  <c r="BB162" i="219"/>
  <c r="BB289" i="219"/>
  <c r="AZ297" i="219"/>
  <c r="AZ315" i="219"/>
  <c r="BB387" i="219"/>
  <c r="BB122" i="219"/>
  <c r="BB214" i="219"/>
  <c r="BB460" i="219"/>
  <c r="BB59" i="219"/>
  <c r="AZ276" i="219"/>
  <c r="AZ217" i="219"/>
  <c r="AZ413" i="219"/>
  <c r="BB39" i="219"/>
  <c r="BB101" i="219"/>
  <c r="BB297" i="219"/>
  <c r="BB508" i="219"/>
  <c r="AZ308" i="219"/>
  <c r="AZ326" i="219"/>
  <c r="BB115" i="219"/>
  <c r="AZ165" i="219"/>
  <c r="BB174" i="219"/>
  <c r="BB348" i="219"/>
  <c r="AZ314" i="219"/>
  <c r="AZ323" i="219"/>
  <c r="BB250" i="219"/>
  <c r="BB255" i="219"/>
  <c r="BB27" i="219"/>
  <c r="AZ242" i="219"/>
  <c r="AZ313" i="219"/>
  <c r="BB366" i="219"/>
  <c r="BB473" i="219"/>
  <c r="AZ391" i="219"/>
  <c r="BB253" i="219"/>
  <c r="AZ47" i="219"/>
  <c r="BB302" i="219"/>
  <c r="BB65" i="219"/>
  <c r="BB275" i="219"/>
  <c r="BB49" i="219"/>
  <c r="BB141" i="219"/>
  <c r="BB24" i="219"/>
  <c r="BB56" i="219"/>
  <c r="BB208" i="219"/>
  <c r="BB406" i="219"/>
  <c r="BB21" i="219"/>
  <c r="BB240" i="219"/>
  <c r="BB346" i="219"/>
  <c r="BB129" i="219"/>
  <c r="BB119" i="219"/>
  <c r="BB325" i="219"/>
  <c r="AZ110" i="219"/>
  <c r="BB116" i="219"/>
  <c r="BB273" i="219"/>
  <c r="BB477" i="219"/>
  <c r="AZ16" i="219"/>
  <c r="AZ163" i="219"/>
  <c r="AZ307" i="219"/>
  <c r="BB118" i="219"/>
  <c r="BB337" i="219"/>
  <c r="AZ166" i="219"/>
  <c r="BB149" i="219"/>
  <c r="BB298" i="219"/>
  <c r="BB486" i="219"/>
  <c r="AZ63" i="219"/>
  <c r="AZ265" i="219"/>
  <c r="AZ386" i="219"/>
  <c r="AZ360" i="219"/>
  <c r="AZ451" i="219"/>
  <c r="AZ24" i="219"/>
  <c r="BB354" i="219"/>
  <c r="AZ206" i="219"/>
  <c r="AZ420" i="219"/>
  <c r="AZ247" i="219"/>
  <c r="BB152" i="219"/>
  <c r="BB358" i="219"/>
  <c r="AZ246" i="219"/>
  <c r="AZ430" i="219"/>
  <c r="AZ519" i="219"/>
  <c r="BB94" i="219"/>
  <c r="BB296" i="219"/>
  <c r="BB46" i="219"/>
  <c r="AZ272" i="219"/>
  <c r="AZ214" i="219"/>
  <c r="AZ409" i="219"/>
  <c r="BB117" i="219"/>
  <c r="AZ37" i="219"/>
  <c r="BB295" i="219"/>
  <c r="BB476" i="219"/>
  <c r="AZ189" i="219"/>
  <c r="AZ82" i="219"/>
  <c r="BB179" i="219"/>
  <c r="BB307" i="219"/>
  <c r="BB507" i="219"/>
  <c r="BB57" i="219"/>
  <c r="AZ280" i="219"/>
  <c r="AZ220" i="219"/>
  <c r="AZ417" i="219"/>
  <c r="BB420" i="219"/>
  <c r="BB186" i="219"/>
  <c r="BB401" i="219"/>
  <c r="AZ42" i="219"/>
  <c r="AZ133" i="219"/>
  <c r="AZ376" i="219"/>
  <c r="AZ497" i="219"/>
  <c r="BB180" i="219"/>
  <c r="BB213" i="219"/>
  <c r="BB308" i="219"/>
  <c r="AZ135" i="219"/>
  <c r="AZ203" i="219"/>
  <c r="AZ264" i="219"/>
  <c r="AZ373" i="219"/>
  <c r="AZ513" i="219"/>
  <c r="AZ476" i="219"/>
  <c r="BB274" i="219"/>
  <c r="BB390" i="219"/>
  <c r="BB268" i="219"/>
  <c r="BB294" i="219"/>
  <c r="BB82" i="219"/>
  <c r="BB63" i="219"/>
  <c r="BB140" i="219"/>
  <c r="BB310" i="219"/>
  <c r="BB136" i="219"/>
  <c r="BB205" i="219"/>
  <c r="BB36" i="219"/>
  <c r="BB16" i="219"/>
  <c r="BB218" i="219"/>
  <c r="BB362" i="219"/>
  <c r="BB42" i="219"/>
  <c r="BB157" i="219"/>
  <c r="BB395" i="219"/>
  <c r="BB182" i="219"/>
  <c r="AZ199" i="219"/>
  <c r="BB201" i="219"/>
  <c r="BB464" i="219"/>
  <c r="BB19" i="219"/>
  <c r="BB40" i="219"/>
  <c r="AZ274" i="219"/>
  <c r="AZ387" i="219"/>
  <c r="AZ512" i="219"/>
  <c r="BB330" i="219"/>
  <c r="AZ455" i="219"/>
  <c r="BB235" i="219"/>
  <c r="AZ257" i="219"/>
  <c r="AZ349" i="219"/>
  <c r="AZ443" i="219"/>
  <c r="AZ207" i="219"/>
  <c r="BB190" i="219"/>
  <c r="BB440" i="219"/>
  <c r="AZ83" i="219"/>
  <c r="AZ261" i="219"/>
  <c r="AZ352" i="219"/>
  <c r="AZ356" i="219"/>
  <c r="AZ447" i="219"/>
  <c r="BB81" i="219"/>
  <c r="BB314" i="219"/>
  <c r="BB61" i="219"/>
  <c r="AZ13" i="219"/>
  <c r="AZ186" i="219"/>
  <c r="AZ378" i="219"/>
  <c r="AZ55" i="219"/>
  <c r="BB441" i="219"/>
  <c r="BB98" i="219"/>
  <c r="AZ174" i="219"/>
  <c r="AZ288" i="219"/>
  <c r="BB219" i="219"/>
  <c r="BB462" i="219"/>
  <c r="AZ61" i="219"/>
  <c r="AZ109" i="219"/>
  <c r="AZ177" i="219"/>
  <c r="AZ347" i="219"/>
  <c r="AZ490" i="219"/>
  <c r="AZ457" i="219"/>
  <c r="AZ32" i="219"/>
  <c r="BB168" i="219"/>
  <c r="BB336" i="219"/>
  <c r="BB13" i="219"/>
  <c r="AZ185" i="219"/>
  <c r="AZ204" i="219"/>
  <c r="BB371" i="219"/>
  <c r="BB475" i="219"/>
  <c r="AZ49" i="219"/>
  <c r="AZ145" i="219"/>
  <c r="AZ344" i="219"/>
  <c r="AZ379" i="219"/>
  <c r="AZ473" i="219"/>
  <c r="BB191" i="219"/>
  <c r="BB344" i="219"/>
  <c r="BB34" i="219"/>
  <c r="BB80" i="219"/>
  <c r="AZ193" i="219"/>
  <c r="AZ114" i="219"/>
  <c r="BB202" i="219"/>
  <c r="BB416" i="219"/>
  <c r="BB51" i="219"/>
  <c r="AZ176" i="219"/>
  <c r="AZ259" i="219"/>
  <c r="BB316" i="219"/>
  <c r="AZ398" i="219"/>
  <c r="BB109" i="219"/>
  <c r="BB430" i="219"/>
  <c r="AZ233" i="219"/>
  <c r="BB22" i="219"/>
  <c r="AZ520" i="219"/>
  <c r="AZ462" i="219"/>
  <c r="BB54" i="219"/>
  <c r="BB329" i="219"/>
  <c r="BB471" i="219"/>
  <c r="BB227" i="219"/>
  <c r="BB148" i="219"/>
  <c r="BB25" i="219"/>
  <c r="BB177" i="219"/>
  <c r="BB446" i="219"/>
  <c r="BB26" i="219"/>
  <c r="BB210" i="219"/>
  <c r="BB415" i="219"/>
  <c r="BB18" i="219"/>
  <c r="BB244" i="219"/>
  <c r="BB363" i="219"/>
  <c r="BB106" i="219"/>
  <c r="AZ146" i="219"/>
  <c r="AZ187" i="219"/>
  <c r="BB467" i="219"/>
  <c r="BB394" i="219"/>
  <c r="AZ68" i="219"/>
  <c r="AZ21" i="219"/>
  <c r="AZ212" i="219"/>
  <c r="AZ175" i="219"/>
  <c r="AZ370" i="219"/>
  <c r="BB75" i="219"/>
  <c r="BB370" i="219"/>
  <c r="AZ17" i="219"/>
  <c r="AZ224" i="219"/>
  <c r="AZ179" i="219"/>
  <c r="AZ374" i="219"/>
  <c r="AZ333" i="219"/>
  <c r="BB134" i="219"/>
  <c r="BB318" i="219"/>
  <c r="AZ66" i="219"/>
  <c r="AZ291" i="219"/>
  <c r="AZ422" i="219"/>
  <c r="AZ511" i="219"/>
  <c r="BB86" i="219"/>
  <c r="BB357" i="219"/>
  <c r="BB60" i="219"/>
  <c r="AZ404" i="219"/>
  <c r="AZ364" i="219"/>
  <c r="AZ458" i="219"/>
  <c r="BB236" i="219"/>
  <c r="BB361" i="219"/>
  <c r="AZ81" i="219"/>
  <c r="AZ241" i="219"/>
  <c r="BB93" i="219"/>
  <c r="BB389" i="219"/>
  <c r="BB52" i="219"/>
  <c r="AZ318" i="219"/>
  <c r="AZ340" i="219"/>
  <c r="AZ375" i="219"/>
  <c r="AZ466" i="219"/>
  <c r="BB165" i="219"/>
  <c r="BB312" i="219"/>
  <c r="BB452" i="219"/>
  <c r="AZ60" i="219"/>
  <c r="AZ254" i="219"/>
  <c r="AZ205" i="219"/>
  <c r="AZ397" i="219"/>
  <c r="BB104" i="219"/>
  <c r="BB397" i="219"/>
  <c r="AZ112" i="219"/>
  <c r="BB44" i="219"/>
  <c r="AZ152" i="219"/>
  <c r="AZ348" i="219"/>
  <c r="AZ383" i="219"/>
  <c r="AZ477" i="219"/>
  <c r="AZ95" i="219"/>
  <c r="BB313" i="219"/>
  <c r="BB373" i="219"/>
  <c r="AZ35" i="219"/>
  <c r="AZ330" i="219"/>
  <c r="BB494" i="219"/>
  <c r="AZ369" i="219"/>
  <c r="BB112" i="219"/>
  <c r="BB418" i="219"/>
  <c r="AZ38" i="219"/>
  <c r="AZ77" i="219"/>
  <c r="AZ273" i="219"/>
  <c r="AZ452" i="219"/>
  <c r="BB163" i="219"/>
  <c r="AZ57" i="219"/>
  <c r="AZ161" i="219"/>
  <c r="BB67" i="219"/>
  <c r="BB435" i="219"/>
  <c r="BB114" i="219"/>
  <c r="BB197" i="219"/>
  <c r="BB505" i="219"/>
  <c r="BB76" i="219"/>
  <c r="BB231" i="219"/>
  <c r="BB342" i="219"/>
  <c r="BB143" i="219"/>
  <c r="BB238" i="219"/>
  <c r="BB360" i="219"/>
  <c r="BB111" i="219"/>
  <c r="AZ74" i="219"/>
  <c r="BB224" i="219"/>
  <c r="BB468" i="219"/>
  <c r="AZ148" i="219"/>
  <c r="AZ100" i="219"/>
  <c r="AZ303" i="219"/>
  <c r="AZ34" i="219"/>
  <c r="BB403" i="219"/>
  <c r="BB270" i="219"/>
  <c r="AZ119" i="219"/>
  <c r="AZ411" i="219"/>
  <c r="AZ500" i="219"/>
  <c r="BB242" i="219"/>
  <c r="BB433" i="219"/>
  <c r="AZ415" i="219"/>
  <c r="AZ507" i="219"/>
  <c r="AZ460" i="219"/>
  <c r="BB161" i="219"/>
  <c r="BB458" i="219"/>
  <c r="AZ101" i="219"/>
  <c r="AZ169" i="219"/>
  <c r="AZ339" i="219"/>
  <c r="AZ479" i="219"/>
  <c r="AZ446" i="219"/>
  <c r="AZ155" i="219"/>
  <c r="BB138" i="219"/>
  <c r="BB427" i="219"/>
  <c r="AZ48" i="219"/>
  <c r="AZ190" i="219"/>
  <c r="AZ382" i="219"/>
  <c r="AZ492" i="219"/>
  <c r="BB281" i="219"/>
  <c r="BB434" i="219"/>
  <c r="AZ54" i="219"/>
  <c r="AZ298" i="219"/>
  <c r="AZ506" i="219"/>
  <c r="AZ167" i="219"/>
  <c r="BB144" i="219"/>
  <c r="BB410" i="219"/>
  <c r="AZ56" i="219"/>
  <c r="AZ296" i="219"/>
  <c r="AZ201" i="219"/>
  <c r="AZ393" i="219"/>
  <c r="AZ508" i="219"/>
  <c r="BB97" i="219"/>
  <c r="BB293" i="219"/>
  <c r="BB501" i="219"/>
  <c r="AZ441" i="219"/>
  <c r="AZ412" i="219"/>
  <c r="AZ183" i="219"/>
  <c r="BB166" i="219"/>
  <c r="BB414" i="219"/>
  <c r="AZ67" i="219"/>
  <c r="AZ258" i="219"/>
  <c r="AZ209" i="219"/>
  <c r="AZ401" i="219"/>
  <c r="AZ84" i="219"/>
  <c r="BB110" i="219"/>
  <c r="BB188" i="219"/>
  <c r="BB327" i="219"/>
  <c r="AZ144" i="219"/>
  <c r="AZ228" i="219"/>
  <c r="AZ325" i="219"/>
  <c r="AZ424" i="219"/>
  <c r="BB43" i="219"/>
  <c r="BB288" i="219"/>
  <c r="BB377" i="219"/>
  <c r="AZ321" i="219"/>
  <c r="AZ327" i="219"/>
  <c r="BB516" i="219"/>
  <c r="BB451" i="219"/>
  <c r="AZ219" i="219"/>
  <c r="BB23" i="219"/>
  <c r="BB284" i="219"/>
  <c r="BB514" i="219"/>
  <c r="BB123" i="219"/>
  <c r="BB322" i="219"/>
  <c r="BB37" i="219"/>
  <c r="BB29" i="219"/>
  <c r="BB153" i="219"/>
  <c r="BB391" i="219"/>
  <c r="BB171" i="219"/>
  <c r="BB291" i="219"/>
  <c r="BB426" i="219"/>
  <c r="BB132" i="219"/>
  <c r="BB256" i="219"/>
  <c r="BB422" i="219"/>
  <c r="AZ30" i="219"/>
  <c r="AZ159" i="219"/>
  <c r="AZ253" i="219"/>
  <c r="AZ345" i="219"/>
  <c r="AZ439" i="219"/>
  <c r="BB187" i="219"/>
  <c r="BB311" i="219"/>
  <c r="AZ90" i="219"/>
  <c r="AZ158" i="219"/>
  <c r="AZ328" i="219"/>
  <c r="AZ468" i="219"/>
  <c r="AZ438" i="219"/>
  <c r="AZ329" i="219"/>
  <c r="BB78" i="219"/>
  <c r="BB343" i="219"/>
  <c r="AZ94" i="219"/>
  <c r="AZ162" i="219"/>
  <c r="AZ332" i="219"/>
  <c r="AZ475" i="219"/>
  <c r="AZ442" i="219"/>
  <c r="BB146" i="219"/>
  <c r="BB347" i="219"/>
  <c r="AZ19" i="219"/>
  <c r="AZ230" i="219"/>
  <c r="AZ301" i="219"/>
  <c r="BB169" i="219"/>
  <c r="BB421" i="219"/>
  <c r="AZ234" i="219"/>
  <c r="AZ426" i="219"/>
  <c r="AZ515" i="219"/>
  <c r="BB233" i="219"/>
  <c r="BB261" i="219"/>
  <c r="BB423" i="219"/>
  <c r="BB12" i="219"/>
  <c r="AZ306" i="219"/>
  <c r="AZ488" i="219"/>
  <c r="AZ429" i="219"/>
  <c r="BB167" i="219"/>
  <c r="BB429" i="219"/>
  <c r="AZ434" i="219"/>
  <c r="AZ408" i="219"/>
  <c r="BB176" i="219"/>
  <c r="BB303" i="219"/>
  <c r="BB500" i="219"/>
  <c r="AZ120" i="219"/>
  <c r="AZ188" i="219"/>
  <c r="AZ252" i="219"/>
  <c r="AZ358" i="219"/>
  <c r="AZ498" i="219"/>
  <c r="AZ465" i="219"/>
  <c r="BB183" i="219"/>
  <c r="BB369" i="219"/>
  <c r="AZ445" i="219"/>
  <c r="AZ416" i="219"/>
  <c r="AZ26" i="219"/>
  <c r="BB245" i="219"/>
  <c r="BB380" i="219"/>
  <c r="AZ40" i="219"/>
  <c r="AZ197" i="219"/>
  <c r="AZ156" i="219"/>
  <c r="AZ355" i="219"/>
  <c r="AZ139" i="219"/>
  <c r="AZ216" i="219"/>
  <c r="BB189" i="219"/>
  <c r="BB331" i="219"/>
  <c r="AZ31" i="219"/>
  <c r="AZ137" i="219"/>
  <c r="AZ380" i="219"/>
  <c r="AZ501" i="219"/>
  <c r="BB121" i="219"/>
  <c r="AZ516" i="219"/>
  <c r="AZ202" i="219"/>
  <c r="BB89" i="219"/>
  <c r="BB309" i="219"/>
  <c r="BB55" i="219"/>
  <c r="BB449" i="219"/>
  <c r="BB77" i="219"/>
  <c r="BB243" i="219"/>
  <c r="BB32" i="219"/>
  <c r="BB206" i="219"/>
  <c r="BB413" i="219"/>
  <c r="BB158" i="219"/>
  <c r="BB378" i="219"/>
  <c r="BB483" i="219"/>
  <c r="BB170" i="219"/>
  <c r="BB203" i="219"/>
  <c r="BB388" i="219"/>
  <c r="AZ25" i="219"/>
  <c r="AZ208" i="219"/>
  <c r="AZ171" i="219"/>
  <c r="AZ367" i="219"/>
  <c r="AZ43" i="219"/>
  <c r="BB71" i="219"/>
  <c r="BB428" i="219"/>
  <c r="AZ27" i="219"/>
  <c r="AZ222" i="219"/>
  <c r="BB156" i="219"/>
  <c r="BB396" i="219"/>
  <c r="AZ226" i="219"/>
  <c r="AZ284" i="219"/>
  <c r="BB276" i="219"/>
  <c r="BB400" i="219"/>
  <c r="AZ131" i="219"/>
  <c r="AZ290" i="219"/>
  <c r="AZ396" i="219"/>
  <c r="AZ499" i="219"/>
  <c r="BB150" i="219"/>
  <c r="BB513" i="219"/>
  <c r="AZ105" i="219"/>
  <c r="AZ173" i="219"/>
  <c r="AZ343" i="219"/>
  <c r="AZ483" i="219"/>
  <c r="AZ450" i="219"/>
  <c r="BB14" i="219"/>
  <c r="BB345" i="219"/>
  <c r="BB469" i="219"/>
  <c r="AZ111" i="219"/>
  <c r="AZ244" i="219"/>
  <c r="AZ357" i="219"/>
  <c r="AZ482" i="219"/>
  <c r="AZ18" i="219"/>
  <c r="AZ431" i="219"/>
  <c r="BB241" i="219"/>
  <c r="BB365" i="219"/>
  <c r="AZ116" i="219"/>
  <c r="AZ184" i="219"/>
  <c r="AZ354" i="219"/>
  <c r="AZ494" i="219"/>
  <c r="AZ461" i="219"/>
  <c r="AZ182" i="219"/>
  <c r="BB185" i="219"/>
  <c r="BB340" i="219"/>
  <c r="BB38" i="219"/>
  <c r="AZ432" i="219"/>
  <c r="BB178" i="219"/>
  <c r="BB466" i="219"/>
  <c r="AZ12" i="219"/>
  <c r="AZ124" i="219"/>
  <c r="AZ192" i="219"/>
  <c r="AZ256" i="219"/>
  <c r="AZ362" i="219"/>
  <c r="AZ502" i="219"/>
  <c r="AZ469" i="219"/>
  <c r="AZ271" i="219"/>
  <c r="BB220" i="219"/>
  <c r="BB425" i="219"/>
  <c r="AZ390" i="219"/>
  <c r="AZ481" i="219"/>
  <c r="BB252" i="219"/>
  <c r="BB384" i="219"/>
  <c r="AZ180" i="219"/>
  <c r="AZ263" i="219"/>
  <c r="BB135" i="219"/>
  <c r="BB102" i="219"/>
  <c r="BB137" i="219"/>
  <c r="BB290" i="219"/>
  <c r="BB454" i="219"/>
  <c r="BB151" i="219"/>
  <c r="BB234" i="219"/>
  <c r="BB356" i="219"/>
  <c r="BB103" i="219"/>
  <c r="BB278" i="219"/>
  <c r="BB488" i="219"/>
  <c r="BB53" i="219"/>
  <c r="AZ72" i="219"/>
  <c r="BB271" i="219"/>
  <c r="BB411" i="219"/>
  <c r="BB35" i="219"/>
  <c r="AZ407" i="219"/>
  <c r="AZ496" i="219"/>
  <c r="BB124" i="219"/>
  <c r="BB367" i="219"/>
  <c r="AZ138" i="219"/>
  <c r="AZ243" i="219"/>
  <c r="AZ279" i="219"/>
  <c r="AZ388" i="219"/>
  <c r="AZ491" i="219"/>
  <c r="AZ320" i="219"/>
  <c r="BB246" i="219"/>
  <c r="BB350" i="219"/>
  <c r="AZ142" i="219"/>
  <c r="AZ286" i="219"/>
  <c r="AZ392" i="219"/>
  <c r="AZ495" i="219"/>
  <c r="BB221" i="219"/>
  <c r="BB353" i="219"/>
  <c r="AZ85" i="219"/>
  <c r="AZ299" i="219"/>
  <c r="AZ421" i="219"/>
  <c r="BB280" i="219"/>
  <c r="BB489" i="219"/>
  <c r="AZ237" i="219"/>
  <c r="BB50" i="219"/>
  <c r="BB305" i="219"/>
  <c r="BB518" i="219"/>
  <c r="AZ157" i="219"/>
  <c r="BB299" i="219"/>
  <c r="BB439" i="219"/>
  <c r="AZ245" i="219"/>
  <c r="BB100" i="219"/>
  <c r="BB393" i="219"/>
  <c r="AZ65" i="219"/>
  <c r="AZ309" i="219"/>
  <c r="AZ440" i="219"/>
  <c r="AZ514" i="219"/>
  <c r="AZ115" i="219"/>
  <c r="BB217" i="219"/>
  <c r="BB376" i="219"/>
  <c r="BB209" i="219"/>
  <c r="BB379" i="219"/>
  <c r="BB459" i="219"/>
  <c r="AZ71" i="219"/>
  <c r="AZ262" i="219"/>
  <c r="AZ213" i="219"/>
  <c r="AZ423" i="219"/>
  <c r="AZ277" i="219"/>
  <c r="AZ78" i="219"/>
  <c r="BB192" i="219"/>
  <c r="BB407" i="219"/>
  <c r="AZ104" i="219"/>
  <c r="AZ235" i="219"/>
  <c r="AZ267" i="219"/>
  <c r="BB15" i="219"/>
  <c r="BB502" i="219"/>
  <c r="AZ395" i="219"/>
  <c r="AZ59" i="219"/>
  <c r="BB321" i="219"/>
  <c r="AZ295" i="219"/>
  <c r="BB496" i="219"/>
  <c r="BB69" i="219"/>
  <c r="BB437" i="219"/>
  <c r="BB272" i="219"/>
  <c r="BB267" i="219"/>
  <c r="BB142" i="219"/>
  <c r="BB287" i="219"/>
  <c r="BB484" i="219"/>
  <c r="BB154" i="219"/>
  <c r="BB506" i="219"/>
  <c r="BB66" i="219"/>
  <c r="BB91" i="219"/>
  <c r="AZ14" i="219"/>
  <c r="BB225" i="219"/>
  <c r="BB499" i="219"/>
  <c r="AZ86" i="219"/>
  <c r="AZ154" i="219"/>
  <c r="AZ218" i="219"/>
  <c r="AZ324" i="219"/>
  <c r="AZ464" i="219"/>
  <c r="AZ435" i="219"/>
  <c r="BB160" i="219"/>
  <c r="BB392" i="219"/>
  <c r="AZ89" i="219"/>
  <c r="AZ414" i="219"/>
  <c r="AZ517" i="219"/>
  <c r="BB211" i="219"/>
  <c r="BB399" i="219"/>
  <c r="AZ287" i="219"/>
  <c r="AZ418" i="219"/>
  <c r="BB68" i="219"/>
  <c r="BB262" i="219"/>
  <c r="BB405" i="219"/>
  <c r="AZ103" i="219"/>
  <c r="AZ236" i="219"/>
  <c r="AZ350" i="219"/>
  <c r="AZ474" i="219"/>
  <c r="AZ331" i="219"/>
  <c r="BB264" i="219"/>
  <c r="AZ132" i="219"/>
  <c r="AZ294" i="219"/>
  <c r="AZ400" i="219"/>
  <c r="AZ503" i="219"/>
  <c r="BB155" i="219"/>
  <c r="BB323" i="219"/>
  <c r="BB517" i="219"/>
  <c r="AZ51" i="219"/>
  <c r="AZ293" i="219"/>
  <c r="AZ311" i="219"/>
  <c r="AZ405" i="219"/>
  <c r="BB196" i="219"/>
  <c r="AZ136" i="219"/>
  <c r="BB223" i="219"/>
  <c r="BB432" i="219"/>
  <c r="AZ305" i="219"/>
  <c r="AZ510" i="219"/>
  <c r="AZ127" i="219"/>
  <c r="BB172" i="219"/>
  <c r="BB412" i="219"/>
  <c r="AZ117" i="219"/>
  <c r="AZ231" i="219"/>
  <c r="AZ316" i="219"/>
  <c r="BB315" i="219"/>
  <c r="BB456" i="219"/>
  <c r="BB48" i="219"/>
  <c r="AZ69" i="219"/>
  <c r="AZ444" i="219"/>
  <c r="AZ518" i="219"/>
  <c r="AZ480" i="219"/>
  <c r="BB105" i="219"/>
  <c r="BB339" i="219"/>
  <c r="BB512" i="219"/>
  <c r="AZ406" i="219"/>
  <c r="AZ449" i="219"/>
  <c r="BB228" i="219"/>
  <c r="BB438" i="219"/>
  <c r="AZ151" i="219"/>
  <c r="AZ337" i="219"/>
  <c r="AZ428" i="219"/>
  <c r="BB73" i="219"/>
  <c r="BB381" i="219"/>
  <c r="AZ121" i="219"/>
  <c r="AZ140" i="219"/>
  <c r="BB510" i="219"/>
  <c r="BB333" i="219"/>
  <c r="AZ371" i="219"/>
  <c r="BB126" i="219"/>
  <c r="BB301" i="219"/>
  <c r="BB41" i="219"/>
  <c r="BB328" i="219"/>
  <c r="BB33" i="219"/>
  <c r="BB99" i="219"/>
  <c r="BB374" i="219"/>
  <c r="BB479" i="219"/>
  <c r="BB125" i="219"/>
  <c r="BB404" i="219"/>
  <c r="BB128" i="219"/>
  <c r="BB320" i="219"/>
  <c r="BB306" i="219"/>
  <c r="BB498" i="219"/>
  <c r="AZ91" i="219"/>
  <c r="AZ150" i="219"/>
  <c r="BB74" i="219"/>
  <c r="BB450" i="219"/>
  <c r="AZ92" i="219"/>
  <c r="AZ292" i="219"/>
  <c r="AZ225" i="219"/>
  <c r="AZ342" i="219"/>
  <c r="AZ463" i="219"/>
  <c r="BB216" i="219"/>
  <c r="BB247" i="219"/>
  <c r="BB482" i="219"/>
  <c r="AZ99" i="219"/>
  <c r="AZ229" i="219"/>
  <c r="AZ346" i="219"/>
  <c r="AZ467" i="219"/>
  <c r="BB237" i="219"/>
  <c r="BB58" i="219"/>
  <c r="BB226" i="219"/>
  <c r="BB417" i="219"/>
  <c r="BB20" i="219"/>
  <c r="AZ149" i="219"/>
  <c r="AZ76" i="219"/>
  <c r="BB279" i="219"/>
  <c r="AZ50" i="219"/>
  <c r="AZ302" i="219"/>
  <c r="AZ425" i="219"/>
  <c r="BB90" i="219"/>
  <c r="BB285" i="219"/>
  <c r="BB493" i="219"/>
  <c r="BB17" i="219"/>
  <c r="AZ268" i="219"/>
  <c r="AZ210" i="219"/>
  <c r="BB443" i="219"/>
  <c r="BB265" i="219"/>
  <c r="BB448" i="219"/>
  <c r="AZ58" i="219"/>
  <c r="AZ223" i="219"/>
  <c r="AZ454" i="219"/>
  <c r="AZ433" i="219"/>
  <c r="BB175" i="219"/>
  <c r="BB444" i="219"/>
  <c r="BB95" i="219"/>
  <c r="AZ122" i="219"/>
  <c r="AZ365" i="219"/>
  <c r="AZ489" i="219"/>
  <c r="BB212" i="219"/>
  <c r="AZ33" i="219"/>
  <c r="BB375" i="219"/>
  <c r="BB431" i="219"/>
  <c r="AZ238" i="219"/>
  <c r="AZ312" i="219"/>
  <c r="AZ319" i="219"/>
  <c r="BB200" i="219"/>
  <c r="BB251" i="219"/>
  <c r="BB511" i="219"/>
  <c r="AZ128" i="219"/>
  <c r="AZ196" i="219"/>
  <c r="AZ260" i="219"/>
  <c r="AZ366" i="219"/>
  <c r="AZ509" i="219"/>
  <c r="AZ472" i="219"/>
  <c r="AZ363" i="219"/>
  <c r="AZ97" i="219"/>
  <c r="BB335" i="219"/>
  <c r="BB491" i="219"/>
  <c r="AZ36" i="219"/>
  <c r="AZ200" i="219"/>
  <c r="AZ160" i="219"/>
  <c r="AZ359" i="219"/>
  <c r="BB127" i="219"/>
  <c r="AZ278" i="219"/>
  <c r="AZ282" i="219"/>
  <c r="AZ153" i="219"/>
  <c r="BB229" i="219"/>
  <c r="BB47" i="219"/>
  <c r="BB424" i="219"/>
  <c r="BB92" i="219"/>
  <c r="BB222" i="219"/>
  <c r="BB355" i="219"/>
  <c r="BB463" i="219"/>
  <c r="BB408" i="219"/>
  <c r="BB72" i="219"/>
  <c r="BB386" i="219"/>
  <c r="BB341" i="219"/>
  <c r="BB286" i="219"/>
  <c r="BB474" i="219"/>
  <c r="AZ134" i="219"/>
  <c r="AZ211" i="219"/>
  <c r="AZ275" i="219"/>
  <c r="AZ381" i="219"/>
  <c r="AZ484" i="219"/>
  <c r="AZ270" i="219"/>
  <c r="BB204" i="219"/>
  <c r="BB503" i="219"/>
  <c r="BB31" i="219"/>
  <c r="BB254" i="219"/>
  <c r="AZ250" i="219"/>
  <c r="BB324" i="219"/>
  <c r="BB481" i="219"/>
  <c r="AZ310" i="219"/>
  <c r="BB445" i="219"/>
  <c r="BB193" i="219"/>
  <c r="BB277" i="219"/>
  <c r="BB461" i="219"/>
  <c r="AZ285" i="219"/>
  <c r="AZ399" i="219"/>
  <c r="AZ471" i="219"/>
  <c r="BB269" i="219"/>
  <c r="AZ341" i="219"/>
  <c r="BB257" i="219"/>
  <c r="AZ15" i="219"/>
  <c r="AZ107" i="219"/>
  <c r="AZ240" i="219"/>
  <c r="AZ353" i="219"/>
  <c r="AZ478" i="219"/>
  <c r="BB145" i="219"/>
  <c r="BB139" i="219"/>
  <c r="BB292" i="219"/>
  <c r="BB492" i="219"/>
  <c r="AZ178" i="219"/>
  <c r="BB519" i="219"/>
  <c r="BB349" i="219"/>
  <c r="BB497" i="219"/>
  <c r="AZ118" i="219"/>
  <c r="AZ248" i="219"/>
  <c r="AZ361" i="219"/>
  <c r="AZ486" i="219"/>
  <c r="BB195" i="219"/>
  <c r="AZ44" i="219"/>
  <c r="BB239" i="219"/>
  <c r="BB372" i="219"/>
  <c r="AZ168" i="219"/>
  <c r="AZ251" i="219"/>
  <c r="BB359" i="219"/>
  <c r="BB319" i="219"/>
  <c r="BB480" i="219"/>
  <c r="AZ64" i="219"/>
  <c r="AZ126" i="219"/>
  <c r="AZ372" i="219"/>
  <c r="AZ493" i="219"/>
  <c r="AZ335" i="219"/>
  <c r="BB194" i="219"/>
  <c r="BB304" i="219"/>
  <c r="BB383" i="219"/>
  <c r="BB490" i="219"/>
  <c r="AZ394" i="219"/>
  <c r="AZ485" i="219"/>
  <c r="BB260" i="219"/>
  <c r="BB120" i="219"/>
  <c r="AZ410" i="219"/>
  <c r="AZ23" i="219"/>
  <c r="BB338" i="219"/>
  <c r="BB409" i="219"/>
  <c r="BB259" i="219"/>
  <c r="AZ336" i="219"/>
  <c r="AZ384" i="219"/>
  <c r="AZ53" i="219"/>
  <c r="AZ448" i="219"/>
  <c r="AZ427" i="219"/>
  <c r="BB465" i="219"/>
  <c r="AZ322" i="219"/>
  <c r="BB520" i="219"/>
  <c r="BB108" i="219"/>
  <c r="AZ39" i="219"/>
  <c r="AZ172" i="219"/>
  <c r="BB332" i="219"/>
  <c r="AZ75" i="219"/>
  <c r="AZ437" i="219"/>
  <c r="BB30" i="219"/>
  <c r="AZ269" i="219"/>
  <c r="AZ456" i="219"/>
  <c r="AZ304" i="219"/>
  <c r="AZ22" i="219"/>
  <c r="BB173" i="219"/>
  <c r="BB248" i="219"/>
  <c r="BB364" i="219"/>
  <c r="BB352" i="219"/>
  <c r="BB447" i="219"/>
  <c r="BB455" i="219"/>
  <c r="AZ255" i="219"/>
  <c r="BB515" i="219"/>
  <c r="AZ73" i="219"/>
  <c r="AZ143" i="219"/>
  <c r="AZ29" i="218"/>
  <c r="AZ169" i="218"/>
  <c r="BB34" i="218"/>
  <c r="BB42" i="218"/>
  <c r="AZ12" i="218"/>
  <c r="BB15" i="218"/>
  <c r="BB23" i="218"/>
  <c r="AZ82" i="218"/>
  <c r="AZ141" i="218"/>
  <c r="BB30" i="218"/>
  <c r="BB38" i="218"/>
  <c r="AZ67" i="218"/>
  <c r="AZ46" i="218"/>
  <c r="AZ97" i="218"/>
  <c r="BB19" i="218"/>
  <c r="BB27" i="218"/>
  <c r="AZ60" i="218"/>
  <c r="BB471" i="218"/>
  <c r="BB80" i="218"/>
  <c r="BB171" i="218"/>
  <c r="BB357" i="218"/>
  <c r="BB97" i="218"/>
  <c r="AZ16" i="218"/>
  <c r="AZ186" i="218"/>
  <c r="AZ307" i="218"/>
  <c r="AZ360" i="218"/>
  <c r="AZ506" i="218"/>
  <c r="BB179" i="218"/>
  <c r="BB456" i="218"/>
  <c r="AZ467" i="218"/>
  <c r="AZ105" i="218"/>
  <c r="AZ203" i="218"/>
  <c r="AZ151" i="218"/>
  <c r="AZ478" i="218"/>
  <c r="BB193" i="218"/>
  <c r="BB275" i="218"/>
  <c r="BB464" i="218"/>
  <c r="BB58" i="218"/>
  <c r="AZ111" i="218"/>
  <c r="AZ429" i="218"/>
  <c r="BB238" i="218"/>
  <c r="BB482" i="218"/>
  <c r="AZ403" i="218"/>
  <c r="AZ401" i="218"/>
  <c r="AZ417" i="218"/>
  <c r="BB305" i="218"/>
  <c r="BB276" i="218"/>
  <c r="BB378" i="218"/>
  <c r="AZ515" i="218"/>
  <c r="AZ205" i="218"/>
  <c r="AZ379" i="218"/>
  <c r="BB156" i="218"/>
  <c r="BB188" i="218"/>
  <c r="BB345" i="218"/>
  <c r="BB212" i="218"/>
  <c r="AZ69" i="218"/>
  <c r="BB161" i="218"/>
  <c r="BB413" i="218"/>
  <c r="AZ332" i="218"/>
  <c r="AZ432" i="218"/>
  <c r="BB137" i="218"/>
  <c r="BB281" i="218"/>
  <c r="BB513" i="218"/>
  <c r="BB460" i="218"/>
  <c r="AZ17" i="218"/>
  <c r="AZ106" i="218"/>
  <c r="AZ260" i="218"/>
  <c r="AZ339" i="218"/>
  <c r="BB227" i="218"/>
  <c r="BB397" i="218"/>
  <c r="AZ520" i="218"/>
  <c r="AZ35" i="218"/>
  <c r="AZ84" i="218"/>
  <c r="AZ341" i="218"/>
  <c r="BB189" i="218"/>
  <c r="BB414" i="218"/>
  <c r="BB129" i="218"/>
  <c r="BB247" i="218"/>
  <c r="AZ31" i="218"/>
  <c r="AZ64" i="218"/>
  <c r="AZ185" i="218"/>
  <c r="AZ512" i="218"/>
  <c r="AZ150" i="218"/>
  <c r="BB343" i="218"/>
  <c r="BB384" i="218"/>
  <c r="BB131" i="218"/>
  <c r="AZ318" i="218"/>
  <c r="AZ143" i="218"/>
  <c r="AZ68" i="218"/>
  <c r="AZ189" i="218"/>
  <c r="AZ516" i="218"/>
  <c r="BB244" i="218"/>
  <c r="BB359" i="218"/>
  <c r="BB420" i="218"/>
  <c r="BB91" i="218"/>
  <c r="BB234" i="218"/>
  <c r="BB433" i="218"/>
  <c r="AZ415" i="218"/>
  <c r="BB47" i="218"/>
  <c r="AZ103" i="218"/>
  <c r="AZ421" i="218"/>
  <c r="BB237" i="218"/>
  <c r="BB367" i="218"/>
  <c r="AZ14" i="218"/>
  <c r="AZ276" i="218"/>
  <c r="AZ340" i="218"/>
  <c r="BB86" i="218"/>
  <c r="BB186" i="218"/>
  <c r="BB444" i="218"/>
  <c r="BB231" i="218"/>
  <c r="AZ90" i="218"/>
  <c r="AZ196" i="218"/>
  <c r="AZ155" i="218"/>
  <c r="AZ482" i="218"/>
  <c r="BB29" i="218"/>
  <c r="BB149" i="218"/>
  <c r="BB405" i="218"/>
  <c r="BB216" i="218"/>
  <c r="AZ173" i="218"/>
  <c r="AZ259" i="218"/>
  <c r="AZ298" i="218"/>
  <c r="AZ377" i="218"/>
  <c r="BB104" i="218"/>
  <c r="BB366" i="218"/>
  <c r="BB454" i="218"/>
  <c r="BB65" i="218"/>
  <c r="BB32" i="218"/>
  <c r="AZ122" i="218"/>
  <c r="AZ238" i="218"/>
  <c r="AZ440" i="218"/>
  <c r="BB22" i="218"/>
  <c r="BB355" i="218"/>
  <c r="BB361" i="218"/>
  <c r="BB135" i="218"/>
  <c r="BB59" i="218"/>
  <c r="AZ209" i="218"/>
  <c r="AZ383" i="218"/>
  <c r="BB114" i="218"/>
  <c r="BB214" i="218"/>
  <c r="BB379" i="218"/>
  <c r="AZ321" i="218"/>
  <c r="BB57" i="218"/>
  <c r="AZ142" i="218"/>
  <c r="AZ274" i="218"/>
  <c r="AZ313" i="218"/>
  <c r="AZ392" i="218"/>
  <c r="BB99" i="218"/>
  <c r="BB406" i="218"/>
  <c r="BB492" i="218"/>
  <c r="BB233" i="218"/>
  <c r="AZ352" i="218"/>
  <c r="AZ439" i="218"/>
  <c r="BB56" i="218"/>
  <c r="BB381" i="218"/>
  <c r="BB446" i="218"/>
  <c r="BB72" i="218"/>
  <c r="AZ188" i="218"/>
  <c r="AZ224" i="218"/>
  <c r="AZ398" i="218"/>
  <c r="AZ71" i="218"/>
  <c r="BB154" i="218"/>
  <c r="BB310" i="218"/>
  <c r="BB51" i="218"/>
  <c r="BB427" i="218"/>
  <c r="BB54" i="218"/>
  <c r="AZ310" i="218"/>
  <c r="AZ374" i="218"/>
  <c r="BB180" i="218"/>
  <c r="BB448" i="218"/>
  <c r="AZ81" i="218"/>
  <c r="AZ314" i="218"/>
  <c r="AZ378" i="218"/>
  <c r="BB71" i="218"/>
  <c r="BB324" i="218"/>
  <c r="BB449" i="218"/>
  <c r="AZ247" i="218"/>
  <c r="BB437" i="218"/>
  <c r="BB139" i="218"/>
  <c r="BB159" i="218"/>
  <c r="BB421" i="218"/>
  <c r="BB488" i="218"/>
  <c r="AZ450" i="218"/>
  <c r="AZ192" i="218"/>
  <c r="AZ144" i="218"/>
  <c r="BB82" i="218"/>
  <c r="BB353" i="218"/>
  <c r="BB439" i="218"/>
  <c r="AZ44" i="218"/>
  <c r="AZ83" i="218"/>
  <c r="AZ200" i="218"/>
  <c r="BB170" i="218"/>
  <c r="BB245" i="218"/>
  <c r="BB472" i="218"/>
  <c r="BB341" i="218"/>
  <c r="AZ280" i="218"/>
  <c r="AZ344" i="218"/>
  <c r="BB64" i="218"/>
  <c r="BB202" i="218"/>
  <c r="BB407" i="218"/>
  <c r="BB267" i="218"/>
  <c r="AZ139" i="218"/>
  <c r="AZ477" i="218"/>
  <c r="BB140" i="218"/>
  <c r="BB293" i="218"/>
  <c r="BB480" i="218"/>
  <c r="BB346" i="218"/>
  <c r="AZ56" i="218"/>
  <c r="AZ218" i="218"/>
  <c r="AZ163" i="218"/>
  <c r="AZ489" i="218"/>
  <c r="AZ48" i="218"/>
  <c r="BB157" i="218"/>
  <c r="BB440" i="218"/>
  <c r="BB501" i="218"/>
  <c r="BB98" i="218"/>
  <c r="AZ126" i="218"/>
  <c r="AZ242" i="218"/>
  <c r="AZ444" i="218"/>
  <c r="BB18" i="218"/>
  <c r="BB473" i="218"/>
  <c r="BB459" i="218"/>
  <c r="BB132" i="218"/>
  <c r="AZ59" i="218"/>
  <c r="AZ492" i="218"/>
  <c r="BB416" i="218"/>
  <c r="BB302" i="218"/>
  <c r="BB145" i="218"/>
  <c r="AZ27" i="218"/>
  <c r="AZ66" i="218"/>
  <c r="AZ146" i="218"/>
  <c r="AZ278" i="218"/>
  <c r="AZ320" i="218"/>
  <c r="AZ396" i="218"/>
  <c r="BB116" i="218"/>
  <c r="BB312" i="218"/>
  <c r="BB499" i="218"/>
  <c r="BB85" i="218"/>
  <c r="BB13" i="218"/>
  <c r="AZ257" i="218"/>
  <c r="AZ455" i="218"/>
  <c r="BB203" i="218"/>
  <c r="BB396" i="218"/>
  <c r="BB46" i="218"/>
  <c r="BB505" i="218"/>
  <c r="BB309" i="218"/>
  <c r="AZ117" i="218"/>
  <c r="AZ236" i="218"/>
  <c r="AZ271" i="218"/>
  <c r="AZ347" i="218"/>
  <c r="AZ22" i="218"/>
  <c r="BB236" i="218"/>
  <c r="BB423" i="218"/>
  <c r="AZ148" i="218"/>
  <c r="AZ121" i="218"/>
  <c r="AZ240" i="218"/>
  <c r="AZ275" i="218"/>
  <c r="AZ354" i="218"/>
  <c r="BB128" i="218"/>
  <c r="BB323" i="218"/>
  <c r="BB510" i="218"/>
  <c r="BB272" i="218"/>
  <c r="BB335" i="218"/>
  <c r="BB105" i="218"/>
  <c r="BB208" i="218"/>
  <c r="BB360" i="218"/>
  <c r="BB44" i="218"/>
  <c r="AZ114" i="218"/>
  <c r="AZ272" i="218"/>
  <c r="AZ336" i="218"/>
  <c r="AZ474" i="218"/>
  <c r="BB160" i="218"/>
  <c r="BB282" i="218"/>
  <c r="BB469" i="218"/>
  <c r="BB187" i="218"/>
  <c r="AZ230" i="218"/>
  <c r="AZ393" i="218"/>
  <c r="AZ409" i="218"/>
  <c r="BB93" i="218"/>
  <c r="BB358" i="218"/>
  <c r="BB490" i="218"/>
  <c r="BB466" i="218"/>
  <c r="AZ40" i="218"/>
  <c r="AZ87" i="218"/>
  <c r="AZ204" i="218"/>
  <c r="AZ237" i="218"/>
  <c r="BB204" i="218"/>
  <c r="BB278" i="218"/>
  <c r="BB364" i="218"/>
  <c r="AZ50" i="218"/>
  <c r="AZ42" i="218"/>
  <c r="AZ100" i="218"/>
  <c r="AZ180" i="218"/>
  <c r="AZ312" i="218"/>
  <c r="AZ353" i="218"/>
  <c r="BB84" i="218"/>
  <c r="BB447" i="218"/>
  <c r="BB498" i="218"/>
  <c r="BB451" i="218"/>
  <c r="AZ291" i="218"/>
  <c r="AZ355" i="218"/>
  <c r="BB210" i="218"/>
  <c r="BB411" i="218"/>
  <c r="AZ471" i="218"/>
  <c r="BB25" i="218"/>
  <c r="AZ49" i="218"/>
  <c r="AZ166" i="218"/>
  <c r="AZ493" i="218"/>
  <c r="AZ41" i="218"/>
  <c r="BB205" i="218"/>
  <c r="BB389" i="218"/>
  <c r="AZ418" i="218"/>
  <c r="AZ112" i="218"/>
  <c r="AZ191" i="218"/>
  <c r="AZ323" i="218"/>
  <c r="AZ365" i="218"/>
  <c r="AZ449" i="218"/>
  <c r="AZ431" i="218"/>
  <c r="BB196" i="218"/>
  <c r="BB388" i="218"/>
  <c r="AZ496" i="218"/>
  <c r="BB138" i="218"/>
  <c r="BB356" i="218"/>
  <c r="BB517" i="218"/>
  <c r="BB408" i="218"/>
  <c r="AZ75" i="218"/>
  <c r="AZ61" i="218"/>
  <c r="AZ178" i="218"/>
  <c r="AZ508" i="218"/>
  <c r="BB219" i="218"/>
  <c r="BB263" i="218"/>
  <c r="BB380" i="218"/>
  <c r="AZ158" i="218"/>
  <c r="AZ284" i="218"/>
  <c r="BB68" i="218"/>
  <c r="AZ447" i="218"/>
  <c r="BB320" i="218"/>
  <c r="BB398" i="218"/>
  <c r="AZ244" i="218"/>
  <c r="AZ54" i="218"/>
  <c r="AZ451" i="218"/>
  <c r="BB81" i="218"/>
  <c r="BB243" i="218"/>
  <c r="BB497" i="218"/>
  <c r="BB16" i="218"/>
  <c r="BB66" i="218"/>
  <c r="BB313" i="218"/>
  <c r="BB461" i="218"/>
  <c r="BB37" i="218"/>
  <c r="BB174" i="218"/>
  <c r="AZ47" i="218"/>
  <c r="AZ76" i="218"/>
  <c r="AZ197" i="218"/>
  <c r="AZ405" i="218"/>
  <c r="BB89" i="218"/>
  <c r="BB254" i="218"/>
  <c r="BB518" i="218"/>
  <c r="BB354" i="218"/>
  <c r="AZ132" i="218"/>
  <c r="AZ251" i="218"/>
  <c r="AZ290" i="218"/>
  <c r="AZ366" i="218"/>
  <c r="BB256" i="218"/>
  <c r="BB285" i="218"/>
  <c r="BB512" i="218"/>
  <c r="AZ369" i="218"/>
  <c r="AZ397" i="218"/>
  <c r="AZ413" i="218"/>
  <c r="BB90" i="218"/>
  <c r="BB190" i="218"/>
  <c r="BB404" i="218"/>
  <c r="AZ179" i="218"/>
  <c r="AZ434" i="218"/>
  <c r="AZ416" i="218"/>
  <c r="BB178" i="218"/>
  <c r="BB269" i="218"/>
  <c r="BB520" i="218"/>
  <c r="AZ301" i="218"/>
  <c r="AZ32" i="218"/>
  <c r="AZ95" i="218"/>
  <c r="AZ212" i="218"/>
  <c r="AZ245" i="218"/>
  <c r="BB143" i="218"/>
  <c r="BB230" i="218"/>
  <c r="BB375" i="218"/>
  <c r="BB166" i="218"/>
  <c r="AZ295" i="218"/>
  <c r="AZ359" i="218"/>
  <c r="BB286" i="218"/>
  <c r="BB438" i="218"/>
  <c r="AZ131" i="218"/>
  <c r="AZ43" i="218"/>
  <c r="BB257" i="218"/>
  <c r="BB372" i="218"/>
  <c r="BB43" i="218"/>
  <c r="AZ115" i="218"/>
  <c r="AZ195" i="218"/>
  <c r="AZ372" i="218"/>
  <c r="AZ456" i="218"/>
  <c r="AZ435" i="218"/>
  <c r="BB119" i="218"/>
  <c r="BB410" i="218"/>
  <c r="BB496" i="218"/>
  <c r="BB515" i="218"/>
  <c r="AZ306" i="218"/>
  <c r="AZ370" i="218"/>
  <c r="AZ26" i="218"/>
  <c r="BB176" i="218"/>
  <c r="BB431" i="218"/>
  <c r="AZ74" i="218"/>
  <c r="AZ153" i="218"/>
  <c r="AZ285" i="218"/>
  <c r="BB67" i="218"/>
  <c r="BB224" i="218"/>
  <c r="BB481" i="218"/>
  <c r="AZ145" i="218"/>
  <c r="AZ78" i="218"/>
  <c r="AZ157" i="218"/>
  <c r="AZ289" i="218"/>
  <c r="AZ331" i="218"/>
  <c r="BB134" i="218"/>
  <c r="BB303" i="218"/>
  <c r="BB511" i="218"/>
  <c r="BB429" i="218"/>
  <c r="BB21" i="218"/>
  <c r="BB115" i="218"/>
  <c r="BB248" i="218"/>
  <c r="BB370" i="218"/>
  <c r="BB40" i="218"/>
  <c r="BB242" i="218"/>
  <c r="AZ325" i="218"/>
  <c r="AZ389" i="218"/>
  <c r="BB69" i="218"/>
  <c r="BB311" i="218"/>
  <c r="BB519" i="218"/>
  <c r="BB514" i="218"/>
  <c r="AZ231" i="218"/>
  <c r="AZ466" i="218"/>
  <c r="BB73" i="218"/>
  <c r="BB332" i="218"/>
  <c r="BB24" i="218"/>
  <c r="AZ138" i="218"/>
  <c r="AZ136" i="218"/>
  <c r="AZ255" i="218"/>
  <c r="AZ294" i="218"/>
  <c r="AZ373" i="218"/>
  <c r="BB290" i="218"/>
  <c r="BB270" i="218"/>
  <c r="BB374" i="218"/>
  <c r="BB110" i="218"/>
  <c r="AZ262" i="218"/>
  <c r="AZ494" i="218"/>
  <c r="AZ469" i="218"/>
  <c r="BB274" i="218"/>
  <c r="BB328" i="218"/>
  <c r="AZ134" i="218"/>
  <c r="AZ406" i="218"/>
  <c r="AZ424" i="218"/>
  <c r="BB101" i="218"/>
  <c r="BB201" i="218"/>
  <c r="BB441" i="218"/>
  <c r="AZ335" i="218"/>
  <c r="AZ25" i="218"/>
  <c r="AZ98" i="218"/>
  <c r="AZ219" i="218"/>
  <c r="AZ252" i="218"/>
  <c r="BB163" i="218"/>
  <c r="BB373" i="218"/>
  <c r="BB491" i="218"/>
  <c r="AZ94" i="218"/>
  <c r="AZ156" i="218"/>
  <c r="AZ277" i="218"/>
  <c r="AZ509" i="218"/>
  <c r="AZ480" i="218"/>
  <c r="BB168" i="218"/>
  <c r="BB474" i="218"/>
  <c r="AZ99" i="218"/>
  <c r="AZ128" i="218"/>
  <c r="AZ454" i="218"/>
  <c r="BB103" i="218"/>
  <c r="BB306" i="218"/>
  <c r="BB386" i="218"/>
  <c r="AZ505" i="218"/>
  <c r="AZ13" i="218"/>
  <c r="AZ110" i="218"/>
  <c r="AZ264" i="218"/>
  <c r="AZ343" i="218"/>
  <c r="BB225" i="218"/>
  <c r="BB394" i="218"/>
  <c r="AZ216" i="218"/>
  <c r="AZ327" i="218"/>
  <c r="AZ407" i="218"/>
  <c r="AZ507" i="218"/>
  <c r="BB124" i="218"/>
  <c r="BB336" i="218"/>
  <c r="BB432" i="218"/>
  <c r="AZ411" i="218"/>
  <c r="AZ511" i="218"/>
  <c r="BB287" i="218"/>
  <c r="BB342" i="218"/>
  <c r="BB14" i="218"/>
  <c r="BB92" i="218"/>
  <c r="BB297" i="218"/>
  <c r="BB462" i="218"/>
  <c r="BB33" i="218"/>
  <c r="BB391" i="218"/>
  <c r="AZ226" i="218"/>
  <c r="AZ129" i="218"/>
  <c r="AZ248" i="218"/>
  <c r="AZ286" i="218"/>
  <c r="AZ362" i="218"/>
  <c r="BB126" i="218"/>
  <c r="BB347" i="218"/>
  <c r="BB70" i="218"/>
  <c r="AZ89" i="218"/>
  <c r="AZ172" i="218"/>
  <c r="AZ304" i="218"/>
  <c r="AZ346" i="218"/>
  <c r="BB133" i="218"/>
  <c r="BB258" i="218"/>
  <c r="AZ162" i="218"/>
  <c r="AZ182" i="218"/>
  <c r="AZ473" i="218"/>
  <c r="BB100" i="218"/>
  <c r="BB362" i="218"/>
  <c r="BB452" i="218"/>
  <c r="AZ387" i="218"/>
  <c r="BB87" i="218"/>
  <c r="AZ58" i="218"/>
  <c r="AZ233" i="218"/>
  <c r="AZ437" i="218"/>
  <c r="BB184" i="218"/>
  <c r="BB291" i="218"/>
  <c r="AZ38" i="218"/>
  <c r="AZ211" i="218"/>
  <c r="AZ263" i="218"/>
  <c r="AZ305" i="218"/>
  <c r="AZ381" i="218"/>
  <c r="BB151" i="218"/>
  <c r="BB279" i="218"/>
  <c r="BB382" i="218"/>
  <c r="AZ328" i="218"/>
  <c r="AZ428" i="218"/>
  <c r="BB167" i="218"/>
  <c r="BB304" i="218"/>
  <c r="BB509" i="218"/>
  <c r="BB331" i="218"/>
  <c r="AZ73" i="218"/>
  <c r="AZ330" i="218"/>
  <c r="BB217" i="218"/>
  <c r="BB415" i="218"/>
  <c r="AZ303" i="218"/>
  <c r="AZ160" i="218"/>
  <c r="AZ281" i="218"/>
  <c r="AZ513" i="218"/>
  <c r="AZ484" i="218"/>
  <c r="BB175" i="218"/>
  <c r="BB392" i="218"/>
  <c r="AZ229" i="218"/>
  <c r="AZ443" i="218"/>
  <c r="BB60" i="218"/>
  <c r="BB264" i="218"/>
  <c r="BB478" i="218"/>
  <c r="AZ243" i="218"/>
  <c r="AZ123" i="218"/>
  <c r="AZ206" i="218"/>
  <c r="AZ380" i="218"/>
  <c r="AZ464" i="218"/>
  <c r="AZ442" i="218"/>
  <c r="BB78" i="218"/>
  <c r="BB424" i="218"/>
  <c r="BB506" i="218"/>
  <c r="AZ333" i="218"/>
  <c r="AZ15" i="218"/>
  <c r="AZ127" i="218"/>
  <c r="AZ210" i="218"/>
  <c r="AZ384" i="218"/>
  <c r="AZ468" i="218"/>
  <c r="AZ446" i="218"/>
  <c r="BB118" i="218"/>
  <c r="BB321" i="218"/>
  <c r="BB250" i="218"/>
  <c r="BB150" i="218"/>
  <c r="BB344" i="218"/>
  <c r="BB428" i="218"/>
  <c r="BB50" i="218"/>
  <c r="BB12" i="218"/>
  <c r="AZ462" i="218"/>
  <c r="BB251" i="218"/>
  <c r="BB340" i="218"/>
  <c r="AZ214" i="218"/>
  <c r="AZ420" i="218"/>
  <c r="AZ426" i="218"/>
  <c r="AZ408" i="218"/>
  <c r="BB268" i="218"/>
  <c r="BB315" i="218"/>
  <c r="AZ93" i="218"/>
  <c r="AZ176" i="218"/>
  <c r="AZ308" i="218"/>
  <c r="AZ350" i="218"/>
  <c r="BB301" i="218"/>
  <c r="BB289" i="218"/>
  <c r="BB476" i="218"/>
  <c r="AZ120" i="218"/>
  <c r="AZ201" i="218"/>
  <c r="AZ322" i="218"/>
  <c r="AZ375" i="218"/>
  <c r="AZ518" i="218"/>
  <c r="BB246" i="218"/>
  <c r="BB333" i="218"/>
  <c r="AZ293" i="218"/>
  <c r="AZ51" i="218"/>
  <c r="AZ481" i="218"/>
  <c r="BB108" i="218"/>
  <c r="BB369" i="218"/>
  <c r="BB484" i="218"/>
  <c r="AZ386" i="218"/>
  <c r="AZ222" i="218"/>
  <c r="AZ270" i="218"/>
  <c r="AZ309" i="218"/>
  <c r="AZ388" i="218"/>
  <c r="BB112" i="218"/>
  <c r="BB330" i="218"/>
  <c r="BB284" i="218"/>
  <c r="BB325" i="218"/>
  <c r="AZ52" i="218"/>
  <c r="AZ213" i="218"/>
  <c r="AZ390" i="218"/>
  <c r="AZ37" i="218"/>
  <c r="BB255" i="218"/>
  <c r="BB383" i="218"/>
  <c r="AZ77" i="218"/>
  <c r="AZ337" i="218"/>
  <c r="BB260" i="218"/>
  <c r="BB376" i="218"/>
  <c r="AZ20" i="218"/>
  <c r="AZ23" i="218"/>
  <c r="AZ70" i="218"/>
  <c r="AZ149" i="218"/>
  <c r="AZ282" i="218"/>
  <c r="AZ324" i="218"/>
  <c r="AZ400" i="218"/>
  <c r="BB120" i="218"/>
  <c r="BB220" i="218"/>
  <c r="BB401" i="218"/>
  <c r="AZ358" i="218"/>
  <c r="AZ19" i="218"/>
  <c r="AZ235" i="218"/>
  <c r="BB127" i="218"/>
  <c r="BB319" i="218"/>
  <c r="BB493" i="218"/>
  <c r="AZ239" i="218"/>
  <c r="BB329" i="218"/>
  <c r="BB403" i="218"/>
  <c r="BB318" i="218"/>
  <c r="BB17" i="218"/>
  <c r="BB207" i="218"/>
  <c r="BB288" i="218"/>
  <c r="BB455" i="218"/>
  <c r="AZ72" i="218"/>
  <c r="AZ85" i="218"/>
  <c r="AZ168" i="218"/>
  <c r="AZ297" i="218"/>
  <c r="AZ342" i="218"/>
  <c r="BB169" i="218"/>
  <c r="BB468" i="218"/>
  <c r="BB125" i="218"/>
  <c r="AZ177" i="218"/>
  <c r="AZ221" i="218"/>
  <c r="AZ395" i="218"/>
  <c r="AZ483" i="218"/>
  <c r="AZ461" i="218"/>
  <c r="BB173" i="218"/>
  <c r="BB422" i="218"/>
  <c r="AZ193" i="218"/>
  <c r="BB49" i="218"/>
  <c r="AZ430" i="218"/>
  <c r="AZ412" i="218"/>
  <c r="BB77" i="218"/>
  <c r="BB339" i="218"/>
  <c r="BB494" i="218"/>
  <c r="BB41" i="218"/>
  <c r="AZ118" i="218"/>
  <c r="AZ433" i="218"/>
  <c r="BB153" i="218"/>
  <c r="BB463" i="218"/>
  <c r="BB95" i="218"/>
  <c r="AZ104" i="218"/>
  <c r="AZ183" i="218"/>
  <c r="AZ316" i="218"/>
  <c r="AZ357" i="218"/>
  <c r="BB144" i="218"/>
  <c r="BB326" i="218"/>
  <c r="BB502" i="218"/>
  <c r="AZ55" i="218"/>
  <c r="AZ485" i="218"/>
  <c r="BB298" i="218"/>
  <c r="BB277" i="218"/>
  <c r="AZ116" i="218"/>
  <c r="BB465" i="218"/>
  <c r="AZ133" i="218"/>
  <c r="AZ246" i="218"/>
  <c r="AZ448" i="218"/>
  <c r="BB209" i="218"/>
  <c r="BB467" i="218"/>
  <c r="AZ475" i="218"/>
  <c r="AZ39" i="218"/>
  <c r="AZ137" i="218"/>
  <c r="AZ220" i="218"/>
  <c r="AZ394" i="218"/>
  <c r="BB172" i="218"/>
  <c r="BB486" i="218"/>
  <c r="AZ125" i="218"/>
  <c r="AZ500" i="218"/>
  <c r="BB74" i="218"/>
  <c r="BB253" i="218"/>
  <c r="BB450" i="218"/>
  <c r="AZ171" i="218"/>
  <c r="AZ292" i="218"/>
  <c r="AZ495" i="218"/>
  <c r="BB229" i="218"/>
  <c r="BB239" i="218"/>
  <c r="BB507" i="218"/>
  <c r="AZ458" i="218"/>
  <c r="BB31" i="218"/>
  <c r="AZ175" i="218"/>
  <c r="AZ296" i="218"/>
  <c r="AZ499" i="218"/>
  <c r="BB162" i="218"/>
  <c r="BB387" i="218"/>
  <c r="BB400" i="218"/>
  <c r="BB148" i="218"/>
  <c r="BB142" i="218"/>
  <c r="BB457" i="218"/>
  <c r="BB508" i="218"/>
  <c r="BB20" i="218"/>
  <c r="AZ422" i="218"/>
  <c r="AZ519" i="218"/>
  <c r="BB222" i="218"/>
  <c r="BB395" i="218"/>
  <c r="AZ338" i="218"/>
  <c r="BB136" i="218"/>
  <c r="AZ254" i="218"/>
  <c r="BB226" i="218"/>
  <c r="BB435" i="218"/>
  <c r="BB121" i="218"/>
  <c r="AZ184" i="218"/>
  <c r="AZ225" i="218"/>
  <c r="AZ258" i="218"/>
  <c r="AZ399" i="218"/>
  <c r="AZ490" i="218"/>
  <c r="AZ465" i="218"/>
  <c r="BB152" i="218"/>
  <c r="BB262" i="218"/>
  <c r="BB516" i="218"/>
  <c r="BB218" i="218"/>
  <c r="AZ63" i="218"/>
  <c r="AZ207" i="218"/>
  <c r="AZ159" i="218"/>
  <c r="AZ486" i="218"/>
  <c r="BB26" i="218"/>
  <c r="BB206" i="218"/>
  <c r="BB409" i="218"/>
  <c r="BB294" i="218"/>
  <c r="AZ441" i="218"/>
  <c r="AZ423" i="218"/>
  <c r="BB88" i="218"/>
  <c r="BB273" i="218"/>
  <c r="BB485" i="218"/>
  <c r="BB182" i="218"/>
  <c r="AZ108" i="218"/>
  <c r="AZ187" i="218"/>
  <c r="AZ319" i="218"/>
  <c r="AZ361" i="218"/>
  <c r="AZ445" i="218"/>
  <c r="BB338" i="218"/>
  <c r="BB349" i="218"/>
  <c r="AZ267" i="218"/>
  <c r="AZ101" i="218"/>
  <c r="AZ53" i="218"/>
  <c r="AZ170" i="218"/>
  <c r="AZ497" i="218"/>
  <c r="BB259" i="218"/>
  <c r="BB350" i="218"/>
  <c r="BB393" i="218"/>
  <c r="BB83" i="218"/>
  <c r="AZ253" i="218"/>
  <c r="AZ452" i="218"/>
  <c r="AZ80" i="218"/>
  <c r="BB221" i="218"/>
  <c r="BB417" i="218"/>
  <c r="BB39" i="218"/>
  <c r="AZ119" i="218"/>
  <c r="AZ202" i="218"/>
  <c r="AZ228" i="218"/>
  <c r="AZ376" i="218"/>
  <c r="AZ460" i="218"/>
  <c r="AZ438" i="218"/>
  <c r="BB123" i="218"/>
  <c r="BB316" i="218"/>
  <c r="BB503" i="218"/>
  <c r="AZ503" i="218"/>
  <c r="BB35" i="218"/>
  <c r="AZ88" i="218"/>
  <c r="AZ345" i="218"/>
  <c r="AZ410" i="218"/>
  <c r="BB111" i="218"/>
  <c r="BB296" i="218"/>
  <c r="BB55" i="218"/>
  <c r="BB122" i="218"/>
  <c r="AZ92" i="218"/>
  <c r="AZ349" i="218"/>
  <c r="AZ414" i="218"/>
  <c r="BB211" i="218"/>
  <c r="BB458" i="218"/>
  <c r="BB348" i="218"/>
  <c r="BB352" i="218"/>
  <c r="BB191" i="218"/>
  <c r="BB299" i="218"/>
  <c r="BB36" i="218"/>
  <c r="BB197" i="218"/>
  <c r="AZ154" i="218"/>
  <c r="AZ217" i="218"/>
  <c r="AZ391" i="218"/>
  <c r="AZ479" i="218"/>
  <c r="AZ457" i="218"/>
  <c r="BB412" i="218"/>
  <c r="BB477" i="218"/>
  <c r="AZ124" i="218"/>
  <c r="AZ190" i="218"/>
  <c r="AZ311" i="218"/>
  <c r="AZ364" i="218"/>
  <c r="AZ510" i="218"/>
  <c r="BB146" i="218"/>
  <c r="BB399" i="218"/>
  <c r="BB102" i="218"/>
  <c r="BB271" i="218"/>
  <c r="BB322" i="218"/>
  <c r="BB53" i="218"/>
  <c r="BB307" i="218"/>
  <c r="AZ287" i="218"/>
  <c r="AZ348" i="218"/>
  <c r="BB141" i="218"/>
  <c r="BB327" i="218"/>
  <c r="BB371" i="218"/>
  <c r="AZ382" i="218"/>
  <c r="BB76" i="218"/>
  <c r="AZ165" i="218"/>
  <c r="AZ269" i="218"/>
  <c r="AZ498" i="218"/>
  <c r="AZ472" i="218"/>
  <c r="BB185" i="218"/>
  <c r="BB337" i="218"/>
  <c r="AZ34" i="218"/>
  <c r="AZ427" i="218"/>
  <c r="BB192" i="218"/>
  <c r="BB365" i="218"/>
  <c r="AZ161" i="218"/>
  <c r="AZ299" i="218"/>
  <c r="AZ363" i="218"/>
  <c r="BB109" i="218"/>
  <c r="BB377" i="218"/>
  <c r="BB442" i="218"/>
  <c r="BB75" i="218"/>
  <c r="AZ86" i="218"/>
  <c r="AZ57" i="218"/>
  <c r="AZ174" i="218"/>
  <c r="AZ501" i="218"/>
  <c r="BB261" i="218"/>
  <c r="BB390" i="218"/>
  <c r="AZ279" i="218"/>
  <c r="BB117" i="218"/>
  <c r="BB155" i="218"/>
  <c r="BB235" i="218"/>
  <c r="BB489" i="218"/>
  <c r="BB106" i="218"/>
  <c r="BB61" i="218"/>
  <c r="BB200" i="218"/>
  <c r="BB418" i="218"/>
  <c r="BB240" i="218"/>
  <c r="BB479" i="218"/>
  <c r="AZ24" i="218"/>
  <c r="AZ152" i="218"/>
  <c r="BB48" i="218"/>
  <c r="BB228" i="218"/>
  <c r="BB425" i="218"/>
  <c r="BB199" i="218"/>
  <c r="AZ135" i="218"/>
  <c r="BB445" i="218"/>
  <c r="BB500" i="218"/>
  <c r="BB63" i="218"/>
  <c r="AZ265" i="218"/>
  <c r="AZ194" i="218"/>
  <c r="BB430" i="218"/>
  <c r="AZ91" i="218"/>
  <c r="AZ65" i="218"/>
  <c r="AZ140" i="218"/>
  <c r="AZ502" i="218"/>
  <c r="AZ21" i="218"/>
  <c r="AZ250" i="218"/>
  <c r="AZ463" i="218"/>
  <c r="AZ268" i="218"/>
  <c r="AZ371" i="218"/>
  <c r="AZ241" i="218"/>
  <c r="AZ223" i="218"/>
  <c r="AZ167" i="218"/>
  <c r="BB158" i="218"/>
  <c r="BB195" i="218"/>
  <c r="AZ514" i="218"/>
  <c r="AZ199" i="218"/>
  <c r="BB265" i="218"/>
  <c r="AZ261" i="218"/>
  <c r="BB314" i="218"/>
  <c r="BB52" i="218"/>
  <c r="BB483" i="218"/>
  <c r="BB308" i="218"/>
  <c r="AZ367" i="218"/>
  <c r="BB165" i="218"/>
  <c r="AZ227" i="218"/>
  <c r="BB177" i="218"/>
  <c r="AZ36" i="218"/>
  <c r="AZ109" i="218"/>
  <c r="AZ326" i="218"/>
  <c r="BB495" i="218"/>
  <c r="AZ33" i="218"/>
  <c r="AZ491" i="218"/>
  <c r="AZ459" i="218"/>
  <c r="BB426" i="218"/>
  <c r="AZ30" i="218"/>
  <c r="AZ329" i="218"/>
  <c r="AZ107" i="218"/>
  <c r="AZ315" i="218"/>
  <c r="BB223" i="218"/>
  <c r="AZ208" i="218"/>
  <c r="AZ488" i="218"/>
  <c r="AZ476" i="218"/>
  <c r="AZ102" i="218"/>
  <c r="BB213" i="218"/>
  <c r="AZ18" i="218"/>
  <c r="AZ517" i="218"/>
  <c r="BB443" i="218"/>
  <c r="AZ425" i="218"/>
  <c r="AZ356" i="218"/>
  <c r="BB94" i="218"/>
  <c r="BB475" i="218"/>
  <c r="AZ234" i="218"/>
  <c r="BB434" i="218"/>
  <c r="BB295" i="218"/>
  <c r="BB241" i="218"/>
  <c r="AZ404" i="218"/>
  <c r="BB194" i="218"/>
  <c r="BB280" i="218"/>
  <c r="AZ256" i="218"/>
  <c r="AZ302" i="218"/>
  <c r="AZ288" i="218"/>
  <c r="BB107" i="218"/>
  <c r="BB363" i="218"/>
  <c r="BB183" i="218"/>
  <c r="AZ273" i="218"/>
  <c r="BB252" i="218"/>
  <c r="BB292" i="218"/>
  <c r="AZ26" i="217"/>
  <c r="AZ14" i="217"/>
  <c r="AZ98" i="217"/>
  <c r="AZ135" i="217"/>
  <c r="AZ18" i="217"/>
  <c r="AZ133" i="217"/>
  <c r="AZ33" i="217"/>
  <c r="AZ63" i="217"/>
  <c r="AZ108" i="217"/>
  <c r="AZ72" i="217"/>
  <c r="AZ22" i="217"/>
  <c r="AZ55" i="217"/>
  <c r="AZ12" i="217"/>
  <c r="AZ80" i="217"/>
  <c r="AZ158" i="217"/>
  <c r="BB18" i="217"/>
  <c r="BB21" i="217"/>
  <c r="BB93" i="217"/>
  <c r="BB136" i="217"/>
  <c r="BB412" i="217"/>
  <c r="BB199" i="217"/>
  <c r="BB43" i="217"/>
  <c r="BB46" i="217"/>
  <c r="BB217" i="217"/>
  <c r="BB384" i="217"/>
  <c r="AZ128" i="217"/>
  <c r="AZ381" i="217"/>
  <c r="AZ466" i="217"/>
  <c r="BB213" i="217"/>
  <c r="BB101" i="217"/>
  <c r="BB207" i="217"/>
  <c r="BB389" i="217"/>
  <c r="BB50" i="217"/>
  <c r="AZ21" i="217"/>
  <c r="AZ393" i="217"/>
  <c r="AZ475" i="217"/>
  <c r="AZ465" i="217"/>
  <c r="BB304" i="217"/>
  <c r="BB420" i="217"/>
  <c r="BB47" i="217"/>
  <c r="AZ216" i="217"/>
  <c r="AZ294" i="217"/>
  <c r="AZ298" i="217"/>
  <c r="AZ384" i="217"/>
  <c r="BB171" i="217"/>
  <c r="AZ49" i="217"/>
  <c r="BB316" i="217"/>
  <c r="BB506" i="217"/>
  <c r="AZ77" i="217"/>
  <c r="AZ161" i="217"/>
  <c r="BB72" i="217"/>
  <c r="BB153" i="217"/>
  <c r="BB375" i="217"/>
  <c r="BB13" i="217"/>
  <c r="AZ430" i="217"/>
  <c r="BB165" i="217"/>
  <c r="BB413" i="217"/>
  <c r="AZ70" i="217"/>
  <c r="AZ68" i="217"/>
  <c r="AZ277" i="217"/>
  <c r="AZ395" i="217"/>
  <c r="BB155" i="217"/>
  <c r="BB308" i="217"/>
  <c r="BB469" i="217"/>
  <c r="AZ71" i="217"/>
  <c r="AZ496" i="217"/>
  <c r="BB269" i="217"/>
  <c r="BB459" i="217"/>
  <c r="BB127" i="217"/>
  <c r="AZ223" i="217"/>
  <c r="AZ488" i="217"/>
  <c r="AZ500" i="217"/>
  <c r="BB497" i="217"/>
  <c r="BB220" i="217"/>
  <c r="BB238" i="217"/>
  <c r="BB476" i="217"/>
  <c r="AZ242" i="217"/>
  <c r="AZ507" i="217"/>
  <c r="AZ118" i="217"/>
  <c r="BB81" i="217"/>
  <c r="BB265" i="217"/>
  <c r="BB480" i="217"/>
  <c r="BB119" i="217"/>
  <c r="AZ141" i="217"/>
  <c r="AZ284" i="217"/>
  <c r="AZ245" i="217"/>
  <c r="AZ361" i="217"/>
  <c r="BB301" i="217"/>
  <c r="BB505" i="217"/>
  <c r="BB151" i="217"/>
  <c r="BB338" i="217"/>
  <c r="BB61" i="217"/>
  <c r="BB37" i="217"/>
  <c r="BB324" i="217"/>
  <c r="BB388" i="217"/>
  <c r="BB74" i="217"/>
  <c r="AZ295" i="217"/>
  <c r="AZ235" i="217"/>
  <c r="AZ311" i="217"/>
  <c r="AZ408" i="217"/>
  <c r="BB391" i="217"/>
  <c r="BB128" i="217"/>
  <c r="BB276" i="217"/>
  <c r="BB392" i="217"/>
  <c r="AZ53" i="217"/>
  <c r="AZ185" i="217"/>
  <c r="AZ396" i="217"/>
  <c r="AZ37" i="217"/>
  <c r="BB149" i="217"/>
  <c r="BB401" i="217"/>
  <c r="AZ477" i="217"/>
  <c r="BB307" i="217"/>
  <c r="BB268" i="217"/>
  <c r="BB516" i="217"/>
  <c r="AZ261" i="217"/>
  <c r="AZ328" i="217"/>
  <c r="AZ421" i="217"/>
  <c r="BB14" i="217"/>
  <c r="AZ78" i="217"/>
  <c r="BB159" i="217"/>
  <c r="BB395" i="217"/>
  <c r="AZ19" i="217"/>
  <c r="AZ110" i="217"/>
  <c r="AZ306" i="217"/>
  <c r="AZ280" i="217"/>
  <c r="AZ349" i="217"/>
  <c r="AZ490" i="217"/>
  <c r="AZ476" i="217"/>
  <c r="AZ75" i="217"/>
  <c r="BB173" i="217"/>
  <c r="BB399" i="217"/>
  <c r="AZ15" i="217"/>
  <c r="AZ150" i="217"/>
  <c r="AZ201" i="217"/>
  <c r="AZ492" i="217"/>
  <c r="AZ101" i="217"/>
  <c r="BB197" i="217"/>
  <c r="BB327" i="217"/>
  <c r="BB518" i="217"/>
  <c r="AZ309" i="217"/>
  <c r="AZ262" i="217"/>
  <c r="AZ441" i="217"/>
  <c r="AZ435" i="217"/>
  <c r="AZ89" i="217"/>
  <c r="AZ197" i="217"/>
  <c r="BB259" i="217"/>
  <c r="BB441" i="217"/>
  <c r="BB66" i="217"/>
  <c r="AZ123" i="217"/>
  <c r="AZ268" i="217"/>
  <c r="AZ355" i="217"/>
  <c r="AZ445" i="217"/>
  <c r="AZ438" i="217"/>
  <c r="AZ25" i="217"/>
  <c r="BB107" i="217"/>
  <c r="BB350" i="217"/>
  <c r="BB479" i="217"/>
  <c r="BB90" i="217"/>
  <c r="AZ127" i="217"/>
  <c r="AZ291" i="217"/>
  <c r="AZ449" i="217"/>
  <c r="AZ442" i="217"/>
  <c r="BB279" i="217"/>
  <c r="BB242" i="217"/>
  <c r="BB483" i="217"/>
  <c r="AZ57" i="217"/>
  <c r="AZ451" i="217"/>
  <c r="BB194" i="217"/>
  <c r="BB365" i="217"/>
  <c r="BB143" i="217"/>
  <c r="AZ38" i="217"/>
  <c r="AZ224" i="217"/>
  <c r="BB182" i="217"/>
  <c r="BB78" i="217"/>
  <c r="BB124" i="217"/>
  <c r="BB252" i="217"/>
  <c r="BB380" i="217"/>
  <c r="BB116" i="217"/>
  <c r="BB35" i="217"/>
  <c r="AZ137" i="217"/>
  <c r="BB203" i="217"/>
  <c r="BB433" i="217"/>
  <c r="BB32" i="217"/>
  <c r="AZ415" i="217"/>
  <c r="BB374" i="217"/>
  <c r="BB59" i="217"/>
  <c r="BB371" i="217"/>
  <c r="BB464" i="217"/>
  <c r="AZ69" i="217"/>
  <c r="AZ153" i="217"/>
  <c r="AZ390" i="217"/>
  <c r="AZ414" i="217"/>
  <c r="AZ514" i="217"/>
  <c r="AZ195" i="217"/>
  <c r="AZ93" i="217"/>
  <c r="BB211" i="217"/>
  <c r="BB396" i="217"/>
  <c r="AZ189" i="217"/>
  <c r="AZ322" i="217"/>
  <c r="BB455" i="217"/>
  <c r="BB189" i="217"/>
  <c r="BB274" i="217"/>
  <c r="BB515" i="217"/>
  <c r="AZ214" i="217"/>
  <c r="AZ359" i="217"/>
  <c r="AZ474" i="217"/>
  <c r="AZ90" i="217"/>
  <c r="BB30" i="217"/>
  <c r="BB167" i="217"/>
  <c r="BB394" i="217"/>
  <c r="BB41" i="217"/>
  <c r="BB170" i="217"/>
  <c r="BB354" i="217"/>
  <c r="AZ258" i="217"/>
  <c r="AZ344" i="217"/>
  <c r="AZ431" i="217"/>
  <c r="BB99" i="217"/>
  <c r="BB345" i="217"/>
  <c r="BB478" i="217"/>
  <c r="BB39" i="217"/>
  <c r="AZ347" i="217"/>
  <c r="AZ58" i="217"/>
  <c r="BB19" i="217"/>
  <c r="BB297" i="217"/>
  <c r="BB439" i="217"/>
  <c r="BB36" i="217"/>
  <c r="BB91" i="217"/>
  <c r="BB67" i="217"/>
  <c r="BB57" i="217"/>
  <c r="BB163" i="217"/>
  <c r="BB377" i="217"/>
  <c r="BB111" i="217"/>
  <c r="BB319" i="217"/>
  <c r="AZ64" i="217"/>
  <c r="BB260" i="217"/>
  <c r="BB458" i="217"/>
  <c r="BB105" i="217"/>
  <c r="AZ178" i="217"/>
  <c r="AZ320" i="217"/>
  <c r="AZ468" i="217"/>
  <c r="AZ461" i="217"/>
  <c r="BB134" i="217"/>
  <c r="BB172" i="217"/>
  <c r="BB275" i="217"/>
  <c r="BB446" i="217"/>
  <c r="BB235" i="217"/>
  <c r="AZ253" i="217"/>
  <c r="BB298" i="217"/>
  <c r="BB451" i="217"/>
  <c r="BB80" i="217"/>
  <c r="AZ173" i="217"/>
  <c r="AZ243" i="217"/>
  <c r="AZ422" i="217"/>
  <c r="AZ416" i="217"/>
  <c r="BB68" i="217"/>
  <c r="BB84" i="217"/>
  <c r="BB326" i="217"/>
  <c r="AZ169" i="217"/>
  <c r="AZ304" i="217"/>
  <c r="BB114" i="217"/>
  <c r="BB222" i="217"/>
  <c r="BB347" i="217"/>
  <c r="BB112" i="217"/>
  <c r="AZ84" i="217"/>
  <c r="AZ168" i="217"/>
  <c r="AZ310" i="217"/>
  <c r="BB27" i="217"/>
  <c r="BB226" i="217"/>
  <c r="BB428" i="217"/>
  <c r="AZ74" i="217"/>
  <c r="AZ246" i="217"/>
  <c r="AZ434" i="217"/>
  <c r="AZ323" i="217"/>
  <c r="BB212" i="217"/>
  <c r="BB281" i="217"/>
  <c r="BB477" i="217"/>
  <c r="AZ35" i="217"/>
  <c r="AZ321" i="217"/>
  <c r="AZ325" i="217"/>
  <c r="AZ498" i="217"/>
  <c r="AZ484" i="217"/>
  <c r="BB175" i="217"/>
  <c r="BB313" i="217"/>
  <c r="BB423" i="217"/>
  <c r="AZ39" i="217"/>
  <c r="AZ502" i="217"/>
  <c r="AZ491" i="217"/>
  <c r="AZ248" i="217"/>
  <c r="BB135" i="217"/>
  <c r="BB329" i="217"/>
  <c r="BB485" i="217"/>
  <c r="AZ43" i="217"/>
  <c r="AZ134" i="217"/>
  <c r="AZ337" i="217"/>
  <c r="AZ509" i="217"/>
  <c r="AZ495" i="217"/>
  <c r="BB87" i="217"/>
  <c r="BB296" i="217"/>
  <c r="AZ114" i="217"/>
  <c r="BB85" i="217"/>
  <c r="AZ511" i="217"/>
  <c r="AZ131" i="217"/>
  <c r="BB282" i="217"/>
  <c r="BB409" i="217"/>
  <c r="AZ59" i="217"/>
  <c r="AZ82" i="217"/>
  <c r="AZ152" i="217"/>
  <c r="AZ378" i="217"/>
  <c r="BB224" i="217"/>
  <c r="BB15" i="217"/>
  <c r="BB145" i="217"/>
  <c r="BB221" i="217"/>
  <c r="BB443" i="217"/>
  <c r="BB110" i="217"/>
  <c r="BB346" i="217"/>
  <c r="BB353" i="217"/>
  <c r="BB442" i="217"/>
  <c r="BB48" i="217"/>
  <c r="AZ388" i="217"/>
  <c r="BB73" i="217"/>
  <c r="BB258" i="217"/>
  <c r="BB499" i="217"/>
  <c r="BB82" i="217"/>
  <c r="AZ126" i="217"/>
  <c r="AZ206" i="217"/>
  <c r="AZ463" i="217"/>
  <c r="BB22" i="217"/>
  <c r="AZ124" i="217"/>
  <c r="BB240" i="217"/>
  <c r="BB416" i="217"/>
  <c r="AZ87" i="217"/>
  <c r="AZ155" i="217"/>
  <c r="AZ265" i="217"/>
  <c r="AZ404" i="217"/>
  <c r="AZ479" i="217"/>
  <c r="AZ469" i="217"/>
  <c r="BB169" i="217"/>
  <c r="BB349" i="217"/>
  <c r="AZ23" i="217"/>
  <c r="AZ338" i="217"/>
  <c r="BB97" i="217"/>
  <c r="BB295" i="217"/>
  <c r="BB417" i="217"/>
  <c r="AZ343" i="217"/>
  <c r="AZ425" i="217"/>
  <c r="AZ85" i="217"/>
  <c r="BB309" i="217"/>
  <c r="BB411" i="217"/>
  <c r="AZ34" i="217"/>
  <c r="AZ13" i="217"/>
  <c r="AZ314" i="217"/>
  <c r="AZ302" i="217"/>
  <c r="AZ494" i="217"/>
  <c r="AZ480" i="217"/>
  <c r="BB236" i="217"/>
  <c r="BB383" i="217"/>
  <c r="AZ400" i="217"/>
  <c r="AZ318" i="217"/>
  <c r="BB214" i="217"/>
  <c r="BB234" i="217"/>
  <c r="BB472" i="217"/>
  <c r="AZ330" i="217"/>
  <c r="AZ336" i="217"/>
  <c r="AZ335" i="217"/>
  <c r="BB168" i="217"/>
  <c r="BB321" i="217"/>
  <c r="AZ274" i="217"/>
  <c r="AZ364" i="217"/>
  <c r="BB138" i="217"/>
  <c r="BB355" i="217"/>
  <c r="AZ32" i="217"/>
  <c r="AZ305" i="217"/>
  <c r="AZ456" i="217"/>
  <c r="AZ446" i="217"/>
  <c r="BB284" i="217"/>
  <c r="BB192" i="217"/>
  <c r="BB460" i="217"/>
  <c r="AZ308" i="217"/>
  <c r="BB488" i="217"/>
  <c r="BB20" i="217"/>
  <c r="BB178" i="217"/>
  <c r="BB183" i="217"/>
  <c r="BB408" i="217"/>
  <c r="BB51" i="217"/>
  <c r="BB438" i="217"/>
  <c r="BB161" i="217"/>
  <c r="BB367" i="217"/>
  <c r="BB495" i="217"/>
  <c r="AZ65" i="217"/>
  <c r="AZ149" i="217"/>
  <c r="AZ333" i="217"/>
  <c r="AZ375" i="217"/>
  <c r="AZ410" i="217"/>
  <c r="AZ510" i="217"/>
  <c r="AZ234" i="217"/>
  <c r="BB139" i="217"/>
  <c r="BB331" i="217"/>
  <c r="BB502" i="217"/>
  <c r="BB25" i="217"/>
  <c r="AZ282" i="217"/>
  <c r="AZ339" i="217"/>
  <c r="AZ196" i="217"/>
  <c r="BB56" i="217"/>
  <c r="BB278" i="217"/>
  <c r="BB467" i="217"/>
  <c r="AZ208" i="217"/>
  <c r="BB186" i="217"/>
  <c r="BB379" i="217"/>
  <c r="AZ182" i="217"/>
  <c r="AZ204" i="217"/>
  <c r="AZ263" i="217"/>
  <c r="AZ218" i="217"/>
  <c r="AZ424" i="217"/>
  <c r="BB335" i="217"/>
  <c r="AZ40" i="217"/>
  <c r="BB248" i="217"/>
  <c r="BB426" i="217"/>
  <c r="AZ44" i="217"/>
  <c r="AZ217" i="217"/>
  <c r="AZ478" i="217"/>
  <c r="BB158" i="217"/>
  <c r="AZ106" i="217"/>
  <c r="BB251" i="217"/>
  <c r="BB452" i="217"/>
  <c r="AZ109" i="217"/>
  <c r="AZ366" i="217"/>
  <c r="AZ409" i="217"/>
  <c r="BB125" i="217"/>
  <c r="BB310" i="217"/>
  <c r="AZ67" i="217"/>
  <c r="AZ92" i="217"/>
  <c r="AZ176" i="217"/>
  <c r="AZ290" i="217"/>
  <c r="AZ119" i="217"/>
  <c r="BB103" i="217"/>
  <c r="BB333" i="217"/>
  <c r="BB475" i="217"/>
  <c r="AZ99" i="217"/>
  <c r="AZ180" i="217"/>
  <c r="BB267" i="217"/>
  <c r="BB71" i="217"/>
  <c r="BB92" i="217"/>
  <c r="BB185" i="217"/>
  <c r="BB398" i="217"/>
  <c r="BB187" i="217"/>
  <c r="BB69" i="217"/>
  <c r="BB254" i="217"/>
  <c r="BB498" i="217"/>
  <c r="AZ256" i="217"/>
  <c r="BB154" i="217"/>
  <c r="BB261" i="217"/>
  <c r="BB508" i="217"/>
  <c r="BB100" i="217"/>
  <c r="AZ255" i="217"/>
  <c r="AZ327" i="217"/>
  <c r="AZ516" i="217"/>
  <c r="AZ36" i="217"/>
  <c r="BB180" i="217"/>
  <c r="BB336" i="217"/>
  <c r="BB503" i="217"/>
  <c r="AZ73" i="217"/>
  <c r="AZ157" i="217"/>
  <c r="AZ340" i="217"/>
  <c r="AZ418" i="217"/>
  <c r="AZ518" i="217"/>
  <c r="BB229" i="217"/>
  <c r="BB343" i="217"/>
  <c r="AZ269" i="217"/>
  <c r="AZ387" i="217"/>
  <c r="BB496" i="217"/>
  <c r="BB191" i="217"/>
  <c r="BB323" i="217"/>
  <c r="BB444" i="217"/>
  <c r="AZ193" i="217"/>
  <c r="AZ312" i="217"/>
  <c r="AZ362" i="217"/>
  <c r="BB256" i="217"/>
  <c r="BB133" i="217"/>
  <c r="BB305" i="217"/>
  <c r="BB430" i="217"/>
  <c r="AZ88" i="217"/>
  <c r="AZ172" i="217"/>
  <c r="AZ250" i="217"/>
  <c r="AZ406" i="217"/>
  <c r="BB141" i="217"/>
  <c r="BB440" i="217"/>
  <c r="BB89" i="217"/>
  <c r="AZ354" i="217"/>
  <c r="AZ433" i="217"/>
  <c r="AZ372" i="217"/>
  <c r="BB270" i="217"/>
  <c r="BB288" i="217"/>
  <c r="BB481" i="217"/>
  <c r="AZ293" i="217"/>
  <c r="AZ377" i="217"/>
  <c r="AZ440" i="217"/>
  <c r="BB264" i="217"/>
  <c r="BB342" i="217"/>
  <c r="AZ31" i="217"/>
  <c r="AZ444" i="217"/>
  <c r="AZ508" i="217"/>
  <c r="BB156" i="217"/>
  <c r="BB387" i="217"/>
  <c r="BB152" i="217"/>
  <c r="AZ50" i="217"/>
  <c r="AZ360" i="217"/>
  <c r="AZ513" i="217"/>
  <c r="AZ499" i="217"/>
  <c r="BB208" i="217"/>
  <c r="BB247" i="217"/>
  <c r="BB216" i="217"/>
  <c r="BB64" i="217"/>
  <c r="BB437" i="217"/>
  <c r="BB328" i="217"/>
  <c r="BB450" i="217"/>
  <c r="BB108" i="217"/>
  <c r="AZ56" i="217"/>
  <c r="BB126" i="217"/>
  <c r="BB257" i="217"/>
  <c r="BB501" i="217"/>
  <c r="AZ122" i="217"/>
  <c r="AZ202" i="217"/>
  <c r="AZ279" i="217"/>
  <c r="AZ459" i="217"/>
  <c r="AZ95" i="217"/>
  <c r="BB102" i="217"/>
  <c r="BB418" i="217"/>
  <c r="BB507" i="217"/>
  <c r="BB42" i="217"/>
  <c r="AZ154" i="217"/>
  <c r="AZ207" i="217"/>
  <c r="AZ140" i="217"/>
  <c r="AZ454" i="217"/>
  <c r="BB77" i="217"/>
  <c r="BB348" i="217"/>
  <c r="BB509" i="217"/>
  <c r="AZ257" i="217"/>
  <c r="AZ307" i="217"/>
  <c r="BB150" i="217"/>
  <c r="BB400" i="217"/>
  <c r="BB17" i="217"/>
  <c r="AZ227" i="217"/>
  <c r="AZ297" i="217"/>
  <c r="AZ481" i="217"/>
  <c r="AZ228" i="217"/>
  <c r="BB88" i="217"/>
  <c r="BB291" i="217"/>
  <c r="BB461" i="217"/>
  <c r="AZ136" i="217"/>
  <c r="AZ160" i="217"/>
  <c r="AZ272" i="217"/>
  <c r="AZ342" i="217"/>
  <c r="AZ163" i="217"/>
  <c r="BB195" i="217"/>
  <c r="BB299" i="217"/>
  <c r="BB465" i="217"/>
  <c r="BB123" i="217"/>
  <c r="AZ411" i="217"/>
  <c r="AZ429" i="217"/>
  <c r="AZ66" i="217"/>
  <c r="BB209" i="217"/>
  <c r="BB407" i="217"/>
  <c r="AZ225" i="217"/>
  <c r="AZ324" i="217"/>
  <c r="AZ486" i="217"/>
  <c r="BB55" i="217"/>
  <c r="BB312" i="217"/>
  <c r="BB422" i="217"/>
  <c r="AZ233" i="217"/>
  <c r="AZ145" i="217"/>
  <c r="AZ229" i="217"/>
  <c r="AZ389" i="217"/>
  <c r="AZ489" i="217"/>
  <c r="AZ464" i="217"/>
  <c r="BB184" i="217"/>
  <c r="BB366" i="217"/>
  <c r="AZ151" i="217"/>
  <c r="AZ236" i="217"/>
  <c r="AZ493" i="217"/>
  <c r="BB131" i="217"/>
  <c r="BB273" i="217"/>
  <c r="BB356" i="217"/>
  <c r="BB16" i="217"/>
  <c r="AZ138" i="217"/>
  <c r="AZ285" i="217"/>
  <c r="BB23" i="217"/>
  <c r="BB115" i="217"/>
  <c r="BB352" i="217"/>
  <c r="BB286" i="217"/>
  <c r="BB456" i="217"/>
  <c r="AZ146" i="217"/>
  <c r="BB132" i="217"/>
  <c r="BB311" i="217"/>
  <c r="BB500" i="217"/>
  <c r="AZ407" i="217"/>
  <c r="BB52" i="217"/>
  <c r="BB179" i="217"/>
  <c r="BB315" i="217"/>
  <c r="AZ129" i="217"/>
  <c r="AZ179" i="217"/>
  <c r="AZ276" i="217"/>
  <c r="AZ380" i="217"/>
  <c r="AZ455" i="217"/>
  <c r="BB142" i="217"/>
  <c r="BB361" i="217"/>
  <c r="BB512" i="217"/>
  <c r="AZ210" i="217"/>
  <c r="AZ287" i="217"/>
  <c r="AZ356" i="217"/>
  <c r="AZ467" i="217"/>
  <c r="AZ29" i="217"/>
  <c r="BB33" i="217"/>
  <c r="BB162" i="217"/>
  <c r="BB414" i="217"/>
  <c r="AZ247" i="217"/>
  <c r="AZ326" i="217"/>
  <c r="AZ423" i="217"/>
  <c r="BB193" i="217"/>
  <c r="BB285" i="217"/>
  <c r="BB510" i="217"/>
  <c r="AZ222" i="217"/>
  <c r="AZ428" i="217"/>
  <c r="BB210" i="217"/>
  <c r="BB293" i="217"/>
  <c r="BB514" i="217"/>
  <c r="AZ41" i="217"/>
  <c r="AZ221" i="217"/>
  <c r="AZ374" i="217"/>
  <c r="AZ482" i="217"/>
  <c r="BB29" i="217"/>
  <c r="AZ352" i="217"/>
  <c r="BB228" i="217"/>
  <c r="BB358" i="217"/>
  <c r="AZ104" i="217"/>
  <c r="AZ238" i="217"/>
  <c r="AZ379" i="217"/>
  <c r="BB129" i="217"/>
  <c r="BB314" i="217"/>
  <c r="AZ345" i="217"/>
  <c r="AZ165" i="217"/>
  <c r="BB241" i="217"/>
  <c r="BB462" i="217"/>
  <c r="AZ116" i="217"/>
  <c r="AZ184" i="217"/>
  <c r="AZ394" i="217"/>
  <c r="BB250" i="217"/>
  <c r="BB188" i="217"/>
  <c r="BB373" i="217"/>
  <c r="AZ24" i="217"/>
  <c r="AZ107" i="217"/>
  <c r="AZ187" i="217"/>
  <c r="AZ105" i="217"/>
  <c r="BB381" i="217"/>
  <c r="BB246" i="217"/>
  <c r="BB490" i="217"/>
  <c r="AZ452" i="217"/>
  <c r="AZ100" i="217"/>
  <c r="BB109" i="217"/>
  <c r="BB454" i="217"/>
  <c r="BB49" i="217"/>
  <c r="BB294" i="217"/>
  <c r="BB513" i="217"/>
  <c r="BB40" i="217"/>
  <c r="BB98" i="217"/>
  <c r="BB404" i="217"/>
  <c r="AZ251" i="217"/>
  <c r="AZ371" i="217"/>
  <c r="BD371" i="217" s="1"/>
  <c r="AZ512" i="217"/>
  <c r="BB26" i="217"/>
  <c r="AZ471" i="217"/>
  <c r="BB227" i="217"/>
  <c r="BB406" i="217"/>
  <c r="AZ30" i="217"/>
  <c r="AZ403" i="217"/>
  <c r="AZ473" i="217"/>
  <c r="BB205" i="217"/>
  <c r="BB157" i="217"/>
  <c r="BB322" i="217"/>
  <c r="BB511" i="217"/>
  <c r="AZ139" i="217"/>
  <c r="AZ83" i="217"/>
  <c r="BB218" i="217"/>
  <c r="BB429" i="217"/>
  <c r="AZ51" i="217"/>
  <c r="AZ162" i="217"/>
  <c r="AZ426" i="217"/>
  <c r="AZ505" i="217"/>
  <c r="BB202" i="217"/>
  <c r="BB290" i="217"/>
  <c r="BB517" i="217"/>
  <c r="AZ47" i="217"/>
  <c r="AZ144" i="217"/>
  <c r="AZ194" i="217"/>
  <c r="AZ273" i="217"/>
  <c r="AZ391" i="217"/>
  <c r="BB204" i="217"/>
  <c r="BB277" i="217"/>
  <c r="BB474" i="217"/>
  <c r="AZ212" i="217"/>
  <c r="AZ319" i="217"/>
  <c r="BB95" i="217"/>
  <c r="BB230" i="217"/>
  <c r="BB424" i="217"/>
  <c r="BB38" i="217"/>
  <c r="AZ186" i="217"/>
  <c r="AZ350" i="217"/>
  <c r="BB122" i="217"/>
  <c r="AZ519" i="217"/>
  <c r="BB201" i="217"/>
  <c r="BB357" i="217"/>
  <c r="AZ275" i="217"/>
  <c r="AZ237" i="217"/>
  <c r="AZ353" i="217"/>
  <c r="BB65" i="217"/>
  <c r="BB306" i="217"/>
  <c r="BB449" i="217"/>
  <c r="AZ241" i="217"/>
  <c r="AZ357" i="217"/>
  <c r="BB494" i="217"/>
  <c r="AZ437" i="217"/>
  <c r="BB245" i="217"/>
  <c r="BB468" i="217"/>
  <c r="AZ348" i="217"/>
  <c r="AZ392" i="217"/>
  <c r="AZ448" i="217"/>
  <c r="BB287" i="217"/>
  <c r="BB58" i="217"/>
  <c r="BB376" i="217"/>
  <c r="BB493" i="217"/>
  <c r="AZ20" i="217"/>
  <c r="AZ244" i="217"/>
  <c r="AZ367" i="217"/>
  <c r="AZ501" i="217"/>
  <c r="BB63" i="217"/>
  <c r="BB94" i="217"/>
  <c r="BB137" i="217"/>
  <c r="BB148" i="217"/>
  <c r="BB262" i="217"/>
  <c r="BB482" i="217"/>
  <c r="BB386" i="217"/>
  <c r="BB369" i="217"/>
  <c r="BB174" i="217"/>
  <c r="BB360" i="217"/>
  <c r="AZ91" i="217"/>
  <c r="AZ132" i="217"/>
  <c r="AZ203" i="217"/>
  <c r="BB219" i="217"/>
  <c r="BB363" i="217"/>
  <c r="AZ60" i="217"/>
  <c r="AZ239" i="217"/>
  <c r="AZ315" i="217"/>
  <c r="AZ412" i="217"/>
  <c r="BB393" i="217"/>
  <c r="BB471" i="217"/>
  <c r="BB200" i="217"/>
  <c r="BB332" i="217"/>
  <c r="AZ27" i="217"/>
  <c r="AZ259" i="217"/>
  <c r="AZ331" i="217"/>
  <c r="AZ520" i="217"/>
  <c r="AZ301" i="217"/>
  <c r="BB448" i="217"/>
  <c r="BB425" i="217"/>
  <c r="AZ17" i="217"/>
  <c r="AZ267" i="217"/>
  <c r="AZ271" i="217"/>
  <c r="AZ483" i="217"/>
  <c r="AZ472" i="217"/>
  <c r="BB117" i="217"/>
  <c r="BB415" i="217"/>
  <c r="BB520" i="217"/>
  <c r="AZ175" i="217"/>
  <c r="AZ485" i="217"/>
  <c r="AZ270" i="217"/>
  <c r="BB121" i="217"/>
  <c r="BB344" i="217"/>
  <c r="BB473" i="217"/>
  <c r="AZ125" i="217"/>
  <c r="AZ174" i="217"/>
  <c r="AZ286" i="217"/>
  <c r="BB280" i="217"/>
  <c r="BB70" i="217"/>
  <c r="BB340" i="217"/>
  <c r="BB434" i="217"/>
  <c r="BB60" i="217"/>
  <c r="AZ289" i="217"/>
  <c r="AZ230" i="217"/>
  <c r="AZ439" i="217"/>
  <c r="BB289" i="217"/>
  <c r="BB177" i="217"/>
  <c r="BB339" i="217"/>
  <c r="AZ86" i="217"/>
  <c r="AZ200" i="217"/>
  <c r="AZ443" i="217"/>
  <c r="BB196" i="217"/>
  <c r="AZ462" i="217"/>
  <c r="BB263" i="217"/>
  <c r="BB447" i="217"/>
  <c r="BB54" i="217"/>
  <c r="AZ231" i="217"/>
  <c r="AZ278" i="217"/>
  <c r="AZ447" i="217"/>
  <c r="AZ16" i="217"/>
  <c r="AZ61" i="217"/>
  <c r="BB272" i="217"/>
  <c r="BB410" i="217"/>
  <c r="AZ112" i="217"/>
  <c r="AZ166" i="217"/>
  <c r="AZ240" i="217"/>
  <c r="AZ401" i="217"/>
  <c r="AZ497" i="217"/>
  <c r="AZ117" i="217"/>
  <c r="AZ167" i="217"/>
  <c r="BB118" i="217"/>
  <c r="BB303" i="217"/>
  <c r="BB492" i="217"/>
  <c r="AZ199" i="217"/>
  <c r="AZ192" i="217"/>
  <c r="AZ159" i="217"/>
  <c r="AZ386" i="217"/>
  <c r="AZ177" i="217"/>
  <c r="AZ427" i="217"/>
  <c r="AZ226" i="217"/>
  <c r="AZ190" i="217"/>
  <c r="BB427" i="217"/>
  <c r="AZ42" i="217"/>
  <c r="BB243" i="217"/>
  <c r="AZ506" i="217"/>
  <c r="BB337" i="217"/>
  <c r="BB405" i="217"/>
  <c r="BB31" i="217"/>
  <c r="BB225" i="217"/>
  <c r="AZ211" i="217"/>
  <c r="BB244" i="217"/>
  <c r="AZ332" i="217"/>
  <c r="BB34" i="217"/>
  <c r="BB486" i="217"/>
  <c r="AZ329" i="217"/>
  <c r="BB364" i="217"/>
  <c r="BB359" i="217"/>
  <c r="AZ299" i="217"/>
  <c r="AZ397" i="217"/>
  <c r="BB519" i="217"/>
  <c r="AZ103" i="217"/>
  <c r="AZ373" i="217"/>
  <c r="BB120" i="217"/>
  <c r="BB390" i="217"/>
  <c r="BB372" i="217"/>
  <c r="BB190" i="217"/>
  <c r="AZ94" i="217"/>
  <c r="AZ363" i="217"/>
  <c r="BB75" i="217"/>
  <c r="BB397" i="217"/>
  <c r="AZ120" i="217"/>
  <c r="BB457" i="217"/>
  <c r="AZ432" i="217"/>
  <c r="BB255" i="217"/>
  <c r="AZ281" i="217"/>
  <c r="AZ370" i="217"/>
  <c r="AZ398" i="217"/>
  <c r="BB325" i="217"/>
  <c r="AZ115" i="217"/>
  <c r="BB432" i="217"/>
  <c r="AZ102" i="217"/>
  <c r="AZ219" i="217"/>
  <c r="BB292" i="217"/>
  <c r="BB271" i="217"/>
  <c r="BB76" i="217"/>
  <c r="BB445" i="217"/>
  <c r="AZ81" i="217"/>
  <c r="BB431" i="217"/>
  <c r="AZ156" i="217"/>
  <c r="AZ405" i="217"/>
  <c r="AZ97" i="217"/>
  <c r="BB435" i="217"/>
  <c r="AZ264" i="217"/>
  <c r="AZ458" i="217"/>
  <c r="BB24" i="217"/>
  <c r="BB166" i="217"/>
  <c r="AZ316" i="217"/>
  <c r="BB302" i="217"/>
  <c r="AZ376" i="217"/>
  <c r="BB144" i="217"/>
  <c r="AZ254" i="217"/>
  <c r="AZ369" i="217"/>
  <c r="AZ288" i="217"/>
  <c r="AZ313" i="217"/>
  <c r="BB489" i="217"/>
  <c r="AZ52" i="217"/>
  <c r="BB484" i="217"/>
  <c r="AZ142" i="217"/>
  <c r="AZ365" i="217"/>
  <c r="BB239" i="217"/>
  <c r="AZ382" i="217"/>
  <c r="AZ517" i="217"/>
  <c r="AZ341" i="217"/>
  <c r="BB382" i="217"/>
  <c r="AZ220" i="217"/>
  <c r="BB378" i="217"/>
  <c r="AZ148" i="217"/>
  <c r="BB466" i="217"/>
  <c r="AZ46" i="217"/>
  <c r="BB370" i="217"/>
  <c r="BB318" i="217"/>
  <c r="AZ183" i="217"/>
  <c r="AZ292" i="217"/>
  <c r="AZ188" i="217"/>
  <c r="BB104" i="217"/>
  <c r="AZ515" i="217"/>
  <c r="BB140" i="217"/>
  <c r="AZ383" i="217"/>
  <c r="BB463" i="217"/>
  <c r="AZ457" i="217"/>
  <c r="BB146" i="217"/>
  <c r="BB237" i="217"/>
  <c r="BB86" i="217"/>
  <c r="AZ121" i="217"/>
  <c r="BB53" i="217"/>
  <c r="AZ143" i="217"/>
  <c r="BB206" i="217"/>
  <c r="BB44" i="217"/>
  <c r="AZ54" i="217"/>
  <c r="AZ191" i="217"/>
  <c r="AZ252" i="217"/>
  <c r="AZ450" i="217"/>
  <c r="BB106" i="217"/>
  <c r="AZ417" i="217"/>
  <c r="AZ346" i="217"/>
  <c r="BB421" i="217"/>
  <c r="AZ205" i="217"/>
  <c r="BB362" i="217"/>
  <c r="BB83" i="217"/>
  <c r="AZ296" i="217"/>
  <c r="AZ420" i="217"/>
  <c r="BB160" i="217"/>
  <c r="AZ413" i="217"/>
  <c r="AZ171" i="217"/>
  <c r="BB231" i="217"/>
  <c r="AZ48" i="217"/>
  <c r="BB223" i="217"/>
  <c r="AZ358" i="217"/>
  <c r="BB253" i="217"/>
  <c r="BB176" i="217"/>
  <c r="AZ111" i="217"/>
  <c r="AZ303" i="217"/>
  <c r="AZ460" i="217"/>
  <c r="AZ503" i="217"/>
  <c r="AZ260" i="217"/>
  <c r="BB403" i="217"/>
  <c r="BB341" i="217"/>
  <c r="AZ170" i="217"/>
  <c r="AZ399" i="217"/>
  <c r="BB491" i="217"/>
  <c r="AZ209" i="217"/>
  <c r="BB320" i="217"/>
  <c r="AZ213" i="217"/>
  <c r="BB330" i="217"/>
  <c r="AZ76" i="217"/>
  <c r="BB233" i="217"/>
  <c r="BB12" i="217"/>
  <c r="AZ141" i="216"/>
  <c r="AZ160" i="216"/>
  <c r="AZ46" i="216"/>
  <c r="AZ12" i="216"/>
  <c r="BB65" i="216"/>
  <c r="BB25" i="216"/>
  <c r="BB72" i="216"/>
  <c r="BB288" i="216"/>
  <c r="BB372" i="216"/>
  <c r="BB66" i="216"/>
  <c r="BB309" i="216"/>
  <c r="BB393" i="216"/>
  <c r="BB36" i="216"/>
  <c r="BB293" i="216"/>
  <c r="AZ397" i="216"/>
  <c r="BB451" i="216"/>
  <c r="AZ243" i="216"/>
  <c r="AZ182" i="216"/>
  <c r="AZ210" i="216"/>
  <c r="AZ270" i="216"/>
  <c r="AZ494" i="216"/>
  <c r="BB262" i="216"/>
  <c r="BB365" i="216"/>
  <c r="BB254" i="216"/>
  <c r="AZ103" i="216"/>
  <c r="AZ304" i="216"/>
  <c r="AZ442" i="216"/>
  <c r="BB345" i="216"/>
  <c r="AZ15" i="216"/>
  <c r="BB194" i="216"/>
  <c r="AZ143" i="216"/>
  <c r="AZ511" i="216"/>
  <c r="BB136" i="216"/>
  <c r="BB292" i="216"/>
  <c r="BB405" i="216"/>
  <c r="AZ33" i="216"/>
  <c r="AZ150" i="216"/>
  <c r="AZ515" i="216"/>
  <c r="BB231" i="216"/>
  <c r="BB335" i="216"/>
  <c r="AZ93" i="216"/>
  <c r="BB182" i="216"/>
  <c r="AZ208" i="216"/>
  <c r="AZ295" i="216"/>
  <c r="AZ371" i="216"/>
  <c r="AZ516" i="216"/>
  <c r="BB77" i="216"/>
  <c r="BB456" i="216"/>
  <c r="AZ95" i="216"/>
  <c r="AZ267" i="216"/>
  <c r="AZ163" i="216"/>
  <c r="AZ417" i="216"/>
  <c r="AZ517" i="216"/>
  <c r="BB85" i="216"/>
  <c r="BB357" i="216"/>
  <c r="BB387" i="216"/>
  <c r="BB39" i="216"/>
  <c r="BB57" i="216"/>
  <c r="AZ473" i="216"/>
  <c r="BB102" i="216"/>
  <c r="BB295" i="216"/>
  <c r="BB482" i="216"/>
  <c r="BB495" i="216"/>
  <c r="AZ258" i="216"/>
  <c r="AZ238" i="216"/>
  <c r="AZ306" i="216"/>
  <c r="AZ383" i="216"/>
  <c r="BB160" i="216"/>
  <c r="BB307" i="216"/>
  <c r="BB517" i="216"/>
  <c r="BB75" i="216"/>
  <c r="AZ174" i="216"/>
  <c r="AZ41" i="216"/>
  <c r="BB350" i="216"/>
  <c r="BB371" i="216"/>
  <c r="AZ34" i="216"/>
  <c r="AZ47" i="216"/>
  <c r="AZ246" i="216"/>
  <c r="AZ314" i="216"/>
  <c r="AZ394" i="216"/>
  <c r="BB104" i="216"/>
  <c r="BB276" i="216"/>
  <c r="BB462" i="216"/>
  <c r="BB52" i="216"/>
  <c r="AZ104" i="216"/>
  <c r="BB53" i="216"/>
  <c r="BB21" i="216"/>
  <c r="BB125" i="216"/>
  <c r="BB484" i="216"/>
  <c r="BB388" i="216"/>
  <c r="BB205" i="216"/>
  <c r="BB297" i="216"/>
  <c r="BB441" i="216"/>
  <c r="BB22" i="216"/>
  <c r="BB519" i="216"/>
  <c r="AZ206" i="216"/>
  <c r="AZ263" i="216"/>
  <c r="AZ438" i="216"/>
  <c r="AZ490" i="216"/>
  <c r="AZ23" i="216"/>
  <c r="AZ140" i="216"/>
  <c r="AZ447" i="216"/>
  <c r="AZ22" i="216"/>
  <c r="BB346" i="216"/>
  <c r="BB458" i="216"/>
  <c r="AZ148" i="216"/>
  <c r="BB358" i="216"/>
  <c r="AZ233" i="216"/>
  <c r="AZ301" i="216"/>
  <c r="AZ89" i="216"/>
  <c r="BB328" i="216"/>
  <c r="BB433" i="216"/>
  <c r="AZ50" i="216"/>
  <c r="AZ203" i="216"/>
  <c r="AZ433" i="216"/>
  <c r="AZ382" i="216"/>
  <c r="AZ510" i="216"/>
  <c r="BB118" i="216"/>
  <c r="BB362" i="216"/>
  <c r="BB463" i="216"/>
  <c r="AZ75" i="216"/>
  <c r="BB228" i="216"/>
  <c r="AZ207" i="216"/>
  <c r="AZ469" i="216"/>
  <c r="AZ389" i="216"/>
  <c r="AZ514" i="216"/>
  <c r="BB188" i="216"/>
  <c r="BB481" i="216"/>
  <c r="BB27" i="216"/>
  <c r="BB63" i="216"/>
  <c r="AZ352" i="216"/>
  <c r="BB197" i="216"/>
  <c r="BB339" i="216"/>
  <c r="AZ245" i="216"/>
  <c r="AZ298" i="216"/>
  <c r="BB154" i="216"/>
  <c r="BB261" i="216"/>
  <c r="BB430" i="216"/>
  <c r="AZ110" i="216"/>
  <c r="AZ421" i="216"/>
  <c r="AZ224" i="216"/>
  <c r="AZ162" i="216"/>
  <c r="AZ381" i="216"/>
  <c r="AZ476" i="216"/>
  <c r="BB189" i="216"/>
  <c r="BB370" i="216"/>
  <c r="BB500" i="216"/>
  <c r="BB54" i="216"/>
  <c r="AZ477" i="216"/>
  <c r="BB93" i="216"/>
  <c r="BB268" i="216"/>
  <c r="BB486" i="216"/>
  <c r="BB60" i="216"/>
  <c r="BB267" i="216"/>
  <c r="AZ307" i="216"/>
  <c r="AZ366" i="216"/>
  <c r="AZ444" i="216"/>
  <c r="AZ482" i="216"/>
  <c r="BB165" i="216"/>
  <c r="BB311" i="216"/>
  <c r="BB409" i="216"/>
  <c r="AZ321" i="216"/>
  <c r="AZ241" i="216"/>
  <c r="AZ485" i="216"/>
  <c r="BB143" i="216"/>
  <c r="BB264" i="216"/>
  <c r="BB491" i="216"/>
  <c r="BB20" i="216"/>
  <c r="BB258" i="216"/>
  <c r="BB246" i="216"/>
  <c r="BB369" i="216"/>
  <c r="BB107" i="216"/>
  <c r="BB201" i="216"/>
  <c r="BB37" i="216"/>
  <c r="BB499" i="216"/>
  <c r="BB138" i="216"/>
  <c r="BB256" i="216"/>
  <c r="BB498" i="216"/>
  <c r="BB68" i="216"/>
  <c r="BB46" i="216"/>
  <c r="AZ136" i="216"/>
  <c r="AZ26" i="216"/>
  <c r="AZ289" i="216"/>
  <c r="AZ105" i="216"/>
  <c r="AZ193" i="216"/>
  <c r="AZ497" i="216"/>
  <c r="BB115" i="216"/>
  <c r="BB344" i="216"/>
  <c r="BB506" i="216"/>
  <c r="AZ94" i="216"/>
  <c r="BB497" i="216"/>
  <c r="AZ161" i="216"/>
  <c r="AZ221" i="216"/>
  <c r="AZ412" i="216"/>
  <c r="AZ441" i="216"/>
  <c r="BB416" i="216"/>
  <c r="AZ90" i="216"/>
  <c r="BB448" i="216"/>
  <c r="AZ376" i="216"/>
  <c r="BB180" i="216"/>
  <c r="BB364" i="216"/>
  <c r="BB516" i="216"/>
  <c r="BB296" i="216"/>
  <c r="AZ54" i="216"/>
  <c r="AZ395" i="216"/>
  <c r="BB220" i="216"/>
  <c r="BB316" i="216"/>
  <c r="BB59" i="216"/>
  <c r="AZ17" i="216"/>
  <c r="AZ154" i="216"/>
  <c r="AZ276" i="216"/>
  <c r="AZ398" i="216"/>
  <c r="AZ457" i="216"/>
  <c r="BB155" i="216"/>
  <c r="BB399" i="216"/>
  <c r="AZ52" i="216"/>
  <c r="AZ290" i="216"/>
  <c r="AZ60" i="216"/>
  <c r="AZ212" i="216"/>
  <c r="AZ299" i="216"/>
  <c r="AZ375" i="216"/>
  <c r="AZ520" i="216"/>
  <c r="BB80" i="216"/>
  <c r="BB245" i="216"/>
  <c r="BB427" i="216"/>
  <c r="BB14" i="216"/>
  <c r="AZ335" i="216"/>
  <c r="AZ348" i="216"/>
  <c r="BB175" i="216"/>
  <c r="BB477" i="216"/>
  <c r="AZ76" i="216"/>
  <c r="AZ63" i="216"/>
  <c r="AZ97" i="216"/>
  <c r="AZ169" i="216"/>
  <c r="AZ480" i="216"/>
  <c r="BB216" i="216"/>
  <c r="BB326" i="216"/>
  <c r="BB507" i="216"/>
  <c r="BB242" i="216"/>
  <c r="AZ242" i="216"/>
  <c r="AZ310" i="216"/>
  <c r="AZ390" i="216"/>
  <c r="BB100" i="216"/>
  <c r="BB272" i="216"/>
  <c r="BB439" i="216"/>
  <c r="BB24" i="216"/>
  <c r="AZ179" i="216"/>
  <c r="AZ177" i="216"/>
  <c r="AZ343" i="216"/>
  <c r="AZ363" i="216"/>
  <c r="AZ491" i="216"/>
  <c r="BB99" i="216"/>
  <c r="BB347" i="216"/>
  <c r="BB454" i="216"/>
  <c r="AZ82" i="216"/>
  <c r="BB32" i="216"/>
  <c r="BB144" i="216"/>
  <c r="BB236" i="216"/>
  <c r="BB83" i="216"/>
  <c r="BB38" i="216"/>
  <c r="BB95" i="216"/>
  <c r="BB308" i="216"/>
  <c r="BB452" i="216"/>
  <c r="BB40" i="216"/>
  <c r="AZ117" i="216"/>
  <c r="AZ189" i="216"/>
  <c r="AZ493" i="216"/>
  <c r="BB202" i="216"/>
  <c r="AZ67" i="216"/>
  <c r="AZ288" i="216"/>
  <c r="AZ339" i="216"/>
  <c r="AZ349" i="216"/>
  <c r="BB185" i="216"/>
  <c r="BB279" i="216"/>
  <c r="BB503" i="216"/>
  <c r="BB47" i="216"/>
  <c r="AZ128" i="216"/>
  <c r="AZ18" i="216"/>
  <c r="BB398" i="216"/>
  <c r="AZ112" i="216"/>
  <c r="AZ107" i="216"/>
  <c r="AZ247" i="216"/>
  <c r="AZ308" i="216"/>
  <c r="AZ463" i="216"/>
  <c r="BB48" i="216"/>
  <c r="BB87" i="216"/>
  <c r="BB411" i="216"/>
  <c r="BB97" i="216"/>
  <c r="AZ88" i="216"/>
  <c r="BB437" i="216"/>
  <c r="AZ111" i="216"/>
  <c r="AZ273" i="216"/>
  <c r="AZ312" i="216"/>
  <c r="AZ465" i="216"/>
  <c r="BB41" i="216"/>
  <c r="BB277" i="216"/>
  <c r="BB421" i="216"/>
  <c r="AZ123" i="216"/>
  <c r="AZ519" i="216"/>
  <c r="BB248" i="216"/>
  <c r="BB319" i="216"/>
  <c r="AZ414" i="216"/>
  <c r="AZ380" i="216"/>
  <c r="BB129" i="216"/>
  <c r="BB318" i="216"/>
  <c r="BB457" i="216"/>
  <c r="AZ43" i="216"/>
  <c r="BB121" i="216"/>
  <c r="AZ69" i="216"/>
  <c r="AZ256" i="216"/>
  <c r="AZ410" i="216"/>
  <c r="AZ424" i="216"/>
  <c r="AZ100" i="216"/>
  <c r="BB222" i="216"/>
  <c r="BB353" i="216"/>
  <c r="BB13" i="216"/>
  <c r="AZ346" i="216"/>
  <c r="AZ387" i="216"/>
  <c r="AZ355" i="216"/>
  <c r="BB88" i="216"/>
  <c r="BB270" i="216"/>
  <c r="BB51" i="216"/>
  <c r="AZ218" i="216"/>
  <c r="AZ481" i="216"/>
  <c r="BB360" i="216"/>
  <c r="BB260" i="216"/>
  <c r="BB464" i="216"/>
  <c r="AZ31" i="216"/>
  <c r="AZ416" i="216"/>
  <c r="AZ388" i="216"/>
  <c r="BB174" i="216"/>
  <c r="BB278" i="216"/>
  <c r="BB444" i="216"/>
  <c r="AZ239" i="216"/>
  <c r="AZ333" i="216"/>
  <c r="BB184" i="216"/>
  <c r="AZ296" i="216"/>
  <c r="AZ176" i="216"/>
  <c r="BB250" i="216"/>
  <c r="BB480" i="216"/>
  <c r="BB169" i="216"/>
  <c r="BB142" i="216"/>
  <c r="BB64" i="216"/>
  <c r="BB186" i="216"/>
  <c r="BB320" i="216"/>
  <c r="BB501" i="216"/>
  <c r="AZ391" i="216"/>
  <c r="AZ318" i="216"/>
  <c r="AZ345" i="216"/>
  <c r="BB112" i="216"/>
  <c r="AZ492" i="216"/>
  <c r="AZ36" i="216"/>
  <c r="AZ261" i="216"/>
  <c r="AZ329" i="216"/>
  <c r="AZ462" i="216"/>
  <c r="BB111" i="216"/>
  <c r="BB294" i="216"/>
  <c r="BB490" i="216"/>
  <c r="BB403" i="216"/>
  <c r="AZ216" i="216"/>
  <c r="AZ223" i="216"/>
  <c r="AZ274" i="216"/>
  <c r="AZ498" i="216"/>
  <c r="BB70" i="216"/>
  <c r="BB510" i="216"/>
  <c r="AZ185" i="216"/>
  <c r="AZ322" i="216"/>
  <c r="AZ119" i="216"/>
  <c r="BB151" i="216"/>
  <c r="BB329" i="216"/>
  <c r="BB34" i="216"/>
  <c r="BB16" i="216"/>
  <c r="AZ326" i="216"/>
  <c r="BB78" i="216"/>
  <c r="BB253" i="216"/>
  <c r="BB380" i="216"/>
  <c r="AZ58" i="216"/>
  <c r="AZ211" i="216"/>
  <c r="AZ399" i="216"/>
  <c r="AZ393" i="216"/>
  <c r="AZ518" i="216"/>
  <c r="BB218" i="216"/>
  <c r="BB384" i="216"/>
  <c r="AZ108" i="216"/>
  <c r="AZ13" i="216"/>
  <c r="AZ158" i="216"/>
  <c r="AZ280" i="216"/>
  <c r="AZ472" i="216"/>
  <c r="BB206" i="216"/>
  <c r="BB259" i="216"/>
  <c r="BB509" i="216"/>
  <c r="BB271" i="216"/>
  <c r="AZ281" i="216"/>
  <c r="BB203" i="216"/>
  <c r="BB414" i="216"/>
  <c r="BB15" i="216"/>
  <c r="AZ149" i="216"/>
  <c r="AZ73" i="216"/>
  <c r="AZ260" i="216"/>
  <c r="AZ459" i="216"/>
  <c r="AZ443" i="216"/>
  <c r="BB145" i="216"/>
  <c r="BB413" i="216"/>
  <c r="AZ74" i="216"/>
  <c r="AZ132" i="216"/>
  <c r="AZ173" i="216"/>
  <c r="AZ373" i="216"/>
  <c r="AZ484" i="216"/>
  <c r="BB92" i="216"/>
  <c r="BB330" i="216"/>
  <c r="BB447" i="216"/>
  <c r="AZ84" i="216"/>
  <c r="AZ271" i="216"/>
  <c r="AZ285" i="216"/>
  <c r="AZ413" i="216"/>
  <c r="AZ71" i="216"/>
  <c r="BB223" i="216"/>
  <c r="BB424" i="216"/>
  <c r="BB493" i="216"/>
  <c r="BB86" i="216"/>
  <c r="BB225" i="216"/>
  <c r="BB465" i="216"/>
  <c r="BB230" i="216"/>
  <c r="BB120" i="216"/>
  <c r="BB471" i="216"/>
  <c r="BB170" i="216"/>
  <c r="BB274" i="216"/>
  <c r="BB167" i="216"/>
  <c r="AZ372" i="216"/>
  <c r="AZ40" i="216"/>
  <c r="AZ427" i="216"/>
  <c r="AZ257" i="216"/>
  <c r="AZ325" i="216"/>
  <c r="AZ439" i="216"/>
  <c r="BB168" i="216"/>
  <c r="BB200" i="216"/>
  <c r="AZ135" i="216"/>
  <c r="AZ500" i="216"/>
  <c r="BB161" i="216"/>
  <c r="BB422" i="216"/>
  <c r="BB455" i="216"/>
  <c r="AZ184" i="216"/>
  <c r="AZ144" i="216"/>
  <c r="AZ384" i="216"/>
  <c r="BB119" i="216"/>
  <c r="BB494" i="216"/>
  <c r="AZ505" i="216"/>
  <c r="AZ175" i="216"/>
  <c r="AZ168" i="216"/>
  <c r="AZ445" i="216"/>
  <c r="BB178" i="216"/>
  <c r="BB332" i="216"/>
  <c r="AZ116" i="216"/>
  <c r="AZ437" i="216"/>
  <c r="AZ201" i="216"/>
  <c r="AZ172" i="216"/>
  <c r="AZ229" i="216"/>
  <c r="AZ404" i="216"/>
  <c r="AZ449" i="216"/>
  <c r="BB134" i="216"/>
  <c r="BB290" i="216"/>
  <c r="BB406" i="216"/>
  <c r="AZ49" i="216"/>
  <c r="AZ361" i="216"/>
  <c r="BB281" i="216"/>
  <c r="BB425" i="216"/>
  <c r="BB195" i="216"/>
  <c r="AZ458" i="216"/>
  <c r="AZ344" i="216"/>
  <c r="BB98" i="216"/>
  <c r="BB396" i="216"/>
  <c r="BB478" i="216"/>
  <c r="AZ190" i="216"/>
  <c r="BB382" i="216"/>
  <c r="AZ126" i="216"/>
  <c r="AZ134" i="216"/>
  <c r="AZ323" i="216"/>
  <c r="AZ407" i="216"/>
  <c r="BB29" i="216"/>
  <c r="BB291" i="216"/>
  <c r="BB327" i="216"/>
  <c r="AZ42" i="216"/>
  <c r="AZ357" i="216"/>
  <c r="AZ81" i="216"/>
  <c r="BB157" i="216"/>
  <c r="BB379" i="216"/>
  <c r="AZ61" i="216"/>
  <c r="AZ275" i="216"/>
  <c r="AZ152" i="216"/>
  <c r="AZ405" i="216"/>
  <c r="AZ359" i="216"/>
  <c r="BB163" i="216"/>
  <c r="BB415" i="216"/>
  <c r="BB440" i="216"/>
  <c r="AZ125" i="216"/>
  <c r="BB193" i="216"/>
  <c r="AZ235" i="216"/>
  <c r="BB117" i="216"/>
  <c r="BB306" i="216"/>
  <c r="BB515" i="216"/>
  <c r="AZ24" i="216"/>
  <c r="BB269" i="216"/>
  <c r="AZ236" i="216"/>
  <c r="BB257" i="216"/>
  <c r="BB44" i="216"/>
  <c r="BB237" i="216"/>
  <c r="BB177" i="216"/>
  <c r="BB166" i="216"/>
  <c r="BB233" i="216"/>
  <c r="BB383" i="216"/>
  <c r="BB55" i="216"/>
  <c r="AZ259" i="216"/>
  <c r="AZ496" i="216"/>
  <c r="BB149" i="216"/>
  <c r="AZ59" i="216"/>
  <c r="BB310" i="216"/>
  <c r="AZ192" i="216"/>
  <c r="AZ358" i="216"/>
  <c r="AZ374" i="216"/>
  <c r="AZ503" i="216"/>
  <c r="BB76" i="216"/>
  <c r="BB366" i="216"/>
  <c r="BB508" i="216"/>
  <c r="AZ197" i="216"/>
  <c r="AZ418" i="216"/>
  <c r="AZ501" i="216"/>
  <c r="BB208" i="216"/>
  <c r="BB459" i="216"/>
  <c r="AZ362" i="216"/>
  <c r="AZ225" i="216"/>
  <c r="AZ432" i="216"/>
  <c r="AZ87" i="216"/>
  <c r="BB213" i="216"/>
  <c r="BB449" i="216"/>
  <c r="AZ315" i="216"/>
  <c r="BB122" i="216"/>
  <c r="BB417" i="216"/>
  <c r="BB518" i="216"/>
  <c r="AZ118" i="216"/>
  <c r="AZ316" i="216"/>
  <c r="AZ396" i="216"/>
  <c r="BB349" i="216"/>
  <c r="BB450" i="216"/>
  <c r="AZ114" i="216"/>
  <c r="BB280" i="216"/>
  <c r="AZ65" i="216"/>
  <c r="AZ227" i="216"/>
  <c r="AZ252" i="216"/>
  <c r="AZ401" i="216"/>
  <c r="AZ403" i="216"/>
  <c r="BB109" i="216"/>
  <c r="BB172" i="216"/>
  <c r="BB445" i="216"/>
  <c r="BB496" i="216"/>
  <c r="BB49" i="216"/>
  <c r="AZ320" i="216"/>
  <c r="BB69" i="216"/>
  <c r="BB303" i="216"/>
  <c r="BB428" i="216"/>
  <c r="AZ342" i="216"/>
  <c r="AZ138" i="216"/>
  <c r="AZ327" i="216"/>
  <c r="AZ411" i="216"/>
  <c r="BB26" i="216"/>
  <c r="BB106" i="216"/>
  <c r="BB301" i="216"/>
  <c r="AZ77" i="216"/>
  <c r="AZ264" i="216"/>
  <c r="AZ282" i="216"/>
  <c r="AZ466" i="216"/>
  <c r="AZ80" i="216"/>
  <c r="BB159" i="216"/>
  <c r="BB302" i="216"/>
  <c r="BB489" i="216"/>
  <c r="BB217" i="216"/>
  <c r="AZ146" i="216"/>
  <c r="AZ338" i="216"/>
  <c r="AZ422" i="216"/>
  <c r="BB18" i="216"/>
  <c r="BB135" i="216"/>
  <c r="BB442" i="216"/>
  <c r="BB234" i="216"/>
  <c r="BB352" i="216"/>
  <c r="AZ286" i="216"/>
  <c r="AZ226" i="216"/>
  <c r="AZ406" i="216"/>
  <c r="BB299" i="216"/>
  <c r="BB43" i="216"/>
  <c r="BB105" i="216"/>
  <c r="BB243" i="216"/>
  <c r="BB187" i="216"/>
  <c r="BB192" i="216"/>
  <c r="BB418" i="216"/>
  <c r="BB30" i="216"/>
  <c r="AZ188" i="216"/>
  <c r="AZ461" i="216"/>
  <c r="AZ370" i="216"/>
  <c r="AZ499" i="216"/>
  <c r="BB466" i="216"/>
  <c r="AZ16" i="216"/>
  <c r="BB146" i="216"/>
  <c r="AZ409" i="216"/>
  <c r="AZ369" i="216"/>
  <c r="BB133" i="216"/>
  <c r="BB321" i="216"/>
  <c r="BB42" i="216"/>
  <c r="AZ98" i="216"/>
  <c r="AZ305" i="216"/>
  <c r="AZ356" i="216"/>
  <c r="BB209" i="216"/>
  <c r="BB512" i="216"/>
  <c r="BB488" i="216"/>
  <c r="AZ269" i="216"/>
  <c r="AZ278" i="216"/>
  <c r="AZ392" i="216"/>
  <c r="AZ502" i="216"/>
  <c r="BB337" i="216"/>
  <c r="BB312" i="216"/>
  <c r="BB139" i="216"/>
  <c r="AZ165" i="216"/>
  <c r="AZ155" i="216"/>
  <c r="AZ454" i="216"/>
  <c r="AZ509" i="216"/>
  <c r="BB183" i="216"/>
  <c r="BB251" i="216"/>
  <c r="BB408" i="216"/>
  <c r="BB73" i="216"/>
  <c r="AZ284" i="216"/>
  <c r="AZ330" i="216"/>
  <c r="AZ85" i="216"/>
  <c r="BB282" i="216"/>
  <c r="BB474" i="216"/>
  <c r="BB438" i="216"/>
  <c r="BB33" i="216"/>
  <c r="BB171" i="216"/>
  <c r="BB340" i="216"/>
  <c r="BB17" i="216"/>
  <c r="AZ27" i="216"/>
  <c r="AZ228" i="216"/>
  <c r="AZ183" i="216"/>
  <c r="AZ244" i="216"/>
  <c r="AZ423" i="216"/>
  <c r="AZ464" i="216"/>
  <c r="BB158" i="216"/>
  <c r="BB265" i="216"/>
  <c r="BB391" i="216"/>
  <c r="BB35" i="216"/>
  <c r="AZ145" i="216"/>
  <c r="AZ324" i="216"/>
  <c r="BB212" i="216"/>
  <c r="BB468" i="216"/>
  <c r="AZ38" i="216"/>
  <c r="AZ230" i="216"/>
  <c r="BB110" i="216"/>
  <c r="BB389" i="216"/>
  <c r="BB511" i="216"/>
  <c r="AZ53" i="216"/>
  <c r="BB313" i="216"/>
  <c r="AZ222" i="216"/>
  <c r="AZ332" i="216"/>
  <c r="BB190" i="216"/>
  <c r="BB446" i="216"/>
  <c r="AZ106" i="216"/>
  <c r="AZ120" i="216"/>
  <c r="BD120" i="216" s="1"/>
  <c r="BB275" i="216"/>
  <c r="AZ440" i="216"/>
  <c r="AZ151" i="216"/>
  <c r="AZ451" i="216"/>
  <c r="BB354" i="216"/>
  <c r="BB162" i="216"/>
  <c r="BB505" i="216"/>
  <c r="BB361" i="216"/>
  <c r="BB285" i="216"/>
  <c r="BB191" i="216"/>
  <c r="BB423" i="216"/>
  <c r="BB12" i="216"/>
  <c r="AZ92" i="216"/>
  <c r="AZ277" i="216"/>
  <c r="AZ279" i="216"/>
  <c r="AZ293" i="216"/>
  <c r="AZ57" i="216"/>
  <c r="BB314" i="216"/>
  <c r="AZ250" i="216"/>
  <c r="AZ292" i="216"/>
  <c r="AZ131" i="216"/>
  <c r="BB244" i="216"/>
  <c r="BB324" i="216"/>
  <c r="AZ483" i="216"/>
  <c r="AZ139" i="216"/>
  <c r="AZ507" i="216"/>
  <c r="BB373" i="216"/>
  <c r="AZ200" i="216"/>
  <c r="AZ287" i="216"/>
  <c r="AZ508" i="216"/>
  <c r="AZ14" i="216"/>
  <c r="BB214" i="216"/>
  <c r="BB376" i="216"/>
  <c r="AZ489" i="216"/>
  <c r="AZ68" i="216"/>
  <c r="AZ204" i="216"/>
  <c r="AZ291" i="216"/>
  <c r="AZ364" i="216"/>
  <c r="AZ512" i="216"/>
  <c r="BB153" i="216"/>
  <c r="BB429" i="216"/>
  <c r="BB467" i="216"/>
  <c r="AZ86" i="216"/>
  <c r="AZ137" i="216"/>
  <c r="BB132" i="216"/>
  <c r="BB394" i="216"/>
  <c r="AZ91" i="216"/>
  <c r="AZ294" i="216"/>
  <c r="AZ400" i="216"/>
  <c r="BB221" i="216"/>
  <c r="BB348" i="216"/>
  <c r="BB19" i="216"/>
  <c r="AZ471" i="216"/>
  <c r="AZ166" i="216"/>
  <c r="AZ425" i="216"/>
  <c r="BB156" i="216"/>
  <c r="BB322" i="216"/>
  <c r="BB432" i="216"/>
  <c r="AZ101" i="216"/>
  <c r="BB148" i="216"/>
  <c r="BB241" i="216"/>
  <c r="BB435" i="216"/>
  <c r="BB31" i="216"/>
  <c r="BB343" i="216"/>
  <c r="AZ328" i="216"/>
  <c r="AZ51" i="216"/>
  <c r="BB239" i="216"/>
  <c r="BB443" i="216"/>
  <c r="AZ29" i="216"/>
  <c r="AZ205" i="216"/>
  <c r="BB82" i="216"/>
  <c r="AZ195" i="216"/>
  <c r="BB238" i="216"/>
  <c r="BB342" i="216"/>
  <c r="AZ30" i="216"/>
  <c r="AZ426" i="216"/>
  <c r="AZ20" i="216"/>
  <c r="AZ220" i="216"/>
  <c r="BB128" i="216"/>
  <c r="AZ32" i="216"/>
  <c r="AZ448" i="216"/>
  <c r="AZ367" i="216"/>
  <c r="BB56" i="216"/>
  <c r="BB377" i="216"/>
  <c r="BB50" i="216"/>
  <c r="BB199" i="216"/>
  <c r="BB126" i="216"/>
  <c r="BB131" i="216"/>
  <c r="BB273" i="216"/>
  <c r="BB469" i="216"/>
  <c r="BB103" i="216"/>
  <c r="AZ429" i="216"/>
  <c r="BB363" i="216"/>
  <c r="AZ386" i="216"/>
  <c r="AZ209" i="216"/>
  <c r="AZ157" i="216"/>
  <c r="AZ408" i="216"/>
  <c r="AZ434" i="216"/>
  <c r="AZ102" i="216"/>
  <c r="BB173" i="216"/>
  <c r="BB378" i="216"/>
  <c r="AZ64" i="216"/>
  <c r="AZ219" i="216"/>
  <c r="AZ196" i="216"/>
  <c r="AZ378" i="216"/>
  <c r="AZ506" i="216"/>
  <c r="BB381" i="216"/>
  <c r="AZ121" i="216"/>
  <c r="AZ124" i="216"/>
  <c r="BB71" i="216"/>
  <c r="AZ309" i="216"/>
  <c r="AZ360" i="216"/>
  <c r="BB74" i="216"/>
  <c r="BB392" i="216"/>
  <c r="BB401" i="216"/>
  <c r="AZ156" i="216"/>
  <c r="AZ313" i="216"/>
  <c r="BB204" i="216"/>
  <c r="BB333" i="216"/>
  <c r="BB520" i="216"/>
  <c r="AZ159" i="216"/>
  <c r="AZ354" i="216"/>
  <c r="AZ513" i="216"/>
  <c r="BB81" i="216"/>
  <c r="BB431" i="216"/>
  <c r="AZ167" i="216"/>
  <c r="AZ180" i="216"/>
  <c r="AZ420" i="216"/>
  <c r="AZ460" i="216"/>
  <c r="BB58" i="216"/>
  <c r="BB196" i="216"/>
  <c r="BB323" i="216"/>
  <c r="BB67" i="216"/>
  <c r="AZ253" i="216"/>
  <c r="AZ350" i="216"/>
  <c r="AZ337" i="216"/>
  <c r="AZ474" i="216"/>
  <c r="BB84" i="216"/>
  <c r="BB263" i="216"/>
  <c r="BB475" i="216"/>
  <c r="BB229" i="216"/>
  <c r="AZ170" i="216"/>
  <c r="AZ435" i="216"/>
  <c r="BB207" i="216"/>
  <c r="BB395" i="216"/>
  <c r="BB94" i="216"/>
  <c r="BB473" i="216"/>
  <c r="AZ262" i="216"/>
  <c r="AZ191" i="216"/>
  <c r="AZ251" i="216"/>
  <c r="AZ452" i="216"/>
  <c r="AZ475" i="216"/>
  <c r="BB137" i="216"/>
  <c r="BB224" i="216"/>
  <c r="BB485" i="216"/>
  <c r="BB420" i="216"/>
  <c r="AZ178" i="216"/>
  <c r="AZ431" i="216"/>
  <c r="AZ446" i="216"/>
  <c r="AZ37" i="216"/>
  <c r="BB227" i="216"/>
  <c r="BB390" i="216"/>
  <c r="AZ353" i="216"/>
  <c r="AZ99" i="216"/>
  <c r="AZ297" i="216"/>
  <c r="BB374" i="216"/>
  <c r="AZ265" i="216"/>
  <c r="AZ199" i="216"/>
  <c r="BB152" i="216"/>
  <c r="BB400" i="216"/>
  <c r="BB114" i="216"/>
  <c r="BB116" i="216"/>
  <c r="BB124" i="216"/>
  <c r="BB127" i="216"/>
  <c r="BB325" i="216"/>
  <c r="BB397" i="216"/>
  <c r="BB355" i="216"/>
  <c r="AZ186" i="216"/>
  <c r="AZ153" i="216"/>
  <c r="AZ214" i="216"/>
  <c r="AZ430" i="216"/>
  <c r="AZ109" i="216"/>
  <c r="BB367" i="216"/>
  <c r="AZ217" i="216"/>
  <c r="BB235" i="216"/>
  <c r="BB304" i="216"/>
  <c r="BB108" i="216"/>
  <c r="AZ377" i="216"/>
  <c r="AZ365" i="216"/>
  <c r="BB287" i="216"/>
  <c r="AZ25" i="216"/>
  <c r="AZ268" i="216"/>
  <c r="AZ336" i="216"/>
  <c r="AZ450" i="216"/>
  <c r="BB123" i="216"/>
  <c r="BB479" i="216"/>
  <c r="BB514" i="216"/>
  <c r="AZ56" i="216"/>
  <c r="AZ21" i="216"/>
  <c r="AZ272" i="216"/>
  <c r="AZ340" i="216"/>
  <c r="AZ455" i="216"/>
  <c r="BB219" i="216"/>
  <c r="BB434" i="216"/>
  <c r="BB386" i="216"/>
  <c r="AZ237" i="216"/>
  <c r="AZ488" i="216"/>
  <c r="BB141" i="216"/>
  <c r="BB336" i="216"/>
  <c r="BB23" i="216"/>
  <c r="AZ194" i="216"/>
  <c r="AZ70" i="216"/>
  <c r="AZ240" i="216"/>
  <c r="BB150" i="216"/>
  <c r="BB247" i="216"/>
  <c r="BB426" i="216"/>
  <c r="BB101" i="216"/>
  <c r="BB284" i="216"/>
  <c r="AZ231" i="216"/>
  <c r="AZ234" i="216"/>
  <c r="AZ302" i="216"/>
  <c r="AZ379" i="216"/>
  <c r="BB140" i="216"/>
  <c r="BB407" i="216"/>
  <c r="BB513" i="216"/>
  <c r="AZ39" i="216"/>
  <c r="BB356" i="216"/>
  <c r="AZ303" i="216"/>
  <c r="AZ341" i="216"/>
  <c r="AZ478" i="216"/>
  <c r="AZ48" i="216"/>
  <c r="BB286" i="216"/>
  <c r="BB483" i="216"/>
  <c r="AZ35" i="216"/>
  <c r="BB476" i="216"/>
  <c r="BB211" i="216"/>
  <c r="BB338" i="216"/>
  <c r="AZ55" i="216"/>
  <c r="AZ202" i="216"/>
  <c r="BB210" i="216"/>
  <c r="AZ311" i="216"/>
  <c r="AZ486" i="216"/>
  <c r="BB176" i="216"/>
  <c r="BB315" i="216"/>
  <c r="BB412" i="216"/>
  <c r="AZ72" i="216"/>
  <c r="BB410" i="216"/>
  <c r="BB359" i="216"/>
  <c r="AZ19" i="216"/>
  <c r="BB502" i="216"/>
  <c r="BB61" i="216"/>
  <c r="BB240" i="216"/>
  <c r="BB492" i="216"/>
  <c r="AZ213" i="216"/>
  <c r="AZ44" i="216"/>
  <c r="AZ495" i="216"/>
  <c r="AZ187" i="216"/>
  <c r="AZ129" i="216"/>
  <c r="BB298" i="216"/>
  <c r="AZ127" i="216"/>
  <c r="BB89" i="216"/>
  <c r="AZ255" i="216"/>
  <c r="BB289" i="216"/>
  <c r="AZ319" i="216"/>
  <c r="AZ83" i="216"/>
  <c r="BB252" i="216"/>
  <c r="AZ428" i="216"/>
  <c r="AZ142" i="216"/>
  <c r="AZ456" i="216"/>
  <c r="BB460" i="216"/>
  <c r="AZ331" i="216"/>
  <c r="AZ479" i="216"/>
  <c r="BB341" i="216"/>
  <c r="AZ66" i="216"/>
  <c r="AZ467" i="216"/>
  <c r="AZ115" i="216"/>
  <c r="BB461" i="216"/>
  <c r="AZ254" i="216"/>
  <c r="BB91" i="216"/>
  <c r="AZ122" i="216"/>
  <c r="BB90" i="216"/>
  <c r="BB179" i="216"/>
  <c r="BB375" i="216"/>
  <c r="AZ78" i="216"/>
  <c r="AZ248" i="216"/>
  <c r="BB331" i="216"/>
  <c r="AZ171" i="216"/>
  <c r="BB226" i="216"/>
  <c r="BB472" i="216"/>
  <c r="BB305" i="216"/>
  <c r="AZ347" i="216"/>
  <c r="BB404" i="216"/>
  <c r="AZ468" i="216"/>
  <c r="BB255" i="216"/>
  <c r="AZ415" i="216"/>
  <c r="AZ133" i="216"/>
  <c r="AZ143" i="215"/>
  <c r="AZ32" i="215"/>
  <c r="AZ12" i="215"/>
  <c r="AZ93" i="215"/>
  <c r="AZ21" i="215"/>
  <c r="AZ103" i="215"/>
  <c r="BB242" i="215"/>
  <c r="BB250" i="215"/>
  <c r="BB495" i="215"/>
  <c r="BB98" i="215"/>
  <c r="BB404" i="215"/>
  <c r="BB467" i="215"/>
  <c r="BB124" i="215"/>
  <c r="BB161" i="215"/>
  <c r="BB117" i="215"/>
  <c r="BB109" i="215"/>
  <c r="BB277" i="215"/>
  <c r="BB170" i="215"/>
  <c r="BB220" i="215"/>
  <c r="BB401" i="215"/>
  <c r="BB102" i="215"/>
  <c r="AZ160" i="215"/>
  <c r="AZ100" i="215"/>
  <c r="AZ268" i="215"/>
  <c r="AZ380" i="215"/>
  <c r="BB66" i="215"/>
  <c r="BB224" i="215"/>
  <c r="AZ316" i="215"/>
  <c r="AZ331" i="215"/>
  <c r="AZ424" i="215"/>
  <c r="BB175" i="215"/>
  <c r="BB371" i="215"/>
  <c r="BB42" i="215"/>
  <c r="AZ53" i="215"/>
  <c r="AZ157" i="215"/>
  <c r="AZ441" i="215"/>
  <c r="AZ427" i="215"/>
  <c r="BB251" i="215"/>
  <c r="BB384" i="215"/>
  <c r="AZ69" i="215"/>
  <c r="AZ56" i="215"/>
  <c r="AZ223" i="215"/>
  <c r="AZ292" i="215"/>
  <c r="AZ493" i="215"/>
  <c r="BB183" i="215"/>
  <c r="BB367" i="215"/>
  <c r="BB80" i="215"/>
  <c r="AZ15" i="215"/>
  <c r="AZ119" i="215"/>
  <c r="AZ291" i="215"/>
  <c r="AZ399" i="215"/>
  <c r="BB219" i="215"/>
  <c r="BB90" i="215"/>
  <c r="BB279" i="215"/>
  <c r="BB458" i="215"/>
  <c r="AZ77" i="215"/>
  <c r="AZ67" i="215"/>
  <c r="AZ231" i="215"/>
  <c r="AZ303" i="215"/>
  <c r="AZ501" i="215"/>
  <c r="BB512" i="215"/>
  <c r="BB86" i="215"/>
  <c r="BB291" i="215"/>
  <c r="BB462" i="215"/>
  <c r="AZ333" i="215"/>
  <c r="BB452" i="215"/>
  <c r="AZ205" i="215"/>
  <c r="AZ309" i="215"/>
  <c r="AZ112" i="215"/>
  <c r="BB152" i="215"/>
  <c r="BB313" i="215"/>
  <c r="BB89" i="215"/>
  <c r="AZ30" i="215"/>
  <c r="AZ138" i="215"/>
  <c r="AZ267" i="215"/>
  <c r="AZ306" i="215"/>
  <c r="BB503" i="215"/>
  <c r="BB211" i="215"/>
  <c r="BB320" i="215"/>
  <c r="AZ87" i="215"/>
  <c r="AZ479" i="215"/>
  <c r="AZ461" i="215"/>
  <c r="BB91" i="215"/>
  <c r="BB290" i="215"/>
  <c r="BB57" i="215"/>
  <c r="AZ43" i="215"/>
  <c r="AZ33" i="215"/>
  <c r="AZ269" i="215"/>
  <c r="AZ474" i="215"/>
  <c r="AZ17" i="215"/>
  <c r="BB282" i="215"/>
  <c r="BB373" i="215"/>
  <c r="BB377" i="215"/>
  <c r="BB201" i="215"/>
  <c r="BB24" i="215"/>
  <c r="BB396" i="215"/>
  <c r="BB118" i="215"/>
  <c r="BB138" i="215"/>
  <c r="BB359" i="215"/>
  <c r="BB81" i="215"/>
  <c r="BB281" i="215"/>
  <c r="BB101" i="215"/>
  <c r="AZ355" i="215"/>
  <c r="BB416" i="215"/>
  <c r="BB413" i="215"/>
  <c r="BB50" i="215"/>
  <c r="AZ211" i="215"/>
  <c r="AZ477" i="215"/>
  <c r="AZ155" i="215"/>
  <c r="BB255" i="215"/>
  <c r="AZ216" i="215"/>
  <c r="AZ162" i="215"/>
  <c r="AZ384" i="215"/>
  <c r="BB204" i="215"/>
  <c r="BB455" i="215"/>
  <c r="BB43" i="215"/>
  <c r="AZ251" i="215"/>
  <c r="AZ379" i="215"/>
  <c r="BB314" i="215"/>
  <c r="BB468" i="215"/>
  <c r="AZ373" i="215"/>
  <c r="AZ352" i="215"/>
  <c r="BB200" i="215"/>
  <c r="BB440" i="215"/>
  <c r="BB55" i="215"/>
  <c r="AZ237" i="215"/>
  <c r="AZ500" i="215"/>
  <c r="BB459" i="215"/>
  <c r="BB33" i="215"/>
  <c r="BB289" i="215"/>
  <c r="BB515" i="215"/>
  <c r="AZ381" i="215"/>
  <c r="BB38" i="215"/>
  <c r="BB192" i="215"/>
  <c r="BB293" i="215"/>
  <c r="BB519" i="215"/>
  <c r="AZ24" i="215"/>
  <c r="AZ14" i="215"/>
  <c r="AZ185" i="215"/>
  <c r="AZ405" i="215"/>
  <c r="AZ455" i="215"/>
  <c r="AZ44" i="215"/>
  <c r="BB348" i="215"/>
  <c r="AZ133" i="215"/>
  <c r="AZ144" i="215"/>
  <c r="AZ229" i="215"/>
  <c r="AZ374" i="215"/>
  <c r="AZ410" i="215"/>
  <c r="AZ503" i="215"/>
  <c r="BB323" i="215"/>
  <c r="BB405" i="215"/>
  <c r="BB40" i="215"/>
  <c r="AZ415" i="215"/>
  <c r="AZ519" i="215"/>
  <c r="BB136" i="215"/>
  <c r="BB199" i="215"/>
  <c r="BB435" i="215"/>
  <c r="BB106" i="215"/>
  <c r="AZ304" i="215"/>
  <c r="AZ187" i="215"/>
  <c r="AZ383" i="215"/>
  <c r="AZ173" i="215"/>
  <c r="AZ505" i="215"/>
  <c r="BB222" i="215"/>
  <c r="BB229" i="215"/>
  <c r="AZ200" i="215"/>
  <c r="AZ347" i="215"/>
  <c r="BB128" i="215"/>
  <c r="BB447" i="215"/>
  <c r="BB355" i="215"/>
  <c r="AZ443" i="215"/>
  <c r="AZ186" i="215"/>
  <c r="BB230" i="215"/>
  <c r="BB139" i="215"/>
  <c r="BB92" i="215"/>
  <c r="BB156" i="215"/>
  <c r="BB399" i="215"/>
  <c r="BB191" i="215"/>
  <c r="BB195" i="215"/>
  <c r="BB74" i="215"/>
  <c r="BB14" i="215"/>
  <c r="BB312" i="215"/>
  <c r="BB261" i="215"/>
  <c r="BB68" i="215"/>
  <c r="BB246" i="215"/>
  <c r="BB491" i="215"/>
  <c r="BB78" i="215"/>
  <c r="AZ42" i="215"/>
  <c r="AZ149" i="215"/>
  <c r="AZ305" i="215"/>
  <c r="AZ321" i="215"/>
  <c r="BB296" i="215"/>
  <c r="BB46" i="215"/>
  <c r="AZ104" i="215"/>
  <c r="AZ218" i="215"/>
  <c r="AZ272" i="215"/>
  <c r="AZ481" i="215"/>
  <c r="AZ278" i="215"/>
  <c r="BB228" i="215"/>
  <c r="BB429" i="215"/>
  <c r="BB133" i="215"/>
  <c r="AZ116" i="215"/>
  <c r="AZ348" i="215"/>
  <c r="AZ498" i="215"/>
  <c r="AZ476" i="215"/>
  <c r="BB245" i="215"/>
  <c r="BB463" i="215"/>
  <c r="AZ102" i="215"/>
  <c r="AZ159" i="215"/>
  <c r="AZ330" i="215"/>
  <c r="AZ346" i="215"/>
  <c r="BB235" i="215"/>
  <c r="BB193" i="215"/>
  <c r="BB510" i="215"/>
  <c r="AZ141" i="215"/>
  <c r="AZ64" i="215"/>
  <c r="AZ172" i="215"/>
  <c r="AZ456" i="215"/>
  <c r="AZ438" i="215"/>
  <c r="BB39" i="215"/>
  <c r="BB157" i="215"/>
  <c r="BB418" i="215"/>
  <c r="BB27" i="215"/>
  <c r="AZ122" i="215"/>
  <c r="AZ129" i="215"/>
  <c r="BB13" i="215"/>
  <c r="BB194" i="215"/>
  <c r="BB424" i="215"/>
  <c r="BB23" i="215"/>
  <c r="AZ328" i="215"/>
  <c r="AZ289" i="215"/>
  <c r="BB372" i="215"/>
  <c r="AZ224" i="215"/>
  <c r="AZ210" i="215"/>
  <c r="BB197" i="215"/>
  <c r="BB427" i="215"/>
  <c r="AZ89" i="215"/>
  <c r="AZ83" i="215"/>
  <c r="AZ183" i="215"/>
  <c r="AZ475" i="215"/>
  <c r="AZ457" i="215"/>
  <c r="AZ139" i="215"/>
  <c r="BB310" i="215"/>
  <c r="BB393" i="215"/>
  <c r="BB85" i="215"/>
  <c r="AZ240" i="215"/>
  <c r="AZ382" i="215"/>
  <c r="AZ510" i="215"/>
  <c r="BB236" i="215"/>
  <c r="BB174" i="215"/>
  <c r="AZ125" i="215"/>
  <c r="AZ90" i="215"/>
  <c r="AZ252" i="215"/>
  <c r="AZ323" i="215"/>
  <c r="BB69" i="215"/>
  <c r="AZ417" i="215"/>
  <c r="AZ107" i="215"/>
  <c r="BB422" i="215"/>
  <c r="BB185" i="215"/>
  <c r="BB148" i="215"/>
  <c r="AZ308" i="215"/>
  <c r="BB272" i="215"/>
  <c r="BB71" i="215"/>
  <c r="BB158" i="215"/>
  <c r="BB446" i="215"/>
  <c r="BB173" i="215"/>
  <c r="BB165" i="215"/>
  <c r="BB297" i="215"/>
  <c r="BB403" i="215"/>
  <c r="BB108" i="215"/>
  <c r="BB112" i="215"/>
  <c r="BB472" i="215"/>
  <c r="BB70" i="215"/>
  <c r="BB471" i="215"/>
  <c r="BB226" i="215"/>
  <c r="BB392" i="215"/>
  <c r="BB25" i="215"/>
  <c r="AZ430" i="215"/>
  <c r="AZ416" i="215"/>
  <c r="BB364" i="215"/>
  <c r="BB21" i="215"/>
  <c r="AZ49" i="215"/>
  <c r="AZ153" i="215"/>
  <c r="BB267" i="215"/>
  <c r="BB417" i="215"/>
  <c r="BB17" i="215"/>
  <c r="AZ228" i="215"/>
  <c r="AZ206" i="215"/>
  <c r="BB353" i="215"/>
  <c r="BB516" i="215"/>
  <c r="AZ282" i="215"/>
  <c r="AZ439" i="215"/>
  <c r="BB375" i="215"/>
  <c r="BB187" i="215"/>
  <c r="BB425" i="215"/>
  <c r="AZ285" i="215"/>
  <c r="AZ369" i="215"/>
  <c r="AZ175" i="215"/>
  <c r="BB186" i="215"/>
  <c r="BB374" i="215"/>
  <c r="BB51" i="215"/>
  <c r="AZ312" i="215"/>
  <c r="AZ386" i="215"/>
  <c r="AZ353" i="215"/>
  <c r="AZ447" i="215"/>
  <c r="AZ57" i="215"/>
  <c r="BB141" i="215"/>
  <c r="BB330" i="215"/>
  <c r="BB265" i="215"/>
  <c r="AZ84" i="215"/>
  <c r="AZ234" i="215"/>
  <c r="AZ307" i="215"/>
  <c r="AZ388" i="215"/>
  <c r="AZ508" i="215"/>
  <c r="BB18" i="215"/>
  <c r="AZ502" i="215"/>
  <c r="BB409" i="215"/>
  <c r="AZ31" i="215"/>
  <c r="AZ189" i="215"/>
  <c r="AZ459" i="215"/>
  <c r="AZ29" i="215"/>
  <c r="BB299" i="215"/>
  <c r="BB476" i="215"/>
  <c r="AZ243" i="215"/>
  <c r="AZ349" i="215"/>
  <c r="BB238" i="215"/>
  <c r="BB480" i="215"/>
  <c r="BB36" i="215"/>
  <c r="AZ101" i="215"/>
  <c r="AZ293" i="215"/>
  <c r="AZ418" i="215"/>
  <c r="AZ219" i="215"/>
  <c r="BB386" i="215"/>
  <c r="BB426" i="215"/>
  <c r="BB32" i="215"/>
  <c r="AZ364" i="215"/>
  <c r="AZ413" i="215"/>
  <c r="AZ36" i="215"/>
  <c r="BB273" i="215"/>
  <c r="BB135" i="215"/>
  <c r="BB474" i="215"/>
  <c r="BB484" i="215"/>
  <c r="BB119" i="215"/>
  <c r="BB64" i="215"/>
  <c r="BB437" i="215"/>
  <c r="BB140" i="215"/>
  <c r="BB163" i="215"/>
  <c r="BB309" i="215"/>
  <c r="BB142" i="215"/>
  <c r="BB252" i="215"/>
  <c r="BB378" i="215"/>
  <c r="BB362" i="215"/>
  <c r="BB48" i="215"/>
  <c r="BB287" i="215"/>
  <c r="BB430" i="215"/>
  <c r="AZ66" i="215"/>
  <c r="AZ95" i="215"/>
  <c r="AZ195" i="215"/>
  <c r="AZ490" i="215"/>
  <c r="AZ469" i="215"/>
  <c r="AZ226" i="215"/>
  <c r="BB433" i="215"/>
  <c r="AZ13" i="215"/>
  <c r="AZ329" i="215"/>
  <c r="AZ337" i="215"/>
  <c r="AZ434" i="215"/>
  <c r="AZ423" i="215"/>
  <c r="AZ324" i="215"/>
  <c r="BB412" i="215"/>
  <c r="BB499" i="215"/>
  <c r="AZ167" i="215"/>
  <c r="AZ150" i="215"/>
  <c r="AZ401" i="215"/>
  <c r="BB256" i="215"/>
  <c r="BB360" i="215"/>
  <c r="BB507" i="215"/>
  <c r="AZ115" i="215"/>
  <c r="AZ287" i="215"/>
  <c r="AZ395" i="215"/>
  <c r="AZ161" i="215"/>
  <c r="BB243" i="215"/>
  <c r="BB358" i="215"/>
  <c r="AZ97" i="215"/>
  <c r="AZ46" i="215"/>
  <c r="AZ363" i="215"/>
  <c r="AZ513" i="215"/>
  <c r="AZ491" i="215"/>
  <c r="BB223" i="215"/>
  <c r="BB390" i="215"/>
  <c r="AZ174" i="215"/>
  <c r="AZ19" i="215"/>
  <c r="AZ123" i="215"/>
  <c r="AZ295" i="215"/>
  <c r="AZ403" i="215"/>
  <c r="BB209" i="215"/>
  <c r="BB365" i="215"/>
  <c r="BB122" i="215"/>
  <c r="AZ71" i="215"/>
  <c r="BB100" i="215"/>
  <c r="BB457" i="215"/>
  <c r="AZ18" i="215"/>
  <c r="AZ254" i="215"/>
  <c r="AZ332" i="215"/>
  <c r="AZ445" i="215"/>
  <c r="BB257" i="215"/>
  <c r="BB461" i="215"/>
  <c r="AZ85" i="215"/>
  <c r="AZ236" i="215"/>
  <c r="AZ378" i="215"/>
  <c r="AZ506" i="215"/>
  <c r="BB271" i="215"/>
  <c r="BB381" i="215"/>
  <c r="AZ39" i="215"/>
  <c r="AZ262" i="215"/>
  <c r="AZ467" i="215"/>
  <c r="BB22" i="215"/>
  <c r="BB397" i="215"/>
  <c r="AZ78" i="215"/>
  <c r="AZ179" i="215"/>
  <c r="AZ265" i="215"/>
  <c r="AZ376" i="215"/>
  <c r="BB327" i="215"/>
  <c r="AZ485" i="215"/>
  <c r="AZ444" i="215"/>
  <c r="AZ356" i="215"/>
  <c r="AZ20" i="215"/>
  <c r="BB335" i="215"/>
  <c r="BB172" i="215"/>
  <c r="BB217" i="215"/>
  <c r="BB352" i="215"/>
  <c r="BB84" i="215"/>
  <c r="BB54" i="215"/>
  <c r="BB87" i="215"/>
  <c r="BB184" i="215"/>
  <c r="BB349" i="215"/>
  <c r="BB520" i="215"/>
  <c r="BB72" i="215"/>
  <c r="BB286" i="215"/>
  <c r="AZ454" i="215"/>
  <c r="BB240" i="215"/>
  <c r="BB449" i="215"/>
  <c r="AZ209" i="215"/>
  <c r="AZ340" i="215"/>
  <c r="AZ404" i="215"/>
  <c r="BB415" i="215"/>
  <c r="AZ98" i="215"/>
  <c r="AZ202" i="215"/>
  <c r="AZ344" i="215"/>
  <c r="AZ494" i="215"/>
  <c r="AZ472" i="215"/>
  <c r="BB237" i="215"/>
  <c r="BB400" i="215"/>
  <c r="AZ255" i="215"/>
  <c r="AZ270" i="215"/>
  <c r="AZ433" i="215"/>
  <c r="BB464" i="215"/>
  <c r="BB339" i="215"/>
  <c r="BB34" i="215"/>
  <c r="AZ188" i="215"/>
  <c r="AZ230" i="215"/>
  <c r="AZ496" i="215"/>
  <c r="BB321" i="215"/>
  <c r="BB406" i="215"/>
  <c r="AZ263" i="215"/>
  <c r="AZ217" i="215"/>
  <c r="AZ280" i="215"/>
  <c r="BB202" i="215"/>
  <c r="BB450" i="215"/>
  <c r="AZ241" i="215"/>
  <c r="AZ507" i="215"/>
  <c r="AZ271" i="215"/>
  <c r="BB213" i="215"/>
  <c r="BB394" i="215"/>
  <c r="BB73" i="215"/>
  <c r="AZ132" i="215"/>
  <c r="AZ126" i="215"/>
  <c r="AZ398" i="215"/>
  <c r="AZ357" i="215"/>
  <c r="AZ148" i="215"/>
  <c r="AZ163" i="215"/>
  <c r="BB490" i="215"/>
  <c r="AZ88" i="215"/>
  <c r="AZ75" i="215"/>
  <c r="AZ238" i="215"/>
  <c r="AZ311" i="215"/>
  <c r="AZ392" i="215"/>
  <c r="AZ512" i="215"/>
  <c r="AZ51" i="215"/>
  <c r="BB332" i="215"/>
  <c r="BB408" i="215"/>
  <c r="AZ220" i="215"/>
  <c r="AZ239" i="215"/>
  <c r="AZ414" i="215"/>
  <c r="AZ259" i="215"/>
  <c r="BB218" i="215"/>
  <c r="BB465" i="215"/>
  <c r="AZ26" i="215"/>
  <c r="AZ197" i="215"/>
  <c r="AZ343" i="215"/>
  <c r="AZ40" i="215"/>
  <c r="AZ288" i="215"/>
  <c r="AZ335" i="215"/>
  <c r="BB411" i="215"/>
  <c r="AZ105" i="215"/>
  <c r="AZ207" i="215"/>
  <c r="AZ473" i="215"/>
  <c r="BB382" i="215"/>
  <c r="AZ247" i="215"/>
  <c r="BB210" i="215"/>
  <c r="BB445" i="215"/>
  <c r="AZ390" i="215"/>
  <c r="BB95" i="215"/>
  <c r="BB451" i="215"/>
  <c r="BB168" i="215"/>
  <c r="BB75" i="215"/>
  <c r="BB188" i="215"/>
  <c r="BB414" i="215"/>
  <c r="BB63" i="215"/>
  <c r="BB31" i="215"/>
  <c r="BB82" i="215"/>
  <c r="BB162" i="215"/>
  <c r="BB319" i="215"/>
  <c r="BB389" i="215"/>
  <c r="BB94" i="215"/>
  <c r="BB151" i="215"/>
  <c r="BB444" i="215"/>
  <c r="BB216" i="215"/>
  <c r="BB263" i="215"/>
  <c r="BB509" i="215"/>
  <c r="AZ156" i="215"/>
  <c r="AZ393" i="215"/>
  <c r="AZ518" i="215"/>
  <c r="BB456" i="215"/>
  <c r="BB20" i="215"/>
  <c r="AZ274" i="215"/>
  <c r="AZ440" i="215"/>
  <c r="BB307" i="215"/>
  <c r="BB376" i="215"/>
  <c r="AZ58" i="215"/>
  <c r="AZ48" i="215"/>
  <c r="AZ281" i="215"/>
  <c r="AZ486" i="215"/>
  <c r="AZ284" i="215"/>
  <c r="BB379" i="215"/>
  <c r="BB35" i="215"/>
  <c r="AZ61" i="215"/>
  <c r="AZ168" i="215"/>
  <c r="AZ449" i="215"/>
  <c r="AZ435" i="215"/>
  <c r="AZ394" i="215"/>
  <c r="BB326" i="215"/>
  <c r="BB387" i="215"/>
  <c r="AZ182" i="215"/>
  <c r="AZ448" i="215"/>
  <c r="AZ59" i="215"/>
  <c r="BB206" i="215"/>
  <c r="BB514" i="215"/>
  <c r="AZ81" i="215"/>
  <c r="AZ68" i="215"/>
  <c r="AZ176" i="215"/>
  <c r="AZ460" i="215"/>
  <c r="AZ442" i="215"/>
  <c r="BB258" i="215"/>
  <c r="BB518" i="215"/>
  <c r="BB103" i="215"/>
  <c r="AZ375" i="215"/>
  <c r="AZ451" i="215"/>
  <c r="BB482" i="215"/>
  <c r="BB369" i="215"/>
  <c r="BB305" i="215"/>
  <c r="BB494" i="215"/>
  <c r="AZ35" i="215"/>
  <c r="AZ22" i="215"/>
  <c r="AZ193" i="215"/>
  <c r="AZ463" i="215"/>
  <c r="AZ25" i="215"/>
  <c r="AZ391" i="215"/>
  <c r="BB268" i="215"/>
  <c r="BB428" i="215"/>
  <c r="AZ99" i="215"/>
  <c r="AZ86" i="215"/>
  <c r="AZ246" i="215"/>
  <c r="AZ325" i="215"/>
  <c r="AZ400" i="215"/>
  <c r="AZ520" i="215"/>
  <c r="BB284" i="215"/>
  <c r="BB388" i="215"/>
  <c r="AZ74" i="215"/>
  <c r="AZ38" i="215"/>
  <c r="AZ146" i="215"/>
  <c r="AZ294" i="215"/>
  <c r="AZ314" i="215"/>
  <c r="BB155" i="215"/>
  <c r="BB420" i="215"/>
  <c r="BB441" i="215"/>
  <c r="BB127" i="215"/>
  <c r="BB49" i="215"/>
  <c r="BB383" i="215"/>
  <c r="BB132" i="215"/>
  <c r="BB294" i="215"/>
  <c r="BB166" i="215"/>
  <c r="BB234" i="215"/>
  <c r="BB114" i="215"/>
  <c r="BB500" i="215"/>
  <c r="BB60" i="215"/>
  <c r="BB316" i="215"/>
  <c r="BB497" i="215"/>
  <c r="AZ121" i="215"/>
  <c r="AZ192" i="215"/>
  <c r="AZ248" i="215"/>
  <c r="AZ425" i="215"/>
  <c r="BB513" i="215"/>
  <c r="AZ158" i="215"/>
  <c r="AZ124" i="215"/>
  <c r="AZ397" i="215"/>
  <c r="BB248" i="215"/>
  <c r="BB460" i="215"/>
  <c r="AZ212" i="215"/>
  <c r="AZ362" i="215"/>
  <c r="BB431" i="215"/>
  <c r="BB59" i="215"/>
  <c r="AZ279" i="215"/>
  <c r="AZ341" i="215"/>
  <c r="BB292" i="215"/>
  <c r="BB475" i="215"/>
  <c r="AZ16" i="215"/>
  <c r="AZ297" i="215"/>
  <c r="AZ320" i="215"/>
  <c r="AZ437" i="215"/>
  <c r="AZ431" i="215"/>
  <c r="BB247" i="215"/>
  <c r="BB443" i="215"/>
  <c r="AZ298" i="215"/>
  <c r="AZ488" i="215"/>
  <c r="AZ342" i="215"/>
  <c r="BB370" i="215"/>
  <c r="BB448" i="215"/>
  <c r="BB47" i="215"/>
  <c r="AZ23" i="215"/>
  <c r="AZ127" i="215"/>
  <c r="AZ299" i="215"/>
  <c r="BB233" i="215"/>
  <c r="BB144" i="215"/>
  <c r="BB466" i="215"/>
  <c r="AZ135" i="215"/>
  <c r="AZ136" i="215"/>
  <c r="AZ253" i="215"/>
  <c r="AZ361" i="215"/>
  <c r="BB241" i="215"/>
  <c r="BB159" i="215"/>
  <c r="BB336" i="215"/>
  <c r="BB486" i="215"/>
  <c r="AZ258" i="215"/>
  <c r="AZ339" i="215"/>
  <c r="BB363" i="215"/>
  <c r="BB489" i="215"/>
  <c r="AZ47" i="215"/>
  <c r="BB295" i="215"/>
  <c r="BB469" i="215"/>
  <c r="AZ426" i="215"/>
  <c r="AZ412" i="215"/>
  <c r="BB498" i="215"/>
  <c r="AZ222" i="215"/>
  <c r="AZ409" i="215"/>
  <c r="BB99" i="215"/>
  <c r="BB288" i="215"/>
  <c r="BB505" i="215"/>
  <c r="BB180" i="215"/>
  <c r="BB182" i="215"/>
  <c r="BB329" i="215"/>
  <c r="BB77" i="215"/>
  <c r="BB333" i="215"/>
  <c r="BB110" i="215"/>
  <c r="BB149" i="215"/>
  <c r="BB29" i="215"/>
  <c r="BB153" i="215"/>
  <c r="BB150" i="215"/>
  <c r="BB410" i="215"/>
  <c r="BB485" i="215"/>
  <c r="AZ50" i="215"/>
  <c r="AZ37" i="215"/>
  <c r="AZ273" i="215"/>
  <c r="AZ478" i="215"/>
  <c r="BB16" i="215"/>
  <c r="AZ432" i="215"/>
  <c r="BB501" i="215"/>
  <c r="AZ201" i="215"/>
  <c r="AZ256" i="215"/>
  <c r="AZ429" i="215"/>
  <c r="BB179" i="215"/>
  <c r="AZ492" i="215"/>
  <c r="BB274" i="215"/>
  <c r="BB517" i="215"/>
  <c r="AZ151" i="215"/>
  <c r="AZ118" i="215"/>
  <c r="BB97" i="215"/>
  <c r="BB506" i="215"/>
  <c r="AZ117" i="215"/>
  <c r="AZ166" i="215"/>
  <c r="AZ214" i="215"/>
  <c r="AZ359" i="215"/>
  <c r="AZ509" i="215"/>
  <c r="AZ484" i="215"/>
  <c r="BB454" i="215"/>
  <c r="BB254" i="215"/>
  <c r="BB511" i="215"/>
  <c r="AZ73" i="215"/>
  <c r="AZ60" i="215"/>
  <c r="AZ227" i="215"/>
  <c r="AZ296" i="215"/>
  <c r="AZ497" i="215"/>
  <c r="AZ55" i="215"/>
  <c r="BB361" i="215"/>
  <c r="BB432" i="215"/>
  <c r="AZ120" i="215"/>
  <c r="AZ80" i="215"/>
  <c r="AZ221" i="215"/>
  <c r="AZ367" i="215"/>
  <c r="AZ517" i="215"/>
  <c r="AZ495" i="215"/>
  <c r="BB357" i="215"/>
  <c r="BB366" i="215"/>
  <c r="BB126" i="215"/>
  <c r="AZ245" i="215"/>
  <c r="AZ407" i="215"/>
  <c r="AZ511" i="215"/>
  <c r="BB262" i="215"/>
  <c r="BB212" i="215"/>
  <c r="BB19" i="215"/>
  <c r="AZ319" i="215"/>
  <c r="AZ458" i="215"/>
  <c r="BB421" i="215"/>
  <c r="BB177" i="215"/>
  <c r="BB311" i="215"/>
  <c r="BB473" i="215"/>
  <c r="AZ92" i="215"/>
  <c r="AZ242" i="215"/>
  <c r="AZ315" i="215"/>
  <c r="AZ396" i="215"/>
  <c r="AZ516" i="215"/>
  <c r="BB26" i="215"/>
  <c r="AZ471" i="215"/>
  <c r="BB347" i="215"/>
  <c r="BB477" i="215"/>
  <c r="AZ154" i="215"/>
  <c r="AZ261" i="215"/>
  <c r="AZ366" i="215"/>
  <c r="BB160" i="215"/>
  <c r="BB439" i="215"/>
  <c r="AZ109" i="215"/>
  <c r="AZ91" i="215"/>
  <c r="AZ191" i="215"/>
  <c r="AZ483" i="215"/>
  <c r="AZ465" i="215"/>
  <c r="BB280" i="215"/>
  <c r="BB190" i="215"/>
  <c r="AZ145" i="215"/>
  <c r="AZ178" i="215"/>
  <c r="AZ420" i="215"/>
  <c r="AZ233" i="215"/>
  <c r="BB169" i="215"/>
  <c r="BB270" i="215"/>
  <c r="BB131" i="215"/>
  <c r="BB244" i="215"/>
  <c r="BB105" i="215"/>
  <c r="BB125" i="215"/>
  <c r="BB120" i="215"/>
  <c r="BB398" i="215"/>
  <c r="BB137" i="215"/>
  <c r="BB208" i="215"/>
  <c r="BB342" i="215"/>
  <c r="AZ169" i="215"/>
  <c r="BB205" i="215"/>
  <c r="BB337" i="215"/>
  <c r="BB116" i="215"/>
  <c r="AZ204" i="215"/>
  <c r="AZ354" i="215"/>
  <c r="BB107" i="215"/>
  <c r="BB146" i="215"/>
  <c r="BB492" i="215"/>
  <c r="AZ54" i="215"/>
  <c r="AZ41" i="215"/>
  <c r="AZ277" i="215"/>
  <c r="AZ482" i="215"/>
  <c r="BB278" i="215"/>
  <c r="BB115" i="215"/>
  <c r="BB331" i="215"/>
  <c r="BB508" i="215"/>
  <c r="AZ250" i="215"/>
  <c r="AZ360" i="215"/>
  <c r="AZ338" i="215"/>
  <c r="AZ428" i="215"/>
  <c r="BB41" i="215"/>
  <c r="BB423" i="215"/>
  <c r="AZ190" i="215"/>
  <c r="BB37" i="215"/>
  <c r="BB259" i="215"/>
  <c r="BB83" i="215"/>
  <c r="AZ377" i="215"/>
  <c r="AZ318" i="215"/>
  <c r="BB345" i="215"/>
  <c r="BB391" i="215"/>
  <c r="AZ213" i="215"/>
  <c r="BB488" i="215"/>
  <c r="BB324" i="215"/>
  <c r="BB395" i="215"/>
  <c r="AZ70" i="215"/>
  <c r="AZ72" i="215"/>
  <c r="AZ180" i="215"/>
  <c r="AZ301" i="215"/>
  <c r="AZ464" i="215"/>
  <c r="AZ446" i="215"/>
  <c r="BB407" i="215"/>
  <c r="BB145" i="215"/>
  <c r="BB93" i="215"/>
  <c r="AZ27" i="215"/>
  <c r="AZ134" i="215"/>
  <c r="AZ264" i="215"/>
  <c r="AZ302" i="215"/>
  <c r="BB88" i="215"/>
  <c r="BB104" i="215"/>
  <c r="BB304" i="215"/>
  <c r="BB15" i="215"/>
  <c r="AZ82" i="215"/>
  <c r="BB308" i="215"/>
  <c r="BB61" i="215"/>
  <c r="AZ194" i="215"/>
  <c r="AZ203" i="215"/>
  <c r="AZ372" i="215"/>
  <c r="AZ466" i="215"/>
  <c r="BB203" i="215"/>
  <c r="AZ489" i="215"/>
  <c r="BB306" i="215"/>
  <c r="BB502" i="215"/>
  <c r="AZ235" i="215"/>
  <c r="AZ336" i="215"/>
  <c r="BB176" i="215"/>
  <c r="AZ371" i="215"/>
  <c r="BB225" i="215"/>
  <c r="AZ199" i="215"/>
  <c r="BB196" i="215"/>
  <c r="BB143" i="215"/>
  <c r="BB442" i="215"/>
  <c r="BB123" i="215"/>
  <c r="BB239" i="215"/>
  <c r="BB260" i="215"/>
  <c r="BB129" i="215"/>
  <c r="BB301" i="215"/>
  <c r="BB302" i="215"/>
  <c r="BB76" i="215"/>
  <c r="BB341" i="215"/>
  <c r="BB438" i="215"/>
  <c r="BB167" i="215"/>
  <c r="BB343" i="215"/>
  <c r="BB53" i="215"/>
  <c r="AZ128" i="215"/>
  <c r="AZ94" i="215"/>
  <c r="AZ260" i="215"/>
  <c r="AZ327" i="215"/>
  <c r="BB269" i="215"/>
  <c r="BB214" i="215"/>
  <c r="AZ165" i="215"/>
  <c r="AZ208" i="215"/>
  <c r="AZ358" i="215"/>
  <c r="BB434" i="215"/>
  <c r="BB52" i="215"/>
  <c r="BB344" i="215"/>
  <c r="BB496" i="215"/>
  <c r="AZ171" i="215"/>
  <c r="AZ108" i="215"/>
  <c r="AZ276" i="215"/>
  <c r="AZ387" i="215"/>
  <c r="BB340" i="215"/>
  <c r="BB354" i="215"/>
  <c r="AZ177" i="215"/>
  <c r="AZ286" i="215"/>
  <c r="AZ313" i="215"/>
  <c r="BB154" i="215"/>
  <c r="BB121" i="215"/>
  <c r="BB285" i="215"/>
  <c r="BB30" i="215"/>
  <c r="AZ111" i="215"/>
  <c r="AZ170" i="215"/>
  <c r="AZ290" i="215"/>
  <c r="AZ350" i="215"/>
  <c r="BB303" i="215"/>
  <c r="BB479" i="215"/>
  <c r="AZ322" i="215"/>
  <c r="AZ452" i="215"/>
  <c r="BB207" i="215"/>
  <c r="BB318" i="215"/>
  <c r="BB275" i="215"/>
  <c r="BB483" i="215"/>
  <c r="AZ345" i="215"/>
  <c r="BB178" i="215"/>
  <c r="BB221" i="215"/>
  <c r="BB44" i="215"/>
  <c r="AZ411" i="215"/>
  <c r="AZ515" i="215"/>
  <c r="AZ65" i="215"/>
  <c r="BB134" i="215"/>
  <c r="BB315" i="215"/>
  <c r="BB111" i="215"/>
  <c r="AZ140" i="215"/>
  <c r="AZ152" i="215"/>
  <c r="AZ257" i="215"/>
  <c r="AZ63" i="215"/>
  <c r="BB67" i="215"/>
  <c r="BB325" i="215"/>
  <c r="BB58" i="215"/>
  <c r="AZ34" i="215"/>
  <c r="AZ142" i="215"/>
  <c r="AZ275" i="215"/>
  <c r="AZ310" i="215"/>
  <c r="BB338" i="215"/>
  <c r="BB276" i="215"/>
  <c r="BB493" i="215"/>
  <c r="BB12" i="215"/>
  <c r="AZ244" i="215"/>
  <c r="AZ389" i="215"/>
  <c r="AZ514" i="215"/>
  <c r="BB171" i="215"/>
  <c r="BB264" i="215"/>
  <c r="BB346" i="215"/>
  <c r="AZ370" i="215"/>
  <c r="AZ106" i="215"/>
  <c r="AZ422" i="215"/>
  <c r="BB380" i="215"/>
  <c r="AZ421" i="215"/>
  <c r="BB56" i="215"/>
  <c r="BB227" i="215"/>
  <c r="AZ499" i="215"/>
  <c r="AZ326" i="215"/>
  <c r="BB350" i="215"/>
  <c r="BB65" i="215"/>
  <c r="AZ137" i="215"/>
  <c r="AZ450" i="215"/>
  <c r="BB253" i="215"/>
  <c r="BB189" i="215"/>
  <c r="AZ225" i="215"/>
  <c r="AZ462" i="215"/>
  <c r="BB356" i="215"/>
  <c r="AZ184" i="215"/>
  <c r="BB298" i="215"/>
  <c r="AZ52" i="215"/>
  <c r="AZ131" i="215"/>
  <c r="AZ480" i="215"/>
  <c r="BB478" i="215"/>
  <c r="AZ406" i="215"/>
  <c r="AZ76" i="215"/>
  <c r="AZ408" i="215"/>
  <c r="AZ365" i="215"/>
  <c r="BB328" i="215"/>
  <c r="AZ114" i="215"/>
  <c r="AZ468" i="215"/>
  <c r="AZ196" i="215"/>
  <c r="AZ110" i="215"/>
  <c r="BB231" i="215"/>
  <c r="BB322" i="215"/>
  <c r="BB481" i="215"/>
  <c r="AZ108" i="214"/>
  <c r="AZ66" i="214"/>
  <c r="BB209" i="214"/>
  <c r="BB46" i="214"/>
  <c r="AZ132" i="214"/>
  <c r="AZ131" i="214"/>
  <c r="BB75" i="214"/>
  <c r="BB403" i="214"/>
  <c r="BB38" i="214"/>
  <c r="BB318" i="214"/>
  <c r="BB148" i="214"/>
  <c r="BB381" i="214"/>
  <c r="AZ83" i="214"/>
  <c r="AZ118" i="214"/>
  <c r="AZ289" i="214"/>
  <c r="AZ398" i="214"/>
  <c r="AZ508" i="214"/>
  <c r="BB276" i="214"/>
  <c r="BB383" i="214"/>
  <c r="BB151" i="214"/>
  <c r="AZ84" i="214"/>
  <c r="AZ134" i="214"/>
  <c r="BB348" i="214"/>
  <c r="BB412" i="214"/>
  <c r="AZ280" i="214"/>
  <c r="AZ254" i="214"/>
  <c r="AZ367" i="214"/>
  <c r="BB237" i="214"/>
  <c r="BB468" i="214"/>
  <c r="AZ500" i="214"/>
  <c r="BB77" i="214"/>
  <c r="BB312" i="214"/>
  <c r="AZ262" i="214"/>
  <c r="AZ374" i="214"/>
  <c r="BB59" i="214"/>
  <c r="BB413" i="214"/>
  <c r="BB422" i="214"/>
  <c r="AZ246" i="214"/>
  <c r="AZ259" i="214"/>
  <c r="AZ364" i="214"/>
  <c r="AZ478" i="214"/>
  <c r="BB225" i="214"/>
  <c r="BB349" i="214"/>
  <c r="AZ81" i="214"/>
  <c r="AZ57" i="214"/>
  <c r="AZ263" i="214"/>
  <c r="AZ371" i="214"/>
  <c r="AZ482" i="214"/>
  <c r="BB71" i="214"/>
  <c r="BB192" i="214"/>
  <c r="BB376" i="214"/>
  <c r="BB386" i="214"/>
  <c r="BB369" i="214"/>
  <c r="BB69" i="214"/>
  <c r="BB54" i="214"/>
  <c r="BB484" i="214"/>
  <c r="BB37" i="214"/>
  <c r="AZ26" i="214"/>
  <c r="BB333" i="214"/>
  <c r="BB469" i="214"/>
  <c r="BB25" i="214"/>
  <c r="AZ302" i="214"/>
  <c r="AZ244" i="214"/>
  <c r="AZ345" i="214"/>
  <c r="AZ459" i="214"/>
  <c r="BB230" i="214"/>
  <c r="BB466" i="214"/>
  <c r="BB199" i="214"/>
  <c r="AZ186" i="214"/>
  <c r="AZ439" i="214"/>
  <c r="AZ18" i="214"/>
  <c r="BB294" i="214"/>
  <c r="BB418" i="214"/>
  <c r="BB95" i="214"/>
  <c r="AZ332" i="214"/>
  <c r="AZ252" i="214"/>
  <c r="AZ346" i="214"/>
  <c r="AZ479" i="214"/>
  <c r="AZ438" i="214"/>
  <c r="BB176" i="214"/>
  <c r="BB361" i="214"/>
  <c r="BB63" i="214"/>
  <c r="BB140" i="214"/>
  <c r="AZ163" i="214"/>
  <c r="AZ194" i="214"/>
  <c r="AZ447" i="214"/>
  <c r="BB123" i="214"/>
  <c r="BB245" i="214"/>
  <c r="BB479" i="214"/>
  <c r="BB91" i="214"/>
  <c r="AZ202" i="214"/>
  <c r="AZ75" i="214"/>
  <c r="BB340" i="214"/>
  <c r="BB438" i="214"/>
  <c r="AZ144" i="214"/>
  <c r="AZ206" i="214"/>
  <c r="BB114" i="214"/>
  <c r="BB228" i="214"/>
  <c r="BB491" i="214"/>
  <c r="BB43" i="214"/>
  <c r="AZ217" i="214"/>
  <c r="AZ315" i="214"/>
  <c r="AZ433" i="214"/>
  <c r="AZ506" i="214"/>
  <c r="BB138" i="214"/>
  <c r="BB343" i="214"/>
  <c r="BB496" i="214"/>
  <c r="AZ24" i="214"/>
  <c r="AZ354" i="214"/>
  <c r="AZ274" i="214"/>
  <c r="AZ379" i="214"/>
  <c r="AZ489" i="214"/>
  <c r="BB55" i="214"/>
  <c r="BB178" i="214"/>
  <c r="BB347" i="214"/>
  <c r="BB144" i="214"/>
  <c r="AZ65" i="214"/>
  <c r="AZ115" i="214"/>
  <c r="BB171" i="214"/>
  <c r="BB57" i="214"/>
  <c r="BB301" i="214"/>
  <c r="BB14" i="214"/>
  <c r="BB72" i="214"/>
  <c r="BB464" i="214"/>
  <c r="BB137" i="214"/>
  <c r="AZ347" i="214"/>
  <c r="AZ175" i="214"/>
  <c r="AZ243" i="214"/>
  <c r="AZ359" i="214"/>
  <c r="BB93" i="214"/>
  <c r="BB226" i="214"/>
  <c r="BB460" i="214"/>
  <c r="BB12" i="214"/>
  <c r="AZ183" i="214"/>
  <c r="AZ22" i="214"/>
  <c r="BB290" i="214"/>
  <c r="BB173" i="214"/>
  <c r="AZ51" i="214"/>
  <c r="AZ158" i="214"/>
  <c r="AZ373" i="214"/>
  <c r="AZ320" i="214"/>
  <c r="AZ415" i="214"/>
  <c r="BB104" i="214"/>
  <c r="BB240" i="214"/>
  <c r="BB467" i="214"/>
  <c r="AZ50" i="214"/>
  <c r="AZ193" i="214"/>
  <c r="BB235" i="214"/>
  <c r="BB476" i="214"/>
  <c r="AZ268" i="214"/>
  <c r="AZ44" i="214"/>
  <c r="AZ169" i="214"/>
  <c r="AZ366" i="214"/>
  <c r="AZ339" i="214"/>
  <c r="AZ426" i="214"/>
  <c r="BB156" i="214"/>
  <c r="BB305" i="214"/>
  <c r="BB425" i="214"/>
  <c r="AZ39" i="214"/>
  <c r="AZ141" i="214"/>
  <c r="AZ329" i="214"/>
  <c r="AZ471" i="214"/>
  <c r="BB299" i="214"/>
  <c r="BB426" i="214"/>
  <c r="AZ42" i="214"/>
  <c r="AZ12" i="214"/>
  <c r="AZ213" i="214"/>
  <c r="AZ333" i="214"/>
  <c r="AZ505" i="214"/>
  <c r="BB253" i="214"/>
  <c r="BB356" i="214"/>
  <c r="BB87" i="214"/>
  <c r="AZ136" i="214"/>
  <c r="AZ157" i="214"/>
  <c r="BB247" i="214"/>
  <c r="BB400" i="214"/>
  <c r="BB277" i="214"/>
  <c r="AZ64" i="214"/>
  <c r="BB155" i="214"/>
  <c r="BB331" i="214"/>
  <c r="AZ60" i="214"/>
  <c r="BB44" i="214"/>
  <c r="AZ261" i="214"/>
  <c r="AZ225" i="214"/>
  <c r="AZ326" i="214"/>
  <c r="AZ444" i="214"/>
  <c r="AZ514" i="214"/>
  <c r="BB207" i="214"/>
  <c r="BB387" i="214"/>
  <c r="AZ233" i="214"/>
  <c r="AZ167" i="214"/>
  <c r="AZ417" i="214"/>
  <c r="AZ37" i="214"/>
  <c r="BB355" i="214"/>
  <c r="BB461" i="214"/>
  <c r="AZ13" i="214"/>
  <c r="AZ203" i="214"/>
  <c r="AZ230" i="214"/>
  <c r="AZ327" i="214"/>
  <c r="AZ460" i="214"/>
  <c r="AZ423" i="214"/>
  <c r="BB212" i="214"/>
  <c r="BB435" i="214"/>
  <c r="BB455" i="214"/>
  <c r="BB33" i="214"/>
  <c r="BB34" i="214"/>
  <c r="BB90" i="214"/>
  <c r="BB505" i="214"/>
  <c r="BB414" i="214"/>
  <c r="BB149" i="214"/>
  <c r="AZ428" i="214"/>
  <c r="BB111" i="214"/>
  <c r="BB286" i="214"/>
  <c r="BB517" i="214"/>
  <c r="AZ87" i="214"/>
  <c r="AZ122" i="214"/>
  <c r="AZ293" i="214"/>
  <c r="AZ310" i="214"/>
  <c r="AZ512" i="214"/>
  <c r="BB100" i="214"/>
  <c r="BB236" i="214"/>
  <c r="AZ94" i="214"/>
  <c r="AZ496" i="214"/>
  <c r="BB134" i="214"/>
  <c r="BB289" i="214"/>
  <c r="BB520" i="214"/>
  <c r="AZ381" i="214"/>
  <c r="AZ395" i="214"/>
  <c r="AZ418" i="214"/>
  <c r="AZ491" i="214"/>
  <c r="BB224" i="214"/>
  <c r="BB341" i="214"/>
  <c r="AZ507" i="214"/>
  <c r="BB160" i="214"/>
  <c r="BB248" i="214"/>
  <c r="BB478" i="214"/>
  <c r="AZ102" i="214"/>
  <c r="AZ488" i="214"/>
  <c r="AZ117" i="214"/>
  <c r="BB423" i="214"/>
  <c r="BB483" i="214"/>
  <c r="AZ106" i="214"/>
  <c r="AZ145" i="214"/>
  <c r="AZ55" i="214"/>
  <c r="BB302" i="214"/>
  <c r="BB442" i="214"/>
  <c r="AZ31" i="214"/>
  <c r="AZ61" i="214"/>
  <c r="AZ328" i="214"/>
  <c r="AZ270" i="214"/>
  <c r="AZ375" i="214"/>
  <c r="AZ486" i="214"/>
  <c r="BB221" i="214"/>
  <c r="BB161" i="214"/>
  <c r="BB327" i="214"/>
  <c r="AZ148" i="214"/>
  <c r="BB47" i="214"/>
  <c r="AZ156" i="214"/>
  <c r="AZ224" i="214"/>
  <c r="AZ340" i="214"/>
  <c r="AZ80" i="214"/>
  <c r="BB169" i="214"/>
  <c r="BB384" i="214"/>
  <c r="AZ168" i="214"/>
  <c r="BB220" i="214"/>
  <c r="BB503" i="214"/>
  <c r="AZ105" i="214"/>
  <c r="BB284" i="214"/>
  <c r="BB128" i="214"/>
  <c r="BB82" i="214"/>
  <c r="BB73" i="214"/>
  <c r="BB463" i="214"/>
  <c r="BB124" i="214"/>
  <c r="AZ150" i="214"/>
  <c r="AZ303" i="214"/>
  <c r="BB118" i="214"/>
  <c r="BB401" i="214"/>
  <c r="BB459" i="214"/>
  <c r="AZ267" i="214"/>
  <c r="BB116" i="214"/>
  <c r="BB285" i="214"/>
  <c r="AZ295" i="214"/>
  <c r="AZ245" i="214"/>
  <c r="AZ342" i="214"/>
  <c r="AZ475" i="214"/>
  <c r="AZ435" i="214"/>
  <c r="BB143" i="214"/>
  <c r="BB320" i="214"/>
  <c r="BB473" i="214"/>
  <c r="AZ104" i="214"/>
  <c r="AZ92" i="214"/>
  <c r="AZ142" i="214"/>
  <c r="BB321" i="214"/>
  <c r="BB398" i="214"/>
  <c r="AZ93" i="214"/>
  <c r="AZ265" i="214"/>
  <c r="AZ358" i="214"/>
  <c r="AZ256" i="214"/>
  <c r="AZ350" i="214"/>
  <c r="AZ483" i="214"/>
  <c r="AZ442" i="214"/>
  <c r="BB84" i="214"/>
  <c r="BB297" i="214"/>
  <c r="BB424" i="214"/>
  <c r="BB83" i="214"/>
  <c r="AZ269" i="214"/>
  <c r="AZ378" i="214"/>
  <c r="BB66" i="214"/>
  <c r="BB252" i="214"/>
  <c r="BB429" i="214"/>
  <c r="AZ301" i="214"/>
  <c r="AZ273" i="214"/>
  <c r="AZ382" i="214"/>
  <c r="BB70" i="214"/>
  <c r="BB308" i="214"/>
  <c r="BB430" i="214"/>
  <c r="BB196" i="214"/>
  <c r="BB380" i="214"/>
  <c r="AZ46" i="214"/>
  <c r="AZ140" i="214"/>
  <c r="AZ409" i="214"/>
  <c r="AZ97" i="214"/>
  <c r="BB203" i="214"/>
  <c r="BB499" i="214"/>
  <c r="BB105" i="214"/>
  <c r="AZ29" i="214"/>
  <c r="AZ68" i="214"/>
  <c r="AZ278" i="214"/>
  <c r="AZ383" i="214"/>
  <c r="AZ493" i="214"/>
  <c r="BB52" i="214"/>
  <c r="BB265" i="214"/>
  <c r="BB371" i="214"/>
  <c r="BB102" i="214"/>
  <c r="AZ139" i="214"/>
  <c r="BB132" i="214"/>
  <c r="BB18" i="214"/>
  <c r="BB27" i="214"/>
  <c r="BB267" i="214"/>
  <c r="BB516" i="214"/>
  <c r="BB121" i="214"/>
  <c r="AZ208" i="214"/>
  <c r="AZ407" i="214"/>
  <c r="AZ485" i="214"/>
  <c r="BB65" i="214"/>
  <c r="BB282" i="214"/>
  <c r="BB512" i="214"/>
  <c r="AZ179" i="214"/>
  <c r="AZ247" i="214"/>
  <c r="AZ363" i="214"/>
  <c r="BB125" i="214"/>
  <c r="BB313" i="214"/>
  <c r="AZ189" i="214"/>
  <c r="BB174" i="214"/>
  <c r="BB377" i="214"/>
  <c r="AZ90" i="214"/>
  <c r="AZ223" i="214"/>
  <c r="AZ251" i="214"/>
  <c r="AZ356" i="214"/>
  <c r="AZ467" i="214"/>
  <c r="BB139" i="214"/>
  <c r="BB296" i="214"/>
  <c r="BB415" i="214"/>
  <c r="BB205" i="214"/>
  <c r="BB328" i="214"/>
  <c r="BB481" i="214"/>
  <c r="BB135" i="214"/>
  <c r="AZ116" i="214"/>
  <c r="AZ201" i="214"/>
  <c r="AZ451" i="214"/>
  <c r="BB166" i="214"/>
  <c r="BB367" i="214"/>
  <c r="BB482" i="214"/>
  <c r="AZ166" i="214"/>
  <c r="AZ120" i="214"/>
  <c r="AZ205" i="214"/>
  <c r="AZ458" i="214"/>
  <c r="BB141" i="214"/>
  <c r="BB256" i="214"/>
  <c r="BB490" i="214"/>
  <c r="BB51" i="214"/>
  <c r="AZ152" i="214"/>
  <c r="AZ220" i="214"/>
  <c r="AZ336" i="214"/>
  <c r="AZ405" i="214"/>
  <c r="AZ112" i="214"/>
  <c r="BB427" i="214"/>
  <c r="BB495" i="214"/>
  <c r="BB109" i="214"/>
  <c r="AZ257" i="214"/>
  <c r="AZ281" i="214"/>
  <c r="AZ393" i="214"/>
  <c r="BB217" i="214"/>
  <c r="BB364" i="214"/>
  <c r="AZ30" i="214"/>
  <c r="AZ212" i="214"/>
  <c r="BB344" i="214"/>
  <c r="BB457" i="214"/>
  <c r="AZ17" i="214"/>
  <c r="AZ196" i="214"/>
  <c r="AZ226" i="214"/>
  <c r="AZ323" i="214"/>
  <c r="AZ456" i="214"/>
  <c r="AZ416" i="214"/>
  <c r="BB197" i="214"/>
  <c r="BB397" i="214"/>
  <c r="BB452" i="214"/>
  <c r="AZ73" i="214"/>
  <c r="AZ123" i="214"/>
  <c r="BB227" i="214"/>
  <c r="BB362" i="214"/>
  <c r="BB515" i="214"/>
  <c r="BB94" i="214"/>
  <c r="BB216" i="214"/>
  <c r="BB177" i="214"/>
  <c r="BB488" i="214"/>
  <c r="AZ207" i="214"/>
  <c r="AZ237" i="214"/>
  <c r="AZ331" i="214"/>
  <c r="AZ464" i="214"/>
  <c r="AZ427" i="214"/>
  <c r="BB145" i="214"/>
  <c r="BB309" i="214"/>
  <c r="BB462" i="214"/>
  <c r="AZ199" i="214"/>
  <c r="AZ155" i="214"/>
  <c r="AZ432" i="214"/>
  <c r="BB162" i="214"/>
  <c r="BB373" i="214"/>
  <c r="AZ74" i="214"/>
  <c r="AZ305" i="214"/>
  <c r="AZ391" i="214"/>
  <c r="AZ414" i="214"/>
  <c r="AZ484" i="214"/>
  <c r="BB213" i="214"/>
  <c r="BB518" i="214"/>
  <c r="BB17" i="214"/>
  <c r="AZ191" i="214"/>
  <c r="BB67" i="214"/>
  <c r="BB291" i="214"/>
  <c r="BB475" i="214"/>
  <c r="AZ43" i="214"/>
  <c r="AZ396" i="214"/>
  <c r="AZ399" i="214"/>
  <c r="AZ421" i="214"/>
  <c r="AZ495" i="214"/>
  <c r="BB336" i="214"/>
  <c r="BB388" i="214"/>
  <c r="BB23" i="214"/>
  <c r="AZ40" i="214"/>
  <c r="AZ173" i="214"/>
  <c r="AZ377" i="214"/>
  <c r="AZ430" i="214"/>
  <c r="BB170" i="214"/>
  <c r="BB251" i="214"/>
  <c r="BB428" i="214"/>
  <c r="BB50" i="214"/>
  <c r="AZ36" i="214"/>
  <c r="AZ177" i="214"/>
  <c r="AZ392" i="214"/>
  <c r="AZ434" i="214"/>
  <c r="BB168" i="214"/>
  <c r="BB378" i="214"/>
  <c r="BB433" i="214"/>
  <c r="AZ335" i="214"/>
  <c r="BB29" i="214"/>
  <c r="BB163" i="214"/>
  <c r="BB420" i="214"/>
  <c r="BB454" i="214"/>
  <c r="BB146" i="214"/>
  <c r="AZ125" i="214"/>
  <c r="BB242" i="214"/>
  <c r="BB366" i="214"/>
  <c r="BB519" i="214"/>
  <c r="AZ154" i="214"/>
  <c r="AZ362" i="214"/>
  <c r="BB262" i="214"/>
  <c r="BB514" i="214"/>
  <c r="AZ88" i="214"/>
  <c r="AZ138" i="214"/>
  <c r="BB201" i="214"/>
  <c r="BB357" i="214"/>
  <c r="BB30" i="214"/>
  <c r="AZ369" i="214"/>
  <c r="AZ95" i="214"/>
  <c r="AZ133" i="214"/>
  <c r="AZ304" i="214"/>
  <c r="AZ321" i="214"/>
  <c r="AZ520" i="214"/>
  <c r="BB370" i="214"/>
  <c r="BB421" i="214"/>
  <c r="AZ99" i="214"/>
  <c r="AZ146" i="214"/>
  <c r="BB250" i="214"/>
  <c r="BB316" i="214"/>
  <c r="AZ49" i="214"/>
  <c r="AZ454" i="214"/>
  <c r="AZ511" i="214"/>
  <c r="BB88" i="214"/>
  <c r="BB304" i="214"/>
  <c r="BB485" i="214"/>
  <c r="AZ89" i="214"/>
  <c r="AZ308" i="214"/>
  <c r="AZ515" i="214"/>
  <c r="BB172" i="214"/>
  <c r="BB255" i="214"/>
  <c r="BB486" i="214"/>
  <c r="AZ277" i="214"/>
  <c r="AZ389" i="214"/>
  <c r="AZ52" i="214"/>
  <c r="BB306" i="214"/>
  <c r="BB446" i="214"/>
  <c r="AZ25" i="214"/>
  <c r="AZ188" i="214"/>
  <c r="AZ218" i="214"/>
  <c r="AZ316" i="214"/>
  <c r="AZ445" i="214"/>
  <c r="AZ48" i="214"/>
  <c r="BB329" i="214"/>
  <c r="BB441" i="214"/>
  <c r="AZ109" i="214"/>
  <c r="AZ250" i="214"/>
  <c r="AZ151" i="214"/>
  <c r="AZ413" i="214"/>
  <c r="BB183" i="214"/>
  <c r="BB271" i="214"/>
  <c r="BB502" i="214"/>
  <c r="BB31" i="214"/>
  <c r="BB16" i="214"/>
  <c r="BB81" i="214"/>
  <c r="BB179" i="214"/>
  <c r="BB58" i="214"/>
  <c r="AZ294" i="214"/>
  <c r="AZ384" i="214"/>
  <c r="AZ476" i="214"/>
  <c r="BB186" i="214"/>
  <c r="BB510" i="214"/>
  <c r="BB165" i="214"/>
  <c r="BB64" i="214"/>
  <c r="AZ309" i="214"/>
  <c r="AZ411" i="214"/>
  <c r="AZ492" i="214"/>
  <c r="BB281" i="214"/>
  <c r="BB353" i="214"/>
  <c r="AZ197" i="214"/>
  <c r="AZ248" i="214"/>
  <c r="AZ349" i="214"/>
  <c r="AZ463" i="214"/>
  <c r="BB117" i="214"/>
  <c r="BB219" i="214"/>
  <c r="BB472" i="214"/>
  <c r="AZ67" i="214"/>
  <c r="AZ14" i="214"/>
  <c r="BB241" i="214"/>
  <c r="BB474" i="214"/>
  <c r="AZ100" i="214"/>
  <c r="AZ242" i="214"/>
  <c r="AZ255" i="214"/>
  <c r="AZ360" i="214"/>
  <c r="AZ474" i="214"/>
  <c r="BB80" i="214"/>
  <c r="BB288" i="214"/>
  <c r="BB365" i="214"/>
  <c r="AZ291" i="214"/>
  <c r="AZ299" i="214"/>
  <c r="AZ260" i="214"/>
  <c r="AZ353" i="214"/>
  <c r="AZ490" i="214"/>
  <c r="AZ446" i="214"/>
  <c r="BB238" i="214"/>
  <c r="BB332" i="214"/>
  <c r="AZ306" i="214"/>
  <c r="AZ343" i="214"/>
  <c r="AZ264" i="214"/>
  <c r="AZ357" i="214"/>
  <c r="AZ494" i="214"/>
  <c r="AZ450" i="214"/>
  <c r="BB92" i="214"/>
  <c r="BB311" i="214"/>
  <c r="BB432" i="214"/>
  <c r="BB115" i="214"/>
  <c r="AZ124" i="214"/>
  <c r="AZ209" i="214"/>
  <c r="AZ462" i="214"/>
  <c r="BB74" i="214"/>
  <c r="BB363" i="214"/>
  <c r="BB434" i="214"/>
  <c r="AZ408" i="214"/>
  <c r="BB78" i="214"/>
  <c r="BB374" i="214"/>
  <c r="BB498" i="214"/>
  <c r="AZ272" i="214"/>
  <c r="AZ288" i="214"/>
  <c r="AZ397" i="214"/>
  <c r="BB195" i="214"/>
  <c r="BB382" i="214"/>
  <c r="BB448" i="214"/>
  <c r="AZ70" i="214"/>
  <c r="AZ69" i="214"/>
  <c r="AZ119" i="214"/>
  <c r="BB223" i="214"/>
  <c r="BB358" i="214"/>
  <c r="BB511" i="214"/>
  <c r="BB437" i="214"/>
  <c r="AZ76" i="214"/>
  <c r="AZ111" i="214"/>
  <c r="AZ285" i="214"/>
  <c r="AZ394" i="214"/>
  <c r="AZ501" i="214"/>
  <c r="BB142" i="214"/>
  <c r="BB246" i="214"/>
  <c r="BB395" i="214"/>
  <c r="AZ82" i="214"/>
  <c r="BB112" i="214"/>
  <c r="BB61" i="214"/>
  <c r="BB86" i="214"/>
  <c r="BB194" i="214"/>
  <c r="BB126" i="214"/>
  <c r="AZ77" i="214"/>
  <c r="AZ127" i="214"/>
  <c r="AZ406" i="214"/>
  <c r="BB206" i="214"/>
  <c r="BB350" i="214"/>
  <c r="BB76" i="214"/>
  <c r="AZ227" i="214"/>
  <c r="AZ241" i="214"/>
  <c r="AZ338" i="214"/>
  <c r="AZ468" i="214"/>
  <c r="AZ431" i="214"/>
  <c r="BB214" i="214"/>
  <c r="BB409" i="214"/>
  <c r="BB21" i="214"/>
  <c r="AZ129" i="214"/>
  <c r="AZ187" i="214"/>
  <c r="BB122" i="214"/>
  <c r="BB315" i="214"/>
  <c r="BB337" i="214"/>
  <c r="AZ165" i="214"/>
  <c r="AZ276" i="214"/>
  <c r="AZ190" i="214"/>
  <c r="AZ258" i="214"/>
  <c r="AZ370" i="214"/>
  <c r="BB108" i="214"/>
  <c r="BB298" i="214"/>
  <c r="BB417" i="214"/>
  <c r="AZ195" i="214"/>
  <c r="BB22" i="214"/>
  <c r="BB210" i="214"/>
  <c r="BB480" i="214"/>
  <c r="AZ53" i="214"/>
  <c r="BB208" i="214"/>
  <c r="BB392" i="214"/>
  <c r="AZ78" i="214"/>
  <c r="AZ35" i="214"/>
  <c r="BB120" i="214"/>
  <c r="BB339" i="214"/>
  <c r="BB492" i="214"/>
  <c r="AZ32" i="214"/>
  <c r="AZ184" i="214"/>
  <c r="AZ441" i="214"/>
  <c r="BB150" i="214"/>
  <c r="BB260" i="214"/>
  <c r="BB494" i="214"/>
  <c r="AZ121" i="214"/>
  <c r="AZ219" i="214"/>
  <c r="AZ275" i="214"/>
  <c r="AZ365" i="214"/>
  <c r="AZ502" i="214"/>
  <c r="AZ461" i="214"/>
  <c r="BB152" i="214"/>
  <c r="BB264" i="214"/>
  <c r="BB444" i="214"/>
  <c r="BB35" i="214"/>
  <c r="BB106" i="214"/>
  <c r="AZ135" i="214"/>
  <c r="AZ473" i="214"/>
  <c r="BB193" i="214"/>
  <c r="BB270" i="214"/>
  <c r="BB497" i="214"/>
  <c r="AZ16" i="214"/>
  <c r="AZ229" i="214"/>
  <c r="AZ330" i="214"/>
  <c r="AZ448" i="214"/>
  <c r="AZ518" i="214"/>
  <c r="BB167" i="214"/>
  <c r="BB408" i="214"/>
  <c r="BB49" i="214"/>
  <c r="AZ403" i="214"/>
  <c r="BB60" i="214"/>
  <c r="BB229" i="214"/>
  <c r="BB322" i="214"/>
  <c r="BB26" i="214"/>
  <c r="BB182" i="214"/>
  <c r="BB175" i="214"/>
  <c r="BB211" i="214"/>
  <c r="BB352" i="214"/>
  <c r="AZ287" i="214"/>
  <c r="AZ240" i="214"/>
  <c r="AZ341" i="214"/>
  <c r="AZ455" i="214"/>
  <c r="BB292" i="214"/>
  <c r="BB399" i="214"/>
  <c r="AZ15" i="214"/>
  <c r="AZ170" i="214"/>
  <c r="BB273" i="214"/>
  <c r="BB330" i="214"/>
  <c r="AZ91" i="214"/>
  <c r="AZ126" i="214"/>
  <c r="AZ297" i="214"/>
  <c r="AZ314" i="214"/>
  <c r="AZ516" i="214"/>
  <c r="BB287" i="214"/>
  <c r="BB394" i="214"/>
  <c r="BB56" i="214"/>
  <c r="AZ443" i="214"/>
  <c r="BB154" i="214"/>
  <c r="BB244" i="214"/>
  <c r="BB477" i="214"/>
  <c r="BB13" i="214"/>
  <c r="AZ137" i="214"/>
  <c r="AZ313" i="214"/>
  <c r="AZ325" i="214"/>
  <c r="AZ437" i="214"/>
  <c r="AZ63" i="214"/>
  <c r="BB325" i="214"/>
  <c r="BB345" i="214"/>
  <c r="AZ400" i="214"/>
  <c r="AZ425" i="214"/>
  <c r="AZ499" i="214"/>
  <c r="BB254" i="214"/>
  <c r="BB319" i="214"/>
  <c r="BB19" i="214"/>
  <c r="AZ214" i="214"/>
  <c r="AZ429" i="214"/>
  <c r="AZ503" i="214"/>
  <c r="BB239" i="214"/>
  <c r="BB396" i="214"/>
  <c r="BB15" i="214"/>
  <c r="AZ211" i="214"/>
  <c r="AZ312" i="214"/>
  <c r="AZ519" i="214"/>
  <c r="BB185" i="214"/>
  <c r="BB393" i="214"/>
  <c r="BB440" i="214"/>
  <c r="BB39" i="214"/>
  <c r="AZ58" i="214"/>
  <c r="BB187" i="214"/>
  <c r="BB404" i="214"/>
  <c r="BB493" i="214"/>
  <c r="AZ21" i="214"/>
  <c r="AZ192" i="214"/>
  <c r="AZ222" i="214"/>
  <c r="AZ319" i="214"/>
  <c r="AZ449" i="214"/>
  <c r="AZ412" i="214"/>
  <c r="BB107" i="214"/>
  <c r="BB314" i="214"/>
  <c r="BB447" i="214"/>
  <c r="AZ178" i="214"/>
  <c r="AZ172" i="214"/>
  <c r="BB188" i="214"/>
  <c r="BB342" i="214"/>
  <c r="BB97" i="214"/>
  <c r="AZ253" i="214"/>
  <c r="AZ171" i="214"/>
  <c r="AZ239" i="214"/>
  <c r="AZ355" i="214"/>
  <c r="BB272" i="214"/>
  <c r="BB379" i="214"/>
  <c r="AZ19" i="214"/>
  <c r="BB129" i="214"/>
  <c r="BB471" i="214"/>
  <c r="BB68" i="214"/>
  <c r="BB324" i="214"/>
  <c r="BB131" i="214"/>
  <c r="AZ180" i="214"/>
  <c r="AZ59" i="214"/>
  <c r="BB258" i="214"/>
  <c r="BB326" i="214"/>
  <c r="AZ298" i="214"/>
  <c r="AZ387" i="214"/>
  <c r="AZ410" i="214"/>
  <c r="AZ480" i="214"/>
  <c r="BB280" i="214"/>
  <c r="BB390" i="214"/>
  <c r="AZ216" i="214"/>
  <c r="AZ71" i="214"/>
  <c r="BB359" i="214"/>
  <c r="BB411" i="214"/>
  <c r="AZ352" i="214"/>
  <c r="AZ47" i="214"/>
  <c r="AZ162" i="214"/>
  <c r="AZ388" i="214"/>
  <c r="AZ324" i="214"/>
  <c r="AZ422" i="214"/>
  <c r="BB158" i="214"/>
  <c r="BB293" i="214"/>
  <c r="AZ86" i="214"/>
  <c r="AZ318" i="214"/>
  <c r="AZ98" i="214"/>
  <c r="BB295" i="214"/>
  <c r="BB407" i="214"/>
  <c r="AZ114" i="214"/>
  <c r="AZ103" i="214"/>
  <c r="AZ149" i="214"/>
  <c r="AZ307" i="214"/>
  <c r="BB303" i="214"/>
  <c r="BB372" i="214"/>
  <c r="BB53" i="214"/>
  <c r="AZ107" i="214"/>
  <c r="AZ153" i="214"/>
  <c r="AZ311" i="214"/>
  <c r="BB159" i="214"/>
  <c r="BB323" i="214"/>
  <c r="AZ38" i="214"/>
  <c r="AZ271" i="214"/>
  <c r="AZ361" i="214"/>
  <c r="AZ498" i="214"/>
  <c r="AZ457" i="214"/>
  <c r="BB189" i="214"/>
  <c r="BB259" i="214"/>
  <c r="BB489" i="214"/>
  <c r="AZ221" i="214"/>
  <c r="AZ322" i="214"/>
  <c r="AZ440" i="214"/>
  <c r="AZ510" i="214"/>
  <c r="BB191" i="214"/>
  <c r="BB263" i="214"/>
  <c r="BB443" i="214"/>
  <c r="AZ85" i="214"/>
  <c r="BB180" i="214"/>
  <c r="BB354" i="214"/>
  <c r="BB507" i="214"/>
  <c r="BB40" i="214"/>
  <c r="AZ72" i="214"/>
  <c r="AZ234" i="214"/>
  <c r="AZ282" i="214"/>
  <c r="AZ390" i="214"/>
  <c r="AZ497" i="214"/>
  <c r="BB48" i="214"/>
  <c r="BB243" i="214"/>
  <c r="BB391" i="214"/>
  <c r="AZ23" i="214"/>
  <c r="BB335" i="214"/>
  <c r="AZ424" i="214"/>
  <c r="AZ33" i="214"/>
  <c r="BB310" i="214"/>
  <c r="BB465" i="214"/>
  <c r="AZ34" i="214"/>
  <c r="BB103" i="214"/>
  <c r="BB338" i="214"/>
  <c r="BB202" i="214"/>
  <c r="BB509" i="214"/>
  <c r="BB233" i="214"/>
  <c r="BB204" i="214"/>
  <c r="BB416" i="214"/>
  <c r="BB133" i="214"/>
  <c r="BB261" i="214"/>
  <c r="AZ420" i="214"/>
  <c r="AZ160" i="214"/>
  <c r="AZ372" i="214"/>
  <c r="BB445" i="214"/>
  <c r="AZ376" i="214"/>
  <c r="BB200" i="214"/>
  <c r="BB501" i="214"/>
  <c r="BB98" i="214"/>
  <c r="AZ176" i="214"/>
  <c r="AZ296" i="214"/>
  <c r="AZ517" i="214"/>
  <c r="BB41" i="214"/>
  <c r="BB506" i="214"/>
  <c r="AZ56" i="214"/>
  <c r="AZ210" i="214"/>
  <c r="BB307" i="214"/>
  <c r="BB101" i="214"/>
  <c r="AZ200" i="214"/>
  <c r="BB127" i="214"/>
  <c r="BB451" i="214"/>
  <c r="BB346" i="214"/>
  <c r="AZ110" i="214"/>
  <c r="AZ386" i="214"/>
  <c r="AZ128" i="214"/>
  <c r="BB450" i="214"/>
  <c r="AZ27" i="214"/>
  <c r="BB231" i="214"/>
  <c r="AZ452" i="214"/>
  <c r="BB89" i="214"/>
  <c r="BB456" i="214"/>
  <c r="AZ284" i="214"/>
  <c r="BB439" i="214"/>
  <c r="AZ185" i="214"/>
  <c r="BB500" i="214"/>
  <c r="AZ465" i="214"/>
  <c r="AZ286" i="214"/>
  <c r="AZ477" i="214"/>
  <c r="BB268" i="214"/>
  <c r="AZ101" i="214"/>
  <c r="AZ238" i="214"/>
  <c r="AZ380" i="214"/>
  <c r="BB269" i="214"/>
  <c r="BB513" i="214"/>
  <c r="BB389" i="214"/>
  <c r="AZ513" i="214"/>
  <c r="AZ466" i="214"/>
  <c r="AZ279" i="214"/>
  <c r="AZ344" i="214"/>
  <c r="AZ231" i="214"/>
  <c r="AZ348" i="214"/>
  <c r="BB218" i="214"/>
  <c r="AZ204" i="214"/>
  <c r="BB234" i="214"/>
  <c r="BB508" i="214"/>
  <c r="BB32" i="214"/>
  <c r="BB375" i="214"/>
  <c r="AZ54" i="214"/>
  <c r="BB99" i="214"/>
  <c r="AZ469" i="214"/>
  <c r="BB275" i="214"/>
  <c r="BB24" i="214"/>
  <c r="AZ337" i="214"/>
  <c r="BB136" i="214"/>
  <c r="BB458" i="214"/>
  <c r="AZ404" i="214"/>
  <c r="BB257" i="214"/>
  <c r="BB110" i="214"/>
  <c r="AZ161" i="214"/>
  <c r="AZ159" i="214"/>
  <c r="AZ401" i="214"/>
  <c r="BB274" i="214"/>
  <c r="AZ182" i="214"/>
  <c r="AZ290" i="214"/>
  <c r="BB184" i="214"/>
  <c r="BB119" i="214"/>
  <c r="AZ472" i="214"/>
  <c r="BB410" i="214"/>
  <c r="AZ41" i="214"/>
  <c r="AZ235" i="214"/>
  <c r="BB431" i="214"/>
  <c r="AZ481" i="214"/>
  <c r="BB190" i="214"/>
  <c r="BB42" i="214"/>
  <c r="BB360" i="214"/>
  <c r="AZ20" i="214"/>
  <c r="AZ228" i="214"/>
  <c r="AZ509" i="214"/>
  <c r="BB157" i="214"/>
  <c r="BB153" i="214"/>
  <c r="BB405" i="214"/>
  <c r="BB36" i="214"/>
  <c r="AZ143" i="214"/>
  <c r="AZ236" i="214"/>
  <c r="BB222" i="214"/>
  <c r="AZ174" i="214"/>
  <c r="BB406" i="214"/>
  <c r="BB85" i="214"/>
  <c r="BB449" i="214"/>
  <c r="BB278" i="214"/>
  <c r="BB20" i="214"/>
  <c r="AZ292" i="214"/>
  <c r="BB279" i="214"/>
  <c r="AZ29" i="213"/>
  <c r="BB63" i="213"/>
  <c r="AZ94" i="213"/>
  <c r="BB146" i="213"/>
  <c r="BB428" i="213"/>
  <c r="BB186" i="213"/>
  <c r="BB412" i="213"/>
  <c r="BB136" i="213"/>
  <c r="BB316" i="213"/>
  <c r="BB493" i="213"/>
  <c r="BB323" i="213"/>
  <c r="BB452" i="213"/>
  <c r="BB107" i="213"/>
  <c r="BB301" i="213"/>
  <c r="BB144" i="213"/>
  <c r="BB356" i="213"/>
  <c r="BB68" i="213"/>
  <c r="BB231" i="213"/>
  <c r="BB472" i="213"/>
  <c r="BB16" i="213"/>
  <c r="AZ412" i="213"/>
  <c r="BB110" i="213"/>
  <c r="BB377" i="213"/>
  <c r="AZ473" i="213"/>
  <c r="BB137" i="213"/>
  <c r="BB319" i="213"/>
  <c r="BB458" i="213"/>
  <c r="AZ324" i="213"/>
  <c r="AZ477" i="213"/>
  <c r="BB150" i="213"/>
  <c r="BB343" i="213"/>
  <c r="BB478" i="213"/>
  <c r="AZ245" i="213"/>
  <c r="AZ230" i="213"/>
  <c r="AZ400" i="213"/>
  <c r="BB158" i="213"/>
  <c r="BB320" i="213"/>
  <c r="AZ148" i="213"/>
  <c r="AZ156" i="213"/>
  <c r="AZ223" i="213"/>
  <c r="AZ389" i="213"/>
  <c r="AZ455" i="213"/>
  <c r="AZ438" i="213"/>
  <c r="BB80" i="213"/>
  <c r="BB339" i="213"/>
  <c r="AZ152" i="213"/>
  <c r="AZ360" i="213"/>
  <c r="AZ411" i="213"/>
  <c r="AZ492" i="213"/>
  <c r="BB257" i="213"/>
  <c r="BB468" i="213"/>
  <c r="BB67" i="213"/>
  <c r="AZ416" i="213"/>
  <c r="AZ481" i="213"/>
  <c r="BB208" i="213"/>
  <c r="BB495" i="213"/>
  <c r="AZ40" i="213"/>
  <c r="AZ91" i="213"/>
  <c r="AZ268" i="213"/>
  <c r="AZ303" i="213"/>
  <c r="AZ350" i="213"/>
  <c r="AZ520" i="213"/>
  <c r="BB239" i="213"/>
  <c r="BB247" i="213"/>
  <c r="BB497" i="213"/>
  <c r="AZ93" i="213"/>
  <c r="AZ163" i="213"/>
  <c r="AZ196" i="213"/>
  <c r="AZ299" i="213"/>
  <c r="BB438" i="213"/>
  <c r="AZ146" i="213"/>
  <c r="AZ220" i="213"/>
  <c r="AZ294" i="213"/>
  <c r="AZ298" i="213"/>
  <c r="BB201" i="213"/>
  <c r="BB405" i="213"/>
  <c r="AZ124" i="213"/>
  <c r="AZ197" i="213"/>
  <c r="AZ270" i="213"/>
  <c r="AZ363" i="213"/>
  <c r="AZ518" i="213"/>
  <c r="BB222" i="213"/>
  <c r="AZ43" i="213"/>
  <c r="AZ57" i="213"/>
  <c r="AZ316" i="213"/>
  <c r="AZ262" i="213"/>
  <c r="AZ486" i="213"/>
  <c r="BB31" i="213"/>
  <c r="BB397" i="213"/>
  <c r="BB165" i="213"/>
  <c r="BB248" i="213"/>
  <c r="BB489" i="213"/>
  <c r="BB87" i="213"/>
  <c r="BB361" i="213"/>
  <c r="BB101" i="213"/>
  <c r="BB12" i="213"/>
  <c r="BB72" i="213"/>
  <c r="BB102" i="213"/>
  <c r="BB75" i="213"/>
  <c r="BB34" i="213"/>
  <c r="BB30" i="213"/>
  <c r="BB56" i="213"/>
  <c r="BB172" i="213"/>
  <c r="BB268" i="213"/>
  <c r="BB483" i="213"/>
  <c r="AZ101" i="213"/>
  <c r="AZ136" i="213"/>
  <c r="AZ204" i="213"/>
  <c r="AZ267" i="213"/>
  <c r="AZ370" i="213"/>
  <c r="AZ440" i="213"/>
  <c r="BB37" i="213"/>
  <c r="BB254" i="213"/>
  <c r="BB305" i="213"/>
  <c r="AZ15" i="213"/>
  <c r="AZ50" i="213"/>
  <c r="AZ171" i="213"/>
  <c r="AZ272" i="213"/>
  <c r="AZ320" i="213"/>
  <c r="BB128" i="213"/>
  <c r="BB430" i="213"/>
  <c r="BB515" i="213"/>
  <c r="AZ54" i="213"/>
  <c r="AZ213" i="213"/>
  <c r="AZ279" i="213"/>
  <c r="AZ435" i="213"/>
  <c r="BB141" i="213"/>
  <c r="BB370" i="213"/>
  <c r="BB462" i="213"/>
  <c r="AZ74" i="213"/>
  <c r="AZ332" i="213"/>
  <c r="BB224" i="213"/>
  <c r="BB451" i="213"/>
  <c r="AZ343" i="213"/>
  <c r="BB76" i="213"/>
  <c r="BB326" i="213"/>
  <c r="AZ69" i="213"/>
  <c r="AZ276" i="213"/>
  <c r="AZ176" i="213"/>
  <c r="AZ468" i="213"/>
  <c r="AZ446" i="213"/>
  <c r="BB187" i="213"/>
  <c r="BB395" i="213"/>
  <c r="AZ13" i="213"/>
  <c r="AZ312" i="213"/>
  <c r="AZ296" i="213"/>
  <c r="AZ346" i="213"/>
  <c r="AZ516" i="213"/>
  <c r="BB488" i="213"/>
  <c r="BB244" i="213"/>
  <c r="BB401" i="213"/>
  <c r="AZ149" i="213"/>
  <c r="BB341" i="213"/>
  <c r="BB485" i="213"/>
  <c r="AZ408" i="213"/>
  <c r="AZ447" i="213"/>
  <c r="AZ33" i="213"/>
  <c r="BB501" i="213"/>
  <c r="AZ430" i="213"/>
  <c r="AZ511" i="213"/>
  <c r="AZ109" i="213"/>
  <c r="BB170" i="213"/>
  <c r="BB499" i="213"/>
  <c r="BB48" i="213"/>
  <c r="AZ429" i="213"/>
  <c r="BB374" i="213"/>
  <c r="AZ12" i="213"/>
  <c r="AZ454" i="213"/>
  <c r="BB61" i="213"/>
  <c r="BB335" i="213"/>
  <c r="BB24" i="213"/>
  <c r="BB185" i="213"/>
  <c r="BB105" i="213"/>
  <c r="BB168" i="213"/>
  <c r="BB307" i="213"/>
  <c r="BB175" i="213"/>
  <c r="BB420" i="213"/>
  <c r="BB132" i="213"/>
  <c r="BB70" i="213"/>
  <c r="BB40" i="213"/>
  <c r="BB58" i="213"/>
  <c r="BB35" i="213"/>
  <c r="BB115" i="213"/>
  <c r="BB226" i="213"/>
  <c r="BB463" i="213"/>
  <c r="AZ261" i="213"/>
  <c r="BB295" i="213"/>
  <c r="BB503" i="213"/>
  <c r="AZ449" i="213"/>
  <c r="AZ431" i="213"/>
  <c r="BB151" i="213"/>
  <c r="BB348" i="213"/>
  <c r="BB19" i="213"/>
  <c r="AZ326" i="213"/>
  <c r="AZ456" i="213"/>
  <c r="BB171" i="213"/>
  <c r="BB355" i="213"/>
  <c r="BB519" i="213"/>
  <c r="AZ251" i="213"/>
  <c r="AZ132" i="213"/>
  <c r="AZ168" i="213"/>
  <c r="AZ373" i="213"/>
  <c r="BB238" i="213"/>
  <c r="BB421" i="213"/>
  <c r="AZ21" i="213"/>
  <c r="AZ76" i="213"/>
  <c r="AZ282" i="213"/>
  <c r="AZ288" i="213"/>
  <c r="AZ338" i="213"/>
  <c r="AZ508" i="213"/>
  <c r="BB454" i="213"/>
  <c r="BB177" i="213"/>
  <c r="BB400" i="213"/>
  <c r="BB52" i="213"/>
  <c r="AZ362" i="213"/>
  <c r="BB288" i="213"/>
  <c r="BB415" i="213"/>
  <c r="AZ87" i="213"/>
  <c r="AZ284" i="213"/>
  <c r="BB424" i="213"/>
  <c r="BB422" i="213"/>
  <c r="AZ89" i="213"/>
  <c r="AZ153" i="213"/>
  <c r="AZ192" i="213"/>
  <c r="BB293" i="213"/>
  <c r="AZ143" i="213"/>
  <c r="AZ209" i="213"/>
  <c r="AZ285" i="213"/>
  <c r="BB492" i="213"/>
  <c r="AZ88" i="213"/>
  <c r="AZ259" i="213"/>
  <c r="AZ191" i="213"/>
  <c r="AZ490" i="213"/>
  <c r="AZ465" i="213"/>
  <c r="BB223" i="213"/>
  <c r="BB518" i="213"/>
  <c r="AZ35" i="213"/>
  <c r="AZ293" i="213"/>
  <c r="AZ258" i="213"/>
  <c r="AZ482" i="213"/>
  <c r="AZ46" i="213"/>
  <c r="BB322" i="213"/>
  <c r="AZ154" i="213"/>
  <c r="AZ405" i="213"/>
  <c r="BB66" i="213"/>
  <c r="BB14" i="213"/>
  <c r="BB50" i="213"/>
  <c r="BB234" i="213"/>
  <c r="BB20" i="213"/>
  <c r="BB133" i="213"/>
  <c r="BB379" i="213"/>
  <c r="BB240" i="213"/>
  <c r="BB121" i="213"/>
  <c r="BB55" i="213"/>
  <c r="BB204" i="213"/>
  <c r="BB57" i="213"/>
  <c r="BB18" i="213"/>
  <c r="BB39" i="213"/>
  <c r="BB25" i="213"/>
  <c r="BB118" i="213"/>
  <c r="BB434" i="213"/>
  <c r="BB516" i="213"/>
  <c r="AZ24" i="213"/>
  <c r="AZ61" i="213"/>
  <c r="AZ182" i="213"/>
  <c r="AZ269" i="213"/>
  <c r="AZ489" i="213"/>
  <c r="BB213" i="213"/>
  <c r="BB392" i="213"/>
  <c r="AZ107" i="213"/>
  <c r="AZ264" i="213"/>
  <c r="AZ210" i="213"/>
  <c r="AZ325" i="213"/>
  <c r="AZ509" i="213"/>
  <c r="AZ480" i="213"/>
  <c r="BB142" i="213"/>
  <c r="BB345" i="213"/>
  <c r="AZ80" i="213"/>
  <c r="AZ111" i="213"/>
  <c r="AZ271" i="213"/>
  <c r="AZ214" i="213"/>
  <c r="AZ329" i="213"/>
  <c r="AZ513" i="213"/>
  <c r="AZ484" i="213"/>
  <c r="BB220" i="213"/>
  <c r="BB329" i="213"/>
  <c r="BB15" i="213"/>
  <c r="AZ335" i="213"/>
  <c r="BB197" i="213"/>
  <c r="BB429" i="213"/>
  <c r="AZ233" i="213"/>
  <c r="BB202" i="213"/>
  <c r="BB431" i="213"/>
  <c r="AZ63" i="213"/>
  <c r="AZ151" i="213"/>
  <c r="AZ174" i="213"/>
  <c r="AZ225" i="213"/>
  <c r="AZ340" i="213"/>
  <c r="AZ499" i="213"/>
  <c r="BB182" i="213"/>
  <c r="BB509" i="213"/>
  <c r="AZ85" i="213"/>
  <c r="AZ150" i="213"/>
  <c r="AZ188" i="213"/>
  <c r="AZ291" i="213"/>
  <c r="BB289" i="213"/>
  <c r="BB513" i="213"/>
  <c r="AZ295" i="213"/>
  <c r="AZ401" i="213"/>
  <c r="AZ443" i="213"/>
  <c r="AZ37" i="213"/>
  <c r="BB333" i="213"/>
  <c r="AZ41" i="213"/>
  <c r="AZ347" i="213"/>
  <c r="AZ426" i="213"/>
  <c r="AZ507" i="213"/>
  <c r="BB149" i="213"/>
  <c r="AZ30" i="213"/>
  <c r="AZ352" i="213"/>
  <c r="AZ26" i="213"/>
  <c r="BB261" i="213"/>
  <c r="BB440" i="213"/>
  <c r="AZ53" i="213"/>
  <c r="AZ404" i="213"/>
  <c r="BB408" i="213"/>
  <c r="AZ55" i="213"/>
  <c r="AZ106" i="213"/>
  <c r="AZ322" i="213"/>
  <c r="AZ365" i="213"/>
  <c r="BB311" i="213"/>
  <c r="BB51" i="213"/>
  <c r="BB178" i="213"/>
  <c r="BB64" i="213"/>
  <c r="AZ206" i="213"/>
  <c r="AZ476" i="213"/>
  <c r="BB337" i="213"/>
  <c r="AZ222" i="213"/>
  <c r="BB89" i="213"/>
  <c r="BB17" i="213"/>
  <c r="BB203" i="213"/>
  <c r="BB13" i="213"/>
  <c r="BB190" i="213"/>
  <c r="BB310" i="213"/>
  <c r="BB407" i="213"/>
  <c r="BB183" i="213"/>
  <c r="BB123" i="213"/>
  <c r="BB169" i="213"/>
  <c r="BB138" i="213"/>
  <c r="BB135" i="213"/>
  <c r="BB227" i="213"/>
  <c r="BB111" i="213"/>
  <c r="BB312" i="213"/>
  <c r="BB507" i="213"/>
  <c r="AZ437" i="213"/>
  <c r="AZ386" i="213"/>
  <c r="BB280" i="213"/>
  <c r="BB413" i="213"/>
  <c r="AZ60" i="213"/>
  <c r="BB117" i="213"/>
  <c r="BB309" i="213"/>
  <c r="BB298" i="213"/>
  <c r="BB313" i="213"/>
  <c r="BB60" i="213"/>
  <c r="AZ58" i="213"/>
  <c r="AZ224" i="213"/>
  <c r="AZ217" i="213"/>
  <c r="AZ333" i="213"/>
  <c r="BB284" i="213"/>
  <c r="BB287" i="213"/>
  <c r="BB418" i="213"/>
  <c r="AZ177" i="213"/>
  <c r="BB179" i="213"/>
  <c r="BB461" i="213"/>
  <c r="AZ410" i="213"/>
  <c r="BB264" i="213"/>
  <c r="BB477" i="213"/>
  <c r="AZ395" i="213"/>
  <c r="AZ439" i="213"/>
  <c r="BB53" i="213"/>
  <c r="BB325" i="213"/>
  <c r="BB481" i="213"/>
  <c r="AZ140" i="213"/>
  <c r="AZ144" i="213"/>
  <c r="BB321" i="213"/>
  <c r="AZ34" i="213"/>
  <c r="AZ84" i="213"/>
  <c r="AZ256" i="213"/>
  <c r="AZ187" i="213"/>
  <c r="AZ483" i="213"/>
  <c r="AZ461" i="213"/>
  <c r="BB262" i="213"/>
  <c r="AZ286" i="213"/>
  <c r="AZ193" i="213"/>
  <c r="AZ265" i="213"/>
  <c r="AZ359" i="213"/>
  <c r="AZ514" i="213"/>
  <c r="BB218" i="213"/>
  <c r="BB443" i="213"/>
  <c r="AZ102" i="213"/>
  <c r="AZ308" i="213"/>
  <c r="AZ315" i="213"/>
  <c r="AZ361" i="213"/>
  <c r="AZ398" i="213"/>
  <c r="AZ517" i="213"/>
  <c r="BB342" i="213"/>
  <c r="AZ23" i="213"/>
  <c r="AZ108" i="213"/>
  <c r="AZ205" i="213"/>
  <c r="AZ211" i="213"/>
  <c r="AZ310" i="213"/>
  <c r="AZ379" i="213"/>
  <c r="BB258" i="213"/>
  <c r="BB184" i="213"/>
  <c r="AZ18" i="213"/>
  <c r="BB514" i="213"/>
  <c r="AZ253" i="213"/>
  <c r="AZ502" i="213"/>
  <c r="BB114" i="213"/>
  <c r="BB153" i="213"/>
  <c r="BB127" i="213"/>
  <c r="BB294" i="213"/>
  <c r="BB174" i="213"/>
  <c r="BB256" i="213"/>
  <c r="BB357" i="213"/>
  <c r="BB131" i="213"/>
  <c r="BB426" i="213"/>
  <c r="BB77" i="213"/>
  <c r="BB362" i="213"/>
  <c r="BB156" i="213"/>
  <c r="BB304" i="213"/>
  <c r="BB360" i="213"/>
  <c r="AZ460" i="213"/>
  <c r="BB124" i="213"/>
  <c r="BB384" i="213"/>
  <c r="BB27" i="213"/>
  <c r="AZ110" i="213"/>
  <c r="AZ158" i="213"/>
  <c r="AZ409" i="213"/>
  <c r="BB275" i="213"/>
  <c r="BB476" i="213"/>
  <c r="AZ20" i="213"/>
  <c r="AZ139" i="213"/>
  <c r="AZ208" i="213"/>
  <c r="AZ301" i="213"/>
  <c r="AZ374" i="213"/>
  <c r="AZ444" i="213"/>
  <c r="AZ369" i="213"/>
  <c r="BB167" i="213"/>
  <c r="BB394" i="213"/>
  <c r="AZ16" i="213"/>
  <c r="AZ142" i="213"/>
  <c r="AZ212" i="213"/>
  <c r="AZ378" i="213"/>
  <c r="AZ448" i="213"/>
  <c r="BB386" i="213"/>
  <c r="BB193" i="213"/>
  <c r="BB410" i="213"/>
  <c r="BB26" i="213"/>
  <c r="BB49" i="213"/>
  <c r="BB188" i="213"/>
  <c r="BB491" i="213"/>
  <c r="AZ78" i="213"/>
  <c r="AZ120" i="213"/>
  <c r="AZ345" i="213"/>
  <c r="AZ387" i="213"/>
  <c r="AZ428" i="213"/>
  <c r="AZ250" i="213"/>
  <c r="BB228" i="213"/>
  <c r="BB391" i="213"/>
  <c r="AZ161" i="213"/>
  <c r="AZ227" i="213"/>
  <c r="AZ381" i="213"/>
  <c r="AZ393" i="213"/>
  <c r="AZ459" i="213"/>
  <c r="AZ491" i="213"/>
  <c r="BB378" i="213"/>
  <c r="BB42" i="213"/>
  <c r="AZ137" i="213"/>
  <c r="AZ141" i="213"/>
  <c r="AZ255" i="213"/>
  <c r="AZ388" i="213"/>
  <c r="BB206" i="213"/>
  <c r="BB303" i="213"/>
  <c r="AZ75" i="213"/>
  <c r="AZ240" i="213"/>
  <c r="AZ339" i="213"/>
  <c r="AZ422" i="213"/>
  <c r="AZ500" i="213"/>
  <c r="BB129" i="213"/>
  <c r="BB365" i="213"/>
  <c r="AZ349" i="213"/>
  <c r="BB297" i="213"/>
  <c r="AZ39" i="213"/>
  <c r="AZ425" i="213"/>
  <c r="BB162" i="213"/>
  <c r="BB359" i="213"/>
  <c r="BB475" i="213"/>
  <c r="AZ51" i="213"/>
  <c r="BB381" i="213"/>
  <c r="AZ462" i="213"/>
  <c r="BB139" i="213"/>
  <c r="BB369" i="213"/>
  <c r="BB265" i="213"/>
  <c r="BB336" i="213"/>
  <c r="BB189" i="213"/>
  <c r="BB383" i="213"/>
  <c r="BB69" i="213"/>
  <c r="BB199" i="213"/>
  <c r="BB54" i="213"/>
  <c r="BB512" i="213"/>
  <c r="BB38" i="213"/>
  <c r="BB510" i="213"/>
  <c r="BB447" i="213"/>
  <c r="AZ318" i="213"/>
  <c r="BB106" i="213"/>
  <c r="BB330" i="213"/>
  <c r="BB86" i="213"/>
  <c r="AZ59" i="213"/>
  <c r="AZ330" i="213"/>
  <c r="AZ372" i="213"/>
  <c r="AZ14" i="213"/>
  <c r="BB230" i="213"/>
  <c r="BB490" i="213"/>
  <c r="BB216" i="213"/>
  <c r="BB393" i="213"/>
  <c r="AZ356" i="213"/>
  <c r="BB152" i="213"/>
  <c r="BB273" i="213"/>
  <c r="BB414" i="213"/>
  <c r="BB82" i="213"/>
  <c r="AZ118" i="213"/>
  <c r="AZ280" i="213"/>
  <c r="AZ382" i="213"/>
  <c r="BB155" i="213"/>
  <c r="BB255" i="213"/>
  <c r="BB502" i="213"/>
  <c r="AZ122" i="213"/>
  <c r="AZ135" i="213"/>
  <c r="AZ237" i="213"/>
  <c r="AZ377" i="213"/>
  <c r="BB253" i="213"/>
  <c r="BB398" i="213"/>
  <c r="AZ48" i="213"/>
  <c r="BB331" i="213"/>
  <c r="AZ415" i="213"/>
  <c r="AZ496" i="213"/>
  <c r="BB119" i="213"/>
  <c r="BB358" i="213"/>
  <c r="AZ77" i="213"/>
  <c r="AZ183" i="213"/>
  <c r="AZ479" i="213"/>
  <c r="AZ457" i="213"/>
  <c r="BB140" i="213"/>
  <c r="BB460" i="213"/>
  <c r="AZ129" i="213"/>
  <c r="AZ179" i="213"/>
  <c r="AZ189" i="213"/>
  <c r="AZ257" i="213"/>
  <c r="AZ355" i="213"/>
  <c r="AZ510" i="213"/>
  <c r="BB382" i="213"/>
  <c r="AZ278" i="213"/>
  <c r="AZ254" i="213"/>
  <c r="AZ478" i="213"/>
  <c r="AZ501" i="213"/>
  <c r="BB108" i="213"/>
  <c r="BB364" i="213"/>
  <c r="BB455" i="213"/>
  <c r="AZ104" i="213"/>
  <c r="AZ201" i="213"/>
  <c r="AZ207" i="213"/>
  <c r="AZ306" i="213"/>
  <c r="AZ375" i="213"/>
  <c r="AZ22" i="213"/>
  <c r="BB445" i="213"/>
  <c r="AZ42" i="213"/>
  <c r="AZ175" i="213"/>
  <c r="AZ155" i="213"/>
  <c r="AZ260" i="213"/>
  <c r="AZ309" i="213"/>
  <c r="BB441" i="213"/>
  <c r="BB196" i="213"/>
  <c r="BB44" i="213"/>
  <c r="BB353" i="213"/>
  <c r="BB21" i="213"/>
  <c r="BB241" i="213"/>
  <c r="BB457" i="213"/>
  <c r="BB104" i="213"/>
  <c r="BB99" i="213"/>
  <c r="BB192" i="213"/>
  <c r="BB46" i="213"/>
  <c r="BB85" i="213"/>
  <c r="BB471" i="213"/>
  <c r="BB437" i="213"/>
  <c r="BB191" i="213"/>
  <c r="BB350" i="213"/>
  <c r="AZ131" i="213"/>
  <c r="AZ112" i="213"/>
  <c r="AZ242" i="213"/>
  <c r="AZ218" i="213"/>
  <c r="AZ314" i="213"/>
  <c r="AZ383" i="213"/>
  <c r="BB260" i="213"/>
  <c r="BB467" i="213"/>
  <c r="AZ36" i="213"/>
  <c r="AZ64" i="213"/>
  <c r="AZ216" i="213"/>
  <c r="AZ273" i="213"/>
  <c r="AZ323" i="213"/>
  <c r="AZ493" i="213"/>
  <c r="BB73" i="213"/>
  <c r="BB291" i="213"/>
  <c r="BB425" i="213"/>
  <c r="AZ32" i="213"/>
  <c r="AZ68" i="213"/>
  <c r="AZ277" i="213"/>
  <c r="AZ327" i="213"/>
  <c r="AZ497" i="213"/>
  <c r="BB236" i="213"/>
  <c r="BB299" i="213"/>
  <c r="BB427" i="213"/>
  <c r="BB74" i="213"/>
  <c r="AZ364" i="213"/>
  <c r="BB81" i="213"/>
  <c r="BB281" i="213"/>
  <c r="BB466" i="213"/>
  <c r="AZ407" i="213"/>
  <c r="AZ485" i="213"/>
  <c r="AZ67" i="213"/>
  <c r="BB200" i="213"/>
  <c r="BB505" i="213"/>
  <c r="AZ17" i="213"/>
  <c r="AZ83" i="213"/>
  <c r="AZ304" i="213"/>
  <c r="AZ292" i="213"/>
  <c r="AZ342" i="213"/>
  <c r="AZ512" i="213"/>
  <c r="AZ403" i="213"/>
  <c r="BB285" i="213"/>
  <c r="AZ56" i="213"/>
  <c r="AZ73" i="213"/>
  <c r="AZ180" i="213"/>
  <c r="AZ392" i="213"/>
  <c r="AZ475" i="213"/>
  <c r="AZ450" i="213"/>
  <c r="BB134" i="213"/>
  <c r="BB314" i="213"/>
  <c r="AZ38" i="213"/>
  <c r="AZ248" i="213"/>
  <c r="AZ341" i="213"/>
  <c r="BB92" i="213"/>
  <c r="BB442" i="213"/>
  <c r="AZ421" i="213"/>
  <c r="BB324" i="213"/>
  <c r="BB59" i="213"/>
  <c r="AZ49" i="213"/>
  <c r="AZ488" i="213"/>
  <c r="BB154" i="213"/>
  <c r="BB315" i="213"/>
  <c r="BB508" i="213"/>
  <c r="AZ458" i="213"/>
  <c r="BB456" i="213"/>
  <c r="AZ441" i="213"/>
  <c r="AZ519" i="213"/>
  <c r="BB290" i="213"/>
  <c r="BB243" i="213"/>
  <c r="BB93" i="213"/>
  <c r="BB366" i="213"/>
  <c r="BB71" i="213"/>
  <c r="BB207" i="213"/>
  <c r="BB423" i="213"/>
  <c r="BB194" i="213"/>
  <c r="BB95" i="213"/>
  <c r="BB327" i="213"/>
  <c r="BB109" i="213"/>
  <c r="BB292" i="213"/>
  <c r="BB78" i="213"/>
  <c r="BB250" i="213"/>
  <c r="AZ199" i="213"/>
  <c r="BB286" i="213"/>
  <c r="BB448" i="213"/>
  <c r="AZ466" i="213"/>
  <c r="BB214" i="213"/>
  <c r="BB263" i="213"/>
  <c r="BB520" i="213"/>
  <c r="AZ71" i="213"/>
  <c r="BB296" i="213"/>
  <c r="BB396" i="213"/>
  <c r="AZ244" i="213"/>
  <c r="BB143" i="213"/>
  <c r="BB252" i="213"/>
  <c r="BB399" i="213"/>
  <c r="BB97" i="213"/>
  <c r="AZ145" i="213"/>
  <c r="AZ219" i="213"/>
  <c r="AZ281" i="213"/>
  <c r="AZ331" i="213"/>
  <c r="BB157" i="213"/>
  <c r="BB278" i="213"/>
  <c r="AZ65" i="213"/>
  <c r="AZ235" i="213"/>
  <c r="AZ172" i="213"/>
  <c r="AZ464" i="213"/>
  <c r="AZ442" i="213"/>
  <c r="BB277" i="213"/>
  <c r="BB486" i="213"/>
  <c r="BB417" i="213"/>
  <c r="AZ328" i="213"/>
  <c r="BB120" i="213"/>
  <c r="BB344" i="213"/>
  <c r="AZ121" i="213"/>
  <c r="AZ185" i="213"/>
  <c r="AZ236" i="213"/>
  <c r="AZ348" i="213"/>
  <c r="AZ506" i="213"/>
  <c r="BB91" i="213"/>
  <c r="BB404" i="213"/>
  <c r="BB29" i="213"/>
  <c r="AZ274" i="213"/>
  <c r="AZ241" i="213"/>
  <c r="AZ247" i="213"/>
  <c r="AZ474" i="213"/>
  <c r="AZ452" i="213"/>
  <c r="BB380" i="213"/>
  <c r="AZ98" i="213"/>
  <c r="AZ289" i="213"/>
  <c r="AZ311" i="213"/>
  <c r="AZ505" i="213"/>
  <c r="AZ420" i="213"/>
  <c r="BB103" i="213"/>
  <c r="BB403" i="213"/>
  <c r="BB496" i="213"/>
  <c r="AZ166" i="213"/>
  <c r="AZ297" i="213"/>
  <c r="AZ246" i="213"/>
  <c r="AZ305" i="213"/>
  <c r="BB112" i="213"/>
  <c r="BB479" i="213"/>
  <c r="AZ119" i="213"/>
  <c r="AZ99" i="213"/>
  <c r="AZ238" i="213"/>
  <c r="AZ202" i="213"/>
  <c r="AZ397" i="213"/>
  <c r="AZ498" i="213"/>
  <c r="AZ472" i="213"/>
  <c r="BB373" i="213"/>
  <c r="BB308" i="213"/>
  <c r="BB84" i="213"/>
  <c r="BB306" i="213"/>
  <c r="BB41" i="213"/>
  <c r="BB246" i="213"/>
  <c r="BB376" i="213"/>
  <c r="BB349" i="213"/>
  <c r="BB116" i="213"/>
  <c r="BB450" i="213"/>
  <c r="BB235" i="213"/>
  <c r="BB482" i="213"/>
  <c r="BB166" i="213"/>
  <c r="BB233" i="213"/>
  <c r="BB209" i="213"/>
  <c r="BB416" i="213"/>
  <c r="AZ19" i="213"/>
  <c r="AZ125" i="213"/>
  <c r="AZ160" i="213"/>
  <c r="AZ263" i="213"/>
  <c r="AZ313" i="213"/>
  <c r="BB122" i="213"/>
  <c r="BB387" i="213"/>
  <c r="BB511" i="213"/>
  <c r="AZ117" i="213"/>
  <c r="AZ413" i="213"/>
  <c r="BB237" i="213"/>
  <c r="BB480" i="213"/>
  <c r="AZ190" i="213"/>
  <c r="AZ417" i="213"/>
  <c r="BB148" i="213"/>
  <c r="BB279" i="213"/>
  <c r="BB465" i="213"/>
  <c r="BB160" i="213"/>
  <c r="BB176" i="213"/>
  <c r="BB338" i="213"/>
  <c r="AZ165" i="213"/>
  <c r="AZ354" i="213"/>
  <c r="BB47" i="213"/>
  <c r="BB282" i="213"/>
  <c r="BB473" i="213"/>
  <c r="AZ81" i="213"/>
  <c r="AZ127" i="213"/>
  <c r="AZ184" i="213"/>
  <c r="AZ287" i="213"/>
  <c r="AZ228" i="213"/>
  <c r="BB439" i="213"/>
  <c r="AZ159" i="213"/>
  <c r="AZ178" i="213"/>
  <c r="AZ229" i="213"/>
  <c r="AZ344" i="213"/>
  <c r="AZ503" i="213"/>
  <c r="BB242" i="213"/>
  <c r="BB446" i="213"/>
  <c r="BB36" i="213"/>
  <c r="AZ418" i="213"/>
  <c r="BB251" i="213"/>
  <c r="BB406" i="213"/>
  <c r="BB32" i="213"/>
  <c r="AZ399" i="213"/>
  <c r="BB371" i="213"/>
  <c r="AZ47" i="213"/>
  <c r="AZ357" i="213"/>
  <c r="BB145" i="213"/>
  <c r="BB332" i="213"/>
  <c r="AZ27" i="213"/>
  <c r="AZ434" i="213"/>
  <c r="AZ515" i="213"/>
  <c r="BB276" i="213"/>
  <c r="BB459" i="213"/>
  <c r="BB163" i="213"/>
  <c r="BB302" i="213"/>
  <c r="BB83" i="213"/>
  <c r="BB347" i="213"/>
  <c r="BB100" i="213"/>
  <c r="BB195" i="213"/>
  <c r="BB432" i="213"/>
  <c r="BB211" i="213"/>
  <c r="BB367" i="213"/>
  <c r="BB318" i="213"/>
  <c r="BB390" i="213"/>
  <c r="BB33" i="213"/>
  <c r="BB219" i="213"/>
  <c r="BB22" i="213"/>
  <c r="BB90" i="213"/>
  <c r="BB259" i="213"/>
  <c r="BB388" i="213"/>
  <c r="AZ445" i="213"/>
  <c r="AZ427" i="213"/>
  <c r="BB125" i="213"/>
  <c r="BB340" i="213"/>
  <c r="BB23" i="213"/>
  <c r="AZ66" i="213"/>
  <c r="AZ162" i="213"/>
  <c r="AZ358" i="213"/>
  <c r="AZ376" i="213"/>
  <c r="BB126" i="213"/>
  <c r="BB272" i="213"/>
  <c r="BB494" i="213"/>
  <c r="AZ70" i="213"/>
  <c r="AZ169" i="213"/>
  <c r="AZ366" i="213"/>
  <c r="AZ380" i="213"/>
  <c r="BB159" i="213"/>
  <c r="BB274" i="213"/>
  <c r="BB484" i="213"/>
  <c r="AZ25" i="213"/>
  <c r="AZ72" i="213"/>
  <c r="AZ173" i="213"/>
  <c r="BB173" i="213"/>
  <c r="BB372" i="213"/>
  <c r="AZ82" i="213"/>
  <c r="AZ128" i="213"/>
  <c r="AZ170" i="213"/>
  <c r="AZ221" i="213"/>
  <c r="AZ336" i="213"/>
  <c r="AZ495" i="213"/>
  <c r="BB210" i="213"/>
  <c r="BB346" i="213"/>
  <c r="AZ90" i="213"/>
  <c r="AZ391" i="213"/>
  <c r="AZ432" i="213"/>
  <c r="BB444" i="213"/>
  <c r="AZ52" i="213"/>
  <c r="AZ414" i="213"/>
  <c r="BB245" i="213"/>
  <c r="BB449" i="213"/>
  <c r="BB94" i="213"/>
  <c r="AZ186" i="213"/>
  <c r="AZ234" i="213"/>
  <c r="AZ467" i="213"/>
  <c r="BB269" i="213"/>
  <c r="BB469" i="213"/>
  <c r="AZ95" i="213"/>
  <c r="AZ275" i="213"/>
  <c r="AZ307" i="213"/>
  <c r="AZ353" i="213"/>
  <c r="AZ471" i="213"/>
  <c r="BB217" i="213"/>
  <c r="BB464" i="213"/>
  <c r="AZ100" i="213"/>
  <c r="AZ194" i="213"/>
  <c r="AZ203" i="213"/>
  <c r="AZ302" i="213"/>
  <c r="BB352" i="213"/>
  <c r="BB98" i="213"/>
  <c r="BB389" i="213"/>
  <c r="AZ92" i="213"/>
  <c r="AZ319" i="213"/>
  <c r="AZ195" i="213"/>
  <c r="AZ396" i="213"/>
  <c r="AZ494" i="213"/>
  <c r="AZ469" i="213"/>
  <c r="BB205" i="213"/>
  <c r="BB500" i="213"/>
  <c r="AZ31" i="213"/>
  <c r="AZ133" i="213"/>
  <c r="AZ200" i="213"/>
  <c r="AZ290" i="213"/>
  <c r="AZ367" i="213"/>
  <c r="BB409" i="213"/>
  <c r="AZ103" i="213"/>
  <c r="AZ116" i="213"/>
  <c r="BB88" i="213"/>
  <c r="BB180" i="213"/>
  <c r="AZ138" i="213"/>
  <c r="BB267" i="213"/>
  <c r="AZ321" i="213"/>
  <c r="BB363" i="213"/>
  <c r="BB43" i="213"/>
  <c r="AZ423" i="213"/>
  <c r="BB375" i="213"/>
  <c r="AZ337" i="213"/>
  <c r="AZ231" i="213"/>
  <c r="AZ424" i="213"/>
  <c r="BB411" i="213"/>
  <c r="AZ451" i="213"/>
  <c r="AZ157" i="213"/>
  <c r="AZ86" i="213"/>
  <c r="BB161" i="213"/>
  <c r="AZ226" i="213"/>
  <c r="BB328" i="213"/>
  <c r="AZ134" i="213"/>
  <c r="BB212" i="213"/>
  <c r="AZ115" i="213"/>
  <c r="AZ394" i="213"/>
  <c r="BB498" i="213"/>
  <c r="AZ243" i="213"/>
  <c r="BB517" i="213"/>
  <c r="AZ252" i="213"/>
  <c r="AZ167" i="213"/>
  <c r="BB271" i="213"/>
  <c r="AZ371" i="213"/>
  <c r="AZ105" i="213"/>
  <c r="AZ390" i="213"/>
  <c r="BB225" i="213"/>
  <c r="BB221" i="213"/>
  <c r="BB435" i="213"/>
  <c r="AZ114" i="213"/>
  <c r="BB354" i="213"/>
  <c r="AZ126" i="213"/>
  <c r="BB270" i="213"/>
  <c r="AZ384" i="213"/>
  <c r="BB229" i="213"/>
  <c r="BB433" i="213"/>
  <c r="AZ239" i="213"/>
  <c r="AZ97" i="213"/>
  <c r="BB474" i="213"/>
  <c r="AZ123" i="213"/>
  <c r="AZ406" i="213"/>
  <c r="BB506" i="213"/>
  <c r="AZ463" i="213"/>
  <c r="BB65" i="213"/>
  <c r="AZ44" i="213"/>
  <c r="AZ433" i="213"/>
  <c r="AZ176" i="212"/>
  <c r="AZ97" i="212"/>
  <c r="BB36" i="212"/>
  <c r="BB51" i="212"/>
  <c r="AZ146" i="212"/>
  <c r="BB44" i="212"/>
  <c r="AZ63" i="212"/>
  <c r="BB48" i="212"/>
  <c r="BB330" i="212"/>
  <c r="BB418" i="212"/>
  <c r="BB131" i="212"/>
  <c r="BB126" i="212"/>
  <c r="BB58" i="212"/>
  <c r="BB488" i="212"/>
  <c r="AZ72" i="212"/>
  <c r="AZ200" i="212"/>
  <c r="AZ478" i="212"/>
  <c r="BB221" i="212"/>
  <c r="BB441" i="212"/>
  <c r="AZ220" i="212"/>
  <c r="BB403" i="212"/>
  <c r="BB153" i="212"/>
  <c r="BB331" i="212"/>
  <c r="BB519" i="212"/>
  <c r="AZ103" i="212"/>
  <c r="AZ235" i="212"/>
  <c r="AZ273" i="212"/>
  <c r="AZ403" i="212"/>
  <c r="BB175" i="212"/>
  <c r="BB432" i="212"/>
  <c r="BB71" i="212"/>
  <c r="AZ93" i="212"/>
  <c r="AZ163" i="212"/>
  <c r="AZ447" i="212"/>
  <c r="BB90" i="212"/>
  <c r="BB241" i="212"/>
  <c r="BB468" i="212"/>
  <c r="AZ257" i="212"/>
  <c r="AZ20" i="212"/>
  <c r="AZ109" i="212"/>
  <c r="AZ272" i="212"/>
  <c r="AZ305" i="212"/>
  <c r="AZ444" i="212"/>
  <c r="BB60" i="212"/>
  <c r="BB187" i="212"/>
  <c r="BB392" i="212"/>
  <c r="AZ186" i="212"/>
  <c r="AZ211" i="212"/>
  <c r="AZ252" i="212"/>
  <c r="AZ509" i="212"/>
  <c r="AZ503" i="212"/>
  <c r="BB69" i="212"/>
  <c r="BB235" i="212"/>
  <c r="BB465" i="212"/>
  <c r="AZ216" i="212"/>
  <c r="BB366" i="212"/>
  <c r="AZ170" i="212"/>
  <c r="AZ261" i="212"/>
  <c r="AZ341" i="212"/>
  <c r="BB437" i="212"/>
  <c r="BB202" i="212"/>
  <c r="BB396" i="212"/>
  <c r="BB115" i="212"/>
  <c r="BB128" i="212"/>
  <c r="BB19" i="212"/>
  <c r="BB39" i="212"/>
  <c r="AZ39" i="212"/>
  <c r="AZ187" i="212"/>
  <c r="AZ358" i="212"/>
  <c r="AZ373" i="212"/>
  <c r="AZ100" i="212"/>
  <c r="BB383" i="212"/>
  <c r="BB372" i="212"/>
  <c r="AZ94" i="212"/>
  <c r="AZ389" i="212"/>
  <c r="BB110" i="212"/>
  <c r="BB245" i="212"/>
  <c r="BB315" i="212"/>
  <c r="BB67" i="212"/>
  <c r="BB53" i="212"/>
  <c r="BB70" i="212"/>
  <c r="AZ500" i="212"/>
  <c r="BB134" i="212"/>
  <c r="BB423" i="212"/>
  <c r="AZ30" i="212"/>
  <c r="BB13" i="212"/>
  <c r="AZ107" i="212"/>
  <c r="AZ277" i="212"/>
  <c r="AZ379" i="212"/>
  <c r="AZ35" i="212"/>
  <c r="BB267" i="212"/>
  <c r="BB384" i="212"/>
  <c r="AZ427" i="212"/>
  <c r="AZ206" i="212"/>
  <c r="AZ392" i="212"/>
  <c r="AZ493" i="212"/>
  <c r="AZ32" i="212"/>
  <c r="BB257" i="212"/>
  <c r="BB444" i="212"/>
  <c r="AZ279" i="212"/>
  <c r="AZ165" i="212"/>
  <c r="AZ355" i="212"/>
  <c r="BB145" i="212"/>
  <c r="BB319" i="212"/>
  <c r="BB482" i="212"/>
  <c r="BB369" i="212"/>
  <c r="AZ60" i="212"/>
  <c r="AZ218" i="212"/>
  <c r="AZ513" i="212"/>
  <c r="AZ506" i="212"/>
  <c r="BB195" i="212"/>
  <c r="BB456" i="212"/>
  <c r="AZ212" i="212"/>
  <c r="AZ201" i="212"/>
  <c r="AZ67" i="212"/>
  <c r="AZ222" i="212"/>
  <c r="AZ260" i="212"/>
  <c r="AZ517" i="212"/>
  <c r="AZ510" i="212"/>
  <c r="BB212" i="212"/>
  <c r="BB445" i="212"/>
  <c r="AZ182" i="212"/>
  <c r="BB279" i="212"/>
  <c r="AZ73" i="212"/>
  <c r="AZ243" i="212"/>
  <c r="AZ395" i="212"/>
  <c r="AZ119" i="212"/>
  <c r="BB316" i="212"/>
  <c r="BB483" i="212"/>
  <c r="BB505" i="212"/>
  <c r="BB114" i="212"/>
  <c r="AZ157" i="212"/>
  <c r="AZ204" i="212"/>
  <c r="AZ307" i="212"/>
  <c r="AZ416" i="212"/>
  <c r="AZ112" i="212"/>
  <c r="BB282" i="212"/>
  <c r="BB480" i="212"/>
  <c r="AZ422" i="212"/>
  <c r="BB78" i="212"/>
  <c r="AZ481" i="212"/>
  <c r="BB92" i="212"/>
  <c r="BB140" i="212"/>
  <c r="BB318" i="212"/>
  <c r="BB376" i="212"/>
  <c r="BB21" i="212"/>
  <c r="BB185" i="212"/>
  <c r="BB148" i="212"/>
  <c r="BB93" i="212"/>
  <c r="BB125" i="212"/>
  <c r="AZ361" i="212"/>
  <c r="AZ50" i="212"/>
  <c r="BB209" i="212"/>
  <c r="BB414" i="212"/>
  <c r="AZ301" i="212"/>
  <c r="AZ299" i="212"/>
  <c r="AZ290" i="212"/>
  <c r="AZ429" i="212"/>
  <c r="AZ68" i="212"/>
  <c r="BB152" i="212"/>
  <c r="BB340" i="212"/>
  <c r="AZ38" i="212"/>
  <c r="BB180" i="212"/>
  <c r="AZ13" i="212"/>
  <c r="AZ139" i="212"/>
  <c r="AZ227" i="212"/>
  <c r="AZ438" i="212"/>
  <c r="BB375" i="212"/>
  <c r="BB344" i="212"/>
  <c r="AZ104" i="212"/>
  <c r="BB68" i="212"/>
  <c r="AZ251" i="212"/>
  <c r="AZ507" i="212"/>
  <c r="BB224" i="212"/>
  <c r="BB447" i="212"/>
  <c r="AZ180" i="212"/>
  <c r="AZ270" i="212"/>
  <c r="BB273" i="212"/>
  <c r="BB387" i="212"/>
  <c r="AZ116" i="212"/>
  <c r="AZ404" i="212"/>
  <c r="BB102" i="212"/>
  <c r="BB190" i="212"/>
  <c r="BB341" i="212"/>
  <c r="BB485" i="212"/>
  <c r="AZ25" i="212"/>
  <c r="BB165" i="212"/>
  <c r="BB127" i="212"/>
  <c r="BB298" i="212"/>
  <c r="BB514" i="212"/>
  <c r="BB30" i="212"/>
  <c r="BB139" i="212"/>
  <c r="BB454" i="212"/>
  <c r="BB143" i="212"/>
  <c r="BB360" i="212"/>
  <c r="BB25" i="212"/>
  <c r="AZ314" i="212"/>
  <c r="AZ265" i="212"/>
  <c r="AZ304" i="212"/>
  <c r="AZ432" i="212"/>
  <c r="BB294" i="212"/>
  <c r="BB442" i="212"/>
  <c r="AZ366" i="212"/>
  <c r="BB87" i="212"/>
  <c r="AZ209" i="212"/>
  <c r="AZ191" i="212"/>
  <c r="AZ371" i="212"/>
  <c r="AZ377" i="212"/>
  <c r="AZ482" i="212"/>
  <c r="BB173" i="212"/>
  <c r="BB393" i="212"/>
  <c r="BB287" i="212"/>
  <c r="AZ353" i="212"/>
  <c r="AZ434" i="212"/>
  <c r="BB177" i="212"/>
  <c r="BB397" i="212"/>
  <c r="AZ471" i="212"/>
  <c r="BB258" i="212"/>
  <c r="AZ145" i="212"/>
  <c r="AZ231" i="212"/>
  <c r="AZ349" i="212"/>
  <c r="AZ441" i="212"/>
  <c r="AZ442" i="212"/>
  <c r="BB118" i="212"/>
  <c r="BB288" i="212"/>
  <c r="BB457" i="212"/>
  <c r="BB205" i="212"/>
  <c r="AZ89" i="212"/>
  <c r="AZ168" i="212"/>
  <c r="AZ233" i="212"/>
  <c r="AZ380" i="212"/>
  <c r="BB65" i="212"/>
  <c r="BB228" i="212"/>
  <c r="BB421" i="212"/>
  <c r="AZ357" i="212"/>
  <c r="AZ16" i="212"/>
  <c r="AZ295" i="212"/>
  <c r="AZ309" i="212"/>
  <c r="AZ448" i="212"/>
  <c r="AZ110" i="212"/>
  <c r="BB197" i="212"/>
  <c r="BB310" i="212"/>
  <c r="AZ194" i="212"/>
  <c r="BB101" i="212"/>
  <c r="AZ320" i="212"/>
  <c r="BB112" i="212"/>
  <c r="BB269" i="212"/>
  <c r="BB394" i="212"/>
  <c r="BB227" i="212"/>
  <c r="BB27" i="212"/>
  <c r="BB103" i="212"/>
  <c r="BB119" i="212"/>
  <c r="BB491" i="212"/>
  <c r="BB37" i="212"/>
  <c r="AZ92" i="212"/>
  <c r="AZ224" i="212"/>
  <c r="AZ262" i="212"/>
  <c r="BB142" i="212"/>
  <c r="BB307" i="212"/>
  <c r="BB495" i="212"/>
  <c r="AZ474" i="212"/>
  <c r="BB24" i="212"/>
  <c r="BB244" i="212"/>
  <c r="BB473" i="212"/>
  <c r="AZ41" i="212"/>
  <c r="BB438" i="212"/>
  <c r="AZ153" i="212"/>
  <c r="AZ196" i="212"/>
  <c r="AZ237" i="212"/>
  <c r="AZ340" i="212"/>
  <c r="AZ494" i="212"/>
  <c r="AZ491" i="212"/>
  <c r="BB239" i="212"/>
  <c r="BB407" i="212"/>
  <c r="BB458" i="212"/>
  <c r="AZ143" i="212"/>
  <c r="BB194" i="212"/>
  <c r="BB323" i="212"/>
  <c r="BB506" i="212"/>
  <c r="BB508" i="212"/>
  <c r="AZ345" i="212"/>
  <c r="AZ451" i="212"/>
  <c r="BB208" i="212"/>
  <c r="BB290" i="212"/>
  <c r="BB461" i="212"/>
  <c r="BB14" i="212"/>
  <c r="AZ137" i="212"/>
  <c r="AZ396" i="212"/>
  <c r="AZ497" i="212"/>
  <c r="BB193" i="212"/>
  <c r="BB325" i="212"/>
  <c r="AZ183" i="212"/>
  <c r="BB59" i="212"/>
  <c r="AZ120" i="212"/>
  <c r="BB88" i="212"/>
  <c r="BB223" i="212"/>
  <c r="BB422" i="212"/>
  <c r="BB31" i="212"/>
  <c r="BB284" i="212"/>
  <c r="BB54" i="212"/>
  <c r="BB91" i="212"/>
  <c r="BB216" i="212"/>
  <c r="BB74" i="212"/>
  <c r="AZ417" i="212"/>
  <c r="AZ492" i="212"/>
  <c r="BB150" i="212"/>
  <c r="BB291" i="212"/>
  <c r="BB502" i="212"/>
  <c r="BB34" i="212"/>
  <c r="AZ133" i="212"/>
  <c r="AZ365" i="212"/>
  <c r="AZ174" i="212"/>
  <c r="BB225" i="212"/>
  <c r="BB377" i="212"/>
  <c r="AZ56" i="212"/>
  <c r="BB304" i="212"/>
  <c r="BB462" i="212"/>
  <c r="AZ31" i="212"/>
  <c r="BB168" i="212"/>
  <c r="AZ175" i="212"/>
  <c r="AZ203" i="212"/>
  <c r="AZ241" i="212"/>
  <c r="AZ344" i="212"/>
  <c r="AZ498" i="212"/>
  <c r="AZ495" i="212"/>
  <c r="BB167" i="212"/>
  <c r="BB302" i="212"/>
  <c r="BB517" i="212"/>
  <c r="BB301" i="212"/>
  <c r="AZ280" i="212"/>
  <c r="AZ111" i="212"/>
  <c r="AZ281" i="212"/>
  <c r="AZ383" i="212"/>
  <c r="BB170" i="212"/>
  <c r="BB338" i="212"/>
  <c r="BB510" i="212"/>
  <c r="BB141" i="212"/>
  <c r="AZ210" i="212"/>
  <c r="AZ274" i="212"/>
  <c r="AZ55" i="212"/>
  <c r="BB171" i="212"/>
  <c r="BB390" i="212"/>
  <c r="BB15" i="212"/>
  <c r="AZ80" i="212"/>
  <c r="BB297" i="212"/>
  <c r="BB272" i="212"/>
  <c r="BB479" i="212"/>
  <c r="BB17" i="212"/>
  <c r="BB107" i="212"/>
  <c r="BB35" i="212"/>
  <c r="AZ125" i="212"/>
  <c r="AZ21" i="212"/>
  <c r="AZ219" i="212"/>
  <c r="AZ431" i="212"/>
  <c r="BB231" i="212"/>
  <c r="BB343" i="212"/>
  <c r="BB512" i="212"/>
  <c r="AZ98" i="212"/>
  <c r="AZ29" i="212"/>
  <c r="AZ287" i="212"/>
  <c r="AZ308" i="212"/>
  <c r="AZ439" i="212"/>
  <c r="BB238" i="212"/>
  <c r="BB449" i="212"/>
  <c r="BB42" i="212"/>
  <c r="AZ393" i="212"/>
  <c r="BB108" i="212"/>
  <c r="BB229" i="212"/>
  <c r="BB380" i="212"/>
  <c r="BB199" i="212"/>
  <c r="BB178" i="212"/>
  <c r="BB313" i="212"/>
  <c r="BB477" i="212"/>
  <c r="BB105" i="212"/>
  <c r="BB66" i="212"/>
  <c r="AZ259" i="212"/>
  <c r="AZ511" i="212"/>
  <c r="BB186" i="212"/>
  <c r="BB306" i="212"/>
  <c r="BB478" i="212"/>
  <c r="BB286" i="212"/>
  <c r="AZ85" i="212"/>
  <c r="AZ58" i="212"/>
  <c r="AZ339" i="212"/>
  <c r="AZ384" i="212"/>
  <c r="BB270" i="212"/>
  <c r="BB408" i="212"/>
  <c r="AZ166" i="212"/>
  <c r="AZ214" i="212"/>
  <c r="AZ278" i="212"/>
  <c r="BB151" i="212"/>
  <c r="BB411" i="212"/>
  <c r="BB518" i="212"/>
  <c r="BB335" i="212"/>
  <c r="AZ127" i="212"/>
  <c r="AZ193" i="212"/>
  <c r="AZ217" i="212"/>
  <c r="AZ282" i="212"/>
  <c r="AZ415" i="212"/>
  <c r="BB129" i="212"/>
  <c r="BB329" i="212"/>
  <c r="BB452" i="212"/>
  <c r="BB50" i="212"/>
  <c r="BB43" i="212"/>
  <c r="BB420" i="212"/>
  <c r="AZ197" i="212"/>
  <c r="AZ242" i="212"/>
  <c r="AZ330" i="212"/>
  <c r="AZ426" i="212"/>
  <c r="BB149" i="212"/>
  <c r="BB311" i="212"/>
  <c r="BB515" i="212"/>
  <c r="AZ99" i="212"/>
  <c r="AZ228" i="212"/>
  <c r="AZ269" i="212"/>
  <c r="AZ74" i="212"/>
  <c r="BB213" i="212"/>
  <c r="BB434" i="212"/>
  <c r="AZ88" i="212"/>
  <c r="BB109" i="212"/>
  <c r="AZ101" i="212"/>
  <c r="AZ327" i="212"/>
  <c r="AZ294" i="212"/>
  <c r="AZ433" i="212"/>
  <c r="BB246" i="212"/>
  <c r="BB439" i="212"/>
  <c r="AZ184" i="212"/>
  <c r="BB83" i="212"/>
  <c r="AZ397" i="212"/>
  <c r="BB106" i="212"/>
  <c r="BB161" i="212"/>
  <c r="BB342" i="212"/>
  <c r="BB75" i="212"/>
  <c r="BB81" i="212"/>
  <c r="AZ150" i="212"/>
  <c r="AZ234" i="212"/>
  <c r="AZ323" i="212"/>
  <c r="AZ445" i="212"/>
  <c r="AZ446" i="212"/>
  <c r="BB182" i="212"/>
  <c r="BB322" i="212"/>
  <c r="BB481" i="212"/>
  <c r="BB382" i="212"/>
  <c r="AZ171" i="212"/>
  <c r="AZ306" i="212"/>
  <c r="AZ458" i="212"/>
  <c r="BB192" i="212"/>
  <c r="BB359" i="212"/>
  <c r="AZ12" i="212"/>
  <c r="AZ378" i="212"/>
  <c r="AZ65" i="212"/>
  <c r="AZ364" i="212"/>
  <c r="AZ387" i="212"/>
  <c r="BB56" i="212"/>
  <c r="BB328" i="212"/>
  <c r="BB501" i="212"/>
  <c r="BB84" i="212"/>
  <c r="BB471" i="212"/>
  <c r="BB179" i="212"/>
  <c r="AZ360" i="212"/>
  <c r="BB89" i="212"/>
  <c r="AZ141" i="212"/>
  <c r="AZ188" i="212"/>
  <c r="AZ319" i="212"/>
  <c r="AZ333" i="212"/>
  <c r="AZ483" i="212"/>
  <c r="AZ480" i="212"/>
  <c r="BB274" i="212"/>
  <c r="BB336" i="212"/>
  <c r="AZ48" i="212"/>
  <c r="BB217" i="212"/>
  <c r="BB72" i="212"/>
  <c r="AZ420" i="212"/>
  <c r="AZ496" i="212"/>
  <c r="BB94" i="212"/>
  <c r="BB256" i="212"/>
  <c r="BB446" i="212"/>
  <c r="BB20" i="212"/>
  <c r="AZ134" i="212"/>
  <c r="AZ195" i="212"/>
  <c r="AZ316" i="212"/>
  <c r="AZ381" i="212"/>
  <c r="AZ486" i="212"/>
  <c r="AZ70" i="212"/>
  <c r="BB220" i="212"/>
  <c r="BB450" i="212"/>
  <c r="BB16" i="212"/>
  <c r="AZ105" i="212"/>
  <c r="AZ268" i="212"/>
  <c r="AZ298" i="212"/>
  <c r="AZ440" i="212"/>
  <c r="AZ64" i="212"/>
  <c r="BB189" i="212"/>
  <c r="BB333" i="212"/>
  <c r="BB23" i="212"/>
  <c r="AZ151" i="212"/>
  <c r="BB146" i="212"/>
  <c r="BB345" i="212"/>
  <c r="AZ23" i="212"/>
  <c r="BB511" i="212"/>
  <c r="AZ118" i="212"/>
  <c r="AZ288" i="212"/>
  <c r="AZ390" i="212"/>
  <c r="AZ123" i="212"/>
  <c r="BB263" i="212"/>
  <c r="BB413" i="212"/>
  <c r="AZ81" i="212"/>
  <c r="AZ238" i="212"/>
  <c r="AZ462" i="212"/>
  <c r="BB200" i="212"/>
  <c r="BB352" i="212"/>
  <c r="AZ246" i="212"/>
  <c r="AZ466" i="212"/>
  <c r="BB251" i="212"/>
  <c r="BB466" i="212"/>
  <c r="AZ264" i="212"/>
  <c r="AZ367" i="212"/>
  <c r="BB327" i="212"/>
  <c r="BB354" i="212"/>
  <c r="AZ315" i="212"/>
  <c r="BB163" i="212"/>
  <c r="AZ144" i="212"/>
  <c r="AZ244" i="212"/>
  <c r="BB211" i="212"/>
  <c r="BB358" i="212"/>
  <c r="AZ354" i="212"/>
  <c r="AZ467" i="212"/>
  <c r="BB18" i="212"/>
  <c r="BB218" i="212"/>
  <c r="BB116" i="212"/>
  <c r="BB381" i="212"/>
  <c r="BB496" i="212"/>
  <c r="BB137" i="212"/>
  <c r="BB136" i="212"/>
  <c r="BB46" i="212"/>
  <c r="AZ36" i="212"/>
  <c r="BB169" i="212"/>
  <c r="BB389" i="212"/>
  <c r="BB371" i="212"/>
  <c r="AZ17" i="212"/>
  <c r="AZ135" i="212"/>
  <c r="AZ223" i="212"/>
  <c r="AZ435" i="212"/>
  <c r="AZ43" i="212"/>
  <c r="BB309" i="212"/>
  <c r="BB499" i="212"/>
  <c r="AZ356" i="212"/>
  <c r="AZ87" i="212"/>
  <c r="BB38" i="212"/>
  <c r="BB264" i="212"/>
  <c r="BB503" i="212"/>
  <c r="AZ258" i="212"/>
  <c r="AZ24" i="212"/>
  <c r="AZ161" i="212"/>
  <c r="AZ202" i="212"/>
  <c r="AZ331" i="212"/>
  <c r="AZ388" i="212"/>
  <c r="AZ489" i="212"/>
  <c r="BB425" i="212"/>
  <c r="BB348" i="212"/>
  <c r="AZ27" i="212"/>
  <c r="AZ207" i="212"/>
  <c r="AZ245" i="212"/>
  <c r="AZ348" i="212"/>
  <c r="AZ502" i="212"/>
  <c r="AZ499" i="212"/>
  <c r="BB242" i="212"/>
  <c r="BB475" i="212"/>
  <c r="AZ53" i="212"/>
  <c r="BB64" i="212"/>
  <c r="AZ318" i="212"/>
  <c r="AZ515" i="212"/>
  <c r="BB86" i="212"/>
  <c r="BB191" i="212"/>
  <c r="BB433" i="212"/>
  <c r="AZ19" i="212"/>
  <c r="AZ428" i="212"/>
  <c r="BB166" i="212"/>
  <c r="AZ122" i="212"/>
  <c r="AZ292" i="212"/>
  <c r="AZ394" i="212"/>
  <c r="BB174" i="212"/>
  <c r="BB324" i="212"/>
  <c r="AZ189" i="212"/>
  <c r="AZ52" i="212"/>
  <c r="AZ126" i="212"/>
  <c r="AZ296" i="212"/>
  <c r="AZ398" i="212"/>
  <c r="AZ408" i="212"/>
  <c r="BB82" i="212"/>
  <c r="BB240" i="212"/>
  <c r="BB472" i="212"/>
  <c r="AZ329" i="212"/>
  <c r="AZ128" i="212"/>
  <c r="AZ386" i="212"/>
  <c r="BB26" i="212"/>
  <c r="BB207" i="212"/>
  <c r="BB424" i="212"/>
  <c r="AZ476" i="212"/>
  <c r="AZ42" i="212"/>
  <c r="AZ225" i="212"/>
  <c r="AZ437" i="212"/>
  <c r="AZ516" i="212"/>
  <c r="BB22" i="212"/>
  <c r="BB260" i="212"/>
  <c r="BB426" i="212"/>
  <c r="AZ185" i="212"/>
  <c r="BB49" i="212"/>
  <c r="AZ172" i="212"/>
  <c r="AZ291" i="212"/>
  <c r="AZ362" i="212"/>
  <c r="AZ40" i="212"/>
  <c r="BB285" i="212"/>
  <c r="BB362" i="212"/>
  <c r="BB184" i="212"/>
  <c r="BB353" i="212"/>
  <c r="BB155" i="212"/>
  <c r="BB111" i="212"/>
  <c r="BB122" i="212"/>
  <c r="BB41" i="212"/>
  <c r="AZ90" i="212"/>
  <c r="AZ425" i="212"/>
  <c r="BB226" i="212"/>
  <c r="BB451" i="212"/>
  <c r="AZ86" i="212"/>
  <c r="BB429" i="212"/>
  <c r="AZ347" i="212"/>
  <c r="AZ430" i="212"/>
  <c r="BB295" i="212"/>
  <c r="BB509" i="212"/>
  <c r="AZ160" i="212"/>
  <c r="AZ372" i="212"/>
  <c r="BB176" i="212"/>
  <c r="BB349" i="212"/>
  <c r="BB513" i="212"/>
  <c r="BB247" i="212"/>
  <c r="BB401" i="212"/>
  <c r="AZ83" i="212"/>
  <c r="AZ178" i="212"/>
  <c r="BB188" i="212"/>
  <c r="BB355" i="212"/>
  <c r="AZ167" i="212"/>
  <c r="AZ154" i="212"/>
  <c r="AZ338" i="212"/>
  <c r="AZ449" i="212"/>
  <c r="AZ450" i="212"/>
  <c r="AZ26" i="212"/>
  <c r="BB265" i="212"/>
  <c r="BB391" i="212"/>
  <c r="BB99" i="212"/>
  <c r="BB55" i="212"/>
  <c r="AZ240" i="212"/>
  <c r="AZ519" i="212"/>
  <c r="BB293" i="212"/>
  <c r="BB416" i="212"/>
  <c r="AZ15" i="212"/>
  <c r="AZ132" i="212"/>
  <c r="AZ248" i="212"/>
  <c r="AZ18" i="212"/>
  <c r="BB268" i="212"/>
  <c r="BB489" i="212"/>
  <c r="AZ131" i="212"/>
  <c r="AZ236" i="212"/>
  <c r="AZ337" i="212"/>
  <c r="AZ459" i="212"/>
  <c r="AZ46" i="212"/>
  <c r="BB252" i="212"/>
  <c r="BB406" i="212"/>
  <c r="AZ149" i="212"/>
  <c r="AZ289" i="212"/>
  <c r="AZ102" i="212"/>
  <c r="BB210" i="212"/>
  <c r="BB357" i="212"/>
  <c r="AZ34" i="212"/>
  <c r="AZ229" i="212"/>
  <c r="AZ520" i="212"/>
  <c r="BB214" i="212"/>
  <c r="BB459" i="212"/>
  <c r="BB230" i="212"/>
  <c r="BB132" i="212"/>
  <c r="AZ310" i="212"/>
  <c r="AZ199" i="212"/>
  <c r="AZ401" i="212"/>
  <c r="BB29" i="212"/>
  <c r="AZ256" i="212"/>
  <c r="AZ457" i="212"/>
  <c r="BB379" i="212"/>
  <c r="BB138" i="212"/>
  <c r="BB474" i="212"/>
  <c r="AZ485" i="212"/>
  <c r="AZ326" i="212"/>
  <c r="AZ512" i="212"/>
  <c r="AZ14" i="212"/>
  <c r="BB430" i="212"/>
  <c r="BB412" i="212"/>
  <c r="AZ247" i="212"/>
  <c r="AZ469" i="212"/>
  <c r="BB237" i="212"/>
  <c r="BB490" i="212"/>
  <c r="BB498" i="212"/>
  <c r="AZ293" i="212"/>
  <c r="AZ406" i="212"/>
  <c r="BB305" i="212"/>
  <c r="BB361" i="212"/>
  <c r="AZ114" i="212"/>
  <c r="BB455" i="212"/>
  <c r="BB370" i="212"/>
  <c r="AZ91" i="212"/>
  <c r="AZ276" i="212"/>
  <c r="BB398" i="212"/>
  <c r="BB135" i="212"/>
  <c r="BB104" i="212"/>
  <c r="BB314" i="212"/>
  <c r="BB124" i="212"/>
  <c r="AZ129" i="212"/>
  <c r="AZ162" i="212"/>
  <c r="AZ322" i="212"/>
  <c r="AZ391" i="212"/>
  <c r="AZ461" i="212"/>
  <c r="BB303" i="212"/>
  <c r="BB399" i="212"/>
  <c r="BB261" i="212"/>
  <c r="AZ117" i="212"/>
  <c r="AZ136" i="212"/>
  <c r="AZ324" i="212"/>
  <c r="BB410" i="212"/>
  <c r="AZ284" i="212"/>
  <c r="AZ75" i="212"/>
  <c r="AZ411" i="212"/>
  <c r="BB154" i="212"/>
  <c r="BB497" i="212"/>
  <c r="AZ44" i="212"/>
  <c r="AZ254" i="212"/>
  <c r="AZ472" i="212"/>
  <c r="BB158" i="212"/>
  <c r="BB417" i="212"/>
  <c r="BB77" i="212"/>
  <c r="BB144" i="212"/>
  <c r="BB233" i="212"/>
  <c r="AZ192" i="212"/>
  <c r="BB516" i="212"/>
  <c r="BB299" i="212"/>
  <c r="AZ376" i="212"/>
  <c r="AZ313" i="212"/>
  <c r="BB363" i="212"/>
  <c r="BB308" i="212"/>
  <c r="BB204" i="212"/>
  <c r="BB492" i="212"/>
  <c r="BB443" i="212"/>
  <c r="BB157" i="212"/>
  <c r="BB427" i="212"/>
  <c r="AZ328" i="212"/>
  <c r="AZ468" i="212"/>
  <c r="AZ518" i="212"/>
  <c r="BB262" i="212"/>
  <c r="BB500" i="212"/>
  <c r="AZ213" i="212"/>
  <c r="BB277" i="212"/>
  <c r="BB435" i="212"/>
  <c r="AZ61" i="212"/>
  <c r="AZ82" i="212"/>
  <c r="BB428" i="212"/>
  <c r="BB85" i="212"/>
  <c r="AZ382" i="212"/>
  <c r="BB33" i="212"/>
  <c r="BB520" i="212"/>
  <c r="AZ66" i="212"/>
  <c r="BB255" i="212"/>
  <c r="AZ158" i="212"/>
  <c r="AZ456" i="212"/>
  <c r="AZ22" i="212"/>
  <c r="BB464" i="212"/>
  <c r="BB365" i="212"/>
  <c r="AZ239" i="212"/>
  <c r="BB312" i="212"/>
  <c r="BB61" i="212"/>
  <c r="AZ505" i="212"/>
  <c r="BB47" i="212"/>
  <c r="AZ169" i="212"/>
  <c r="AZ424" i="212"/>
  <c r="AZ473" i="212"/>
  <c r="BB234" i="212"/>
  <c r="BB476" i="212"/>
  <c r="BB95" i="212"/>
  <c r="BB321" i="212"/>
  <c r="BB160" i="212"/>
  <c r="AZ95" i="212"/>
  <c r="AZ152" i="212"/>
  <c r="AZ311" i="212"/>
  <c r="AZ454" i="212"/>
  <c r="AZ142" i="212"/>
  <c r="BB201" i="212"/>
  <c r="BB484" i="212"/>
  <c r="BB52" i="212"/>
  <c r="AZ138" i="212"/>
  <c r="BB100" i="212"/>
  <c r="AZ78" i="212"/>
  <c r="AZ336" i="212"/>
  <c r="BB404" i="212"/>
  <c r="BB400" i="212"/>
  <c r="AZ250" i="212"/>
  <c r="AZ190" i="212"/>
  <c r="AZ335" i="212"/>
  <c r="AZ460" i="212"/>
  <c r="BB98" i="212"/>
  <c r="BB203" i="212"/>
  <c r="AZ205" i="212"/>
  <c r="AZ226" i="212"/>
  <c r="AZ412" i="212"/>
  <c r="BB156" i="212"/>
  <c r="BB493" i="212"/>
  <c r="BB120" i="212"/>
  <c r="AZ321" i="212"/>
  <c r="AZ76" i="212"/>
  <c r="BB276" i="212"/>
  <c r="AZ121" i="212"/>
  <c r="AZ84" i="212"/>
  <c r="AZ208" i="212"/>
  <c r="AZ475" i="212"/>
  <c r="BB271" i="212"/>
  <c r="BB494" i="212"/>
  <c r="AZ490" i="212"/>
  <c r="AZ49" i="212"/>
  <c r="BB222" i="212"/>
  <c r="BB172" i="212"/>
  <c r="BB133" i="212"/>
  <c r="BB183" i="212"/>
  <c r="BB73" i="212"/>
  <c r="BB395" i="212"/>
  <c r="BB32" i="212"/>
  <c r="BB320" i="212"/>
  <c r="AZ33" i="212"/>
  <c r="BB250" i="212"/>
  <c r="AZ405" i="212"/>
  <c r="BB123" i="212"/>
  <c r="AZ54" i="212"/>
  <c r="AZ77" i="212"/>
  <c r="AZ332" i="212"/>
  <c r="AZ414" i="212"/>
  <c r="BB332" i="212"/>
  <c r="BB280" i="212"/>
  <c r="BB507" i="212"/>
  <c r="AZ400" i="212"/>
  <c r="BB405" i="212"/>
  <c r="AZ423" i="212"/>
  <c r="AZ484" i="212"/>
  <c r="BB388" i="212"/>
  <c r="AZ253" i="212"/>
  <c r="BB275" i="212"/>
  <c r="BB292" i="212"/>
  <c r="BB278" i="212"/>
  <c r="BB463" i="212"/>
  <c r="AZ106" i="212"/>
  <c r="BB326" i="212"/>
  <c r="BB97" i="212"/>
  <c r="AZ71" i="212"/>
  <c r="AZ285" i="212"/>
  <c r="AZ465" i="212"/>
  <c r="BB206" i="212"/>
  <c r="AZ370" i="212"/>
  <c r="AZ463" i="212"/>
  <c r="BB350" i="212"/>
  <c r="BB80" i="212"/>
  <c r="AZ179" i="212"/>
  <c r="AZ346" i="212"/>
  <c r="AZ325" i="212"/>
  <c r="AZ418" i="212"/>
  <c r="BB346" i="212"/>
  <c r="BB236" i="212"/>
  <c r="AZ148" i="212"/>
  <c r="AZ479" i="212"/>
  <c r="AZ312" i="212"/>
  <c r="AZ342" i="212"/>
  <c r="AZ155" i="212"/>
  <c r="BB460" i="212"/>
  <c r="AZ452" i="212"/>
  <c r="BB196" i="212"/>
  <c r="BB469" i="212"/>
  <c r="AZ124" i="212"/>
  <c r="AZ369" i="212"/>
  <c r="BB339" i="212"/>
  <c r="BB76" i="212"/>
  <c r="AZ51" i="212"/>
  <c r="AZ221" i="212"/>
  <c r="AZ464" i="212"/>
  <c r="BB254" i="212"/>
  <c r="AZ407" i="212"/>
  <c r="BB364" i="212"/>
  <c r="AZ37" i="212"/>
  <c r="AZ108" i="212"/>
  <c r="BB356" i="212"/>
  <c r="BB431" i="212"/>
  <c r="AZ286" i="212"/>
  <c r="BB373" i="212"/>
  <c r="AZ443" i="212"/>
  <c r="AZ359" i="212"/>
  <c r="AZ501" i="212"/>
  <c r="BB289" i="212"/>
  <c r="BB486" i="212"/>
  <c r="AZ59" i="212"/>
  <c r="AZ455" i="212"/>
  <c r="AZ47" i="212"/>
  <c r="BB367" i="212"/>
  <c r="AZ303" i="212"/>
  <c r="AZ514" i="212"/>
  <c r="BB259" i="212"/>
  <c r="AZ159" i="212"/>
  <c r="AZ173" i="212"/>
  <c r="AZ271" i="212"/>
  <c r="BB63" i="212"/>
  <c r="BB440" i="212"/>
  <c r="AZ297" i="212"/>
  <c r="AZ177" i="212"/>
  <c r="AZ374" i="212"/>
  <c r="BB219" i="212"/>
  <c r="BB386" i="212"/>
  <c r="BB243" i="212"/>
  <c r="AZ488" i="212"/>
  <c r="AZ409" i="212"/>
  <c r="AZ343" i="212"/>
  <c r="AZ421" i="212"/>
  <c r="BB281" i="212"/>
  <c r="AZ267" i="212"/>
  <c r="AZ363" i="212"/>
  <c r="AZ508" i="212"/>
  <c r="BB467" i="212"/>
  <c r="AZ263" i="212"/>
  <c r="AZ410" i="212"/>
  <c r="BB248" i="212"/>
  <c r="AZ115" i="212"/>
  <c r="AZ350" i="212"/>
  <c r="BB117" i="212"/>
  <c r="BB374" i="212"/>
  <c r="AZ156" i="212"/>
  <c r="AZ275" i="212"/>
  <c r="BB121" i="212"/>
  <c r="BB448" i="212"/>
  <c r="AZ255" i="212"/>
  <c r="AZ413" i="212"/>
  <c r="BB296" i="212"/>
  <c r="AZ57" i="212"/>
  <c r="AZ69" i="212"/>
  <c r="AZ352" i="212"/>
  <c r="BB347" i="212"/>
  <c r="BB57" i="212"/>
  <c r="AZ140" i="212"/>
  <c r="AZ302" i="212"/>
  <c r="AZ375" i="212"/>
  <c r="BB337" i="212"/>
  <c r="BB40" i="212"/>
  <c r="AZ230" i="212"/>
  <c r="AZ399" i="212"/>
  <c r="AZ477" i="212"/>
  <c r="BB159" i="212"/>
  <c r="BB409" i="212"/>
  <c r="BB162" i="212"/>
  <c r="BB253" i="212"/>
  <c r="BB378" i="212"/>
  <c r="BB415" i="212"/>
  <c r="BB12" i="212"/>
  <c r="AZ59" i="211"/>
  <c r="AZ63" i="211"/>
  <c r="AZ194" i="211"/>
  <c r="BB420" i="211"/>
  <c r="BB461" i="211"/>
  <c r="BB37" i="211"/>
  <c r="BB21" i="211"/>
  <c r="BB216" i="211"/>
  <c r="BB269" i="211"/>
  <c r="BB465" i="211"/>
  <c r="BB13" i="211"/>
  <c r="AZ386" i="211"/>
  <c r="AZ263" i="211"/>
  <c r="AZ245" i="211"/>
  <c r="AZ366" i="211"/>
  <c r="BB138" i="211"/>
  <c r="BB337" i="211"/>
  <c r="AZ437" i="211"/>
  <c r="AZ297" i="211"/>
  <c r="AZ213" i="211"/>
  <c r="AZ252" i="211"/>
  <c r="AZ373" i="211"/>
  <c r="BB103" i="211"/>
  <c r="BB223" i="211"/>
  <c r="BB501" i="211"/>
  <c r="AZ16" i="211"/>
  <c r="AZ202" i="211"/>
  <c r="AZ282" i="211"/>
  <c r="AZ223" i="211"/>
  <c r="AZ390" i="211"/>
  <c r="AZ429" i="211"/>
  <c r="AZ510" i="211"/>
  <c r="BB146" i="211"/>
  <c r="BB410" i="211"/>
  <c r="AZ43" i="211"/>
  <c r="BB359" i="211"/>
  <c r="AZ344" i="211"/>
  <c r="BB117" i="211"/>
  <c r="BB159" i="211"/>
  <c r="BB374" i="211"/>
  <c r="BB15" i="211"/>
  <c r="BB104" i="211"/>
  <c r="BB373" i="211"/>
  <c r="AZ41" i="211"/>
  <c r="BB458" i="211"/>
  <c r="AZ109" i="211"/>
  <c r="BB217" i="211"/>
  <c r="BB360" i="211"/>
  <c r="BB330" i="211"/>
  <c r="AZ346" i="211"/>
  <c r="BB161" i="211"/>
  <c r="BB418" i="211"/>
  <c r="BB32" i="211"/>
  <c r="AZ146" i="211"/>
  <c r="AZ295" i="211"/>
  <c r="AZ363" i="211"/>
  <c r="AZ501" i="211"/>
  <c r="AZ89" i="211"/>
  <c r="BB288" i="211"/>
  <c r="BB388" i="211"/>
  <c r="AZ36" i="211"/>
  <c r="BB506" i="211"/>
  <c r="BB167" i="211"/>
  <c r="BB315" i="211"/>
  <c r="BB121" i="211"/>
  <c r="AZ422" i="211"/>
  <c r="AZ200" i="211"/>
  <c r="BB206" i="211"/>
  <c r="BB379" i="211"/>
  <c r="AZ48" i="211"/>
  <c r="AZ499" i="211"/>
  <c r="AZ103" i="211"/>
  <c r="AZ316" i="211"/>
  <c r="AZ511" i="211"/>
  <c r="BB89" i="211"/>
  <c r="BB449" i="211"/>
  <c r="BB33" i="211"/>
  <c r="BB60" i="211"/>
  <c r="BB158" i="211"/>
  <c r="BB333" i="211"/>
  <c r="BB392" i="211"/>
  <c r="AZ98" i="211"/>
  <c r="AZ57" i="211"/>
  <c r="AZ209" i="211"/>
  <c r="AZ462" i="211"/>
  <c r="BB312" i="211"/>
  <c r="BB394" i="211"/>
  <c r="AZ284" i="211"/>
  <c r="AZ61" i="211"/>
  <c r="AZ466" i="211"/>
  <c r="BB160" i="211"/>
  <c r="BB272" i="211"/>
  <c r="BB466" i="211"/>
  <c r="BB195" i="211"/>
  <c r="BB370" i="211"/>
  <c r="BB19" i="211"/>
  <c r="BB493" i="211"/>
  <c r="AZ180" i="211"/>
  <c r="AZ203" i="211"/>
  <c r="AZ397" i="211"/>
  <c r="AZ145" i="211"/>
  <c r="BB200" i="211"/>
  <c r="BB428" i="211"/>
  <c r="BB46" i="211"/>
  <c r="AZ35" i="211"/>
  <c r="AZ78" i="211"/>
  <c r="AZ175" i="211"/>
  <c r="AZ134" i="211"/>
  <c r="AZ280" i="211"/>
  <c r="AZ489" i="211"/>
  <c r="AZ47" i="211"/>
  <c r="BB153" i="211"/>
  <c r="BB476" i="211"/>
  <c r="BB352" i="211"/>
  <c r="AZ86" i="211"/>
  <c r="AZ174" i="211"/>
  <c r="AZ345" i="211"/>
  <c r="AZ509" i="211"/>
  <c r="AZ472" i="211"/>
  <c r="BB229" i="211"/>
  <c r="BB382" i="211"/>
  <c r="BB44" i="211"/>
  <c r="BB511" i="211"/>
  <c r="AZ206" i="211"/>
  <c r="AZ270" i="211"/>
  <c r="AZ238" i="211"/>
  <c r="AZ448" i="211"/>
  <c r="BB69" i="211"/>
  <c r="BB214" i="211"/>
  <c r="BB424" i="211"/>
  <c r="AZ329" i="211"/>
  <c r="BB47" i="211"/>
  <c r="AZ58" i="211"/>
  <c r="BB331" i="211"/>
  <c r="BB438" i="211"/>
  <c r="AZ505" i="211"/>
  <c r="AZ107" i="211"/>
  <c r="AZ189" i="211"/>
  <c r="AZ395" i="211"/>
  <c r="AZ360" i="211"/>
  <c r="AZ406" i="211"/>
  <c r="AZ484" i="211"/>
  <c r="BB172" i="211"/>
  <c r="BB375" i="211"/>
  <c r="AZ66" i="211"/>
  <c r="AZ104" i="211"/>
  <c r="AZ253" i="211"/>
  <c r="AZ321" i="211"/>
  <c r="AZ459" i="211"/>
  <c r="BB80" i="211"/>
  <c r="BB248" i="211"/>
  <c r="BB348" i="211"/>
  <c r="AZ52" i="211"/>
  <c r="AZ144" i="211"/>
  <c r="AZ399" i="211"/>
  <c r="AZ475" i="211"/>
  <c r="AZ442" i="211"/>
  <c r="BB136" i="211"/>
  <c r="BB432" i="211"/>
  <c r="BB123" i="211"/>
  <c r="BB509" i="211"/>
  <c r="BB88" i="211"/>
  <c r="BB184" i="211"/>
  <c r="BB94" i="211"/>
  <c r="BB234" i="211"/>
  <c r="BB426" i="211"/>
  <c r="AZ301" i="211"/>
  <c r="AZ102" i="211"/>
  <c r="AZ269" i="211"/>
  <c r="AZ305" i="211"/>
  <c r="AZ426" i="211"/>
  <c r="BB259" i="211"/>
  <c r="BB411" i="211"/>
  <c r="AZ56" i="211"/>
  <c r="AZ273" i="211"/>
  <c r="AZ430" i="211"/>
  <c r="AZ404" i="211"/>
  <c r="BB126" i="211"/>
  <c r="BB211" i="211"/>
  <c r="AZ137" i="211"/>
  <c r="AZ167" i="211"/>
  <c r="AZ123" i="211"/>
  <c r="AZ272" i="211"/>
  <c r="AZ482" i="211"/>
  <c r="AZ18" i="211"/>
  <c r="BB270" i="211"/>
  <c r="BB425" i="211"/>
  <c r="AZ114" i="211"/>
  <c r="BB36" i="211"/>
  <c r="AZ17" i="211"/>
  <c r="AZ101" i="211"/>
  <c r="AZ417" i="211"/>
  <c r="BB149" i="211"/>
  <c r="BB366" i="211"/>
  <c r="BB93" i="211"/>
  <c r="AZ348" i="211"/>
  <c r="BB202" i="211"/>
  <c r="BB441" i="211"/>
  <c r="BB318" i="211"/>
  <c r="BB403" i="211"/>
  <c r="BB335" i="211"/>
  <c r="BB101" i="211"/>
  <c r="BB187" i="211"/>
  <c r="BB287" i="211"/>
  <c r="BB483" i="211"/>
  <c r="AZ298" i="211"/>
  <c r="AZ150" i="211"/>
  <c r="AZ519" i="211"/>
  <c r="BB340" i="211"/>
  <c r="BB354" i="211"/>
  <c r="BB233" i="211"/>
  <c r="AZ154" i="211"/>
  <c r="AZ106" i="211"/>
  <c r="AZ308" i="211"/>
  <c r="BB151" i="211"/>
  <c r="BB271" i="211"/>
  <c r="AZ46" i="211"/>
  <c r="AZ340" i="211"/>
  <c r="BB205" i="211"/>
  <c r="BB362" i="211"/>
  <c r="AZ471" i="211"/>
  <c r="AZ259" i="211"/>
  <c r="AZ224" i="211"/>
  <c r="AZ260" i="211"/>
  <c r="AZ381" i="211"/>
  <c r="AZ14" i="211"/>
  <c r="BB221" i="211"/>
  <c r="BB423" i="211"/>
  <c r="AZ55" i="211"/>
  <c r="BB265" i="211"/>
  <c r="AZ183" i="211"/>
  <c r="AZ207" i="211"/>
  <c r="AZ401" i="211"/>
  <c r="BB97" i="211"/>
  <c r="BB213" i="211"/>
  <c r="BB498" i="211"/>
  <c r="AZ214" i="211"/>
  <c r="AZ126" i="211"/>
  <c r="AZ234" i="211"/>
  <c r="AZ444" i="211"/>
  <c r="BB220" i="211"/>
  <c r="BB377" i="211"/>
  <c r="AZ39" i="211"/>
  <c r="AZ199" i="211"/>
  <c r="AZ142" i="211"/>
  <c r="AZ291" i="211"/>
  <c r="AZ359" i="211"/>
  <c r="AZ497" i="211"/>
  <c r="BB133" i="211"/>
  <c r="BB285" i="211"/>
  <c r="BB435" i="211"/>
  <c r="AZ446" i="211"/>
  <c r="AZ184" i="211"/>
  <c r="AZ439" i="211"/>
  <c r="BB196" i="211"/>
  <c r="BB299" i="211"/>
  <c r="BB456" i="211"/>
  <c r="AZ51" i="211"/>
  <c r="AZ100" i="211"/>
  <c r="AZ246" i="211"/>
  <c r="AZ314" i="211"/>
  <c r="AZ455" i="211"/>
  <c r="BB22" i="211"/>
  <c r="BB244" i="211"/>
  <c r="BB397" i="211"/>
  <c r="AZ19" i="211"/>
  <c r="BB260" i="211"/>
  <c r="AZ153" i="211"/>
  <c r="AZ302" i="211"/>
  <c r="AZ370" i="211"/>
  <c r="AZ512" i="211"/>
  <c r="BB43" i="211"/>
  <c r="BB239" i="211"/>
  <c r="BB339" i="211"/>
  <c r="BB247" i="211"/>
  <c r="AZ197" i="211"/>
  <c r="AZ204" i="211"/>
  <c r="AZ371" i="211"/>
  <c r="AZ414" i="211"/>
  <c r="BB119" i="211"/>
  <c r="BB114" i="211"/>
  <c r="BB437" i="211"/>
  <c r="BB125" i="211"/>
  <c r="BB108" i="211"/>
  <c r="BB226" i="211"/>
  <c r="BB421" i="211"/>
  <c r="AZ186" i="211"/>
  <c r="AZ60" i="211"/>
  <c r="AZ155" i="211"/>
  <c r="AZ313" i="211"/>
  <c r="AZ483" i="211"/>
  <c r="AZ450" i="211"/>
  <c r="BB254" i="211"/>
  <c r="BB414" i="211"/>
  <c r="AZ262" i="211"/>
  <c r="AZ133" i="211"/>
  <c r="AZ67" i="211"/>
  <c r="AZ159" i="211"/>
  <c r="AZ490" i="211"/>
  <c r="AZ457" i="211"/>
  <c r="BB177" i="211"/>
  <c r="BB361" i="211"/>
  <c r="BB23" i="211"/>
  <c r="AZ92" i="211"/>
  <c r="AZ176" i="211"/>
  <c r="AZ403" i="211"/>
  <c r="AZ393" i="211"/>
  <c r="BB186" i="211"/>
  <c r="BB262" i="211"/>
  <c r="BB416" i="211"/>
  <c r="AZ68" i="211"/>
  <c r="AZ477" i="211"/>
  <c r="BB274" i="211"/>
  <c r="BB472" i="211"/>
  <c r="BB457" i="211"/>
  <c r="AZ13" i="211"/>
  <c r="AZ135" i="211"/>
  <c r="AZ424" i="211"/>
  <c r="BB190" i="211"/>
  <c r="BB273" i="211"/>
  <c r="BB463" i="211"/>
  <c r="AZ148" i="211"/>
  <c r="AZ342" i="211"/>
  <c r="AZ488" i="211"/>
  <c r="AZ97" i="211"/>
  <c r="BB277" i="211"/>
  <c r="BB431" i="211"/>
  <c r="AZ229" i="211"/>
  <c r="BB58" i="211"/>
  <c r="BB194" i="211"/>
  <c r="BB224" i="211"/>
  <c r="BB484" i="211"/>
  <c r="AZ87" i="211"/>
  <c r="AZ255" i="211"/>
  <c r="AZ243" i="211"/>
  <c r="AZ279" i="211"/>
  <c r="AZ400" i="211"/>
  <c r="BB105" i="211"/>
  <c r="BB241" i="211"/>
  <c r="BB513" i="211"/>
  <c r="AZ99" i="211"/>
  <c r="BB293" i="211"/>
  <c r="BB332" i="211"/>
  <c r="BB475" i="211"/>
  <c r="AZ69" i="211"/>
  <c r="BB139" i="211"/>
  <c r="BB296" i="211"/>
  <c r="BB396" i="211"/>
  <c r="BB24" i="211"/>
  <c r="BB390" i="211"/>
  <c r="AZ116" i="211"/>
  <c r="BB212" i="211"/>
  <c r="BB355" i="211"/>
  <c r="BB67" i="211"/>
  <c r="BB56" i="211"/>
  <c r="BB148" i="211"/>
  <c r="BB182" i="211"/>
  <c r="BB111" i="211"/>
  <c r="BB286" i="211"/>
  <c r="BB474" i="211"/>
  <c r="AZ322" i="211"/>
  <c r="BB321" i="211"/>
  <c r="BB510" i="211"/>
  <c r="AZ319" i="211"/>
  <c r="AZ326" i="211"/>
  <c r="BB142" i="211"/>
  <c r="BB341" i="211"/>
  <c r="AZ21" i="211"/>
  <c r="AZ413" i="211"/>
  <c r="BB53" i="211"/>
  <c r="BB329" i="211"/>
  <c r="BB469" i="211"/>
  <c r="AZ177" i="211"/>
  <c r="BB386" i="211"/>
  <c r="AZ117" i="211"/>
  <c r="AZ281" i="211"/>
  <c r="AZ320" i="211"/>
  <c r="AZ441" i="211"/>
  <c r="AZ412" i="211"/>
  <c r="BB188" i="211"/>
  <c r="BB231" i="211"/>
  <c r="BB434" i="211"/>
  <c r="AZ105" i="211"/>
  <c r="BB471" i="211"/>
  <c r="AZ72" i="211"/>
  <c r="AZ293" i="211"/>
  <c r="AZ228" i="211"/>
  <c r="AZ264" i="211"/>
  <c r="AZ388" i="211"/>
  <c r="BB61" i="211"/>
  <c r="BB319" i="211"/>
  <c r="BB516" i="211"/>
  <c r="AZ375" i="211"/>
  <c r="AZ179" i="211"/>
  <c r="AZ138" i="211"/>
  <c r="AZ287" i="211"/>
  <c r="AZ355" i="211"/>
  <c r="AZ493" i="211"/>
  <c r="BB131" i="211"/>
  <c r="BB323" i="211"/>
  <c r="BB480" i="211"/>
  <c r="AZ30" i="211"/>
  <c r="AZ191" i="211"/>
  <c r="AZ218" i="211"/>
  <c r="AZ339" i="211"/>
  <c r="BB68" i="211"/>
  <c r="BB281" i="211"/>
  <c r="BB439" i="211"/>
  <c r="BB134" i="211"/>
  <c r="AZ496" i="211"/>
  <c r="BB90" i="211"/>
  <c r="BB298" i="211"/>
  <c r="BB478" i="211"/>
  <c r="AZ120" i="211"/>
  <c r="AZ149" i="211"/>
  <c r="AZ299" i="211"/>
  <c r="AZ367" i="211"/>
  <c r="AZ508" i="211"/>
  <c r="AZ50" i="211"/>
  <c r="BB235" i="211"/>
  <c r="BB442" i="211"/>
  <c r="AZ230" i="211"/>
  <c r="AZ354" i="211"/>
  <c r="BB83" i="211"/>
  <c r="BB346" i="211"/>
  <c r="BB446" i="211"/>
  <c r="BB35" i="211"/>
  <c r="AZ44" i="211"/>
  <c r="AZ108" i="211"/>
  <c r="AZ257" i="211"/>
  <c r="AZ325" i="211"/>
  <c r="AZ463" i="211"/>
  <c r="BB204" i="211"/>
  <c r="BB30" i="211"/>
  <c r="BB25" i="211"/>
  <c r="BB49" i="211"/>
  <c r="BB171" i="211"/>
  <c r="BB326" i="211"/>
  <c r="BB405" i="211"/>
  <c r="AZ458" i="211"/>
  <c r="AZ24" i="211"/>
  <c r="AZ212" i="211"/>
  <c r="AZ379" i="211"/>
  <c r="AZ421" i="211"/>
  <c r="AZ503" i="211"/>
  <c r="BB219" i="211"/>
  <c r="BB448" i="211"/>
  <c r="AZ479" i="211"/>
  <c r="AZ20" i="211"/>
  <c r="AZ248" i="211"/>
  <c r="AZ219" i="211"/>
  <c r="AZ383" i="211"/>
  <c r="AZ425" i="211"/>
  <c r="AZ506" i="211"/>
  <c r="BB191" i="211"/>
  <c r="BB398" i="211"/>
  <c r="AZ205" i="211"/>
  <c r="AZ225" i="211"/>
  <c r="AZ220" i="211"/>
  <c r="AZ256" i="211"/>
  <c r="AZ377" i="211"/>
  <c r="BB166" i="211"/>
  <c r="BB227" i="211"/>
  <c r="BB518" i="211"/>
  <c r="AZ306" i="211"/>
  <c r="AZ250" i="211"/>
  <c r="AZ162" i="211"/>
  <c r="BB57" i="211"/>
  <c r="BB280" i="211"/>
  <c r="BB494" i="211"/>
  <c r="AZ161" i="211"/>
  <c r="BB369" i="211"/>
  <c r="AZ481" i="211"/>
  <c r="BB174" i="211"/>
  <c r="BB376" i="211"/>
  <c r="BB481" i="211"/>
  <c r="BB73" i="211"/>
  <c r="BB192" i="211"/>
  <c r="BB238" i="211"/>
  <c r="BB445" i="211"/>
  <c r="AZ241" i="211"/>
  <c r="AZ143" i="211"/>
  <c r="AZ432" i="211"/>
  <c r="BB100" i="211"/>
  <c r="BB327" i="211"/>
  <c r="AZ274" i="211"/>
  <c r="BB350" i="211"/>
  <c r="AZ152" i="211"/>
  <c r="AZ132" i="211"/>
  <c r="AZ303" i="211"/>
  <c r="AZ384" i="211"/>
  <c r="AZ460" i="211"/>
  <c r="AZ431" i="211"/>
  <c r="BB165" i="211"/>
  <c r="BB387" i="211"/>
  <c r="BB443" i="211"/>
  <c r="AZ208" i="211"/>
  <c r="AZ37" i="211"/>
  <c r="AZ65" i="211"/>
  <c r="BB137" i="211"/>
  <c r="BB292" i="211"/>
  <c r="BB495" i="211"/>
  <c r="AZ31" i="211"/>
  <c r="AZ42" i="211"/>
  <c r="AZ192" i="211"/>
  <c r="AZ318" i="211"/>
  <c r="AZ447" i="211"/>
  <c r="BB152" i="211"/>
  <c r="BB257" i="211"/>
  <c r="BB499" i="211"/>
  <c r="AZ151" i="211"/>
  <c r="AZ173" i="211"/>
  <c r="BB64" i="211"/>
  <c r="BB301" i="211"/>
  <c r="BB72" i="211"/>
  <c r="BB324" i="211"/>
  <c r="BB132" i="211"/>
  <c r="BB342" i="211"/>
  <c r="BB462" i="211"/>
  <c r="BB143" i="211"/>
  <c r="AZ124" i="211"/>
  <c r="AZ312" i="211"/>
  <c r="BB268" i="211"/>
  <c r="BB497" i="211"/>
  <c r="AZ128" i="211"/>
  <c r="BB316" i="211"/>
  <c r="BB422" i="211"/>
  <c r="BB59" i="211"/>
  <c r="AZ64" i="211"/>
  <c r="AZ473" i="211"/>
  <c r="BB162" i="211"/>
  <c r="BB276" i="211"/>
  <c r="BB490" i="211"/>
  <c r="AZ75" i="211"/>
  <c r="AZ166" i="211"/>
  <c r="AZ337" i="211"/>
  <c r="AZ498" i="211"/>
  <c r="AZ465" i="211"/>
  <c r="BB170" i="211"/>
  <c r="BB222" i="211"/>
  <c r="BB459" i="211"/>
  <c r="AZ233" i="211"/>
  <c r="AZ376" i="211"/>
  <c r="AZ121" i="211"/>
  <c r="AZ288" i="211"/>
  <c r="AZ324" i="211"/>
  <c r="AZ445" i="211"/>
  <c r="AZ416" i="211"/>
  <c r="BB109" i="211"/>
  <c r="BB407" i="211"/>
  <c r="BB77" i="211"/>
  <c r="AZ27" i="211"/>
  <c r="AZ187" i="211"/>
  <c r="AZ211" i="211"/>
  <c r="BB178" i="211"/>
  <c r="BB291" i="211"/>
  <c r="BB502" i="211"/>
  <c r="AZ83" i="211"/>
  <c r="AZ221" i="211"/>
  <c r="AZ239" i="211"/>
  <c r="AZ275" i="211"/>
  <c r="AZ396" i="211"/>
  <c r="BB86" i="211"/>
  <c r="BB242" i="211"/>
  <c r="BB347" i="211"/>
  <c r="BB168" i="211"/>
  <c r="BB311" i="211"/>
  <c r="BB492" i="211"/>
  <c r="AZ38" i="211"/>
  <c r="AZ372" i="211"/>
  <c r="AZ226" i="211"/>
  <c r="AZ347" i="211"/>
  <c r="BB27" i="211"/>
  <c r="BB338" i="211"/>
  <c r="BB460" i="211"/>
  <c r="BB250" i="211"/>
  <c r="AZ95" i="211"/>
  <c r="AZ285" i="211"/>
  <c r="AZ254" i="211"/>
  <c r="AZ290" i="211"/>
  <c r="AZ411" i="211"/>
  <c r="BB41" i="211"/>
  <c r="BB336" i="211"/>
  <c r="BB464" i="211"/>
  <c r="BB17" i="211"/>
  <c r="AZ157" i="211"/>
  <c r="AZ357" i="211"/>
  <c r="AZ374" i="211"/>
  <c r="AZ516" i="211"/>
  <c r="BB243" i="211"/>
  <c r="BB400" i="211"/>
  <c r="BB505" i="211"/>
  <c r="BB42" i="211"/>
  <c r="BB26" i="211"/>
  <c r="BB363" i="211"/>
  <c r="BB185" i="211"/>
  <c r="BB391" i="211"/>
  <c r="BB519" i="211"/>
  <c r="BB183" i="211"/>
  <c r="AZ190" i="211"/>
  <c r="AZ236" i="211"/>
  <c r="AZ115" i="211"/>
  <c r="AZ265" i="211"/>
  <c r="AZ333" i="211"/>
  <c r="AZ474" i="211"/>
  <c r="BB145" i="211"/>
  <c r="BB207" i="211"/>
  <c r="BB63" i="211"/>
  <c r="BB156" i="211"/>
  <c r="AZ251" i="211"/>
  <c r="AZ119" i="211"/>
  <c r="AZ268" i="211"/>
  <c r="AZ478" i="211"/>
  <c r="BB263" i="211"/>
  <c r="BB358" i="211"/>
  <c r="AZ352" i="211"/>
  <c r="AZ277" i="211"/>
  <c r="AZ350" i="211"/>
  <c r="AZ434" i="211"/>
  <c r="AZ408" i="211"/>
  <c r="BB189" i="211"/>
  <c r="BB218" i="211"/>
  <c r="BB455" i="211"/>
  <c r="AZ378" i="211"/>
  <c r="BB84" i="211"/>
  <c r="AZ327" i="211"/>
  <c r="BB107" i="211"/>
  <c r="BB279" i="211"/>
  <c r="BB512" i="211"/>
  <c r="BB75" i="211"/>
  <c r="BB356" i="211"/>
  <c r="BB29" i="211"/>
  <c r="AZ515" i="211"/>
  <c r="AZ139" i="211"/>
  <c r="AZ454" i="211"/>
  <c r="AZ428" i="211"/>
  <c r="BB82" i="211"/>
  <c r="BB230" i="211"/>
  <c r="BB467" i="211"/>
  <c r="AZ467" i="211"/>
  <c r="AZ492" i="211"/>
  <c r="BB102" i="211"/>
  <c r="BB295" i="211"/>
  <c r="BB39" i="211"/>
  <c r="BB284" i="211"/>
  <c r="AZ94" i="211"/>
  <c r="AZ185" i="211"/>
  <c r="AZ361" i="211"/>
  <c r="AZ356" i="211"/>
  <c r="AZ517" i="211"/>
  <c r="AZ480" i="211"/>
  <c r="BB203" i="211"/>
  <c r="BB371" i="211"/>
  <c r="AZ74" i="211"/>
  <c r="AZ418" i="211"/>
  <c r="AZ188" i="211"/>
  <c r="AZ443" i="211"/>
  <c r="BB76" i="211"/>
  <c r="BB253" i="211"/>
  <c r="BB517" i="211"/>
  <c r="AZ507" i="211"/>
  <c r="BB118" i="211"/>
  <c r="BB252" i="211"/>
  <c r="BB433" i="211"/>
  <c r="AZ391" i="211"/>
  <c r="BB40" i="211"/>
  <c r="AZ73" i="211"/>
  <c r="BB141" i="211"/>
  <c r="BB303" i="211"/>
  <c r="BB450" i="211"/>
  <c r="BB78" i="211"/>
  <c r="BB54" i="211"/>
  <c r="BB115" i="211"/>
  <c r="BB479" i="211"/>
  <c r="BB225" i="211"/>
  <c r="BB364" i="211"/>
  <c r="BB267" i="211"/>
  <c r="BB353" i="211"/>
  <c r="BB95" i="211"/>
  <c r="BB264" i="211"/>
  <c r="BB31" i="211"/>
  <c r="BB309" i="211"/>
  <c r="AZ165" i="211"/>
  <c r="AZ336" i="211"/>
  <c r="AZ54" i="211"/>
  <c r="BB201" i="211"/>
  <c r="BB417" i="211"/>
  <c r="AZ158" i="211"/>
  <c r="AZ110" i="211"/>
  <c r="BB128" i="211"/>
  <c r="BB275" i="211"/>
  <c r="BB508" i="211"/>
  <c r="AZ118" i="211"/>
  <c r="AZ244" i="211"/>
  <c r="AZ227" i="211"/>
  <c r="AZ394" i="211"/>
  <c r="AZ433" i="211"/>
  <c r="AZ514" i="211"/>
  <c r="BB71" i="211"/>
  <c r="BB372" i="211"/>
  <c r="BB477" i="211"/>
  <c r="AZ315" i="211"/>
  <c r="AZ81" i="211"/>
  <c r="AZ82" i="211"/>
  <c r="AZ170" i="211"/>
  <c r="AZ341" i="211"/>
  <c r="AZ502" i="211"/>
  <c r="AZ469" i="211"/>
  <c r="BB197" i="211"/>
  <c r="BB413" i="211"/>
  <c r="BB91" i="211"/>
  <c r="AZ76" i="211"/>
  <c r="AZ210" i="211"/>
  <c r="AZ235" i="211"/>
  <c r="AZ271" i="211"/>
  <c r="AZ392" i="211"/>
  <c r="BB210" i="211"/>
  <c r="BB290" i="211"/>
  <c r="BB520" i="211"/>
  <c r="AZ129" i="211"/>
  <c r="AZ296" i="211"/>
  <c r="AZ332" i="211"/>
  <c r="AZ456" i="211"/>
  <c r="AZ427" i="211"/>
  <c r="BB74" i="211"/>
  <c r="BB237" i="211"/>
  <c r="AZ182" i="211"/>
  <c r="BB240" i="211"/>
  <c r="BB430" i="211"/>
  <c r="AZ91" i="211"/>
  <c r="AZ289" i="211"/>
  <c r="AZ247" i="211"/>
  <c r="AZ286" i="211"/>
  <c r="AZ407" i="211"/>
  <c r="BB150" i="211"/>
  <c r="BB302" i="211"/>
  <c r="BB482" i="211"/>
  <c r="AZ77" i="211"/>
  <c r="AZ160" i="211"/>
  <c r="AZ140" i="211"/>
  <c r="AZ365" i="211"/>
  <c r="AZ468" i="211"/>
  <c r="BB124" i="211"/>
  <c r="BB127" i="211"/>
  <c r="BB488" i="211"/>
  <c r="BB515" i="211"/>
  <c r="BB278" i="211"/>
  <c r="BB427" i="211"/>
  <c r="BB99" i="211"/>
  <c r="BB406" i="211"/>
  <c r="AZ84" i="211"/>
  <c r="AZ168" i="211"/>
  <c r="AZ353" i="211"/>
  <c r="AZ382" i="211"/>
  <c r="BB144" i="211"/>
  <c r="BB357" i="211"/>
  <c r="BB444" i="211"/>
  <c r="AZ88" i="211"/>
  <c r="AZ172" i="211"/>
  <c r="AZ387" i="211"/>
  <c r="AZ389" i="211"/>
  <c r="AZ22" i="211"/>
  <c r="BB258" i="211"/>
  <c r="BB514" i="211"/>
  <c r="AZ267" i="211"/>
  <c r="AZ71" i="211"/>
  <c r="AZ163" i="211"/>
  <c r="AZ494" i="211"/>
  <c r="AZ461" i="211"/>
  <c r="BB155" i="211"/>
  <c r="BB365" i="211"/>
  <c r="BB473" i="211"/>
  <c r="BB140" i="211"/>
  <c r="AZ80" i="211"/>
  <c r="BB193" i="211"/>
  <c r="BB429" i="211"/>
  <c r="AZ33" i="211"/>
  <c r="AZ520" i="211"/>
  <c r="AZ331" i="211"/>
  <c r="BB66" i="211"/>
  <c r="BB378" i="211"/>
  <c r="AZ12" i="211"/>
  <c r="BB255" i="211"/>
  <c r="AZ485" i="211"/>
  <c r="BB106" i="211"/>
  <c r="BB380" i="211"/>
  <c r="BB485" i="211"/>
  <c r="BB38" i="211"/>
  <c r="AZ131" i="211"/>
  <c r="BB110" i="211"/>
  <c r="BB294" i="211"/>
  <c r="AZ53" i="211"/>
  <c r="AZ240" i="211"/>
  <c r="AZ304" i="211"/>
  <c r="AZ242" i="211"/>
  <c r="AZ310" i="211"/>
  <c r="AZ452" i="211"/>
  <c r="AZ141" i="211"/>
  <c r="BB289" i="211"/>
  <c r="BB393" i="211"/>
  <c r="AZ23" i="211"/>
  <c r="BB52" i="211"/>
  <c r="AZ500" i="211"/>
  <c r="BB116" i="211"/>
  <c r="BB245" i="211"/>
  <c r="BB447" i="211"/>
  <c r="AZ261" i="211"/>
  <c r="AZ307" i="211"/>
  <c r="BB169" i="211"/>
  <c r="BB395" i="211"/>
  <c r="BB451" i="211"/>
  <c r="AZ362" i="211"/>
  <c r="AZ49" i="211"/>
  <c r="AZ196" i="211"/>
  <c r="AZ201" i="211"/>
  <c r="AZ451" i="211"/>
  <c r="BB87" i="211"/>
  <c r="BB261" i="211"/>
  <c r="BB468" i="211"/>
  <c r="BB389" i="211"/>
  <c r="AZ405" i="211"/>
  <c r="BB50" i="211"/>
  <c r="BB313" i="211"/>
  <c r="BB236" i="211"/>
  <c r="AZ195" i="211"/>
  <c r="AZ309" i="211"/>
  <c r="BB173" i="211"/>
  <c r="AZ193" i="211"/>
  <c r="BB401" i="211"/>
  <c r="AZ311" i="211"/>
  <c r="BB180" i="211"/>
  <c r="BB489" i="211"/>
  <c r="BB70" i="211"/>
  <c r="AZ369" i="211"/>
  <c r="AZ440" i="211"/>
  <c r="AZ423" i="211"/>
  <c r="AZ513" i="211"/>
  <c r="BB384" i="211"/>
  <c r="BB81" i="211"/>
  <c r="AZ364" i="211"/>
  <c r="BB486" i="211"/>
  <c r="AZ258" i="211"/>
  <c r="BB251" i="211"/>
  <c r="BB507" i="211"/>
  <c r="BB452" i="211"/>
  <c r="BB454" i="211"/>
  <c r="AZ171" i="211"/>
  <c r="AZ70" i="211"/>
  <c r="BB381" i="211"/>
  <c r="AZ343" i="211"/>
  <c r="AZ464" i="211"/>
  <c r="BB208" i="211"/>
  <c r="AZ438" i="211"/>
  <c r="BB500" i="211"/>
  <c r="BB304" i="211"/>
  <c r="BB129" i="211"/>
  <c r="AZ231" i="211"/>
  <c r="AZ34" i="211"/>
  <c r="BB322" i="211"/>
  <c r="BB440" i="211"/>
  <c r="BB55" i="211"/>
  <c r="AZ409" i="211"/>
  <c r="BB307" i="211"/>
  <c r="BB199" i="211"/>
  <c r="AZ292" i="211"/>
  <c r="BB314" i="211"/>
  <c r="BB135" i="211"/>
  <c r="BB305" i="211"/>
  <c r="AZ495" i="211"/>
  <c r="BB409" i="211"/>
  <c r="AZ85" i="211"/>
  <c r="BB209" i="211"/>
  <c r="AZ276" i="211"/>
  <c r="BB349" i="211"/>
  <c r="AZ278" i="211"/>
  <c r="BB51" i="211"/>
  <c r="AZ335" i="211"/>
  <c r="AZ178" i="211"/>
  <c r="BB228" i="211"/>
  <c r="BB306" i="211"/>
  <c r="BB344" i="211"/>
  <c r="AZ111" i="211"/>
  <c r="AZ491" i="211"/>
  <c r="AZ15" i="211"/>
  <c r="AZ358" i="211"/>
  <c r="BB308" i="211"/>
  <c r="BB112" i="211"/>
  <c r="AZ29" i="211"/>
  <c r="BB367" i="211"/>
  <c r="AZ32" i="211"/>
  <c r="BB175" i="211"/>
  <c r="AZ330" i="211"/>
  <c r="AZ486" i="211"/>
  <c r="BB157" i="211"/>
  <c r="AZ349" i="211"/>
  <c r="AZ112" i="211"/>
  <c r="BB246" i="211"/>
  <c r="AZ136" i="211"/>
  <c r="BB496" i="211"/>
  <c r="BB14" i="211"/>
  <c r="BB256" i="211"/>
  <c r="AZ217" i="211"/>
  <c r="AZ328" i="211"/>
  <c r="BB98" i="211"/>
  <c r="BB412" i="211"/>
  <c r="AZ398" i="211"/>
  <c r="AZ338" i="211"/>
  <c r="AZ449" i="211"/>
  <c r="BB282" i="211"/>
  <c r="BB328" i="211"/>
  <c r="BB18" i="211"/>
  <c r="AZ415" i="211"/>
  <c r="AZ40" i="211"/>
  <c r="BB399" i="211"/>
  <c r="AZ93" i="211"/>
  <c r="BB415" i="211"/>
  <c r="AZ222" i="211"/>
  <c r="BB491" i="211"/>
  <c r="AZ380" i="211"/>
  <c r="AZ169" i="211"/>
  <c r="BB85" i="211"/>
  <c r="AZ237" i="211"/>
  <c r="BB383" i="211"/>
  <c r="BB20" i="211"/>
  <c r="BB12" i="211"/>
  <c r="AZ25" i="211"/>
  <c r="BB179" i="211"/>
  <c r="AZ518" i="211"/>
  <c r="BB404" i="211"/>
  <c r="AZ125" i="211"/>
  <c r="BB320" i="211"/>
  <c r="AZ420" i="211"/>
  <c r="AZ476" i="211"/>
  <c r="AZ410" i="211"/>
  <c r="BB176" i="211"/>
  <c r="BB34" i="211"/>
  <c r="BB408" i="211"/>
  <c r="BB345" i="211"/>
  <c r="AZ127" i="211"/>
  <c r="AZ122" i="211"/>
  <c r="AZ216" i="211"/>
  <c r="AZ26" i="211"/>
  <c r="AZ90" i="211"/>
  <c r="AZ435" i="211"/>
  <c r="BB297" i="211"/>
  <c r="AZ294" i="211"/>
  <c r="BB154" i="211"/>
  <c r="BB343" i="211"/>
  <c r="BB16" i="211"/>
  <c r="BB325" i="211"/>
  <c r="AZ323" i="211"/>
  <c r="BB92" i="211"/>
  <c r="BB65" i="211"/>
  <c r="AZ156" i="211"/>
  <c r="BB310" i="211"/>
  <c r="BB122" i="211"/>
  <c r="BB48" i="211"/>
  <c r="BB503" i="211"/>
  <c r="BB163" i="211"/>
  <c r="BB120" i="211"/>
  <c r="BB12" i="210"/>
  <c r="AZ70" i="210"/>
  <c r="AZ121" i="210"/>
  <c r="AZ29" i="210"/>
  <c r="BB160" i="210"/>
  <c r="BB240" i="210"/>
  <c r="BB421" i="210"/>
  <c r="BB18" i="210"/>
  <c r="BB151" i="210"/>
  <c r="BB310" i="210"/>
  <c r="BB54" i="210"/>
  <c r="BB335" i="210"/>
  <c r="BB133" i="210"/>
  <c r="AZ405" i="210"/>
  <c r="BB290" i="210"/>
  <c r="AZ34" i="210"/>
  <c r="AZ218" i="210"/>
  <c r="AZ258" i="210"/>
  <c r="AZ517" i="210"/>
  <c r="AZ484" i="210"/>
  <c r="BB158" i="210"/>
  <c r="BB409" i="210"/>
  <c r="AZ91" i="210"/>
  <c r="AZ456" i="210"/>
  <c r="BB433" i="210"/>
  <c r="AZ318" i="210"/>
  <c r="AZ149" i="210"/>
  <c r="AZ342" i="210"/>
  <c r="BB29" i="210"/>
  <c r="BB275" i="210"/>
  <c r="BB506" i="210"/>
  <c r="AZ17" i="210"/>
  <c r="AZ234" i="210"/>
  <c r="AZ201" i="210"/>
  <c r="AZ271" i="210"/>
  <c r="BB186" i="210"/>
  <c r="BB375" i="210"/>
  <c r="BB221" i="210"/>
  <c r="AZ109" i="210"/>
  <c r="AZ320" i="210"/>
  <c r="AZ479" i="210"/>
  <c r="BB161" i="210"/>
  <c r="BB325" i="210"/>
  <c r="AZ136" i="210"/>
  <c r="BB21" i="210"/>
  <c r="BB510" i="210"/>
  <c r="AZ115" i="210"/>
  <c r="AZ393" i="210"/>
  <c r="AZ357" i="210"/>
  <c r="AZ478" i="210"/>
  <c r="BB236" i="210"/>
  <c r="BB513" i="210"/>
  <c r="AZ55" i="210"/>
  <c r="AZ118" i="210"/>
  <c r="AZ156" i="210"/>
  <c r="AZ401" i="210"/>
  <c r="AZ379" i="210"/>
  <c r="BB159" i="210"/>
  <c r="BB287" i="210"/>
  <c r="BB30" i="210"/>
  <c r="AZ420" i="210"/>
  <c r="BB118" i="210"/>
  <c r="AZ413" i="210"/>
  <c r="BB188" i="210"/>
  <c r="BB381" i="210"/>
  <c r="BB493" i="210"/>
  <c r="AZ359" i="210"/>
  <c r="AZ80" i="210"/>
  <c r="AZ477" i="210"/>
  <c r="BB305" i="210"/>
  <c r="BB382" i="210"/>
  <c r="BB95" i="210"/>
  <c r="AZ316" i="210"/>
  <c r="AZ303" i="210"/>
  <c r="AZ400" i="210"/>
  <c r="BB172" i="210"/>
  <c r="BB242" i="210"/>
  <c r="BB479" i="210"/>
  <c r="AZ58" i="210"/>
  <c r="AZ40" i="210"/>
  <c r="AZ137" i="210"/>
  <c r="AZ175" i="210"/>
  <c r="AZ245" i="210"/>
  <c r="AZ398" i="210"/>
  <c r="BB69" i="210"/>
  <c r="BB258" i="210"/>
  <c r="BB354" i="210"/>
  <c r="BB116" i="210"/>
  <c r="BB93" i="210"/>
  <c r="BB256" i="210"/>
  <c r="BB101" i="210"/>
  <c r="BB41" i="210"/>
  <c r="BB74" i="210"/>
  <c r="AZ191" i="210"/>
  <c r="BB294" i="210"/>
  <c r="AZ154" i="210"/>
  <c r="AZ358" i="210"/>
  <c r="BB315" i="210"/>
  <c r="BB435" i="210"/>
  <c r="BB31" i="210"/>
  <c r="AZ141" i="210"/>
  <c r="AZ257" i="210"/>
  <c r="AZ452" i="210"/>
  <c r="BB224" i="210"/>
  <c r="BB424" i="210"/>
  <c r="AZ265" i="210"/>
  <c r="AZ391" i="210"/>
  <c r="AZ512" i="210"/>
  <c r="BB104" i="210"/>
  <c r="BB217" i="210"/>
  <c r="BB467" i="210"/>
  <c r="AZ83" i="210"/>
  <c r="AZ415" i="210"/>
  <c r="AZ511" i="210"/>
  <c r="BB255" i="210"/>
  <c r="BB445" i="210"/>
  <c r="BB42" i="210"/>
  <c r="AZ21" i="210"/>
  <c r="BB369" i="210"/>
  <c r="AZ177" i="210"/>
  <c r="AZ321" i="210"/>
  <c r="AZ450" i="210"/>
  <c r="BB220" i="210"/>
  <c r="BB389" i="210"/>
  <c r="AZ99" i="210"/>
  <c r="AZ148" i="210"/>
  <c r="AZ168" i="210"/>
  <c r="AZ68" i="210"/>
  <c r="BB378" i="210"/>
  <c r="BB486" i="210"/>
  <c r="BB80" i="210"/>
  <c r="AZ466" i="210"/>
  <c r="BB123" i="210"/>
  <c r="BB358" i="210"/>
  <c r="AZ57" i="210"/>
  <c r="AZ51" i="210"/>
  <c r="AZ122" i="210"/>
  <c r="AZ160" i="210"/>
  <c r="AZ383" i="210"/>
  <c r="BB174" i="210"/>
  <c r="BB331" i="210"/>
  <c r="BB27" i="210"/>
  <c r="AZ23" i="210"/>
  <c r="AZ224" i="210"/>
  <c r="AZ294" i="210"/>
  <c r="BB187" i="210"/>
  <c r="BB380" i="210"/>
  <c r="BB23" i="210"/>
  <c r="AZ206" i="210"/>
  <c r="AZ284" i="210"/>
  <c r="AZ81" i="210"/>
  <c r="AZ444" i="210"/>
  <c r="AZ48" i="210"/>
  <c r="BB202" i="210"/>
  <c r="BB452" i="210"/>
  <c r="AZ442" i="210"/>
  <c r="BB19" i="210"/>
  <c r="BB239" i="210"/>
  <c r="BB444" i="210"/>
  <c r="BB85" i="210"/>
  <c r="BB103" i="210"/>
  <c r="BB450" i="210"/>
  <c r="BB52" i="210"/>
  <c r="BB98" i="210"/>
  <c r="BB437" i="210"/>
  <c r="AZ179" i="210"/>
  <c r="AZ513" i="210"/>
  <c r="BB210" i="210"/>
  <c r="AZ63" i="210"/>
  <c r="AZ315" i="210"/>
  <c r="AZ455" i="210"/>
  <c r="AZ102" i="210"/>
  <c r="BB309" i="210"/>
  <c r="BB399" i="210"/>
  <c r="AZ98" i="210"/>
  <c r="BB173" i="210"/>
  <c r="BB446" i="210"/>
  <c r="AZ233" i="210"/>
  <c r="AZ189" i="210"/>
  <c r="AZ202" i="210"/>
  <c r="AZ26" i="210"/>
  <c r="BB341" i="210"/>
  <c r="BB520" i="210"/>
  <c r="BB24" i="210"/>
  <c r="AZ447" i="210"/>
  <c r="AZ105" i="210"/>
  <c r="AZ389" i="210"/>
  <c r="AZ367" i="210"/>
  <c r="AZ475" i="210"/>
  <c r="BB211" i="210"/>
  <c r="BB415" i="210"/>
  <c r="AZ131" i="210"/>
  <c r="BB474" i="210"/>
  <c r="AZ151" i="210"/>
  <c r="AZ237" i="210"/>
  <c r="AZ277" i="210"/>
  <c r="AZ377" i="210"/>
  <c r="AZ503" i="210"/>
  <c r="BB212" i="210"/>
  <c r="BB417" i="210"/>
  <c r="AZ15" i="210"/>
  <c r="AZ280" i="210"/>
  <c r="AZ505" i="210"/>
  <c r="BB359" i="210"/>
  <c r="BB481" i="210"/>
  <c r="AZ213" i="210"/>
  <c r="AZ286" i="210"/>
  <c r="BB177" i="210"/>
  <c r="BB371" i="210"/>
  <c r="AZ411" i="210"/>
  <c r="AZ325" i="210"/>
  <c r="AZ473" i="210"/>
  <c r="BB169" i="210"/>
  <c r="BB291" i="210"/>
  <c r="AZ106" i="210"/>
  <c r="AZ395" i="210"/>
  <c r="AZ71" i="210"/>
  <c r="AZ238" i="210"/>
  <c r="AZ441" i="210"/>
  <c r="AZ416" i="210"/>
  <c r="BB209" i="210"/>
  <c r="BB404" i="210"/>
  <c r="AZ97" i="210"/>
  <c r="AZ264" i="210"/>
  <c r="AZ134" i="210"/>
  <c r="AZ376" i="210"/>
  <c r="AZ493" i="210"/>
  <c r="BB273" i="210"/>
  <c r="BB501" i="210"/>
  <c r="AZ22" i="210"/>
  <c r="AZ82" i="210"/>
  <c r="AZ274" i="210"/>
  <c r="AZ235" i="210"/>
  <c r="AZ305" i="210"/>
  <c r="BB142" i="210"/>
  <c r="BB407" i="210"/>
  <c r="AZ38" i="210"/>
  <c r="BB20" i="210"/>
  <c r="BB259" i="210"/>
  <c r="BB349" i="210"/>
  <c r="BB301" i="210"/>
  <c r="BB208" i="210"/>
  <c r="BB427" i="210"/>
  <c r="BB91" i="210"/>
  <c r="BB34" i="210"/>
  <c r="BB36" i="210"/>
  <c r="BB311" i="210"/>
  <c r="AZ93" i="210"/>
  <c r="AZ146" i="210"/>
  <c r="AZ338" i="210"/>
  <c r="BB303" i="210"/>
  <c r="BB426" i="210"/>
  <c r="AZ211" i="210"/>
  <c r="AZ252" i="210"/>
  <c r="AZ501" i="210"/>
  <c r="BB150" i="210"/>
  <c r="BB490" i="210"/>
  <c r="AZ92" i="210"/>
  <c r="AZ314" i="210"/>
  <c r="AZ356" i="210"/>
  <c r="BB327" i="210"/>
  <c r="BB515" i="210"/>
  <c r="AZ39" i="210"/>
  <c r="BB176" i="210"/>
  <c r="AZ173" i="210"/>
  <c r="AZ446" i="210"/>
  <c r="BB288" i="210"/>
  <c r="BB456" i="210"/>
  <c r="AZ226" i="210"/>
  <c r="AZ35" i="210"/>
  <c r="AZ421" i="210"/>
  <c r="BB218" i="210"/>
  <c r="BB400" i="210"/>
  <c r="AZ194" i="210"/>
  <c r="BB59" i="210"/>
  <c r="AZ200" i="210"/>
  <c r="AZ217" i="210"/>
  <c r="AZ437" i="210"/>
  <c r="AZ165" i="210"/>
  <c r="BB379" i="210"/>
  <c r="BB165" i="210"/>
  <c r="AZ178" i="210"/>
  <c r="AZ250" i="210"/>
  <c r="AZ212" i="210"/>
  <c r="AZ430" i="210"/>
  <c r="AZ408" i="210"/>
  <c r="BB223" i="210"/>
  <c r="BB423" i="210"/>
  <c r="BB145" i="210"/>
  <c r="AZ67" i="210"/>
  <c r="AZ223" i="210"/>
  <c r="AZ220" i="210"/>
  <c r="AZ290" i="210"/>
  <c r="BB180" i="210"/>
  <c r="BB377" i="210"/>
  <c r="AZ267" i="210"/>
  <c r="AZ128" i="210"/>
  <c r="AZ196" i="210"/>
  <c r="AZ498" i="210"/>
  <c r="AZ469" i="210"/>
  <c r="BB257" i="210"/>
  <c r="BB384" i="210"/>
  <c r="BB199" i="210"/>
  <c r="AZ183" i="210"/>
  <c r="AZ246" i="210"/>
  <c r="BB243" i="210"/>
  <c r="BB278" i="210"/>
  <c r="BB496" i="210"/>
  <c r="BB75" i="210"/>
  <c r="BB386" i="210"/>
  <c r="BB312" i="210"/>
  <c r="BB447" i="210"/>
  <c r="BB88" i="210"/>
  <c r="BB319" i="210"/>
  <c r="BB366" i="210"/>
  <c r="BB111" i="210"/>
  <c r="BB250" i="210"/>
  <c r="AZ36" i="210"/>
  <c r="AZ254" i="210"/>
  <c r="BB353" i="210"/>
  <c r="AZ386" i="210"/>
  <c r="AZ261" i="210"/>
  <c r="AZ387" i="210"/>
  <c r="AZ508" i="210"/>
  <c r="BB33" i="210"/>
  <c r="BB272" i="210"/>
  <c r="BB503" i="210"/>
  <c r="AZ43" i="210"/>
  <c r="BB264" i="210"/>
  <c r="BB459" i="210"/>
  <c r="BB25" i="210"/>
  <c r="AZ248" i="210"/>
  <c r="AZ443" i="210"/>
  <c r="BB129" i="210"/>
  <c r="BB293" i="210"/>
  <c r="BB53" i="210"/>
  <c r="BB313" i="210"/>
  <c r="AZ230" i="210"/>
  <c r="AZ273" i="210"/>
  <c r="AZ499" i="210"/>
  <c r="BB225" i="210"/>
  <c r="BB449" i="210"/>
  <c r="AZ19" i="210"/>
  <c r="AZ112" i="210"/>
  <c r="AZ370" i="210"/>
  <c r="AZ353" i="210"/>
  <c r="AZ474" i="210"/>
  <c r="BB14" i="210"/>
  <c r="BB244" i="210"/>
  <c r="BB408" i="210"/>
  <c r="AZ59" i="210"/>
  <c r="AZ111" i="210"/>
  <c r="AZ152" i="210"/>
  <c r="AZ397" i="210"/>
  <c r="AZ375" i="210"/>
  <c r="BB152" i="210"/>
  <c r="BB280" i="210"/>
  <c r="AZ61" i="210"/>
  <c r="AZ120" i="210"/>
  <c r="AZ355" i="210"/>
  <c r="AZ328" i="210"/>
  <c r="AZ490" i="210"/>
  <c r="AZ461" i="210"/>
  <c r="BB226" i="210"/>
  <c r="BB451" i="210"/>
  <c r="AZ204" i="210"/>
  <c r="BB297" i="210"/>
  <c r="AZ434" i="210"/>
  <c r="AZ412" i="210"/>
  <c r="BB127" i="210"/>
  <c r="BB373" i="210"/>
  <c r="AZ53" i="210"/>
  <c r="AZ516" i="210"/>
  <c r="AZ239" i="210"/>
  <c r="AZ339" i="210"/>
  <c r="BB231" i="210"/>
  <c r="BB416" i="210"/>
  <c r="AZ49" i="210"/>
  <c r="AZ468" i="210"/>
  <c r="BB44" i="210"/>
  <c r="AZ236" i="210"/>
  <c r="AZ299" i="210"/>
  <c r="AZ337" i="210"/>
  <c r="BB194" i="210"/>
  <c r="BB345" i="210"/>
  <c r="BB110" i="210"/>
  <c r="BB204" i="210"/>
  <c r="AZ139" i="210"/>
  <c r="AZ207" i="210"/>
  <c r="AZ509" i="210"/>
  <c r="AZ476" i="210"/>
  <c r="BB277" i="210"/>
  <c r="BB391" i="210"/>
  <c r="BB39" i="210"/>
  <c r="BB22" i="210"/>
  <c r="BB329" i="210"/>
  <c r="BB483" i="210"/>
  <c r="BB120" i="210"/>
  <c r="BB206" i="210"/>
  <c r="BB518" i="210"/>
  <c r="BB72" i="210"/>
  <c r="BB78" i="210"/>
  <c r="AZ432" i="210"/>
  <c r="BB344" i="210"/>
  <c r="AZ166" i="210"/>
  <c r="AZ195" i="210"/>
  <c r="AZ33" i="210"/>
  <c r="BB214" i="210"/>
  <c r="BB494" i="210"/>
  <c r="BB267" i="210"/>
  <c r="BB507" i="210"/>
  <c r="AZ25" i="210"/>
  <c r="AZ190" i="210"/>
  <c r="AZ260" i="210"/>
  <c r="BB157" i="210"/>
  <c r="BB396" i="210"/>
  <c r="AZ144" i="210"/>
  <c r="AZ101" i="210"/>
  <c r="BB360" i="210"/>
  <c r="AZ185" i="210"/>
  <c r="AZ373" i="210"/>
  <c r="AZ418" i="210"/>
  <c r="BB248" i="210"/>
  <c r="BB432" i="210"/>
  <c r="AZ269" i="210"/>
  <c r="AZ301" i="210"/>
  <c r="AZ161" i="210"/>
  <c r="BB76" i="210"/>
  <c r="BB229" i="210"/>
  <c r="BB434" i="210"/>
  <c r="AZ64" i="210"/>
  <c r="AZ462" i="210"/>
  <c r="BB144" i="210"/>
  <c r="BB356" i="210"/>
  <c r="AZ333" i="210"/>
  <c r="AZ188" i="210"/>
  <c r="BB265" i="210"/>
  <c r="BB412" i="210"/>
  <c r="AZ16" i="210"/>
  <c r="BB441" i="210"/>
  <c r="AZ124" i="210"/>
  <c r="AZ494" i="210"/>
  <c r="AZ465" i="210"/>
  <c r="BB184" i="210"/>
  <c r="BB401" i="210"/>
  <c r="AZ199" i="210"/>
  <c r="AZ278" i="210"/>
  <c r="AZ296" i="210"/>
  <c r="AZ396" i="210"/>
  <c r="AZ518" i="210"/>
  <c r="BB262" i="210"/>
  <c r="BB405" i="210"/>
  <c r="BB97" i="210"/>
  <c r="AZ73" i="210"/>
  <c r="AZ424" i="210"/>
  <c r="BB143" i="210"/>
  <c r="BB394" i="210"/>
  <c r="AZ197" i="210"/>
  <c r="BB336" i="210"/>
  <c r="AZ247" i="210"/>
  <c r="AZ347" i="210"/>
  <c r="BB109" i="210"/>
  <c r="BB307" i="210"/>
  <c r="BB478" i="210"/>
  <c r="BB89" i="210"/>
  <c r="BB252" i="210"/>
  <c r="BB457" i="210"/>
  <c r="BB68" i="210"/>
  <c r="BB126" i="210"/>
  <c r="AZ143" i="210"/>
  <c r="AZ306" i="210"/>
  <c r="BB443" i="210"/>
  <c r="BB84" i="210"/>
  <c r="AZ88" i="210"/>
  <c r="AZ304" i="210"/>
  <c r="AZ310" i="210"/>
  <c r="AZ349" i="210"/>
  <c r="BB292" i="210"/>
  <c r="BB463" i="210"/>
  <c r="BB86" i="210"/>
  <c r="AZ244" i="210"/>
  <c r="AZ354" i="210"/>
  <c r="AZ492" i="210"/>
  <c r="BB263" i="210"/>
  <c r="BB61" i="210"/>
  <c r="AZ158" i="210"/>
  <c r="AZ407" i="210"/>
  <c r="AZ500" i="210"/>
  <c r="BB171" i="210"/>
  <c r="BB314" i="210"/>
  <c r="BB461" i="210"/>
  <c r="AZ108" i="210"/>
  <c r="AZ350" i="210"/>
  <c r="AZ467" i="210"/>
  <c r="AZ18" i="210"/>
  <c r="BB365" i="210"/>
  <c r="BB465" i="210"/>
  <c r="BB67" i="210"/>
  <c r="AZ276" i="210"/>
  <c r="AZ406" i="210"/>
  <c r="AZ471" i="210"/>
  <c r="AZ14" i="210"/>
  <c r="BB367" i="210"/>
  <c r="BB469" i="210"/>
  <c r="BB77" i="210"/>
  <c r="AZ366" i="210"/>
  <c r="AZ231" i="210"/>
  <c r="AZ163" i="210"/>
  <c r="AZ209" i="210"/>
  <c r="AZ279" i="210"/>
  <c r="BB228" i="210"/>
  <c r="BB348" i="210"/>
  <c r="AZ182" i="210"/>
  <c r="BB26" i="210"/>
  <c r="AZ297" i="210"/>
  <c r="AZ288" i="210"/>
  <c r="AZ388" i="210"/>
  <c r="AZ510" i="210"/>
  <c r="BB246" i="210"/>
  <c r="BB440" i="210"/>
  <c r="BB519" i="210"/>
  <c r="AZ192" i="210"/>
  <c r="AZ369" i="210"/>
  <c r="AZ332" i="210"/>
  <c r="BB245" i="210"/>
  <c r="BB425" i="210"/>
  <c r="BB50" i="210"/>
  <c r="BB179" i="210"/>
  <c r="AZ78" i="210"/>
  <c r="AZ440" i="210"/>
  <c r="BB237" i="210"/>
  <c r="BB484" i="210"/>
  <c r="AZ129" i="210"/>
  <c r="AZ495" i="210"/>
  <c r="AZ44" i="210"/>
  <c r="AZ133" i="210"/>
  <c r="AZ171" i="210"/>
  <c r="AZ241" i="210"/>
  <c r="AZ394" i="210"/>
  <c r="BB216" i="210"/>
  <c r="BB388" i="210"/>
  <c r="AZ76" i="210"/>
  <c r="BB502" i="210"/>
  <c r="AZ352" i="210"/>
  <c r="AZ307" i="210"/>
  <c r="BB112" i="210"/>
  <c r="BB178" i="210"/>
  <c r="BB342" i="210"/>
  <c r="BB511" i="210"/>
  <c r="BB57" i="210"/>
  <c r="BB274" i="210"/>
  <c r="BB364" i="210"/>
  <c r="BB48" i="210"/>
  <c r="BB83" i="210"/>
  <c r="AZ431" i="210"/>
  <c r="BB395" i="210"/>
  <c r="BB32" i="210"/>
  <c r="AZ439" i="210"/>
  <c r="BB125" i="210"/>
  <c r="BB289" i="210"/>
  <c r="BB516" i="210"/>
  <c r="AZ86" i="210"/>
  <c r="AZ282" i="210"/>
  <c r="AZ480" i="210"/>
  <c r="BB285" i="210"/>
  <c r="AZ94" i="210"/>
  <c r="AZ464" i="210"/>
  <c r="BB191" i="210"/>
  <c r="BB339" i="210"/>
  <c r="BB201" i="210"/>
  <c r="AZ157" i="210"/>
  <c r="AZ340" i="210"/>
  <c r="BB304" i="210"/>
  <c r="BB514" i="210"/>
  <c r="BB16" i="210"/>
  <c r="AZ346" i="210"/>
  <c r="BB155" i="210"/>
  <c r="AZ193" i="210"/>
  <c r="AZ214" i="210"/>
  <c r="BB308" i="210"/>
  <c r="BB509" i="210"/>
  <c r="BB70" i="210"/>
  <c r="AZ463" i="210"/>
  <c r="AZ426" i="210"/>
  <c r="AZ519" i="210"/>
  <c r="BB119" i="210"/>
  <c r="BB393" i="210"/>
  <c r="BB241" i="210"/>
  <c r="AZ208" i="210"/>
  <c r="AZ429" i="210"/>
  <c r="BB254" i="210"/>
  <c r="BB476" i="210"/>
  <c r="BB63" i="210"/>
  <c r="AZ140" i="210"/>
  <c r="AZ378" i="210"/>
  <c r="AZ292" i="210"/>
  <c r="AZ392" i="210"/>
  <c r="AZ514" i="210"/>
  <c r="BB227" i="210"/>
  <c r="BB460" i="210"/>
  <c r="AZ95" i="210"/>
  <c r="BB332" i="210"/>
  <c r="AZ110" i="210"/>
  <c r="AZ127" i="210"/>
  <c r="AZ372" i="210"/>
  <c r="AZ489" i="210"/>
  <c r="BB66" i="210"/>
  <c r="BB279" i="210"/>
  <c r="BB475" i="210"/>
  <c r="AZ481" i="210"/>
  <c r="BB138" i="210"/>
  <c r="BB462" i="210"/>
  <c r="AZ42" i="210"/>
  <c r="AZ263" i="210"/>
  <c r="AZ85" i="210"/>
  <c r="AZ488" i="210"/>
  <c r="BB81" i="210"/>
  <c r="BB299" i="210"/>
  <c r="BB15" i="210"/>
  <c r="BB488" i="210"/>
  <c r="BB343" i="210"/>
  <c r="BB498" i="210"/>
  <c r="BB139" i="210"/>
  <c r="BB403" i="210"/>
  <c r="AZ309" i="210"/>
  <c r="BB107" i="210"/>
  <c r="BB499" i="210"/>
  <c r="AZ32" i="210"/>
  <c r="AZ186" i="210"/>
  <c r="AZ256" i="210"/>
  <c r="BB149" i="210"/>
  <c r="BB363" i="210"/>
  <c r="BB64" i="210"/>
  <c r="AZ331" i="210"/>
  <c r="BB361" i="210"/>
  <c r="AZ87" i="210"/>
  <c r="AZ255" i="210"/>
  <c r="AZ336" i="210"/>
  <c r="AZ319" i="210"/>
  <c r="AZ438" i="210"/>
  <c r="BB193" i="210"/>
  <c r="BB411" i="210"/>
  <c r="AZ12" i="210"/>
  <c r="AZ153" i="210"/>
  <c r="AZ272" i="210"/>
  <c r="AZ399" i="210"/>
  <c r="AZ520" i="210"/>
  <c r="BB136" i="210"/>
  <c r="BB347" i="210"/>
  <c r="BB473" i="210"/>
  <c r="BB65" i="210"/>
  <c r="AZ107" i="210"/>
  <c r="AZ145" i="210"/>
  <c r="AZ382" i="210"/>
  <c r="BB140" i="210"/>
  <c r="BB357" i="210"/>
  <c r="BB482" i="210"/>
  <c r="AZ114" i="210"/>
  <c r="AZ116" i="210"/>
  <c r="AZ324" i="210"/>
  <c r="AZ483" i="210"/>
  <c r="AZ457" i="210"/>
  <c r="BB168" i="210"/>
  <c r="BB410" i="210"/>
  <c r="BB58" i="210"/>
  <c r="BB454" i="210"/>
  <c r="AZ119" i="210"/>
  <c r="AZ361" i="210"/>
  <c r="AZ482" i="210"/>
  <c r="AZ60" i="210"/>
  <c r="BB392" i="210"/>
  <c r="BB468" i="210"/>
  <c r="BB352" i="210"/>
  <c r="AZ74" i="210"/>
  <c r="AZ433" i="210"/>
  <c r="BB251" i="210"/>
  <c r="BB414" i="210"/>
  <c r="BB413" i="210"/>
  <c r="AZ180" i="210"/>
  <c r="AZ242" i="210"/>
  <c r="AZ52" i="210"/>
  <c r="BB268" i="210"/>
  <c r="BB448" i="210"/>
  <c r="BB46" i="210"/>
  <c r="BB132" i="210"/>
  <c r="AZ228" i="210"/>
  <c r="AZ298" i="210"/>
  <c r="BB137" i="210"/>
  <c r="BB429" i="210"/>
  <c r="BB197" i="210"/>
  <c r="BB397" i="210"/>
  <c r="BB71" i="210"/>
  <c r="BB124" i="210"/>
  <c r="BB261" i="210"/>
  <c r="BB87" i="210"/>
  <c r="BB505" i="210"/>
  <c r="BB106" i="210"/>
  <c r="BB166" i="210"/>
  <c r="AZ240" i="210"/>
  <c r="AZ435" i="210"/>
  <c r="BB175" i="210"/>
  <c r="BB330" i="210"/>
  <c r="AZ142" i="210"/>
  <c r="AZ311" i="210"/>
  <c r="AZ37" i="210"/>
  <c r="BB322" i="210"/>
  <c r="AZ100" i="210"/>
  <c r="AZ374" i="210"/>
  <c r="AZ459" i="210"/>
  <c r="BB94" i="210"/>
  <c r="BB247" i="210"/>
  <c r="BB428" i="210"/>
  <c r="AZ360" i="210"/>
  <c r="BB73" i="210"/>
  <c r="AZ270" i="210"/>
  <c r="AZ344" i="210"/>
  <c r="AZ451" i="210"/>
  <c r="BB153" i="210"/>
  <c r="BB328" i="210"/>
  <c r="AZ125" i="210"/>
  <c r="BB195" i="210"/>
  <c r="AZ422" i="210"/>
  <c r="AZ515" i="210"/>
  <c r="BB115" i="210"/>
  <c r="BB333" i="210"/>
  <c r="BB38" i="210"/>
  <c r="BB320" i="210"/>
  <c r="AZ251" i="210"/>
  <c r="AZ425" i="210"/>
  <c r="BB222" i="210"/>
  <c r="BB464" i="210"/>
  <c r="AZ20" i="210"/>
  <c r="BB55" i="210"/>
  <c r="AZ221" i="210"/>
  <c r="AZ409" i="210"/>
  <c r="BB296" i="210"/>
  <c r="BB390" i="210"/>
  <c r="BB122" i="210"/>
  <c r="BB51" i="210"/>
  <c r="AZ65" i="210"/>
  <c r="AZ225" i="210"/>
  <c r="AZ291" i="210"/>
  <c r="AZ326" i="210"/>
  <c r="BB324" i="210"/>
  <c r="BB471" i="210"/>
  <c r="AZ169" i="210"/>
  <c r="AZ47" i="210"/>
  <c r="AZ126" i="210"/>
  <c r="AZ167" i="210"/>
  <c r="AZ348" i="210"/>
  <c r="AZ390" i="210"/>
  <c r="BB192" i="210"/>
  <c r="BB295" i="210"/>
  <c r="AZ117" i="210"/>
  <c r="BB430" i="210"/>
  <c r="AZ243" i="210"/>
  <c r="AZ343" i="210"/>
  <c r="BB269" i="210"/>
  <c r="BB491" i="210"/>
  <c r="AZ414" i="210"/>
  <c r="BB40" i="210"/>
  <c r="AZ428" i="210"/>
  <c r="BB196" i="210"/>
  <c r="BB134" i="210"/>
  <c r="BB108" i="210"/>
  <c r="AZ227" i="210"/>
  <c r="BB189" i="210"/>
  <c r="BB35" i="210"/>
  <c r="AZ410" i="210"/>
  <c r="BB406" i="210"/>
  <c r="BB100" i="210"/>
  <c r="BB374" i="210"/>
  <c r="BB383" i="210"/>
  <c r="AZ172" i="210"/>
  <c r="AZ330" i="210"/>
  <c r="AZ104" i="210"/>
  <c r="AZ135" i="210"/>
  <c r="AZ472" i="210"/>
  <c r="AZ41" i="210"/>
  <c r="BB302" i="210"/>
  <c r="AZ66" i="210"/>
  <c r="BB203" i="210"/>
  <c r="BB182" i="210"/>
  <c r="AZ150" i="210"/>
  <c r="BB323" i="210"/>
  <c r="AZ50" i="210"/>
  <c r="AZ155" i="210"/>
  <c r="BB276" i="210"/>
  <c r="BB438" i="210"/>
  <c r="AZ170" i="210"/>
  <c r="AZ404" i="210"/>
  <c r="BB230" i="210"/>
  <c r="BB466" i="210"/>
  <c r="BB337" i="210"/>
  <c r="BB350" i="210"/>
  <c r="BB284" i="210"/>
  <c r="BB346" i="210"/>
  <c r="AZ222" i="210"/>
  <c r="AZ507" i="210"/>
  <c r="BB477" i="210"/>
  <c r="BB99" i="210"/>
  <c r="BB472" i="210"/>
  <c r="BB270" i="210"/>
  <c r="BB49" i="210"/>
  <c r="BB190" i="210"/>
  <c r="AZ187" i="210"/>
  <c r="AZ448" i="210"/>
  <c r="BB117" i="210"/>
  <c r="BB458" i="210"/>
  <c r="AZ54" i="210"/>
  <c r="BB298" i="210"/>
  <c r="BB148" i="210"/>
  <c r="AZ384" i="210"/>
  <c r="AZ313" i="210"/>
  <c r="AZ30" i="210"/>
  <c r="AZ335" i="210"/>
  <c r="AZ275" i="210"/>
  <c r="BB135" i="210"/>
  <c r="BB207" i="210"/>
  <c r="AZ184" i="210"/>
  <c r="AZ322" i="210"/>
  <c r="AZ486" i="210"/>
  <c r="BB398" i="210"/>
  <c r="AZ69" i="210"/>
  <c r="BB321" i="210"/>
  <c r="AZ445" i="210"/>
  <c r="BB271" i="210"/>
  <c r="AZ285" i="210"/>
  <c r="AZ497" i="210"/>
  <c r="BB146" i="210"/>
  <c r="BB431" i="210"/>
  <c r="BB420" i="210"/>
  <c r="AZ289" i="210"/>
  <c r="AZ27" i="210"/>
  <c r="BB17" i="210"/>
  <c r="BB167" i="210"/>
  <c r="BB480" i="210"/>
  <c r="BB340" i="210"/>
  <c r="AZ502" i="210"/>
  <c r="BB234" i="210"/>
  <c r="BB156" i="210"/>
  <c r="BB422" i="210"/>
  <c r="AZ46" i="210"/>
  <c r="BB90" i="210"/>
  <c r="AZ362" i="210"/>
  <c r="AZ72" i="210"/>
  <c r="BB13" i="210"/>
  <c r="AZ458" i="210"/>
  <c r="AZ363" i="210"/>
  <c r="AZ293" i="210"/>
  <c r="BB316" i="210"/>
  <c r="AZ216" i="210"/>
  <c r="AZ295" i="210"/>
  <c r="BB497" i="210"/>
  <c r="BB387" i="210"/>
  <c r="AZ327" i="210"/>
  <c r="AZ138" i="210"/>
  <c r="AZ380" i="210"/>
  <c r="BB141" i="210"/>
  <c r="BB442" i="210"/>
  <c r="BB92" i="210"/>
  <c r="AZ90" i="210"/>
  <c r="AZ496" i="210"/>
  <c r="BB37" i="210"/>
  <c r="AZ491" i="210"/>
  <c r="AZ210" i="210"/>
  <c r="AZ31" i="210"/>
  <c r="AZ13" i="210"/>
  <c r="AZ381" i="210"/>
  <c r="BB376" i="210"/>
  <c r="BB492" i="210"/>
  <c r="BB253" i="210"/>
  <c r="BB418" i="210"/>
  <c r="BB238" i="210"/>
  <c r="BB495" i="210"/>
  <c r="BB60" i="210"/>
  <c r="AZ84" i="210"/>
  <c r="BB114" i="210"/>
  <c r="AZ364" i="210"/>
  <c r="BB183" i="210"/>
  <c r="AZ506" i="210"/>
  <c r="AZ323" i="210"/>
  <c r="BB517" i="210"/>
  <c r="AZ176" i="210"/>
  <c r="BB326" i="210"/>
  <c r="AZ259" i="210"/>
  <c r="AZ77" i="210"/>
  <c r="AZ341" i="210"/>
  <c r="AZ485" i="210"/>
  <c r="BB281" i="210"/>
  <c r="BB455" i="210"/>
  <c r="BB355" i="210"/>
  <c r="AZ312" i="210"/>
  <c r="AZ308" i="210"/>
  <c r="AZ162" i="210"/>
  <c r="BB185" i="210"/>
  <c r="AZ205" i="210"/>
  <c r="AZ24" i="210"/>
  <c r="AZ159" i="210"/>
  <c r="AZ287" i="210"/>
  <c r="BB485" i="210"/>
  <c r="AZ365" i="210"/>
  <c r="BB47" i="210"/>
  <c r="AZ417" i="210"/>
  <c r="AZ203" i="210"/>
  <c r="BB260" i="210"/>
  <c r="BB508" i="210"/>
  <c r="BB318" i="210"/>
  <c r="BB121" i="210"/>
  <c r="BB370" i="210"/>
  <c r="AZ262" i="210"/>
  <c r="BB170" i="210"/>
  <c r="BB372" i="210"/>
  <c r="BB102" i="210"/>
  <c r="BB43" i="210"/>
  <c r="AZ427" i="210"/>
  <c r="BB286" i="210"/>
  <c r="BB500" i="210"/>
  <c r="BB489" i="210"/>
  <c r="BB154" i="210"/>
  <c r="AZ454" i="210"/>
  <c r="AZ89" i="210"/>
  <c r="BB306" i="210"/>
  <c r="BB200" i="210"/>
  <c r="AZ268" i="210"/>
  <c r="AZ219" i="210"/>
  <c r="BB362" i="210"/>
  <c r="AZ371" i="210"/>
  <c r="BB213" i="210"/>
  <c r="AZ329" i="210"/>
  <c r="BB233" i="210"/>
  <c r="BB56" i="210"/>
  <c r="AZ229" i="210"/>
  <c r="AZ132" i="210"/>
  <c r="AZ174" i="210"/>
  <c r="AZ253" i="210"/>
  <c r="BB282" i="210"/>
  <c r="BB105" i="210"/>
  <c r="BB82" i="210"/>
  <c r="BB512" i="210"/>
  <c r="AZ460" i="210"/>
  <c r="BB162" i="210"/>
  <c r="AZ345" i="210"/>
  <c r="BB439" i="210"/>
  <c r="AZ103" i="210"/>
  <c r="BB128" i="210"/>
  <c r="BB205" i="210"/>
  <c r="AZ281" i="210"/>
  <c r="BB219" i="210"/>
  <c r="BB131" i="210"/>
  <c r="AZ123" i="210"/>
  <c r="AZ56" i="210"/>
  <c r="BB235" i="210"/>
  <c r="AZ75" i="210"/>
  <c r="AZ423" i="210"/>
  <c r="AZ403" i="210"/>
  <c r="AZ302" i="210"/>
  <c r="AZ449" i="210"/>
  <c r="BB163" i="210"/>
  <c r="BB338" i="210"/>
  <c r="BB24" i="209"/>
  <c r="BB53" i="209"/>
  <c r="BB60" i="209"/>
  <c r="AZ187" i="209"/>
  <c r="BB71" i="209"/>
  <c r="BB20" i="209"/>
  <c r="BB51" i="209"/>
  <c r="BB43" i="209"/>
  <c r="BB35" i="209"/>
  <c r="BB73" i="209"/>
  <c r="BB110" i="209"/>
  <c r="AZ101" i="209"/>
  <c r="BB75" i="209"/>
  <c r="BB46" i="209"/>
  <c r="BB107" i="209"/>
  <c r="BB31" i="209"/>
  <c r="BB16" i="209"/>
  <c r="AZ143" i="209"/>
  <c r="BB39" i="209"/>
  <c r="BB156" i="209"/>
  <c r="BB36" i="209"/>
  <c r="BB30" i="209"/>
  <c r="BB19" i="209"/>
  <c r="BB223" i="209"/>
  <c r="BB388" i="209"/>
  <c r="AZ78" i="209"/>
  <c r="AZ116" i="209"/>
  <c r="BB238" i="209"/>
  <c r="BB357" i="209"/>
  <c r="BB430" i="209"/>
  <c r="AZ204" i="209"/>
  <c r="AZ426" i="209"/>
  <c r="BB139" i="209"/>
  <c r="BB475" i="209"/>
  <c r="AZ35" i="209"/>
  <c r="BB425" i="209"/>
  <c r="AZ251" i="209"/>
  <c r="AZ430" i="209"/>
  <c r="BB214" i="209"/>
  <c r="BB458" i="209"/>
  <c r="BB442" i="209"/>
  <c r="AZ207" i="209"/>
  <c r="AZ494" i="209"/>
  <c r="AZ495" i="209"/>
  <c r="BB269" i="209"/>
  <c r="BB280" i="209"/>
  <c r="BB27" i="209"/>
  <c r="AZ220" i="209"/>
  <c r="AZ451" i="209"/>
  <c r="BB141" i="209"/>
  <c r="BB287" i="209"/>
  <c r="BB515" i="209"/>
  <c r="AZ27" i="209"/>
  <c r="AZ180" i="209"/>
  <c r="AZ218" i="209"/>
  <c r="AZ502" i="209"/>
  <c r="AZ503" i="209"/>
  <c r="BB186" i="209"/>
  <c r="BB383" i="209"/>
  <c r="BB265" i="209"/>
  <c r="AZ519" i="209"/>
  <c r="BB172" i="209"/>
  <c r="BB295" i="209"/>
  <c r="AZ248" i="209"/>
  <c r="AZ159" i="209"/>
  <c r="AZ296" i="209"/>
  <c r="AZ295" i="209"/>
  <c r="BB167" i="209"/>
  <c r="BB340" i="209"/>
  <c r="BB418" i="209"/>
  <c r="AZ172" i="209"/>
  <c r="BB84" i="209"/>
  <c r="AZ236" i="209"/>
  <c r="AZ173" i="209"/>
  <c r="AZ460" i="209"/>
  <c r="AZ465" i="209"/>
  <c r="BB173" i="209"/>
  <c r="BB428" i="209"/>
  <c r="AZ38" i="209"/>
  <c r="AZ141" i="209"/>
  <c r="AZ227" i="209"/>
  <c r="AZ37" i="209"/>
  <c r="BB292" i="209"/>
  <c r="BB346" i="209"/>
  <c r="BB148" i="209"/>
  <c r="BB192" i="209"/>
  <c r="AZ292" i="209"/>
  <c r="AZ241" i="209"/>
  <c r="AZ338" i="209"/>
  <c r="AZ410" i="209"/>
  <c r="BB29" i="209"/>
  <c r="BB209" i="209"/>
  <c r="BB448" i="209"/>
  <c r="AZ30" i="209"/>
  <c r="AZ142" i="209"/>
  <c r="BB234" i="209"/>
  <c r="AZ262" i="209"/>
  <c r="AZ405" i="209"/>
  <c r="BB131" i="209"/>
  <c r="BB38" i="209"/>
  <c r="BB116" i="209"/>
  <c r="BB386" i="209"/>
  <c r="BB270" i="209"/>
  <c r="BB510" i="209"/>
  <c r="AZ21" i="209"/>
  <c r="AZ217" i="209"/>
  <c r="AZ337" i="209"/>
  <c r="AZ387" i="209"/>
  <c r="AZ520" i="209"/>
  <c r="BB78" i="209"/>
  <c r="BB284" i="209"/>
  <c r="BB412" i="209"/>
  <c r="AZ25" i="209"/>
  <c r="BB492" i="209"/>
  <c r="AZ201" i="209"/>
  <c r="AZ196" i="209"/>
  <c r="AZ357" i="209"/>
  <c r="AZ483" i="209"/>
  <c r="AZ484" i="209"/>
  <c r="BB363" i="209"/>
  <c r="BB476" i="209"/>
  <c r="AZ335" i="209"/>
  <c r="AZ203" i="209"/>
  <c r="AZ359" i="209"/>
  <c r="AZ490" i="209"/>
  <c r="AZ491" i="209"/>
  <c r="BB277" i="209"/>
  <c r="BB410" i="209"/>
  <c r="AZ31" i="209"/>
  <c r="AZ103" i="209"/>
  <c r="AZ88" i="209"/>
  <c r="AZ238" i="209"/>
  <c r="AZ372" i="209"/>
  <c r="BB245" i="209"/>
  <c r="BB378" i="209"/>
  <c r="AZ106" i="209"/>
  <c r="AZ144" i="209"/>
  <c r="AZ281" i="209"/>
  <c r="AZ280" i="209"/>
  <c r="AZ389" i="209"/>
  <c r="BB331" i="209"/>
  <c r="BB394" i="209"/>
  <c r="BB23" i="209"/>
  <c r="AZ102" i="209"/>
  <c r="AZ380" i="209"/>
  <c r="BB243" i="209"/>
  <c r="BB381" i="209"/>
  <c r="AZ16" i="209"/>
  <c r="BB498" i="209"/>
  <c r="AZ224" i="209"/>
  <c r="AZ210" i="209"/>
  <c r="AZ322" i="209"/>
  <c r="AZ326" i="209"/>
  <c r="AZ449" i="209"/>
  <c r="AZ457" i="209"/>
  <c r="BB162" i="209"/>
  <c r="BB343" i="209"/>
  <c r="BB26" i="209"/>
  <c r="AZ109" i="209"/>
  <c r="AZ428" i="209"/>
  <c r="AZ408" i="209"/>
  <c r="BB161" i="209"/>
  <c r="BB293" i="209"/>
  <c r="BB479" i="209"/>
  <c r="BB185" i="209"/>
  <c r="AZ54" i="209"/>
  <c r="AZ413" i="209"/>
  <c r="BB230" i="209"/>
  <c r="BB397" i="209"/>
  <c r="AZ475" i="209"/>
  <c r="AZ239" i="209"/>
  <c r="AZ253" i="209"/>
  <c r="BB329" i="209"/>
  <c r="BB395" i="209"/>
  <c r="BB58" i="209"/>
  <c r="BB259" i="209"/>
  <c r="AZ137" i="209"/>
  <c r="AZ33" i="209"/>
  <c r="BB301" i="209"/>
  <c r="BB417" i="209"/>
  <c r="AZ354" i="209"/>
  <c r="BB308" i="209"/>
  <c r="BB145" i="209"/>
  <c r="BB160" i="209"/>
  <c r="BB25" i="209"/>
  <c r="BB250" i="209"/>
  <c r="BB179" i="209"/>
  <c r="BB342" i="209"/>
  <c r="AZ138" i="209"/>
  <c r="AZ258" i="209"/>
  <c r="BB118" i="209"/>
  <c r="BB263" i="209"/>
  <c r="BB420" i="209"/>
  <c r="BB44" i="209"/>
  <c r="AZ77" i="209"/>
  <c r="BB253" i="209"/>
  <c r="BB480" i="209"/>
  <c r="AZ202" i="209"/>
  <c r="AZ84" i="209"/>
  <c r="AZ234" i="209"/>
  <c r="BB228" i="209"/>
  <c r="BB484" i="209"/>
  <c r="AZ104" i="209"/>
  <c r="AZ429" i="209"/>
  <c r="AZ179" i="209"/>
  <c r="BB313" i="209"/>
  <c r="BB345" i="209"/>
  <c r="AZ94" i="209"/>
  <c r="AZ415" i="209"/>
  <c r="AZ511" i="209"/>
  <c r="BB154" i="209"/>
  <c r="BB352" i="209"/>
  <c r="BB86" i="209"/>
  <c r="AZ437" i="209"/>
  <c r="AZ112" i="209"/>
  <c r="BB281" i="209"/>
  <c r="BB451" i="209"/>
  <c r="BB437" i="209"/>
  <c r="BB174" i="209"/>
  <c r="BB406" i="209"/>
  <c r="BB48" i="209"/>
  <c r="BB237" i="209"/>
  <c r="AZ228" i="209"/>
  <c r="AZ169" i="209"/>
  <c r="AZ329" i="209"/>
  <c r="AZ456" i="209"/>
  <c r="AZ461" i="209"/>
  <c r="BB170" i="209"/>
  <c r="BB379" i="209"/>
  <c r="BB463" i="209"/>
  <c r="BB67" i="209"/>
  <c r="BB400" i="209"/>
  <c r="AZ230" i="209"/>
  <c r="AZ517" i="209"/>
  <c r="AZ514" i="209"/>
  <c r="BB178" i="209"/>
  <c r="BB336" i="209"/>
  <c r="AZ331" i="209"/>
  <c r="AZ70" i="209"/>
  <c r="AZ156" i="209"/>
  <c r="AZ390" i="209"/>
  <c r="AZ477" i="209"/>
  <c r="BB149" i="209"/>
  <c r="BB227" i="209"/>
  <c r="BB431" i="209"/>
  <c r="BB353" i="209"/>
  <c r="AZ61" i="209"/>
  <c r="AZ134" i="209"/>
  <c r="AZ297" i="209"/>
  <c r="AZ343" i="209"/>
  <c r="AZ459" i="209"/>
  <c r="BB347" i="209"/>
  <c r="BB423" i="209"/>
  <c r="AZ290" i="209"/>
  <c r="AZ467" i="209"/>
  <c r="BB189" i="209"/>
  <c r="AZ240" i="209"/>
  <c r="BB325" i="209"/>
  <c r="BB177" i="209"/>
  <c r="AZ485" i="209"/>
  <c r="BB132" i="209"/>
  <c r="BB32" i="209"/>
  <c r="BB63" i="209"/>
  <c r="BB90" i="209"/>
  <c r="BB239" i="209"/>
  <c r="BB391" i="209"/>
  <c r="AZ81" i="209"/>
  <c r="AZ256" i="209"/>
  <c r="AZ311" i="209"/>
  <c r="AZ265" i="209"/>
  <c r="BB88" i="209"/>
  <c r="BB349" i="209"/>
  <c r="BB502" i="209"/>
  <c r="AZ168" i="209"/>
  <c r="AZ369" i="209"/>
  <c r="AZ214" i="209"/>
  <c r="AZ271" i="209"/>
  <c r="AZ363" i="209"/>
  <c r="AZ421" i="209"/>
  <c r="BB18" i="209"/>
  <c r="BB224" i="209"/>
  <c r="BB361" i="209"/>
  <c r="AZ29" i="209"/>
  <c r="AZ100" i="209"/>
  <c r="AZ293" i="209"/>
  <c r="AZ305" i="209"/>
  <c r="AZ425" i="209"/>
  <c r="AZ14" i="209"/>
  <c r="BB197" i="209"/>
  <c r="BB365" i="209"/>
  <c r="AZ244" i="209"/>
  <c r="AZ505" i="209"/>
  <c r="AZ135" i="209"/>
  <c r="AZ286" i="209"/>
  <c r="AZ309" i="209"/>
  <c r="BB235" i="209"/>
  <c r="BB461" i="209"/>
  <c r="BB94" i="209"/>
  <c r="AZ182" i="209"/>
  <c r="AZ269" i="209"/>
  <c r="AZ378" i="209"/>
  <c r="AZ441" i="209"/>
  <c r="AZ446" i="209"/>
  <c r="BB229" i="209"/>
  <c r="BB464" i="209"/>
  <c r="BB64" i="209"/>
  <c r="AZ178" i="209"/>
  <c r="AZ282" i="209"/>
  <c r="AZ320" i="209"/>
  <c r="AZ440" i="209"/>
  <c r="AZ52" i="209"/>
  <c r="BB208" i="209"/>
  <c r="BB499" i="209"/>
  <c r="AZ471" i="209"/>
  <c r="AZ126" i="209"/>
  <c r="AZ509" i="209"/>
  <c r="AZ506" i="209"/>
  <c r="BB190" i="209"/>
  <c r="BB506" i="209"/>
  <c r="BB341" i="209"/>
  <c r="AZ267" i="209"/>
  <c r="BB251" i="209"/>
  <c r="BB393" i="209"/>
  <c r="BB516" i="209"/>
  <c r="BB335" i="209"/>
  <c r="AZ167" i="209"/>
  <c r="AZ223" i="209"/>
  <c r="AZ345" i="209"/>
  <c r="BB180" i="209"/>
  <c r="BB432" i="209"/>
  <c r="BB112" i="209"/>
  <c r="AZ121" i="209"/>
  <c r="AZ166" i="209"/>
  <c r="AZ302" i="209"/>
  <c r="AZ416" i="209"/>
  <c r="BB151" i="209"/>
  <c r="BB344" i="209"/>
  <c r="BB452" i="209"/>
  <c r="AZ12" i="209"/>
  <c r="BB168" i="209"/>
  <c r="BB211" i="209"/>
  <c r="BB231" i="209"/>
  <c r="BB350" i="209"/>
  <c r="AZ60" i="209"/>
  <c r="BB311" i="209"/>
  <c r="AZ364" i="209"/>
  <c r="BB370" i="209"/>
  <c r="AZ246" i="209"/>
  <c r="BB321" i="209"/>
  <c r="AZ107" i="209"/>
  <c r="AZ208" i="209"/>
  <c r="BB369" i="209"/>
  <c r="BB87" i="209"/>
  <c r="BB61" i="209"/>
  <c r="BB115" i="209"/>
  <c r="BB316" i="209"/>
  <c r="BB407" i="209"/>
  <c r="AZ340" i="209"/>
  <c r="AZ404" i="209"/>
  <c r="AZ492" i="209"/>
  <c r="BB137" i="209"/>
  <c r="BB367" i="209"/>
  <c r="BB486" i="209"/>
  <c r="AZ111" i="209"/>
  <c r="AZ18" i="209"/>
  <c r="BB294" i="209"/>
  <c r="BB427" i="209"/>
  <c r="AZ294" i="209"/>
  <c r="AZ117" i="209"/>
  <c r="BB246" i="209"/>
  <c r="BB429" i="209"/>
  <c r="AZ153" i="209"/>
  <c r="AZ366" i="209"/>
  <c r="AZ482" i="209"/>
  <c r="BB70" i="209"/>
  <c r="BB411" i="209"/>
  <c r="BB421" i="209"/>
  <c r="AZ154" i="209"/>
  <c r="BB187" i="209"/>
  <c r="AZ356" i="209"/>
  <c r="BB260" i="209"/>
  <c r="BB439" i="209"/>
  <c r="AZ91" i="209"/>
  <c r="AZ330" i="209"/>
  <c r="AZ377" i="209"/>
  <c r="AZ489" i="209"/>
  <c r="BB106" i="209"/>
  <c r="BB319" i="209"/>
  <c r="BB380" i="209"/>
  <c r="AZ71" i="209"/>
  <c r="AZ189" i="209"/>
  <c r="AZ222" i="209"/>
  <c r="AZ454" i="209"/>
  <c r="BB247" i="209"/>
  <c r="BB503" i="209"/>
  <c r="AZ48" i="209"/>
  <c r="BB482" i="209"/>
  <c r="AZ129" i="209"/>
  <c r="AZ191" i="209"/>
  <c r="AZ226" i="209"/>
  <c r="AZ513" i="209"/>
  <c r="AZ510" i="209"/>
  <c r="BB175" i="209"/>
  <c r="BB382" i="209"/>
  <c r="AZ46" i="209"/>
  <c r="AZ53" i="209"/>
  <c r="AZ123" i="209"/>
  <c r="AZ275" i="209"/>
  <c r="BB41" i="209"/>
  <c r="BB195" i="209"/>
  <c r="BB396" i="209"/>
  <c r="BB213" i="209"/>
  <c r="AZ318" i="209"/>
  <c r="AZ407" i="209"/>
  <c r="BB77" i="209"/>
  <c r="BB273" i="209"/>
  <c r="BB490" i="209"/>
  <c r="AZ32" i="209"/>
  <c r="AZ229" i="209"/>
  <c r="AZ367" i="209"/>
  <c r="AZ512" i="209"/>
  <c r="BB109" i="209"/>
  <c r="BB254" i="209"/>
  <c r="BB399" i="209"/>
  <c r="AZ110" i="209"/>
  <c r="AZ68" i="209"/>
  <c r="AZ22" i="209"/>
  <c r="AZ39" i="209"/>
  <c r="AZ221" i="209"/>
  <c r="AZ435" i="209"/>
  <c r="AZ15" i="209"/>
  <c r="AZ47" i="209"/>
  <c r="BB332" i="209"/>
  <c r="BB56" i="209"/>
  <c r="BB114" i="209"/>
  <c r="BB97" i="209"/>
  <c r="BB99" i="209"/>
  <c r="BB257" i="209"/>
  <c r="BB457" i="209"/>
  <c r="AZ301" i="209"/>
  <c r="AZ341" i="209"/>
  <c r="AZ431" i="209"/>
  <c r="BB217" i="209"/>
  <c r="BB401" i="209"/>
  <c r="BB496" i="209"/>
  <c r="AZ261" i="209"/>
  <c r="AZ114" i="209"/>
  <c r="AZ72" i="209"/>
  <c r="AZ146" i="209"/>
  <c r="AZ358" i="209"/>
  <c r="AZ474" i="209"/>
  <c r="BB193" i="209"/>
  <c r="BB477" i="209"/>
  <c r="AZ76" i="209"/>
  <c r="AZ149" i="209"/>
  <c r="AZ362" i="209"/>
  <c r="AZ478" i="209"/>
  <c r="BB85" i="209"/>
  <c r="BB264" i="209"/>
  <c r="BB445" i="209"/>
  <c r="AZ327" i="209"/>
  <c r="AZ83" i="209"/>
  <c r="AZ310" i="209"/>
  <c r="BB100" i="209"/>
  <c r="BB200" i="209"/>
  <c r="BB491" i="209"/>
  <c r="AZ24" i="209"/>
  <c r="BB390" i="209"/>
  <c r="AZ211" i="209"/>
  <c r="AZ498" i="209"/>
  <c r="AZ499" i="209"/>
  <c r="BB204" i="209"/>
  <c r="BB495" i="209"/>
  <c r="AZ86" i="209"/>
  <c r="AZ56" i="209"/>
  <c r="AZ161" i="209"/>
  <c r="BB133" i="209"/>
  <c r="BB320" i="209"/>
  <c r="BB462" i="209"/>
  <c r="AZ115" i="209"/>
  <c r="AZ324" i="209"/>
  <c r="BB50" i="209"/>
  <c r="BB303" i="209"/>
  <c r="BB384" i="209"/>
  <c r="BB69" i="209"/>
  <c r="BB65" i="209"/>
  <c r="AZ488" i="209"/>
  <c r="BB252" i="209"/>
  <c r="BB299" i="209"/>
  <c r="AZ148" i="209"/>
  <c r="BB119" i="209"/>
  <c r="AZ160" i="209"/>
  <c r="AZ332" i="209"/>
  <c r="AZ452" i="209"/>
  <c r="AZ41" i="209"/>
  <c r="BB201" i="209"/>
  <c r="BB514" i="209"/>
  <c r="AZ63" i="209"/>
  <c r="BB389" i="209"/>
  <c r="AZ177" i="209"/>
  <c r="AZ464" i="209"/>
  <c r="AZ469" i="209"/>
  <c r="BB105" i="209"/>
  <c r="BB304" i="209"/>
  <c r="BB474" i="209"/>
  <c r="AZ64" i="209"/>
  <c r="AZ152" i="209"/>
  <c r="AZ417" i="209"/>
  <c r="BB80" i="209"/>
  <c r="BB255" i="209"/>
  <c r="BB433" i="209"/>
  <c r="BB505" i="209"/>
  <c r="BB14" i="209"/>
  <c r="BB21" i="209"/>
  <c r="BB92" i="209"/>
  <c r="BB240" i="209"/>
  <c r="BB441" i="209"/>
  <c r="AZ427" i="209"/>
  <c r="AZ185" i="209"/>
  <c r="AZ219" i="209"/>
  <c r="AZ422" i="209"/>
  <c r="BB196" i="209"/>
  <c r="BB268" i="209"/>
  <c r="BB104" i="209"/>
  <c r="AZ306" i="209"/>
  <c r="BB81" i="209"/>
  <c r="BB242" i="209"/>
  <c r="BB422" i="209"/>
  <c r="AZ347" i="209"/>
  <c r="AZ90" i="209"/>
  <c r="AZ349" i="209"/>
  <c r="BB142" i="209"/>
  <c r="BB274" i="209"/>
  <c r="BB509" i="209"/>
  <c r="AZ250" i="209"/>
  <c r="AZ285" i="209"/>
  <c r="AZ321" i="209"/>
  <c r="AZ399" i="209"/>
  <c r="BB89" i="209"/>
  <c r="BB267" i="209"/>
  <c r="BB372" i="209"/>
  <c r="BB409" i="209"/>
  <c r="AZ92" i="209"/>
  <c r="AZ263" i="209"/>
  <c r="AZ376" i="209"/>
  <c r="BB296" i="209"/>
  <c r="BB376" i="209"/>
  <c r="AZ20" i="209"/>
  <c r="AZ122" i="209"/>
  <c r="AZ348" i="209"/>
  <c r="AZ371" i="209"/>
  <c r="BB146" i="209"/>
  <c r="BB285" i="209"/>
  <c r="BB398" i="209"/>
  <c r="AZ69" i="209"/>
  <c r="AZ67" i="209"/>
  <c r="AZ186" i="209"/>
  <c r="AZ304" i="209"/>
  <c r="AZ444" i="209"/>
  <c r="BB103" i="209"/>
  <c r="BB212" i="209"/>
  <c r="BB465" i="209"/>
  <c r="BB13" i="209"/>
  <c r="AZ49" i="209"/>
  <c r="AZ119" i="209"/>
  <c r="AZ325" i="209"/>
  <c r="AZ328" i="209"/>
  <c r="BB52" i="209"/>
  <c r="BB188" i="209"/>
  <c r="BB366" i="209"/>
  <c r="AZ195" i="209"/>
  <c r="AZ175" i="209"/>
  <c r="AZ40" i="209"/>
  <c r="AZ270" i="209"/>
  <c r="AZ344" i="209"/>
  <c r="AZ392" i="209"/>
  <c r="AZ501" i="209"/>
  <c r="BB279" i="209"/>
  <c r="BB414" i="209"/>
  <c r="BB405" i="209"/>
  <c r="AZ58" i="209"/>
  <c r="AZ242" i="209"/>
  <c r="AZ420" i="209"/>
  <c r="BB72" i="209"/>
  <c r="BB472" i="209"/>
  <c r="BB481" i="209"/>
  <c r="AZ252" i="209"/>
  <c r="BB108" i="209"/>
  <c r="BB322" i="209"/>
  <c r="BB404" i="209"/>
  <c r="BB328" i="209"/>
  <c r="AZ370" i="209"/>
  <c r="BB275" i="209"/>
  <c r="BB40" i="209"/>
  <c r="BB166" i="209"/>
  <c r="BB54" i="209"/>
  <c r="BB169" i="209"/>
  <c r="BB403" i="209"/>
  <c r="BB467" i="209"/>
  <c r="AZ199" i="209"/>
  <c r="AZ350" i="209"/>
  <c r="AZ479" i="209"/>
  <c r="AZ480" i="209"/>
  <c r="BB135" i="209"/>
  <c r="BB364" i="209"/>
  <c r="AZ463" i="209"/>
  <c r="AZ17" i="209"/>
  <c r="AZ360" i="209"/>
  <c r="AZ391" i="209"/>
  <c r="BB121" i="209"/>
  <c r="BB330" i="209"/>
  <c r="BB489" i="209"/>
  <c r="AZ13" i="209"/>
  <c r="AZ277" i="209"/>
  <c r="AZ395" i="209"/>
  <c r="BB102" i="209"/>
  <c r="BB424" i="209"/>
  <c r="BB493" i="209"/>
  <c r="AZ414" i="209"/>
  <c r="BB82" i="209"/>
  <c r="AZ197" i="209"/>
  <c r="AZ447" i="209"/>
  <c r="BB153" i="209"/>
  <c r="BB286" i="209"/>
  <c r="BB449" i="209"/>
  <c r="AZ403" i="209"/>
  <c r="AZ43" i="209"/>
  <c r="AZ176" i="209"/>
  <c r="AZ108" i="209"/>
  <c r="AZ273" i="209"/>
  <c r="AZ313" i="209"/>
  <c r="AZ433" i="209"/>
  <c r="BB122" i="209"/>
  <c r="BB310" i="209"/>
  <c r="BB456" i="209"/>
  <c r="AZ51" i="209"/>
  <c r="AZ231" i="209"/>
  <c r="AZ458" i="209"/>
  <c r="BB117" i="209"/>
  <c r="BB375" i="209"/>
  <c r="BB466" i="209"/>
  <c r="AZ298" i="209"/>
  <c r="AZ95" i="209"/>
  <c r="AZ171" i="209"/>
  <c r="AZ333" i="209"/>
  <c r="AZ381" i="209"/>
  <c r="AZ493" i="209"/>
  <c r="BB144" i="209"/>
  <c r="BB298" i="209"/>
  <c r="BB416" i="209"/>
  <c r="AZ165" i="209"/>
  <c r="AZ448" i="209"/>
  <c r="BB194" i="209"/>
  <c r="BB413" i="209"/>
  <c r="AZ120" i="209"/>
  <c r="BB138" i="209"/>
  <c r="BB307" i="209"/>
  <c r="BB440" i="209"/>
  <c r="BB42" i="209"/>
  <c r="AZ225" i="209"/>
  <c r="AZ237" i="209"/>
  <c r="AZ314" i="209"/>
  <c r="AZ406" i="209"/>
  <c r="AZ518" i="209"/>
  <c r="BB176" i="209"/>
  <c r="BB339" i="209"/>
  <c r="BB57" i="209"/>
  <c r="AZ188" i="209"/>
  <c r="AZ74" i="209"/>
  <c r="AZ174" i="209"/>
  <c r="AZ257" i="209"/>
  <c r="AZ394" i="209"/>
  <c r="AZ481" i="209"/>
  <c r="BB76" i="209"/>
  <c r="BB358" i="209"/>
  <c r="BB494" i="209"/>
  <c r="BB150" i="209"/>
  <c r="AZ438" i="209"/>
  <c r="BB22" i="209"/>
  <c r="BB488" i="209"/>
  <c r="BB182" i="209"/>
  <c r="BB101" i="209"/>
  <c r="BB355" i="209"/>
  <c r="BB520" i="209"/>
  <c r="BB83" i="209"/>
  <c r="AZ73" i="209"/>
  <c r="AZ192" i="209"/>
  <c r="BB225" i="209"/>
  <c r="BB443" i="209"/>
  <c r="AZ158" i="209"/>
  <c r="AZ139" i="209"/>
  <c r="AZ264" i="209"/>
  <c r="AZ439" i="209"/>
  <c r="BB159" i="209"/>
  <c r="BB356" i="209"/>
  <c r="BB500" i="209"/>
  <c r="AZ476" i="209"/>
  <c r="AZ150" i="209"/>
  <c r="AZ432" i="209"/>
  <c r="AZ443" i="209"/>
  <c r="BB199" i="209"/>
  <c r="BB309" i="209"/>
  <c r="BB507" i="209"/>
  <c r="AZ93" i="209"/>
  <c r="AZ140" i="209"/>
  <c r="AZ274" i="209"/>
  <c r="AZ276" i="209"/>
  <c r="BB126" i="209"/>
  <c r="BB278" i="209"/>
  <c r="BB435" i="209"/>
  <c r="BB136" i="209"/>
  <c r="BB282" i="209"/>
  <c r="BB447" i="209"/>
  <c r="AZ151" i="209"/>
  <c r="AZ303" i="209"/>
  <c r="AZ287" i="209"/>
  <c r="AZ393" i="209"/>
  <c r="BB152" i="209"/>
  <c r="BB337" i="209"/>
  <c r="BB455" i="209"/>
  <c r="AZ200" i="209"/>
  <c r="BB157" i="209"/>
  <c r="BB333" i="209"/>
  <c r="BB469" i="209"/>
  <c r="AZ162" i="209"/>
  <c r="AZ44" i="209"/>
  <c r="AZ98" i="209"/>
  <c r="AZ205" i="209"/>
  <c r="AZ388" i="209"/>
  <c r="AZ497" i="209"/>
  <c r="AZ82" i="209"/>
  <c r="BB258" i="209"/>
  <c r="BB392" i="209"/>
  <c r="AZ42" i="209"/>
  <c r="AZ216" i="209"/>
  <c r="AZ382" i="209"/>
  <c r="AZ383" i="209"/>
  <c r="BB140" i="209"/>
  <c r="BB354" i="209"/>
  <c r="BB483" i="209"/>
  <c r="AZ386" i="209"/>
  <c r="BB454" i="209"/>
  <c r="AZ105" i="209"/>
  <c r="BB203" i="209"/>
  <c r="BB312" i="209"/>
  <c r="AZ213" i="209"/>
  <c r="AZ352" i="209"/>
  <c r="AZ312" i="209"/>
  <c r="AZ423" i="209"/>
  <c r="BB183" i="209"/>
  <c r="BB362" i="209"/>
  <c r="BB478" i="209"/>
  <c r="BB49" i="209"/>
  <c r="BB444" i="209"/>
  <c r="AZ319" i="209"/>
  <c r="BB143" i="209"/>
  <c r="BB111" i="209"/>
  <c r="BB207" i="209"/>
  <c r="BB134" i="209"/>
  <c r="BB95" i="209"/>
  <c r="BB302" i="209"/>
  <c r="BB511" i="209"/>
  <c r="BB271" i="209"/>
  <c r="AZ259" i="209"/>
  <c r="AZ361" i="209"/>
  <c r="BB220" i="209"/>
  <c r="BB415" i="209"/>
  <c r="AZ23" i="209"/>
  <c r="AZ26" i="209"/>
  <c r="AZ85" i="209"/>
  <c r="AZ132" i="209"/>
  <c r="AZ255" i="209"/>
  <c r="AZ268" i="209"/>
  <c r="BB91" i="209"/>
  <c r="BB306" i="209"/>
  <c r="BB34" i="209"/>
  <c r="AZ89" i="209"/>
  <c r="AZ136" i="209"/>
  <c r="AZ260" i="209"/>
  <c r="BB262" i="209"/>
  <c r="BB276" i="209"/>
  <c r="BB74" i="209"/>
  <c r="AZ424" i="209"/>
  <c r="AZ507" i="209"/>
  <c r="BB290" i="209"/>
  <c r="BB371" i="209"/>
  <c r="BB513" i="209"/>
  <c r="AZ194" i="209"/>
  <c r="AZ233" i="209"/>
  <c r="AZ87" i="209"/>
  <c r="AZ157" i="209"/>
  <c r="AZ316" i="209"/>
  <c r="AZ373" i="209"/>
  <c r="AZ486" i="209"/>
  <c r="BB93" i="209"/>
  <c r="BB373" i="209"/>
  <c r="BB460" i="209"/>
  <c r="AZ75" i="209"/>
  <c r="AZ193" i="209"/>
  <c r="AZ515" i="209"/>
  <c r="BB206" i="209"/>
  <c r="BB348" i="209"/>
  <c r="BB508" i="209"/>
  <c r="AZ384" i="209"/>
  <c r="AZ125" i="209"/>
  <c r="AZ243" i="209"/>
  <c r="AZ353" i="209"/>
  <c r="AZ375" i="209"/>
  <c r="BB120" i="209"/>
  <c r="BB289" i="209"/>
  <c r="BB459" i="209"/>
  <c r="AZ342" i="209"/>
  <c r="BB127" i="209"/>
  <c r="BB305" i="209"/>
  <c r="BB338" i="209"/>
  <c r="AZ315" i="209"/>
  <c r="AZ66" i="209"/>
  <c r="AZ145" i="209"/>
  <c r="AZ473" i="209"/>
  <c r="BB171" i="209"/>
  <c r="BB248" i="209"/>
  <c r="BB55" i="209"/>
  <c r="AZ206" i="209"/>
  <c r="BB318" i="209"/>
  <c r="AZ57" i="209"/>
  <c r="AZ127" i="209"/>
  <c r="AZ288" i="209"/>
  <c r="AZ339" i="209"/>
  <c r="BB33" i="209"/>
  <c r="BB184" i="209"/>
  <c r="BB434" i="209"/>
  <c r="AZ50" i="209"/>
  <c r="AZ124" i="209"/>
  <c r="AZ411" i="209"/>
  <c r="BB210" i="209"/>
  <c r="BB261" i="209"/>
  <c r="BB485" i="209"/>
  <c r="BB128" i="209"/>
  <c r="BB221" i="209"/>
  <c r="AZ133" i="209"/>
  <c r="AZ245" i="209"/>
  <c r="BB501" i="209"/>
  <c r="BB216" i="209"/>
  <c r="BB165" i="209"/>
  <c r="BB17" i="209"/>
  <c r="BB323" i="209"/>
  <c r="BB359" i="209"/>
  <c r="BB66" i="209"/>
  <c r="BB446" i="209"/>
  <c r="AZ212" i="209"/>
  <c r="AZ254" i="209"/>
  <c r="AZ418" i="209"/>
  <c r="AZ131" i="209"/>
  <c r="BB326" i="209"/>
  <c r="BB473" i="209"/>
  <c r="AZ409" i="209"/>
  <c r="AZ496" i="209"/>
  <c r="BB226" i="209"/>
  <c r="BB272" i="209"/>
  <c r="AZ19" i="209"/>
  <c r="BB123" i="209"/>
  <c r="AZ272" i="209"/>
  <c r="AZ401" i="209"/>
  <c r="AZ500" i="209"/>
  <c r="BB236" i="209"/>
  <c r="BB374" i="209"/>
  <c r="AZ80" i="209"/>
  <c r="BB288" i="209"/>
  <c r="AZ374" i="209"/>
  <c r="AZ442" i="209"/>
  <c r="BB98" i="209"/>
  <c r="BB324" i="209"/>
  <c r="BB497" i="209"/>
  <c r="BB129" i="209"/>
  <c r="BB327" i="209"/>
  <c r="BB517" i="209"/>
  <c r="AZ183" i="209"/>
  <c r="AZ278" i="209"/>
  <c r="AZ284" i="209"/>
  <c r="AZ445" i="209"/>
  <c r="AZ450" i="209"/>
  <c r="BB158" i="209"/>
  <c r="BB291" i="209"/>
  <c r="BB519" i="209"/>
  <c r="AZ55" i="209"/>
  <c r="AZ462" i="209"/>
  <c r="BB163" i="209"/>
  <c r="BB377" i="209"/>
  <c r="BB512" i="209"/>
  <c r="AZ247" i="209"/>
  <c r="AZ209" i="209"/>
  <c r="AZ355" i="209"/>
  <c r="AZ379" i="209"/>
  <c r="BB124" i="209"/>
  <c r="BB219" i="209"/>
  <c r="BB387" i="209"/>
  <c r="AZ516" i="209"/>
  <c r="AZ118" i="209"/>
  <c r="AZ163" i="209"/>
  <c r="AZ307" i="209"/>
  <c r="AZ299" i="209"/>
  <c r="AZ400" i="209"/>
  <c r="BB202" i="209"/>
  <c r="BB297" i="209"/>
  <c r="BB256" i="209"/>
  <c r="AZ455" i="209"/>
  <c r="BB59" i="209"/>
  <c r="BB222" i="209"/>
  <c r="BB408" i="209"/>
  <c r="AZ34" i="209"/>
  <c r="AZ398" i="209"/>
  <c r="AZ279" i="209"/>
  <c r="AZ468" i="209"/>
  <c r="AZ472" i="209"/>
  <c r="BB191" i="209"/>
  <c r="BB315" i="209"/>
  <c r="BB471" i="209"/>
  <c r="AZ99" i="209"/>
  <c r="AZ434" i="209"/>
  <c r="BB518" i="209"/>
  <c r="AZ65" i="209"/>
  <c r="BB37" i="209"/>
  <c r="AZ289" i="209"/>
  <c r="BB244" i="209"/>
  <c r="AZ59" i="209"/>
  <c r="AZ412" i="209"/>
  <c r="AZ365" i="209"/>
  <c r="AZ184" i="209"/>
  <c r="AZ170" i="209"/>
  <c r="BB360" i="209"/>
  <c r="BB155" i="209"/>
  <c r="AZ397" i="209"/>
  <c r="BB15" i="209"/>
  <c r="BB314" i="209"/>
  <c r="AZ308" i="209"/>
  <c r="AZ508" i="209"/>
  <c r="BB468" i="209"/>
  <c r="BB68" i="209"/>
  <c r="BB218" i="209"/>
  <c r="AZ155" i="209"/>
  <c r="BB450" i="209"/>
  <c r="AZ36" i="209"/>
  <c r="BB47" i="209"/>
  <c r="AZ291" i="209"/>
  <c r="AZ336" i="209"/>
  <c r="AZ128" i="209"/>
  <c r="AZ190" i="209"/>
  <c r="AZ396" i="209"/>
  <c r="AZ323" i="209"/>
  <c r="BB241" i="209"/>
  <c r="AZ466" i="209"/>
  <c r="BB125" i="209"/>
  <c r="AZ346" i="209"/>
  <c r="BB438" i="209"/>
  <c r="BB233" i="209"/>
  <c r="AZ97" i="209"/>
  <c r="AZ235" i="209"/>
  <c r="BB205" i="209"/>
  <c r="BB426" i="209"/>
  <c r="BB12" i="209"/>
  <c r="AZ26" i="208"/>
  <c r="AZ219" i="208"/>
  <c r="AZ22" i="208"/>
  <c r="AZ104" i="208"/>
  <c r="AZ131" i="208"/>
  <c r="BB27" i="208"/>
  <c r="BB127" i="208"/>
  <c r="BB465" i="208"/>
  <c r="BB108" i="208"/>
  <c r="BB353" i="208"/>
  <c r="BB74" i="208"/>
  <c r="BB33" i="208"/>
  <c r="AZ310" i="208"/>
  <c r="BB122" i="208"/>
  <c r="BB332" i="208"/>
  <c r="BB494" i="208"/>
  <c r="AZ97" i="208"/>
  <c r="AZ263" i="208"/>
  <c r="AZ247" i="208"/>
  <c r="AZ69" i="208"/>
  <c r="BB256" i="208"/>
  <c r="BB342" i="208"/>
  <c r="BB242" i="208"/>
  <c r="AZ515" i="208"/>
  <c r="BB91" i="208"/>
  <c r="BB395" i="208"/>
  <c r="BB386" i="208"/>
  <c r="AZ285" i="208"/>
  <c r="AZ258" i="208"/>
  <c r="AZ320" i="208"/>
  <c r="AZ244" i="208"/>
  <c r="AZ191" i="208"/>
  <c r="BB67" i="208"/>
  <c r="BB346" i="208"/>
  <c r="BB439" i="208"/>
  <c r="BB471" i="208"/>
  <c r="AZ409" i="208"/>
  <c r="BB168" i="208"/>
  <c r="BB413" i="208"/>
  <c r="AZ253" i="208"/>
  <c r="AZ380" i="208"/>
  <c r="AZ473" i="208"/>
  <c r="AZ208" i="208"/>
  <c r="BB228" i="208"/>
  <c r="BB421" i="208"/>
  <c r="BB398" i="208"/>
  <c r="AZ141" i="208"/>
  <c r="AZ389" i="208"/>
  <c r="AZ429" i="208"/>
  <c r="AZ518" i="208"/>
  <c r="AZ159" i="208"/>
  <c r="BB42" i="208"/>
  <c r="BB243" i="208"/>
  <c r="BB464" i="208"/>
  <c r="BB49" i="208"/>
  <c r="BB212" i="208"/>
  <c r="BB411" i="208"/>
  <c r="AZ107" i="208"/>
  <c r="AZ213" i="208"/>
  <c r="AZ323" i="208"/>
  <c r="AZ400" i="208"/>
  <c r="AZ35" i="208"/>
  <c r="BB153" i="208"/>
  <c r="BB326" i="208"/>
  <c r="BB511" i="208"/>
  <c r="BB178" i="208"/>
  <c r="AZ347" i="208"/>
  <c r="AZ493" i="208"/>
  <c r="AZ117" i="208"/>
  <c r="AZ88" i="208"/>
  <c r="BB165" i="208"/>
  <c r="BB296" i="208"/>
  <c r="BB497" i="208"/>
  <c r="BB186" i="208"/>
  <c r="AZ404" i="208"/>
  <c r="AZ448" i="208"/>
  <c r="AZ84" i="208"/>
  <c r="BB254" i="208"/>
  <c r="BB394" i="208"/>
  <c r="BB131" i="208"/>
  <c r="BB352" i="208"/>
  <c r="BB81" i="208"/>
  <c r="BB75" i="208"/>
  <c r="BB407" i="208"/>
  <c r="BB335" i="208"/>
  <c r="BB420" i="208"/>
  <c r="BB115" i="208"/>
  <c r="AZ111" i="208"/>
  <c r="AZ298" i="208"/>
  <c r="AZ363" i="208"/>
  <c r="AZ495" i="208"/>
  <c r="AZ30" i="208"/>
  <c r="BB52" i="208"/>
  <c r="BB417" i="208"/>
  <c r="BB459" i="208"/>
  <c r="AZ171" i="208"/>
  <c r="AZ179" i="208"/>
  <c r="AZ512" i="208"/>
  <c r="BB123" i="208"/>
  <c r="BB349" i="208"/>
  <c r="AZ46" i="208"/>
  <c r="AZ306" i="208"/>
  <c r="AZ271" i="208"/>
  <c r="AZ207" i="208"/>
  <c r="AZ321" i="208"/>
  <c r="AZ475" i="208"/>
  <c r="AZ450" i="208"/>
  <c r="AZ23" i="208"/>
  <c r="BB199" i="208"/>
  <c r="BB450" i="208"/>
  <c r="AZ190" i="208"/>
  <c r="AZ377" i="208"/>
  <c r="AZ520" i="208"/>
  <c r="AZ140" i="208"/>
  <c r="AZ58" i="208"/>
  <c r="BB110" i="208"/>
  <c r="BB357" i="208"/>
  <c r="BB29" i="208"/>
  <c r="AZ239" i="208"/>
  <c r="AZ142" i="208"/>
  <c r="BB55" i="208"/>
  <c r="BB180" i="208"/>
  <c r="BB429" i="208"/>
  <c r="AZ60" i="208"/>
  <c r="AZ44" i="208"/>
  <c r="AZ342" i="208"/>
  <c r="AZ302" i="208"/>
  <c r="AZ430" i="208"/>
  <c r="AZ143" i="208"/>
  <c r="AZ236" i="208"/>
  <c r="BB244" i="208"/>
  <c r="BB425" i="208"/>
  <c r="AZ166" i="208"/>
  <c r="BB135" i="208"/>
  <c r="AZ337" i="208"/>
  <c r="BB120" i="208"/>
  <c r="BB208" i="208"/>
  <c r="BB451" i="208"/>
  <c r="BB150" i="208"/>
  <c r="AZ145" i="208"/>
  <c r="AZ350" i="208"/>
  <c r="AZ393" i="208"/>
  <c r="AZ433" i="208"/>
  <c r="AZ157" i="208"/>
  <c r="BB136" i="208"/>
  <c r="BB280" i="208"/>
  <c r="BB468" i="208"/>
  <c r="BB318" i="208"/>
  <c r="AZ428" i="208"/>
  <c r="AZ170" i="208"/>
  <c r="BB211" i="208"/>
  <c r="BB383" i="208"/>
  <c r="BB508" i="208"/>
  <c r="AZ160" i="208"/>
  <c r="AZ288" i="208"/>
  <c r="BB99" i="208"/>
  <c r="BB298" i="208"/>
  <c r="BB462" i="208"/>
  <c r="BB160" i="208"/>
  <c r="AZ248" i="208"/>
  <c r="AZ235" i="208"/>
  <c r="AZ178" i="208"/>
  <c r="BB277" i="208"/>
  <c r="BB389" i="208"/>
  <c r="BB24" i="208"/>
  <c r="BB92" i="208"/>
  <c r="BB117" i="208"/>
  <c r="BB503" i="208"/>
  <c r="BB14" i="208"/>
  <c r="BB148" i="208"/>
  <c r="BB316" i="208"/>
  <c r="AZ406" i="208"/>
  <c r="BB140" i="208"/>
  <c r="BB361" i="208"/>
  <c r="BB512" i="208"/>
  <c r="BB301" i="208"/>
  <c r="AZ315" i="208"/>
  <c r="AZ366" i="208"/>
  <c r="AZ229" i="208"/>
  <c r="BB179" i="208"/>
  <c r="BB409" i="208"/>
  <c r="AZ162" i="208"/>
  <c r="BB373" i="208"/>
  <c r="BB445" i="208"/>
  <c r="AZ358" i="208"/>
  <c r="AZ335" i="208"/>
  <c r="AZ341" i="208"/>
  <c r="BB287" i="208"/>
  <c r="BB303" i="208"/>
  <c r="AZ12" i="208"/>
  <c r="AZ460" i="208"/>
  <c r="AZ364" i="208"/>
  <c r="AZ246" i="208"/>
  <c r="AZ376" i="208"/>
  <c r="AZ466" i="208"/>
  <c r="AZ223" i="208"/>
  <c r="BB48" i="208"/>
  <c r="BB230" i="208"/>
  <c r="BB461" i="208"/>
  <c r="BB78" i="208"/>
  <c r="AZ412" i="208"/>
  <c r="BB98" i="208"/>
  <c r="BB328" i="208"/>
  <c r="BB412" i="208"/>
  <c r="AZ437" i="208"/>
  <c r="AZ332" i="208"/>
  <c r="AZ482" i="208"/>
  <c r="AZ132" i="208"/>
  <c r="BB102" i="208"/>
  <c r="BB273" i="208"/>
  <c r="BB500" i="208"/>
  <c r="BB281" i="208"/>
  <c r="AZ195" i="208"/>
  <c r="BB105" i="208"/>
  <c r="BB270" i="208"/>
  <c r="BB440" i="208"/>
  <c r="AZ227" i="208"/>
  <c r="AZ81" i="208"/>
  <c r="AZ316" i="208"/>
  <c r="AZ265" i="208"/>
  <c r="AZ129" i="208"/>
  <c r="AZ128" i="208"/>
  <c r="BB263" i="208"/>
  <c r="BB378" i="208"/>
  <c r="BB437" i="208"/>
  <c r="AZ220" i="208"/>
  <c r="AZ154" i="208"/>
  <c r="AZ31" i="208"/>
  <c r="BB247" i="208"/>
  <c r="BB330" i="208"/>
  <c r="BB515" i="208"/>
  <c r="BB329" i="208"/>
  <c r="AZ167" i="208"/>
  <c r="AZ497" i="208"/>
  <c r="AZ115" i="208"/>
  <c r="AZ24" i="208"/>
  <c r="BB206" i="208"/>
  <c r="BB392" i="208"/>
  <c r="BB114" i="208"/>
  <c r="BB60" i="208"/>
  <c r="BB37" i="208"/>
  <c r="BB209" i="208"/>
  <c r="BB339" i="208"/>
  <c r="BB50" i="208"/>
  <c r="BB63" i="208"/>
  <c r="BB455" i="208"/>
  <c r="AZ199" i="208"/>
  <c r="AZ455" i="208"/>
  <c r="AZ116" i="208"/>
  <c r="BB336" i="208"/>
  <c r="BB331" i="208"/>
  <c r="BB477" i="208"/>
  <c r="AZ276" i="208"/>
  <c r="AZ390" i="208"/>
  <c r="AZ234" i="208"/>
  <c r="AZ105" i="208"/>
  <c r="AZ204" i="208"/>
  <c r="BB269" i="208"/>
  <c r="BB401" i="208"/>
  <c r="BB22" i="208"/>
  <c r="AZ122" i="208"/>
  <c r="AZ327" i="208"/>
  <c r="AZ370" i="208"/>
  <c r="AZ414" i="208"/>
  <c r="AZ503" i="208"/>
  <c r="BB221" i="208"/>
  <c r="BB502" i="208"/>
  <c r="AZ144" i="208"/>
  <c r="AZ242" i="208"/>
  <c r="AZ372" i="208"/>
  <c r="AZ233" i="208"/>
  <c r="BB51" i="208"/>
  <c r="BB134" i="208"/>
  <c r="BB360" i="208"/>
  <c r="AZ47" i="208"/>
  <c r="AZ319" i="208"/>
  <c r="AZ299" i="208"/>
  <c r="AZ426" i="208"/>
  <c r="BB220" i="208"/>
  <c r="BB274" i="208"/>
  <c r="BB510" i="208"/>
  <c r="AZ517" i="208"/>
  <c r="AZ222" i="208"/>
  <c r="AZ333" i="208"/>
  <c r="AZ490" i="208"/>
  <c r="AZ465" i="208"/>
  <c r="AZ61" i="208"/>
  <c r="BB65" i="208"/>
  <c r="BB238" i="208"/>
  <c r="BB514" i="208"/>
  <c r="AZ67" i="208"/>
  <c r="AZ297" i="208"/>
  <c r="AZ273" i="208"/>
  <c r="AZ185" i="208"/>
  <c r="BB82" i="208"/>
  <c r="BB350" i="208"/>
  <c r="BB341" i="208"/>
  <c r="AZ260" i="208"/>
  <c r="AZ486" i="208"/>
  <c r="AZ165" i="208"/>
  <c r="AZ109" i="208"/>
  <c r="BB86" i="208"/>
  <c r="BB288" i="208"/>
  <c r="BB489" i="208"/>
  <c r="AZ391" i="208"/>
  <c r="AZ485" i="208"/>
  <c r="BB195" i="208"/>
  <c r="BB381" i="208"/>
  <c r="BB403" i="208"/>
  <c r="AZ345" i="208"/>
  <c r="AZ420" i="208"/>
  <c r="AZ432" i="208"/>
  <c r="BB157" i="208"/>
  <c r="BB390" i="208"/>
  <c r="BB438" i="208"/>
  <c r="AZ292" i="208"/>
  <c r="AZ354" i="208"/>
  <c r="BB333" i="208"/>
  <c r="BB435" i="208"/>
  <c r="BB44" i="208"/>
  <c r="BB151" i="208"/>
  <c r="BB93" i="208"/>
  <c r="BB454" i="208"/>
  <c r="BB169" i="208"/>
  <c r="BB380" i="208"/>
  <c r="BB19" i="208"/>
  <c r="BB97" i="208"/>
  <c r="BB59" i="208"/>
  <c r="AZ243" i="208"/>
  <c r="AZ305" i="208"/>
  <c r="AZ158" i="208"/>
  <c r="BB119" i="208"/>
  <c r="BB345" i="208"/>
  <c r="BB43" i="208"/>
  <c r="AZ217" i="208"/>
  <c r="AZ361" i="208"/>
  <c r="AZ451" i="208"/>
  <c r="BB343" i="208"/>
  <c r="BB410" i="208"/>
  <c r="AZ80" i="208"/>
  <c r="BB175" i="208"/>
  <c r="AZ210" i="208"/>
  <c r="BB344" i="208"/>
  <c r="BB467" i="208"/>
  <c r="AZ500" i="208"/>
  <c r="AZ349" i="208"/>
  <c r="AZ462" i="208"/>
  <c r="BB201" i="208"/>
  <c r="BB418" i="208"/>
  <c r="AZ110" i="208"/>
  <c r="AZ408" i="208"/>
  <c r="AZ174" i="208"/>
  <c r="BB141" i="208"/>
  <c r="BB229" i="208"/>
  <c r="BB456" i="208"/>
  <c r="AZ168" i="208"/>
  <c r="BB152" i="208"/>
  <c r="BB204" i="208"/>
  <c r="BB460" i="208"/>
  <c r="BB85" i="208"/>
  <c r="AZ471" i="208"/>
  <c r="AZ205" i="208"/>
  <c r="AZ405" i="208"/>
  <c r="AZ392" i="208"/>
  <c r="AZ43" i="208"/>
  <c r="BB158" i="208"/>
  <c r="BB286" i="208"/>
  <c r="AZ71" i="208"/>
  <c r="BB473" i="208"/>
  <c r="AZ277" i="208"/>
  <c r="AZ339" i="208"/>
  <c r="BB224" i="208"/>
  <c r="BB290" i="208"/>
  <c r="BB507" i="208"/>
  <c r="AZ501" i="208"/>
  <c r="AZ32" i="208"/>
  <c r="AZ177" i="208"/>
  <c r="AZ346" i="208"/>
  <c r="AZ445" i="208"/>
  <c r="AZ427" i="208"/>
  <c r="AZ114" i="208"/>
  <c r="BB77" i="208"/>
  <c r="BB265" i="208"/>
  <c r="BB372" i="208"/>
  <c r="AZ82" i="208"/>
  <c r="AZ78" i="208"/>
  <c r="AZ216" i="208"/>
  <c r="AZ395" i="208"/>
  <c r="AZ127" i="208"/>
  <c r="BB128" i="208"/>
  <c r="BB213" i="208"/>
  <c r="BB382" i="208"/>
  <c r="AZ86" i="208"/>
  <c r="AZ224" i="208"/>
  <c r="AZ120" i="208"/>
  <c r="BB173" i="208"/>
  <c r="BB285" i="208"/>
  <c r="BB484" i="208"/>
  <c r="AZ91" i="208"/>
  <c r="BB46" i="208"/>
  <c r="BB183" i="208"/>
  <c r="BB95" i="208"/>
  <c r="BB163" i="208"/>
  <c r="BB433" i="208"/>
  <c r="BB68" i="208"/>
  <c r="BB13" i="208"/>
  <c r="AZ301" i="208"/>
  <c r="AZ175" i="208"/>
  <c r="AZ508" i="208"/>
  <c r="AZ73" i="208"/>
  <c r="BB177" i="208"/>
  <c r="BB405" i="208"/>
  <c r="AZ119" i="208"/>
  <c r="AZ59" i="208"/>
  <c r="AZ287" i="208"/>
  <c r="BB233" i="208"/>
  <c r="AZ29" i="208"/>
  <c r="BB217" i="208"/>
  <c r="BB391" i="208"/>
  <c r="BB310" i="208"/>
  <c r="AZ313" i="208"/>
  <c r="AZ463" i="208"/>
  <c r="AZ149" i="208"/>
  <c r="AZ65" i="208"/>
  <c r="BB193" i="208"/>
  <c r="BB520" i="208"/>
  <c r="AZ77" i="208"/>
  <c r="AZ51" i="208"/>
  <c r="AZ295" i="208"/>
  <c r="AZ422" i="208"/>
  <c r="AZ14" i="208"/>
  <c r="BB176" i="208"/>
  <c r="BB408" i="208"/>
  <c r="BB41" i="208"/>
  <c r="AZ163" i="208"/>
  <c r="AZ218" i="208"/>
  <c r="AZ329" i="208"/>
  <c r="AZ483" i="208"/>
  <c r="AZ461" i="208"/>
  <c r="AZ64" i="208"/>
  <c r="BB143" i="208"/>
  <c r="BB200" i="208"/>
  <c r="BB513" i="208"/>
  <c r="BB15" i="208"/>
  <c r="AZ137" i="208"/>
  <c r="AZ382" i="208"/>
  <c r="AZ425" i="208"/>
  <c r="AZ514" i="208"/>
  <c r="BB38" i="208"/>
  <c r="BB268" i="208"/>
  <c r="BB517" i="208"/>
  <c r="BB505" i="208"/>
  <c r="AZ417" i="208"/>
  <c r="AZ221" i="208"/>
  <c r="BB299" i="208"/>
  <c r="BB315" i="208"/>
  <c r="AZ70" i="208"/>
  <c r="AZ209" i="208"/>
  <c r="AZ396" i="208"/>
  <c r="AZ39" i="208"/>
  <c r="BB100" i="208"/>
  <c r="BB322" i="208"/>
  <c r="BB162" i="208"/>
  <c r="BB103" i="208"/>
  <c r="BB257" i="208"/>
  <c r="BB427" i="208"/>
  <c r="AZ268" i="208"/>
  <c r="AZ492" i="208"/>
  <c r="BB325" i="208"/>
  <c r="BB388" i="208"/>
  <c r="AZ284" i="208"/>
  <c r="AZ371" i="208"/>
  <c r="AZ488" i="208"/>
  <c r="AZ439" i="208"/>
  <c r="BB84" i="208"/>
  <c r="BB174" i="208"/>
  <c r="BB426" i="208"/>
  <c r="BB184" i="208"/>
  <c r="BB276" i="208"/>
  <c r="BB39" i="208"/>
  <c r="BB156" i="208"/>
  <c r="BB486" i="208"/>
  <c r="BB214" i="208"/>
  <c r="BB89" i="208"/>
  <c r="AZ303" i="208"/>
  <c r="AZ362" i="208"/>
  <c r="AZ93" i="208"/>
  <c r="BB251" i="208"/>
  <c r="BB397" i="208"/>
  <c r="AZ443" i="208"/>
  <c r="AZ375" i="208"/>
  <c r="AZ411" i="208"/>
  <c r="AZ511" i="208"/>
  <c r="AZ76" i="208"/>
  <c r="BB218" i="208"/>
  <c r="BB239" i="208"/>
  <c r="BB446" i="208"/>
  <c r="BB490" i="208"/>
  <c r="AZ270" i="208"/>
  <c r="AZ254" i="208"/>
  <c r="BB362" i="208"/>
  <c r="BB485" i="208"/>
  <c r="AZ259" i="208"/>
  <c r="AZ519" i="208"/>
  <c r="AZ189" i="208"/>
  <c r="BB155" i="208"/>
  <c r="BB225" i="208"/>
  <c r="BB399" i="208"/>
  <c r="AZ112" i="208"/>
  <c r="BB34" i="208"/>
  <c r="BB314" i="208"/>
  <c r="BB478" i="208"/>
  <c r="BB396" i="208"/>
  <c r="AZ326" i="208"/>
  <c r="AZ202" i="208"/>
  <c r="BB94" i="208"/>
  <c r="BB312" i="208"/>
  <c r="BB482" i="208"/>
  <c r="AZ294" i="208"/>
  <c r="AZ89" i="208"/>
  <c r="AZ264" i="208"/>
  <c r="AZ257" i="208"/>
  <c r="AZ384" i="208"/>
  <c r="BB21" i="208"/>
  <c r="BB146" i="208"/>
  <c r="BB375" i="208"/>
  <c r="AZ352" i="208"/>
  <c r="AZ312" i="208"/>
  <c r="AZ424" i="208"/>
  <c r="AZ214" i="208"/>
  <c r="BB149" i="208"/>
  <c r="BB379" i="208"/>
  <c r="BB137" i="208"/>
  <c r="AZ123" i="208"/>
  <c r="AZ92" i="208"/>
  <c r="AZ256" i="208"/>
  <c r="AZ344" i="208"/>
  <c r="AZ502" i="208"/>
  <c r="AZ476" i="208"/>
  <c r="AZ49" i="208"/>
  <c r="BB182" i="208"/>
  <c r="BB324" i="208"/>
  <c r="BB476" i="208"/>
  <c r="AZ278" i="208"/>
  <c r="AZ25" i="208"/>
  <c r="AZ184" i="208"/>
  <c r="AZ449" i="208"/>
  <c r="AZ431" i="208"/>
  <c r="AZ63" i="208"/>
  <c r="BB323" i="208"/>
  <c r="BB376" i="208"/>
  <c r="AZ192" i="208"/>
  <c r="AZ74" i="208"/>
  <c r="AZ245" i="208"/>
  <c r="AZ272" i="208"/>
  <c r="AZ94" i="208"/>
  <c r="BB237" i="208"/>
  <c r="BB231" i="208"/>
  <c r="BB483" i="208"/>
  <c r="BB76" i="208"/>
  <c r="BB313" i="208"/>
  <c r="BB109" i="208"/>
  <c r="BB291" i="208"/>
  <c r="BB424" i="208"/>
  <c r="BB70" i="208"/>
  <c r="AZ230" i="208"/>
  <c r="AZ357" i="208"/>
  <c r="AZ16" i="208"/>
  <c r="BB320" i="208"/>
  <c r="BB400" i="208"/>
  <c r="AZ98" i="208"/>
  <c r="AZ203" i="208"/>
  <c r="AZ468" i="208"/>
  <c r="AZ446" i="208"/>
  <c r="BB23" i="208"/>
  <c r="BB297" i="208"/>
  <c r="BB499" i="208"/>
  <c r="AZ48" i="208"/>
  <c r="AZ267" i="208"/>
  <c r="AZ186" i="208"/>
  <c r="AZ373" i="208"/>
  <c r="AZ516" i="208"/>
  <c r="AZ153" i="208"/>
  <c r="BB347" i="208"/>
  <c r="AZ95" i="208"/>
  <c r="BB241" i="208"/>
  <c r="AZ279" i="208"/>
  <c r="AZ211" i="208"/>
  <c r="AZ325" i="208"/>
  <c r="AZ479" i="208"/>
  <c r="AZ457" i="208"/>
  <c r="AZ68" i="208"/>
  <c r="BB132" i="208"/>
  <c r="BB279" i="208"/>
  <c r="BB457" i="208"/>
  <c r="AZ56" i="208"/>
  <c r="AZ308" i="208"/>
  <c r="AZ378" i="208"/>
  <c r="AZ421" i="208"/>
  <c r="AZ510" i="208"/>
  <c r="AZ15" i="208"/>
  <c r="BB87" i="208"/>
  <c r="BB414" i="208"/>
  <c r="BB443" i="208"/>
  <c r="AZ155" i="208"/>
  <c r="AZ478" i="208"/>
  <c r="AZ139" i="208"/>
  <c r="BB255" i="208"/>
  <c r="BB308" i="208"/>
  <c r="BB447" i="208"/>
  <c r="AZ477" i="208"/>
  <c r="AZ187" i="208"/>
  <c r="BB222" i="208"/>
  <c r="BB207" i="208"/>
  <c r="BB428" i="208"/>
  <c r="AZ85" i="208"/>
  <c r="AZ304" i="208"/>
  <c r="AZ387" i="208"/>
  <c r="BB32" i="208"/>
  <c r="BB260" i="208"/>
  <c r="BB374" i="208"/>
  <c r="AZ121" i="208"/>
  <c r="BB53" i="208"/>
  <c r="BB219" i="208"/>
  <c r="BB415" i="208"/>
  <c r="AZ353" i="208"/>
  <c r="AZ356" i="208"/>
  <c r="AZ100" i="208"/>
  <c r="BB171" i="208"/>
  <c r="BB262" i="208"/>
  <c r="BB431" i="208"/>
  <c r="AZ399" i="208"/>
  <c r="AZ496" i="208"/>
  <c r="BB235" i="208"/>
  <c r="BB319" i="208"/>
  <c r="BB452" i="208"/>
  <c r="AZ90" i="208"/>
  <c r="BB20" i="208"/>
  <c r="BB31" i="208"/>
  <c r="BB125" i="208"/>
  <c r="BB284" i="208"/>
  <c r="BB481" i="208"/>
  <c r="BB54" i="208"/>
  <c r="AZ172" i="208"/>
  <c r="AZ274" i="208"/>
  <c r="AZ231" i="208"/>
  <c r="AZ447" i="208"/>
  <c r="AZ108" i="208"/>
  <c r="BB234" i="208"/>
  <c r="BB387" i="208"/>
  <c r="AZ34" i="208"/>
  <c r="AZ161" i="208"/>
  <c r="AZ314" i="208"/>
  <c r="AZ27" i="208"/>
  <c r="BB72" i="208"/>
  <c r="BB189" i="208"/>
  <c r="BB441" i="208"/>
  <c r="AZ330" i="208"/>
  <c r="AZ200" i="208"/>
  <c r="BB358" i="208"/>
  <c r="BB252" i="208"/>
  <c r="BB111" i="208"/>
  <c r="BB355" i="208"/>
  <c r="BB506" i="208"/>
  <c r="AZ101" i="208"/>
  <c r="BB275" i="208"/>
  <c r="AZ133" i="208"/>
  <c r="BB226" i="208"/>
  <c r="BB359" i="208"/>
  <c r="BB492" i="208"/>
  <c r="AZ293" i="208"/>
  <c r="AZ269" i="208"/>
  <c r="AZ328" i="208"/>
  <c r="AZ197" i="208"/>
  <c r="BB126" i="208"/>
  <c r="BB366" i="208"/>
  <c r="BB496" i="208"/>
  <c r="AZ369" i="208"/>
  <c r="AZ40" i="208"/>
  <c r="AZ169" i="208"/>
  <c r="AZ434" i="208"/>
  <c r="AZ136" i="208"/>
  <c r="BB101" i="208"/>
  <c r="BB248" i="208"/>
  <c r="BB432" i="208"/>
  <c r="AZ296" i="208"/>
  <c r="AZ261" i="208"/>
  <c r="AZ481" i="208"/>
  <c r="AZ180" i="208"/>
  <c r="BB121" i="208"/>
  <c r="BB191" i="208"/>
  <c r="BB377" i="208"/>
  <c r="BB64" i="208"/>
  <c r="AZ152" i="208"/>
  <c r="AZ397" i="208"/>
  <c r="AZ440" i="208"/>
  <c r="AZ150" i="208"/>
  <c r="BB145" i="208"/>
  <c r="BB302" i="208"/>
  <c r="BB475" i="208"/>
  <c r="AZ286" i="208"/>
  <c r="AZ348" i="208"/>
  <c r="AZ509" i="208"/>
  <c r="AZ480" i="208"/>
  <c r="BB80" i="208"/>
  <c r="BB170" i="208"/>
  <c r="BB480" i="208"/>
  <c r="AZ386" i="208"/>
  <c r="AZ21" i="208"/>
  <c r="AZ188" i="208"/>
  <c r="AZ456" i="208"/>
  <c r="AZ435" i="208"/>
  <c r="BB124" i="208"/>
  <c r="BB348" i="208"/>
  <c r="BB501" i="208"/>
  <c r="BB26" i="208"/>
  <c r="BB188" i="208"/>
  <c r="BB202" i="208"/>
  <c r="BB272" i="208"/>
  <c r="BB144" i="208"/>
  <c r="BB267" i="208"/>
  <c r="AZ359" i="208"/>
  <c r="AZ66" i="208"/>
  <c r="AZ280" i="208"/>
  <c r="AZ237" i="208"/>
  <c r="BB236" i="208"/>
  <c r="BB293" i="208"/>
  <c r="BB442" i="208"/>
  <c r="BB216" i="208"/>
  <c r="AZ118" i="208"/>
  <c r="AZ367" i="208"/>
  <c r="AZ410" i="208"/>
  <c r="AZ499" i="208"/>
  <c r="BB129" i="208"/>
  <c r="BB278" i="208"/>
  <c r="BB498" i="208"/>
  <c r="AZ33" i="208"/>
  <c r="AZ331" i="208"/>
  <c r="AZ238" i="208"/>
  <c r="AZ365" i="208"/>
  <c r="AZ102" i="208"/>
  <c r="BB16" i="208"/>
  <c r="BB356" i="208"/>
  <c r="BB491" i="208"/>
  <c r="AZ126" i="208"/>
  <c r="AZ374" i="208"/>
  <c r="AZ418" i="208"/>
  <c r="AZ506" i="208"/>
  <c r="AZ19" i="208"/>
  <c r="BB30" i="208"/>
  <c r="BB197" i="208"/>
  <c r="BB449" i="208"/>
  <c r="BB369" i="208"/>
  <c r="AZ474" i="208"/>
  <c r="AZ146" i="208"/>
  <c r="BB71" i="208"/>
  <c r="BB307" i="208"/>
  <c r="BB25" i="208"/>
  <c r="AZ403" i="208"/>
  <c r="AZ201" i="208"/>
  <c r="AZ394" i="208"/>
  <c r="AZ388" i="208"/>
  <c r="AZ50" i="208"/>
  <c r="BB295" i="208"/>
  <c r="BB311" i="208"/>
  <c r="BB18" i="208"/>
  <c r="AZ311" i="208"/>
  <c r="AZ416" i="208"/>
  <c r="BB69" i="208"/>
  <c r="BB187" i="208"/>
  <c r="BB416" i="208"/>
  <c r="AZ452" i="208"/>
  <c r="AZ36" i="208"/>
  <c r="AZ173" i="208"/>
  <c r="AZ441" i="208"/>
  <c r="AZ423" i="208"/>
  <c r="AZ134" i="208"/>
  <c r="BB73" i="208"/>
  <c r="BB258" i="208"/>
  <c r="BB365" i="208"/>
  <c r="BB354" i="208"/>
  <c r="AZ379" i="208"/>
  <c r="AZ183" i="208"/>
  <c r="BB90" i="208"/>
  <c r="BB282" i="208"/>
  <c r="BB444" i="208"/>
  <c r="AZ20" i="208"/>
  <c r="AZ99" i="208"/>
  <c r="AZ42" i="208"/>
  <c r="BB118" i="208"/>
  <c r="BB223" i="208"/>
  <c r="BB422" i="208"/>
  <c r="AZ454" i="208"/>
  <c r="AZ38" i="208"/>
  <c r="BB340" i="208"/>
  <c r="BB305" i="208"/>
  <c r="BB466" i="208"/>
  <c r="BB154" i="208"/>
  <c r="BB61" i="208"/>
  <c r="BB259" i="208"/>
  <c r="BB47" i="208"/>
  <c r="BB17" i="208"/>
  <c r="AZ318" i="208"/>
  <c r="AZ407" i="208"/>
  <c r="BD407" i="208" s="1"/>
  <c r="AZ507" i="208"/>
  <c r="BB106" i="208"/>
  <c r="BB185" i="208"/>
  <c r="BB495" i="208"/>
  <c r="AZ41" i="208"/>
  <c r="BB289" i="208"/>
  <c r="AZ307" i="208"/>
  <c r="BB56" i="208"/>
  <c r="BB306" i="208"/>
  <c r="BB463" i="208"/>
  <c r="AZ17" i="208"/>
  <c r="AZ212" i="208"/>
  <c r="AZ458" i="208"/>
  <c r="BB139" i="208"/>
  <c r="BB404" i="208"/>
  <c r="AZ52" i="208"/>
  <c r="AZ282" i="208"/>
  <c r="BB83" i="208"/>
  <c r="BB245" i="208"/>
  <c r="BB509" i="208"/>
  <c r="BB430" i="208"/>
  <c r="AZ289" i="208"/>
  <c r="AZ262" i="208"/>
  <c r="AZ324" i="208"/>
  <c r="AZ206" i="208"/>
  <c r="BB138" i="208"/>
  <c r="BB364" i="208"/>
  <c r="AZ413" i="208"/>
  <c r="AZ255" i="208"/>
  <c r="BB142" i="208"/>
  <c r="BB371" i="208"/>
  <c r="BB88" i="208"/>
  <c r="AZ336" i="208"/>
  <c r="AZ494" i="208"/>
  <c r="AZ469" i="208"/>
  <c r="AZ57" i="208"/>
  <c r="BB196" i="208"/>
  <c r="BB253" i="208"/>
  <c r="BB469" i="208"/>
  <c r="AZ322" i="208"/>
  <c r="BB240" i="208"/>
  <c r="BB250" i="208"/>
  <c r="BB423" i="208"/>
  <c r="AZ75" i="208"/>
  <c r="BB393" i="208"/>
  <c r="AZ338" i="208"/>
  <c r="AZ343" i="208"/>
  <c r="AZ489" i="208"/>
  <c r="AZ106" i="208"/>
  <c r="BB227" i="208"/>
  <c r="BB292" i="208"/>
  <c r="BB493" i="208"/>
  <c r="AZ156" i="208"/>
  <c r="AZ401" i="208"/>
  <c r="AZ444" i="208"/>
  <c r="AZ182" i="208"/>
  <c r="BB194" i="208"/>
  <c r="BB309" i="208"/>
  <c r="BB479" i="208"/>
  <c r="AZ438" i="208"/>
  <c r="AZ103" i="208"/>
  <c r="AZ290" i="208"/>
  <c r="AZ355" i="208"/>
  <c r="AZ513" i="208"/>
  <c r="AZ484" i="208"/>
  <c r="AZ125" i="208"/>
  <c r="BB112" i="208"/>
  <c r="BB304" i="208"/>
  <c r="BB519" i="208"/>
  <c r="AZ72" i="208"/>
  <c r="AZ54" i="208"/>
  <c r="BB40" i="208"/>
  <c r="AZ498" i="208"/>
  <c r="BB66" i="208"/>
  <c r="BB458" i="208"/>
  <c r="BB327" i="208"/>
  <c r="AZ442" i="208"/>
  <c r="AZ83" i="208"/>
  <c r="AZ148" i="208"/>
  <c r="AZ309" i="208"/>
  <c r="AZ124" i="208"/>
  <c r="BB448" i="208"/>
  <c r="BB58" i="208"/>
  <c r="BB190" i="208"/>
  <c r="AZ55" i="208"/>
  <c r="AZ194" i="208"/>
  <c r="BB203" i="208"/>
  <c r="BB205" i="208"/>
  <c r="AZ53" i="208"/>
  <c r="BB246" i="208"/>
  <c r="AZ13" i="208"/>
  <c r="AZ151" i="208"/>
  <c r="BB321" i="208"/>
  <c r="AZ360" i="208"/>
  <c r="BB363" i="208"/>
  <c r="BB367" i="208"/>
  <c r="BB159" i="208"/>
  <c r="AZ398" i="208"/>
  <c r="BB172" i="208"/>
  <c r="BB516" i="208"/>
  <c r="AZ291" i="208"/>
  <c r="AZ37" i="208"/>
  <c r="AZ467" i="208"/>
  <c r="AZ381" i="208"/>
  <c r="AZ251" i="208"/>
  <c r="BB338" i="208"/>
  <c r="BB370" i="208"/>
  <c r="AZ138" i="208"/>
  <c r="AZ176" i="208"/>
  <c r="AZ252" i="208"/>
  <c r="AZ18" i="208"/>
  <c r="BB518" i="208"/>
  <c r="AZ340" i="208"/>
  <c r="AZ505" i="208"/>
  <c r="BB488" i="208"/>
  <c r="BB116" i="208"/>
  <c r="AZ281" i="208"/>
  <c r="AZ228" i="208"/>
  <c r="BB107" i="208"/>
  <c r="BB167" i="208"/>
  <c r="BB384" i="208"/>
  <c r="BB406" i="208"/>
  <c r="AZ472" i="208"/>
  <c r="BB161" i="208"/>
  <c r="BB133" i="208"/>
  <c r="AZ225" i="208"/>
  <c r="BB166" i="208"/>
  <c r="AZ464" i="208"/>
  <c r="BB264" i="208"/>
  <c r="AZ459" i="208"/>
  <c r="BB192" i="208"/>
  <c r="BB36" i="208"/>
  <c r="BB271" i="208"/>
  <c r="BB337" i="208"/>
  <c r="BB434" i="208"/>
  <c r="AZ226" i="208"/>
  <c r="BB261" i="208"/>
  <c r="AZ383" i="208"/>
  <c r="BB472" i="208"/>
  <c r="BB35" i="208"/>
  <c r="AZ240" i="208"/>
  <c r="AZ491" i="208"/>
  <c r="AZ196" i="208"/>
  <c r="AZ250" i="208"/>
  <c r="AZ241" i="208"/>
  <c r="BB474" i="208"/>
  <c r="AZ135" i="208"/>
  <c r="BB210" i="208"/>
  <c r="AZ87" i="208"/>
  <c r="AZ275" i="208"/>
  <c r="BB104" i="208"/>
  <c r="AZ415" i="208"/>
  <c r="BB294" i="208"/>
  <c r="BB57" i="208"/>
  <c r="AZ193" i="208"/>
  <c r="BB12" i="208"/>
  <c r="AZ110" i="207"/>
  <c r="BB369" i="207"/>
  <c r="BB158" i="207"/>
  <c r="BB350" i="207"/>
  <c r="BB64" i="207"/>
  <c r="BB201" i="207"/>
  <c r="BB391" i="207"/>
  <c r="BB200" i="207"/>
  <c r="BB182" i="207"/>
  <c r="BB26" i="207"/>
  <c r="BB14" i="207"/>
  <c r="BB340" i="207"/>
  <c r="BB81" i="207"/>
  <c r="BB297" i="207"/>
  <c r="AZ197" i="207"/>
  <c r="AZ84" i="207"/>
  <c r="AZ226" i="207"/>
  <c r="AZ390" i="207"/>
  <c r="AZ60" i="207"/>
  <c r="AZ357" i="207"/>
  <c r="BB54" i="207"/>
  <c r="BB323" i="207"/>
  <c r="BB354" i="207"/>
  <c r="AZ424" i="207"/>
  <c r="BB162" i="207"/>
  <c r="BB314" i="207"/>
  <c r="BB464" i="207"/>
  <c r="AZ233" i="207"/>
  <c r="AZ231" i="207"/>
  <c r="AZ392" i="207"/>
  <c r="AZ397" i="207"/>
  <c r="BB44" i="207"/>
  <c r="BB410" i="207"/>
  <c r="AZ47" i="207"/>
  <c r="AZ252" i="207"/>
  <c r="AZ418" i="207"/>
  <c r="BB408" i="207"/>
  <c r="BB175" i="207"/>
  <c r="BB316" i="207"/>
  <c r="AZ192" i="207"/>
  <c r="AZ103" i="207"/>
  <c r="AZ245" i="207"/>
  <c r="AZ254" i="207"/>
  <c r="AZ446" i="207"/>
  <c r="AZ151" i="207"/>
  <c r="BB166" i="207"/>
  <c r="BB399" i="207"/>
  <c r="AZ108" i="207"/>
  <c r="AZ190" i="207"/>
  <c r="AZ512" i="207"/>
  <c r="AZ50" i="207"/>
  <c r="AZ280" i="207"/>
  <c r="BB208" i="207"/>
  <c r="BB437" i="207"/>
  <c r="AZ375" i="207"/>
  <c r="AZ106" i="207"/>
  <c r="AZ486" i="207"/>
  <c r="BB42" i="207"/>
  <c r="BB339" i="207"/>
  <c r="BB520" i="207"/>
  <c r="AZ268" i="207"/>
  <c r="AZ255" i="207"/>
  <c r="AZ451" i="207"/>
  <c r="AZ157" i="207"/>
  <c r="BB195" i="207"/>
  <c r="BB256" i="207"/>
  <c r="BB441" i="207"/>
  <c r="AZ259" i="207"/>
  <c r="AZ362" i="207"/>
  <c r="AZ458" i="207"/>
  <c r="BB41" i="207"/>
  <c r="AZ160" i="207"/>
  <c r="BB122" i="207"/>
  <c r="BB328" i="207"/>
  <c r="AZ159" i="207"/>
  <c r="AZ240" i="207"/>
  <c r="AZ306" i="207"/>
  <c r="AZ411" i="207"/>
  <c r="BB132" i="207"/>
  <c r="BB203" i="207"/>
  <c r="BB400" i="207"/>
  <c r="AZ272" i="207"/>
  <c r="AZ301" i="207"/>
  <c r="AZ319" i="207"/>
  <c r="AZ423" i="207"/>
  <c r="AZ64" i="207"/>
  <c r="BB12" i="207"/>
  <c r="BB137" i="207"/>
  <c r="BB322" i="207"/>
  <c r="BB315" i="207"/>
  <c r="BB268" i="207"/>
  <c r="BB442" i="207"/>
  <c r="BB69" i="207"/>
  <c r="BB276" i="207"/>
  <c r="BB40" i="207"/>
  <c r="BB82" i="207"/>
  <c r="BB343" i="207"/>
  <c r="BB234" i="207"/>
  <c r="BB491" i="207"/>
  <c r="AZ426" i="207"/>
  <c r="AZ431" i="207"/>
  <c r="AZ284" i="207"/>
  <c r="AZ18" i="207"/>
  <c r="BB290" i="207"/>
  <c r="BB460" i="207"/>
  <c r="AZ210" i="207"/>
  <c r="AZ388" i="207"/>
  <c r="AZ53" i="207"/>
  <c r="BB204" i="207"/>
  <c r="BB336" i="207"/>
  <c r="BB497" i="207"/>
  <c r="AZ285" i="207"/>
  <c r="AZ485" i="207"/>
  <c r="AZ31" i="207"/>
  <c r="AZ250" i="207"/>
  <c r="BB93" i="207"/>
  <c r="BB359" i="207"/>
  <c r="AZ100" i="207"/>
  <c r="AZ179" i="207"/>
  <c r="AZ501" i="207"/>
  <c r="AZ211" i="207"/>
  <c r="BB103" i="207"/>
  <c r="AZ42" i="207"/>
  <c r="BB47" i="207"/>
  <c r="BB349" i="207"/>
  <c r="AZ445" i="207"/>
  <c r="AZ37" i="207"/>
  <c r="BB163" i="207"/>
  <c r="BB485" i="207"/>
  <c r="AZ320" i="207"/>
  <c r="AZ378" i="207"/>
  <c r="BB55" i="207"/>
  <c r="BB360" i="207"/>
  <c r="AZ59" i="207"/>
  <c r="AZ137" i="207"/>
  <c r="AZ463" i="207"/>
  <c r="AZ200" i="207"/>
  <c r="BB95" i="207"/>
  <c r="BB287" i="207"/>
  <c r="AZ69" i="207"/>
  <c r="AZ191" i="207"/>
  <c r="AZ400" i="207"/>
  <c r="AZ58" i="207"/>
  <c r="BB305" i="207"/>
  <c r="BB251" i="207"/>
  <c r="AZ116" i="207"/>
  <c r="AZ299" i="207"/>
  <c r="BB31" i="207"/>
  <c r="AZ420" i="207"/>
  <c r="BB186" i="207"/>
  <c r="BB425" i="207"/>
  <c r="AZ316" i="207"/>
  <c r="AZ519" i="207"/>
  <c r="AZ32" i="207"/>
  <c r="AZ52" i="207"/>
  <c r="BB230" i="207"/>
  <c r="BB472" i="207"/>
  <c r="AZ189" i="207"/>
  <c r="AZ177" i="207"/>
  <c r="AZ281" i="207"/>
  <c r="AZ475" i="207"/>
  <c r="AZ472" i="207"/>
  <c r="BB194" i="207"/>
  <c r="BB377" i="207"/>
  <c r="BB29" i="207"/>
  <c r="BB197" i="207"/>
  <c r="BB503" i="207"/>
  <c r="BB22" i="207"/>
  <c r="BB188" i="207"/>
  <c r="BB117" i="207"/>
  <c r="BB19" i="207"/>
  <c r="BB111" i="207"/>
  <c r="BB416" i="207"/>
  <c r="AZ219" i="207"/>
  <c r="AZ185" i="207"/>
  <c r="AZ292" i="207"/>
  <c r="AZ483" i="207"/>
  <c r="AZ480" i="207"/>
  <c r="AZ413" i="207"/>
  <c r="BB245" i="207"/>
  <c r="BB517" i="207"/>
  <c r="AZ349" i="207"/>
  <c r="AZ282" i="207"/>
  <c r="AZ481" i="207"/>
  <c r="AZ290" i="207"/>
  <c r="BB170" i="207"/>
  <c r="BB459" i="207"/>
  <c r="AZ134" i="207"/>
  <c r="AZ237" i="207"/>
  <c r="BB196" i="207"/>
  <c r="BB445" i="207"/>
  <c r="AZ309" i="207"/>
  <c r="AZ370" i="207"/>
  <c r="BB92" i="207"/>
  <c r="BB100" i="207"/>
  <c r="BB444" i="207"/>
  <c r="AZ142" i="207"/>
  <c r="AZ138" i="207"/>
  <c r="AZ311" i="207"/>
  <c r="AZ502" i="207"/>
  <c r="AZ499" i="207"/>
  <c r="AZ20" i="207"/>
  <c r="AZ34" i="207"/>
  <c r="BB281" i="207"/>
  <c r="BB373" i="207"/>
  <c r="AZ372" i="207"/>
  <c r="AZ247" i="207"/>
  <c r="AZ395" i="207"/>
  <c r="AZ347" i="207"/>
  <c r="BB21" i="207"/>
  <c r="BB108" i="207"/>
  <c r="BB481" i="207"/>
  <c r="AZ264" i="207"/>
  <c r="AZ333" i="207"/>
  <c r="BB37" i="207"/>
  <c r="AZ182" i="207"/>
  <c r="BB179" i="207"/>
  <c r="BB278" i="207"/>
  <c r="AZ261" i="207"/>
  <c r="AZ308" i="207"/>
  <c r="AZ511" i="207"/>
  <c r="BB119" i="207"/>
  <c r="BB291" i="207"/>
  <c r="AZ218" i="207"/>
  <c r="AZ312" i="207"/>
  <c r="AZ407" i="207"/>
  <c r="AZ515" i="207"/>
  <c r="AZ80" i="207"/>
  <c r="AZ361" i="207"/>
  <c r="AZ216" i="207"/>
  <c r="BB70" i="207"/>
  <c r="BB465" i="207"/>
  <c r="AZ153" i="207"/>
  <c r="AZ163" i="207"/>
  <c r="AZ314" i="207"/>
  <c r="AZ277" i="207"/>
  <c r="AZ468" i="207"/>
  <c r="AZ469" i="207"/>
  <c r="AZ29" i="207"/>
  <c r="AZ220" i="207"/>
  <c r="AZ184" i="207"/>
  <c r="BB224" i="207"/>
  <c r="BB506" i="207"/>
  <c r="AZ335" i="207"/>
  <c r="BB51" i="207"/>
  <c r="BB257" i="207"/>
  <c r="BB379" i="207"/>
  <c r="BB471" i="207"/>
  <c r="BB246" i="207"/>
  <c r="BB404" i="207"/>
  <c r="BB60" i="207"/>
  <c r="BB285" i="207"/>
  <c r="BB386" i="207"/>
  <c r="BB388" i="207"/>
  <c r="AZ341" i="207"/>
  <c r="BB303" i="207"/>
  <c r="BB390" i="207"/>
  <c r="AZ360" i="207"/>
  <c r="BB174" i="207"/>
  <c r="BB68" i="207"/>
  <c r="BB310" i="207"/>
  <c r="AZ217" i="207"/>
  <c r="AZ162" i="207"/>
  <c r="BB58" i="207"/>
  <c r="BB139" i="207"/>
  <c r="BB308" i="207"/>
  <c r="AZ92" i="207"/>
  <c r="AZ330" i="207"/>
  <c r="AZ434" i="207"/>
  <c r="AZ438" i="207"/>
  <c r="AZ146" i="207"/>
  <c r="BB149" i="207"/>
  <c r="BB362" i="207"/>
  <c r="AZ239" i="207"/>
  <c r="AZ350" i="207"/>
  <c r="AZ81" i="207"/>
  <c r="AZ143" i="207"/>
  <c r="BB262" i="207"/>
  <c r="BB363" i="207"/>
  <c r="AZ364" i="207"/>
  <c r="BB342" i="207"/>
  <c r="BB398" i="207"/>
  <c r="AZ443" i="207"/>
  <c r="AZ140" i="207"/>
  <c r="AZ412" i="207"/>
  <c r="BB152" i="207"/>
  <c r="BB370" i="207"/>
  <c r="AZ112" i="207"/>
  <c r="AZ194" i="207"/>
  <c r="AZ516" i="207"/>
  <c r="BB78" i="207"/>
  <c r="BB211" i="207"/>
  <c r="BB357" i="207"/>
  <c r="AZ128" i="207"/>
  <c r="AZ127" i="207"/>
  <c r="AZ302" i="207"/>
  <c r="AZ269" i="207"/>
  <c r="AZ460" i="207"/>
  <c r="AZ461" i="207"/>
  <c r="AZ98" i="207"/>
  <c r="AZ274" i="207"/>
  <c r="BB153" i="207"/>
  <c r="BB401" i="207"/>
  <c r="AZ150" i="207"/>
  <c r="AZ149" i="207"/>
  <c r="AZ273" i="207"/>
  <c r="AZ464" i="207"/>
  <c r="AZ465" i="207"/>
  <c r="BB118" i="207"/>
  <c r="BB375" i="207"/>
  <c r="BB259" i="207"/>
  <c r="BB389" i="207"/>
  <c r="AZ154" i="207"/>
  <c r="BB33" i="207"/>
  <c r="BB258" i="207"/>
  <c r="BB193" i="207"/>
  <c r="BB418" i="207"/>
  <c r="BB148" i="207"/>
  <c r="BB288" i="207"/>
  <c r="BB494" i="207"/>
  <c r="BB207" i="207"/>
  <c r="BB331" i="207"/>
  <c r="BB250" i="207"/>
  <c r="BB454" i="207"/>
  <c r="BB17" i="207"/>
  <c r="BB235" i="207"/>
  <c r="BB484" i="207"/>
  <c r="AZ36" i="207"/>
  <c r="AZ193" i="207"/>
  <c r="AZ387" i="207"/>
  <c r="AZ403" i="207"/>
  <c r="AZ440" i="207"/>
  <c r="BB80" i="207"/>
  <c r="BB140" i="207"/>
  <c r="BB395" i="207"/>
  <c r="AZ88" i="207"/>
  <c r="AZ230" i="207"/>
  <c r="AZ322" i="207"/>
  <c r="AZ430" i="207"/>
  <c r="AZ435" i="207"/>
  <c r="BB89" i="207"/>
  <c r="BB372" i="207"/>
  <c r="AZ236" i="207"/>
  <c r="AZ117" i="207"/>
  <c r="AZ303" i="207"/>
  <c r="AZ494" i="207"/>
  <c r="AZ491" i="207"/>
  <c r="AZ56" i="207"/>
  <c r="BB353" i="207"/>
  <c r="BB461" i="207"/>
  <c r="AZ227" i="207"/>
  <c r="AZ339" i="207"/>
  <c r="AZ432" i="207"/>
  <c r="AZ75" i="207"/>
  <c r="AZ222" i="207"/>
  <c r="BB144" i="207"/>
  <c r="BB473" i="207"/>
  <c r="AZ51" i="207"/>
  <c r="AZ126" i="207"/>
  <c r="AZ455" i="207"/>
  <c r="AZ57" i="207"/>
  <c r="BB120" i="207"/>
  <c r="AZ65" i="207"/>
  <c r="BB324" i="207"/>
  <c r="BB479" i="207"/>
  <c r="AZ242" i="207"/>
  <c r="BB177" i="207"/>
  <c r="BB422" i="207"/>
  <c r="AZ323" i="207"/>
  <c r="AZ382" i="207"/>
  <c r="AZ67" i="207"/>
  <c r="BB486" i="207"/>
  <c r="AZ101" i="207"/>
  <c r="BB109" i="207"/>
  <c r="BB446" i="207"/>
  <c r="AZ479" i="207"/>
  <c r="BB223" i="207"/>
  <c r="BB421" i="207"/>
  <c r="AZ321" i="207"/>
  <c r="AZ73" i="207"/>
  <c r="AZ377" i="207"/>
  <c r="AZ76" i="207"/>
  <c r="BB172" i="207"/>
  <c r="BB466" i="207"/>
  <c r="AZ21" i="207"/>
  <c r="AZ132" i="207"/>
  <c r="AZ331" i="207"/>
  <c r="AZ391" i="207"/>
  <c r="AZ518" i="207"/>
  <c r="AZ288" i="207"/>
  <c r="BB57" i="207"/>
  <c r="BB254" i="207"/>
  <c r="BB430" i="207"/>
  <c r="AZ25" i="207"/>
  <c r="AZ356" i="207"/>
  <c r="AZ379" i="207"/>
  <c r="AZ429" i="207"/>
  <c r="AZ114" i="207"/>
  <c r="BB233" i="207"/>
  <c r="BB242" i="207"/>
  <c r="BB499" i="207"/>
  <c r="BB30" i="207"/>
  <c r="BB282" i="207"/>
  <c r="BB447" i="207"/>
  <c r="BB84" i="207"/>
  <c r="BB381" i="207"/>
  <c r="BB74" i="207"/>
  <c r="BB59" i="207"/>
  <c r="BB352" i="207"/>
  <c r="BB313" i="207"/>
  <c r="BB514" i="207"/>
  <c r="AZ22" i="207"/>
  <c r="BB13" i="207"/>
  <c r="AZ82" i="207"/>
  <c r="BB167" i="207"/>
  <c r="BB304" i="207"/>
  <c r="AZ229" i="207"/>
  <c r="AZ248" i="207"/>
  <c r="AZ296" i="207"/>
  <c r="AZ490" i="207"/>
  <c r="AZ484" i="207"/>
  <c r="AZ86" i="207"/>
  <c r="AZ267" i="207"/>
  <c r="BB183" i="207"/>
  <c r="BB341" i="207"/>
  <c r="AZ253" i="207"/>
  <c r="BB65" i="207"/>
  <c r="BB94" i="207"/>
  <c r="BB247" i="207"/>
  <c r="BB468" i="207"/>
  <c r="AZ234" i="207"/>
  <c r="BB165" i="207"/>
  <c r="AZ72" i="207"/>
  <c r="BB160" i="207"/>
  <c r="BB366" i="207"/>
  <c r="AZ256" i="207"/>
  <c r="AZ325" i="207"/>
  <c r="AZ27" i="207"/>
  <c r="BB423" i="207"/>
  <c r="BB512" i="207"/>
  <c r="AZ166" i="207"/>
  <c r="AZ297" i="207"/>
  <c r="AZ414" i="207"/>
  <c r="AZ500" i="207"/>
  <c r="AZ16" i="207"/>
  <c r="AZ427" i="207"/>
  <c r="BB205" i="207"/>
  <c r="BB496" i="207"/>
  <c r="AZ97" i="207"/>
  <c r="AZ354" i="207"/>
  <c r="BB417" i="207"/>
  <c r="BB150" i="207"/>
  <c r="BB364" i="207"/>
  <c r="AZ221" i="207"/>
  <c r="AZ214" i="207"/>
  <c r="AZ384" i="207"/>
  <c r="AZ517" i="207"/>
  <c r="AZ510" i="207"/>
  <c r="AZ24" i="207"/>
  <c r="BB66" i="207"/>
  <c r="BB451" i="207"/>
  <c r="AZ225" i="207"/>
  <c r="AZ514" i="207"/>
  <c r="BB218" i="207"/>
  <c r="BB469" i="207"/>
  <c r="AZ425" i="207"/>
  <c r="AZ71" i="207"/>
  <c r="BB106" i="207"/>
  <c r="BB271" i="207"/>
  <c r="BB493" i="207"/>
  <c r="AZ156" i="207"/>
  <c r="AZ482" i="207"/>
  <c r="BB72" i="207"/>
  <c r="BB275" i="207"/>
  <c r="BB396" i="207"/>
  <c r="BB52" i="207"/>
  <c r="BB312" i="207"/>
  <c r="BB507" i="207"/>
  <c r="BB48" i="207"/>
  <c r="BB450" i="207"/>
  <c r="BB75" i="207"/>
  <c r="BB86" i="207"/>
  <c r="BB138" i="207"/>
  <c r="BB277" i="207"/>
  <c r="BB407" i="207"/>
  <c r="AZ167" i="207"/>
  <c r="AZ489" i="207"/>
  <c r="BB99" i="207"/>
  <c r="BB344" i="207"/>
  <c r="AZ505" i="207"/>
  <c r="BB236" i="207"/>
  <c r="BB330" i="207"/>
  <c r="AZ212" i="207"/>
  <c r="BB124" i="207"/>
  <c r="BB405" i="207"/>
  <c r="AZ44" i="207"/>
  <c r="AZ118" i="207"/>
  <c r="AZ448" i="207"/>
  <c r="BB15" i="207"/>
  <c r="BB253" i="207"/>
  <c r="BB27" i="207"/>
  <c r="BB263" i="207"/>
  <c r="BB501" i="207"/>
  <c r="AZ124" i="207"/>
  <c r="AZ289" i="207"/>
  <c r="AZ454" i="207"/>
  <c r="AZ492" i="207"/>
  <c r="BB318" i="207"/>
  <c r="BB467" i="207"/>
  <c r="AZ104" i="207"/>
  <c r="AZ186" i="207"/>
  <c r="AZ508" i="207"/>
  <c r="AZ39" i="207"/>
  <c r="BB34" i="207"/>
  <c r="BB439" i="207"/>
  <c r="AZ204" i="207"/>
  <c r="AZ107" i="207"/>
  <c r="AZ450" i="207"/>
  <c r="AZ369" i="207"/>
  <c r="BB294" i="207"/>
  <c r="BB406" i="207"/>
  <c r="AZ257" i="207"/>
  <c r="AZ251" i="207"/>
  <c r="AZ447" i="207"/>
  <c r="AZ48" i="207"/>
  <c r="AZ77" i="207"/>
  <c r="AZ90" i="207"/>
  <c r="BB112" i="207"/>
  <c r="BB492" i="207"/>
  <c r="AZ383" i="207"/>
  <c r="BB107" i="207"/>
  <c r="BB115" i="207"/>
  <c r="BB371" i="207"/>
  <c r="AZ120" i="207"/>
  <c r="AZ326" i="207"/>
  <c r="AZ408" i="207"/>
  <c r="AZ421" i="207"/>
  <c r="BB35" i="207"/>
  <c r="BB226" i="207"/>
  <c r="BB348" i="207"/>
  <c r="BB428" i="207"/>
  <c r="AZ152" i="207"/>
  <c r="AZ478" i="207"/>
  <c r="BB157" i="207"/>
  <c r="BB248" i="207"/>
  <c r="BB307" i="207"/>
  <c r="BB409" i="207"/>
  <c r="AZ78" i="207"/>
  <c r="AZ286" i="207"/>
  <c r="AZ348" i="207"/>
  <c r="BB199" i="207"/>
  <c r="BB265" i="207"/>
  <c r="BB480" i="207"/>
  <c r="BB101" i="207"/>
  <c r="BB435" i="207"/>
  <c r="BB129" i="207"/>
  <c r="BB23" i="207"/>
  <c r="BB335" i="207"/>
  <c r="BB24" i="207"/>
  <c r="BB16" i="207"/>
  <c r="BB123" i="207"/>
  <c r="BB241" i="207"/>
  <c r="BB434" i="207"/>
  <c r="AZ85" i="207"/>
  <c r="AZ294" i="207"/>
  <c r="AZ359" i="207"/>
  <c r="BB171" i="207"/>
  <c r="BB228" i="207"/>
  <c r="BB36" i="207"/>
  <c r="BB337" i="207"/>
  <c r="AZ40" i="207"/>
  <c r="AZ244" i="207"/>
  <c r="AZ394" i="207"/>
  <c r="AZ444" i="207"/>
  <c r="AZ102" i="207"/>
  <c r="BB110" i="207"/>
  <c r="AZ119" i="207"/>
  <c r="BB127" i="207"/>
  <c r="BB495" i="207"/>
  <c r="AZ416" i="207"/>
  <c r="AZ410" i="207"/>
  <c r="BB302" i="207"/>
  <c r="BB76" i="207"/>
  <c r="BB321" i="207"/>
  <c r="AZ170" i="207"/>
  <c r="AZ99" i="207"/>
  <c r="AZ241" i="207"/>
  <c r="AZ353" i="207"/>
  <c r="AZ442" i="207"/>
  <c r="AZ41" i="207"/>
  <c r="AZ422" i="207"/>
  <c r="BB83" i="207"/>
  <c r="BB273" i="207"/>
  <c r="BB475" i="207"/>
  <c r="AZ313" i="207"/>
  <c r="AZ374" i="207"/>
  <c r="BB292" i="207"/>
  <c r="BB87" i="207"/>
  <c r="BB270" i="207"/>
  <c r="AZ265" i="207"/>
  <c r="AZ258" i="207"/>
  <c r="AZ449" i="207"/>
  <c r="BB134" i="207"/>
  <c r="BB346" i="207"/>
  <c r="BB483" i="207"/>
  <c r="AZ246" i="207"/>
  <c r="BB46" i="207"/>
  <c r="BB155" i="207"/>
  <c r="BB457" i="207"/>
  <c r="AZ66" i="207"/>
  <c r="AZ467" i="207"/>
  <c r="AZ46" i="207"/>
  <c r="BB216" i="207"/>
  <c r="BB88" i="207"/>
  <c r="BB169" i="207"/>
  <c r="BB397" i="207"/>
  <c r="AZ70" i="207"/>
  <c r="AZ145" i="207"/>
  <c r="AZ474" i="207"/>
  <c r="BB43" i="207"/>
  <c r="BB206" i="207"/>
  <c r="AZ473" i="207"/>
  <c r="BB220" i="207"/>
  <c r="BB482" i="207"/>
  <c r="AZ74" i="207"/>
  <c r="AZ279" i="207"/>
  <c r="AZ344" i="207"/>
  <c r="AZ35" i="207"/>
  <c r="AZ433" i="207"/>
  <c r="BB156" i="207"/>
  <c r="BB299" i="207"/>
  <c r="BB477" i="207"/>
  <c r="AZ161" i="207"/>
  <c r="AZ213" i="207"/>
  <c r="AZ386" i="207"/>
  <c r="AZ409" i="207"/>
  <c r="AZ33" i="207"/>
  <c r="BB217" i="207"/>
  <c r="BB280" i="207"/>
  <c r="BB490" i="207"/>
  <c r="BB128" i="207"/>
  <c r="BB286" i="207"/>
  <c r="BB221" i="207"/>
  <c r="BB73" i="207"/>
  <c r="BB190" i="207"/>
  <c r="BB255" i="207"/>
  <c r="BB39" i="207"/>
  <c r="BB173" i="207"/>
  <c r="BB462" i="207"/>
  <c r="BB347" i="207"/>
  <c r="AZ196" i="207"/>
  <c r="AZ224" i="207"/>
  <c r="AZ324" i="207"/>
  <c r="AZ417" i="207"/>
  <c r="AZ87" i="207"/>
  <c r="BB433" i="207"/>
  <c r="BB85" i="207"/>
  <c r="BB394" i="207"/>
  <c r="AZ488" i="207"/>
  <c r="BB296" i="207"/>
  <c r="AZ94" i="207"/>
  <c r="BB264" i="207"/>
  <c r="BB355" i="207"/>
  <c r="AZ175" i="207"/>
  <c r="AZ497" i="207"/>
  <c r="AZ12" i="207"/>
  <c r="BB432" i="207"/>
  <c r="BB143" i="207"/>
  <c r="BB365" i="207"/>
  <c r="AZ441" i="207"/>
  <c r="BB154" i="207"/>
  <c r="AZ471" i="207"/>
  <c r="BB146" i="207"/>
  <c r="BB309" i="207"/>
  <c r="BB508" i="207"/>
  <c r="AZ243" i="207"/>
  <c r="AZ376" i="207"/>
  <c r="AZ343" i="207"/>
  <c r="AZ68" i="207"/>
  <c r="AZ13" i="207"/>
  <c r="BB151" i="207"/>
  <c r="BB319" i="207"/>
  <c r="AZ148" i="207"/>
  <c r="AZ174" i="207"/>
  <c r="AZ318" i="207"/>
  <c r="AZ315" i="207"/>
  <c r="AZ509" i="207"/>
  <c r="AZ503" i="207"/>
  <c r="BB237" i="207"/>
  <c r="BB38" i="207"/>
  <c r="BB327" i="207"/>
  <c r="BB516" i="207"/>
  <c r="AZ188" i="207"/>
  <c r="AZ304" i="207"/>
  <c r="AZ396" i="207"/>
  <c r="AZ507" i="207"/>
  <c r="AZ23" i="207"/>
  <c r="AZ365" i="207"/>
  <c r="BB18" i="207"/>
  <c r="BB191" i="207"/>
  <c r="BB374" i="207"/>
  <c r="AZ141" i="207"/>
  <c r="AZ271" i="207"/>
  <c r="AZ336" i="207"/>
  <c r="BB159" i="207"/>
  <c r="AZ61" i="207"/>
  <c r="BB212" i="207"/>
  <c r="BB463" i="207"/>
  <c r="AZ275" i="207"/>
  <c r="AZ340" i="207"/>
  <c r="AZ165" i="207"/>
  <c r="BB412" i="207"/>
  <c r="AZ30" i="207"/>
  <c r="AZ54" i="207"/>
  <c r="BB269" i="207"/>
  <c r="BB392" i="207"/>
  <c r="AZ158" i="207"/>
  <c r="AZ209" i="207"/>
  <c r="AZ380" i="207"/>
  <c r="AZ405" i="207"/>
  <c r="AZ129" i="207"/>
  <c r="BB61" i="207"/>
  <c r="AZ476" i="207"/>
  <c r="BB131" i="207"/>
  <c r="BB403" i="207"/>
  <c r="BB502" i="207"/>
  <c r="AZ404" i="207"/>
  <c r="AZ109" i="207"/>
  <c r="BB97" i="207"/>
  <c r="BB431" i="207"/>
  <c r="BB474" i="207"/>
  <c r="BB161" i="207"/>
  <c r="BB382" i="207"/>
  <c r="BB116" i="207"/>
  <c r="BB420" i="207"/>
  <c r="BB267" i="207"/>
  <c r="BB505" i="207"/>
  <c r="AZ168" i="207"/>
  <c r="BB145" i="207"/>
  <c r="BB306" i="207"/>
  <c r="BB456" i="207"/>
  <c r="AZ401" i="207"/>
  <c r="BB509" i="207"/>
  <c r="AZ352" i="207"/>
  <c r="BB298" i="207"/>
  <c r="BB489" i="207"/>
  <c r="AZ171" i="207"/>
  <c r="AZ493" i="207"/>
  <c r="AZ83" i="207"/>
  <c r="BB293" i="207"/>
  <c r="BB243" i="207"/>
  <c r="BB452" i="207"/>
  <c r="AZ93" i="207"/>
  <c r="AZ305" i="207"/>
  <c r="AZ367" i="207"/>
  <c r="AZ183" i="207"/>
  <c r="BB184" i="207"/>
  <c r="BB411" i="207"/>
  <c r="AZ139" i="207"/>
  <c r="AZ135" i="207"/>
  <c r="AZ291" i="207"/>
  <c r="AZ307" i="207"/>
  <c r="AZ498" i="207"/>
  <c r="AZ495" i="207"/>
  <c r="AZ49" i="207"/>
  <c r="BB187" i="207"/>
  <c r="BB272" i="207"/>
  <c r="BB67" i="207"/>
  <c r="AZ276" i="207"/>
  <c r="AZ439" i="207"/>
  <c r="BB178" i="207"/>
  <c r="BB356" i="207"/>
  <c r="BB510" i="207"/>
  <c r="BB91" i="207"/>
  <c r="BB427" i="207"/>
  <c r="AZ125" i="207"/>
  <c r="AZ295" i="207"/>
  <c r="AZ262" i="207"/>
  <c r="AZ456" i="207"/>
  <c r="AZ457" i="207"/>
  <c r="BB63" i="207"/>
  <c r="BB180" i="207"/>
  <c r="BB424" i="207"/>
  <c r="AZ201" i="207"/>
  <c r="AZ338" i="207"/>
  <c r="AZ520" i="207"/>
  <c r="AZ43" i="207"/>
  <c r="BB261" i="207"/>
  <c r="BB185" i="207"/>
  <c r="BB378" i="207"/>
  <c r="AZ136" i="207"/>
  <c r="AZ205" i="207"/>
  <c r="AZ398" i="207"/>
  <c r="BB393" i="207"/>
  <c r="BB53" i="207"/>
  <c r="BB284" i="207"/>
  <c r="BB448" i="207"/>
  <c r="AZ399" i="207"/>
  <c r="BB240" i="207"/>
  <c r="BB189" i="207"/>
  <c r="BB333" i="207"/>
  <c r="BB511" i="207"/>
  <c r="AZ169" i="207"/>
  <c r="AZ373" i="207"/>
  <c r="BB125" i="207"/>
  <c r="BB279" i="207"/>
  <c r="BB443" i="207"/>
  <c r="BB325" i="207"/>
  <c r="BB376" i="207"/>
  <c r="BB25" i="207"/>
  <c r="BB176" i="207"/>
  <c r="BB168" i="207"/>
  <c r="BB415" i="207"/>
  <c r="BB229" i="207"/>
  <c r="BB326" i="207"/>
  <c r="BB513" i="207"/>
  <c r="AZ203" i="207"/>
  <c r="AZ381" i="207"/>
  <c r="BB20" i="207"/>
  <c r="AZ180" i="207"/>
  <c r="AZ199" i="207"/>
  <c r="BB114" i="207"/>
  <c r="BB518" i="207"/>
  <c r="AZ89" i="207"/>
  <c r="AZ298" i="207"/>
  <c r="AZ363" i="207"/>
  <c r="BB488" i="207"/>
  <c r="BB252" i="207"/>
  <c r="BB358" i="207"/>
  <c r="AZ235" i="207"/>
  <c r="AZ346" i="207"/>
  <c r="AZ332" i="207"/>
  <c r="BB77" i="207"/>
  <c r="BB192" i="207"/>
  <c r="BB345" i="207"/>
  <c r="BB231" i="207"/>
  <c r="BB329" i="207"/>
  <c r="AZ202" i="207"/>
  <c r="AZ238" i="207"/>
  <c r="AZ105" i="207"/>
  <c r="BB104" i="207"/>
  <c r="BB449" i="207"/>
  <c r="AZ55" i="207"/>
  <c r="AZ133" i="207"/>
  <c r="AZ459" i="207"/>
  <c r="AZ172" i="207"/>
  <c r="BB202" i="207"/>
  <c r="BB338" i="207"/>
  <c r="AZ111" i="207"/>
  <c r="AZ91" i="207"/>
  <c r="BB244" i="207"/>
  <c r="BB209" i="207"/>
  <c r="BB458" i="207"/>
  <c r="AZ115" i="207"/>
  <c r="AZ389" i="207"/>
  <c r="BB478" i="207"/>
  <c r="BB49" i="207"/>
  <c r="BB213" i="207"/>
  <c r="BB426" i="207"/>
  <c r="AZ371" i="207"/>
  <c r="AZ393" i="207"/>
  <c r="AZ17" i="207"/>
  <c r="AZ176" i="207"/>
  <c r="AZ187" i="207"/>
  <c r="BB102" i="207"/>
  <c r="BB295" i="207"/>
  <c r="BB498" i="207"/>
  <c r="AZ155" i="207"/>
  <c r="AZ310" i="207"/>
  <c r="AZ38" i="207"/>
  <c r="BB383" i="207"/>
  <c r="BB222" i="207"/>
  <c r="BB227" i="207"/>
  <c r="BB289" i="207"/>
  <c r="BB260" i="207"/>
  <c r="AZ337" i="207"/>
  <c r="AZ270" i="207"/>
  <c r="AZ466" i="207"/>
  <c r="AZ477" i="207"/>
  <c r="AZ206" i="207"/>
  <c r="BB210" i="207"/>
  <c r="BB105" i="207"/>
  <c r="AZ355" i="207"/>
  <c r="BB238" i="207"/>
  <c r="BB225" i="207"/>
  <c r="BB32" i="207"/>
  <c r="BB274" i="207"/>
  <c r="AZ506" i="207"/>
  <c r="AZ121" i="207"/>
  <c r="BB384" i="207"/>
  <c r="BB380" i="207"/>
  <c r="BB361" i="207"/>
  <c r="BB121" i="207"/>
  <c r="AZ329" i="207"/>
  <c r="BB515" i="207"/>
  <c r="BB90" i="207"/>
  <c r="AZ342" i="207"/>
  <c r="BB387" i="207"/>
  <c r="AZ327" i="207"/>
  <c r="AZ26" i="207"/>
  <c r="BB500" i="207"/>
  <c r="BB519" i="207"/>
  <c r="BB239" i="207"/>
  <c r="AZ223" i="207"/>
  <c r="AZ406" i="207"/>
  <c r="BB367" i="207"/>
  <c r="AZ63" i="207"/>
  <c r="AZ178" i="207"/>
  <c r="AZ131" i="207"/>
  <c r="BB141" i="207"/>
  <c r="AZ345" i="207"/>
  <c r="BB438" i="207"/>
  <c r="AZ228" i="207"/>
  <c r="AZ428" i="207"/>
  <c r="AZ122" i="207"/>
  <c r="AZ366" i="207"/>
  <c r="BB214" i="207"/>
  <c r="AZ452" i="207"/>
  <c r="BB332" i="207"/>
  <c r="AZ123" i="207"/>
  <c r="BB50" i="207"/>
  <c r="BB56" i="207"/>
  <c r="AZ328" i="207"/>
  <c r="BB142" i="207"/>
  <c r="AZ95" i="207"/>
  <c r="AZ437" i="207"/>
  <c r="AZ513" i="207"/>
  <c r="BB301" i="207"/>
  <c r="BB440" i="207"/>
  <c r="AZ19" i="207"/>
  <c r="AZ14" i="207"/>
  <c r="BB413" i="207"/>
  <c r="AZ144" i="207"/>
  <c r="AZ260" i="207"/>
  <c r="BB414" i="207"/>
  <c r="BB98" i="207"/>
  <c r="BB133" i="207"/>
  <c r="BB71" i="207"/>
  <c r="BB311" i="207"/>
  <c r="AZ293" i="207"/>
  <c r="AZ358" i="207"/>
  <c r="BB320" i="207"/>
  <c r="BB429" i="207"/>
  <c r="AZ278" i="207"/>
  <c r="BB126" i="207"/>
  <c r="AZ208" i="207"/>
  <c r="BB455" i="207"/>
  <c r="AZ195" i="207"/>
  <c r="BB476" i="207"/>
  <c r="AZ263" i="207"/>
  <c r="AZ173" i="207"/>
  <c r="AZ462" i="207"/>
  <c r="AZ15" i="207"/>
  <c r="BB219" i="207"/>
  <c r="AZ496" i="207"/>
  <c r="AZ207" i="207"/>
  <c r="AZ287" i="207"/>
  <c r="BB135" i="207"/>
  <c r="AZ415" i="207"/>
  <c r="BB136" i="207"/>
  <c r="BB13" i="205"/>
  <c r="AZ179" i="205"/>
  <c r="AZ29" i="205"/>
  <c r="BB12" i="205"/>
  <c r="AZ97" i="205"/>
  <c r="AZ63" i="205"/>
  <c r="AZ98" i="205"/>
  <c r="BB106" i="205"/>
  <c r="BB56" i="205"/>
  <c r="BB227" i="205"/>
  <c r="BB363" i="205"/>
  <c r="BB69" i="205"/>
  <c r="BB26" i="205"/>
  <c r="AZ420" i="205"/>
  <c r="AZ466" i="205"/>
  <c r="BB48" i="205"/>
  <c r="BB212" i="205"/>
  <c r="BB371" i="205"/>
  <c r="BB170" i="205"/>
  <c r="AZ201" i="205"/>
  <c r="AZ197" i="205"/>
  <c r="AZ271" i="205"/>
  <c r="AZ377" i="205"/>
  <c r="AZ520" i="205"/>
  <c r="AZ18" i="205"/>
  <c r="BB269" i="205"/>
  <c r="BB417" i="205"/>
  <c r="AZ144" i="205"/>
  <c r="AZ371" i="205"/>
  <c r="BB263" i="205"/>
  <c r="BB431" i="205"/>
  <c r="AZ64" i="205"/>
  <c r="BB493" i="205"/>
  <c r="AZ424" i="205"/>
  <c r="BB33" i="205"/>
  <c r="BB293" i="205"/>
  <c r="BB447" i="205"/>
  <c r="BB58" i="205"/>
  <c r="AZ428" i="205"/>
  <c r="BB187" i="205"/>
  <c r="BB455" i="205"/>
  <c r="AZ117" i="205"/>
  <c r="BB116" i="205"/>
  <c r="AZ380" i="205"/>
  <c r="AZ441" i="205"/>
  <c r="BB118" i="205"/>
  <c r="BB342" i="205"/>
  <c r="BB491" i="205"/>
  <c r="BB50" i="205"/>
  <c r="BB240" i="205"/>
  <c r="AZ66" i="205"/>
  <c r="AZ219" i="205"/>
  <c r="AZ294" i="205"/>
  <c r="AZ400" i="205"/>
  <c r="AZ221" i="205"/>
  <c r="BB123" i="205"/>
  <c r="BB329" i="205"/>
  <c r="BB507" i="205"/>
  <c r="BB178" i="205"/>
  <c r="AZ173" i="205"/>
  <c r="AZ224" i="205"/>
  <c r="AZ258" i="205"/>
  <c r="AZ288" i="205"/>
  <c r="AZ509" i="205"/>
  <c r="AZ491" i="205"/>
  <c r="BB239" i="205"/>
  <c r="BB483" i="205"/>
  <c r="BB448" i="205"/>
  <c r="AZ174" i="205"/>
  <c r="AZ397" i="205"/>
  <c r="BB114" i="205"/>
  <c r="BB180" i="205"/>
  <c r="BB412" i="205"/>
  <c r="AZ34" i="205"/>
  <c r="BB52" i="205"/>
  <c r="AZ124" i="205"/>
  <c r="AZ348" i="205"/>
  <c r="BB91" i="205"/>
  <c r="BB138" i="205"/>
  <c r="BB399" i="205"/>
  <c r="BB81" i="205"/>
  <c r="BB171" i="205"/>
  <c r="BB296" i="205"/>
  <c r="BB432" i="205"/>
  <c r="BB505" i="205"/>
  <c r="BB420" i="205"/>
  <c r="AZ220" i="205"/>
  <c r="AZ58" i="205"/>
  <c r="AZ142" i="205"/>
  <c r="AZ262" i="205"/>
  <c r="AZ129" i="205"/>
  <c r="BB359" i="205"/>
  <c r="BB407" i="205"/>
  <c r="AZ67" i="205"/>
  <c r="BB258" i="205"/>
  <c r="AZ25" i="205"/>
  <c r="BB136" i="205"/>
  <c r="BB396" i="205"/>
  <c r="BB472" i="205"/>
  <c r="AZ100" i="205"/>
  <c r="AZ289" i="205"/>
  <c r="AZ399" i="205"/>
  <c r="AZ477" i="205"/>
  <c r="AZ94" i="205"/>
  <c r="BB223" i="205"/>
  <c r="BB476" i="205"/>
  <c r="AZ23" i="205"/>
  <c r="AZ332" i="205"/>
  <c r="AZ375" i="205"/>
  <c r="AZ99" i="205"/>
  <c r="BB259" i="205"/>
  <c r="BB443" i="205"/>
  <c r="BB301" i="205"/>
  <c r="AZ362" i="205"/>
  <c r="AZ379" i="205"/>
  <c r="BB97" i="205"/>
  <c r="BB357" i="205"/>
  <c r="BB390" i="205"/>
  <c r="AZ53" i="205"/>
  <c r="BB354" i="205"/>
  <c r="AZ217" i="205"/>
  <c r="AZ277" i="205"/>
  <c r="AZ498" i="205"/>
  <c r="AZ480" i="205"/>
  <c r="BB189" i="205"/>
  <c r="BB310" i="205"/>
  <c r="BB475" i="205"/>
  <c r="AZ46" i="205"/>
  <c r="BB290" i="205"/>
  <c r="AZ439" i="205"/>
  <c r="BB220" i="205"/>
  <c r="BB346" i="205"/>
  <c r="BB70" i="205"/>
  <c r="BB336" i="205"/>
  <c r="BB126" i="205"/>
  <c r="BB330" i="205"/>
  <c r="BB478" i="205"/>
  <c r="AZ135" i="205"/>
  <c r="BB502" i="205"/>
  <c r="AZ74" i="205"/>
  <c r="AZ227" i="205"/>
  <c r="AZ305" i="205"/>
  <c r="BB66" i="205"/>
  <c r="BB228" i="205"/>
  <c r="BB430" i="205"/>
  <c r="BB146" i="205"/>
  <c r="AZ160" i="205"/>
  <c r="AZ287" i="205"/>
  <c r="AZ452" i="205"/>
  <c r="BB32" i="205"/>
  <c r="BB210" i="205"/>
  <c r="BB389" i="205"/>
  <c r="AZ12" i="205"/>
  <c r="AZ326" i="205"/>
  <c r="AZ318" i="205"/>
  <c r="AZ134" i="205"/>
  <c r="AZ247" i="205"/>
  <c r="AZ121" i="205"/>
  <c r="BB102" i="205"/>
  <c r="BB117" i="205"/>
  <c r="BB303" i="205"/>
  <c r="BB484" i="205"/>
  <c r="BB72" i="205"/>
  <c r="BB267" i="205"/>
  <c r="AZ488" i="205"/>
  <c r="AZ415" i="205"/>
  <c r="AZ408" i="205"/>
  <c r="BB297" i="205"/>
  <c r="BB424" i="205"/>
  <c r="AZ19" i="205"/>
  <c r="BB408" i="205"/>
  <c r="AZ93" i="205"/>
  <c r="AZ342" i="205"/>
  <c r="AZ364" i="205"/>
  <c r="BB183" i="205"/>
  <c r="BB388" i="205"/>
  <c r="BB485" i="205"/>
  <c r="AZ50" i="205"/>
  <c r="AZ149" i="205"/>
  <c r="BB76" i="205"/>
  <c r="BB251" i="205"/>
  <c r="BB460" i="205"/>
  <c r="BB46" i="205"/>
  <c r="AZ104" i="205"/>
  <c r="AZ236" i="205"/>
  <c r="AZ481" i="205"/>
  <c r="BB272" i="205"/>
  <c r="BB480" i="205"/>
  <c r="AZ85" i="205"/>
  <c r="BB110" i="205"/>
  <c r="AZ108" i="205"/>
  <c r="AZ239" i="205"/>
  <c r="AZ485" i="205"/>
  <c r="BB231" i="205"/>
  <c r="BB406" i="205"/>
  <c r="BB465" i="205"/>
  <c r="AZ195" i="205"/>
  <c r="AZ274" i="205"/>
  <c r="BB155" i="205"/>
  <c r="BB373" i="205"/>
  <c r="BB467" i="205"/>
  <c r="BB514" i="205"/>
  <c r="AZ115" i="205"/>
  <c r="AZ319" i="205"/>
  <c r="AZ390" i="205"/>
  <c r="AZ72" i="205"/>
  <c r="BB195" i="205"/>
  <c r="BB353" i="205"/>
  <c r="BB23" i="205"/>
  <c r="BB422" i="205"/>
  <c r="AZ116" i="205"/>
  <c r="AZ152" i="205"/>
  <c r="BB105" i="205"/>
  <c r="BB176" i="205"/>
  <c r="BB358" i="205"/>
  <c r="BB458" i="205"/>
  <c r="BB437" i="205"/>
  <c r="AZ437" i="205"/>
  <c r="AZ447" i="205"/>
  <c r="BB182" i="205"/>
  <c r="BB197" i="205"/>
  <c r="BB415" i="205"/>
  <c r="BB315" i="205"/>
  <c r="AZ178" i="205"/>
  <c r="AZ501" i="205"/>
  <c r="AZ88" i="205"/>
  <c r="BB230" i="205"/>
  <c r="BB378" i="205"/>
  <c r="BB403" i="205"/>
  <c r="BB179" i="205"/>
  <c r="BB270" i="205"/>
  <c r="BB457" i="205"/>
  <c r="BB217" i="205"/>
  <c r="BB21" i="205"/>
  <c r="AZ222" i="205"/>
  <c r="AZ475" i="205"/>
  <c r="AZ461" i="205"/>
  <c r="BB262" i="205"/>
  <c r="BB410" i="205"/>
  <c r="BB20" i="205"/>
  <c r="AZ341" i="205"/>
  <c r="AZ473" i="205"/>
  <c r="AZ65" i="205"/>
  <c r="BB124" i="205"/>
  <c r="BB367" i="205"/>
  <c r="AZ92" i="205"/>
  <c r="AZ316" i="205"/>
  <c r="AZ353" i="205"/>
  <c r="AZ426" i="205"/>
  <c r="AZ416" i="205"/>
  <c r="BB273" i="205"/>
  <c r="BB517" i="205"/>
  <c r="AZ138" i="205"/>
  <c r="AZ43" i="205"/>
  <c r="AZ153" i="205"/>
  <c r="AZ244" i="205"/>
  <c r="BB73" i="205"/>
  <c r="BB277" i="205"/>
  <c r="BB464" i="205"/>
  <c r="AZ39" i="205"/>
  <c r="AZ157" i="205"/>
  <c r="AZ251" i="205"/>
  <c r="AZ369" i="205"/>
  <c r="AZ60" i="205"/>
  <c r="BB280" i="205"/>
  <c r="BB435" i="205"/>
  <c r="BB54" i="205"/>
  <c r="BB53" i="205"/>
  <c r="AZ141" i="205"/>
  <c r="AZ333" i="205"/>
  <c r="AZ114" i="205"/>
  <c r="BB211" i="205"/>
  <c r="BB260" i="205"/>
  <c r="BB520" i="205"/>
  <c r="BB233" i="205"/>
  <c r="AZ257" i="205"/>
  <c r="AZ496" i="205"/>
  <c r="BB372" i="205"/>
  <c r="BB341" i="205"/>
  <c r="AZ42" i="205"/>
  <c r="AZ176" i="205"/>
  <c r="AZ276" i="205"/>
  <c r="AZ340" i="205"/>
  <c r="AZ444" i="205"/>
  <c r="BB40" i="205"/>
  <c r="BB194" i="205"/>
  <c r="BB271" i="205"/>
  <c r="BB511" i="205"/>
  <c r="AZ254" i="205"/>
  <c r="AZ77" i="205"/>
  <c r="AZ123" i="205"/>
  <c r="AZ346" i="205"/>
  <c r="AZ398" i="205"/>
  <c r="AZ69" i="205"/>
  <c r="BB278" i="205"/>
  <c r="BB450" i="205"/>
  <c r="AZ90" i="205"/>
  <c r="BB434" i="205"/>
  <c r="AZ246" i="205"/>
  <c r="BB250" i="205"/>
  <c r="BB324" i="205"/>
  <c r="BB488" i="205"/>
  <c r="BB37" i="205"/>
  <c r="BB103" i="205"/>
  <c r="AZ391" i="205"/>
  <c r="AZ47" i="205"/>
  <c r="AZ297" i="205"/>
  <c r="AZ357" i="205"/>
  <c r="AZ22" i="205"/>
  <c r="BB321" i="205"/>
  <c r="BB469" i="205"/>
  <c r="BB74" i="205"/>
  <c r="AZ54" i="205"/>
  <c r="AZ146" i="205"/>
  <c r="BB206" i="205"/>
  <c r="BB241" i="205"/>
  <c r="AZ403" i="205"/>
  <c r="AZ483" i="205"/>
  <c r="AZ469" i="205"/>
  <c r="AZ14" i="205"/>
  <c r="BB425" i="205"/>
  <c r="BB508" i="205"/>
  <c r="AZ366" i="205"/>
  <c r="AZ430" i="205"/>
  <c r="AZ423" i="205"/>
  <c r="BB184" i="205"/>
  <c r="BB302" i="205"/>
  <c r="BB459" i="205"/>
  <c r="AZ295" i="205"/>
  <c r="AZ434" i="205"/>
  <c r="AZ427" i="205"/>
  <c r="BB111" i="205"/>
  <c r="BB274" i="205"/>
  <c r="BB468" i="205"/>
  <c r="BB63" i="205"/>
  <c r="AZ505" i="205"/>
  <c r="AZ105" i="205"/>
  <c r="AZ361" i="205"/>
  <c r="AZ433" i="205"/>
  <c r="BB139" i="205"/>
  <c r="BB326" i="205"/>
  <c r="BB500" i="205"/>
  <c r="AZ31" i="205"/>
  <c r="AZ203" i="205"/>
  <c r="AZ435" i="205"/>
  <c r="BB89" i="205"/>
  <c r="BB265" i="205"/>
  <c r="BB398" i="205"/>
  <c r="AZ206" i="205"/>
  <c r="AZ170" i="205"/>
  <c r="AZ350" i="205"/>
  <c r="AZ151" i="205"/>
  <c r="BB150" i="205"/>
  <c r="BB338" i="205"/>
  <c r="BB67" i="205"/>
  <c r="AZ312" i="205"/>
  <c r="AZ507" i="205"/>
  <c r="BB243" i="205"/>
  <c r="BB503" i="205"/>
  <c r="BB35" i="205"/>
  <c r="AZ386" i="205"/>
  <c r="AZ78" i="205"/>
  <c r="AZ231" i="205"/>
  <c r="AZ309" i="205"/>
  <c r="BB168" i="205"/>
  <c r="BB236" i="205"/>
  <c r="BB441" i="205"/>
  <c r="AZ506" i="205"/>
  <c r="AZ59" i="205"/>
  <c r="BB141" i="205"/>
  <c r="BB311" i="205"/>
  <c r="BB461" i="205"/>
  <c r="AZ80" i="205"/>
  <c r="BB55" i="205"/>
  <c r="BB229" i="205"/>
  <c r="BB242" i="205"/>
  <c r="BB421" i="205"/>
  <c r="BB84" i="205"/>
  <c r="BB369" i="205"/>
  <c r="AZ512" i="205"/>
  <c r="AZ209" i="205"/>
  <c r="AZ118" i="205"/>
  <c r="AZ240" i="205"/>
  <c r="AZ311" i="205"/>
  <c r="AZ414" i="205"/>
  <c r="AZ510" i="205"/>
  <c r="BB152" i="205"/>
  <c r="BB381" i="205"/>
  <c r="BB518" i="205"/>
  <c r="BB16" i="205"/>
  <c r="AZ282" i="205"/>
  <c r="AZ322" i="205"/>
  <c r="AZ422" i="205"/>
  <c r="AZ412" i="205"/>
  <c r="AZ55" i="205"/>
  <c r="BB253" i="205"/>
  <c r="BB298" i="205"/>
  <c r="BB42" i="205"/>
  <c r="AZ17" i="205"/>
  <c r="AZ177" i="205"/>
  <c r="AZ253" i="205"/>
  <c r="BB160" i="205"/>
  <c r="BB245" i="205"/>
  <c r="BB38" i="205"/>
  <c r="AZ323" i="205"/>
  <c r="AZ192" i="205"/>
  <c r="AZ269" i="205"/>
  <c r="AZ490" i="205"/>
  <c r="AZ472" i="205"/>
  <c r="BB144" i="205"/>
  <c r="BB320" i="205"/>
  <c r="BB512" i="205"/>
  <c r="AZ468" i="205"/>
  <c r="AZ207" i="205"/>
  <c r="AZ190" i="205"/>
  <c r="AZ273" i="205"/>
  <c r="AZ494" i="205"/>
  <c r="AZ476" i="205"/>
  <c r="BB205" i="205"/>
  <c r="BB281" i="205"/>
  <c r="BB463" i="205"/>
  <c r="AZ167" i="205"/>
  <c r="BB47" i="205"/>
  <c r="BB196" i="205"/>
  <c r="BB343" i="205"/>
  <c r="AZ73" i="205"/>
  <c r="AZ51" i="205"/>
  <c r="AZ285" i="205"/>
  <c r="AZ387" i="205"/>
  <c r="AZ445" i="205"/>
  <c r="BB299" i="205"/>
  <c r="BB409" i="205"/>
  <c r="BB43" i="205"/>
  <c r="AZ284" i="205"/>
  <c r="AZ393" i="205"/>
  <c r="AZ493" i="205"/>
  <c r="BB161" i="205"/>
  <c r="BB382" i="205"/>
  <c r="BB19" i="205"/>
  <c r="AZ359" i="205"/>
  <c r="AZ20" i="205"/>
  <c r="AZ131" i="205"/>
  <c r="AZ335" i="205"/>
  <c r="AZ442" i="205"/>
  <c r="AZ41" i="205"/>
  <c r="BB392" i="205"/>
  <c r="BB490" i="205"/>
  <c r="BB284" i="205"/>
  <c r="AZ417" i="205"/>
  <c r="AZ451" i="205"/>
  <c r="AZ165" i="205"/>
  <c r="BB370" i="205"/>
  <c r="BB449" i="205"/>
  <c r="BB82" i="205"/>
  <c r="AZ225" i="205"/>
  <c r="AZ107" i="205"/>
  <c r="AZ234" i="205"/>
  <c r="AZ303" i="205"/>
  <c r="BB78" i="205"/>
  <c r="BB158" i="205"/>
  <c r="BB295" i="205"/>
  <c r="BB456" i="205"/>
  <c r="BB207" i="205"/>
  <c r="BB75" i="205"/>
  <c r="BB132" i="205"/>
  <c r="BB365" i="205"/>
  <c r="BB509" i="205"/>
  <c r="AZ188" i="205"/>
  <c r="AZ238" i="205"/>
  <c r="AZ479" i="205"/>
  <c r="AZ465" i="205"/>
  <c r="BB99" i="205"/>
  <c r="BB153" i="205"/>
  <c r="BB395" i="205"/>
  <c r="AZ15" i="205"/>
  <c r="AZ229" i="205"/>
  <c r="AZ126" i="205"/>
  <c r="AZ255" i="205"/>
  <c r="AZ321" i="205"/>
  <c r="AZ518" i="205"/>
  <c r="BB140" i="205"/>
  <c r="BB305" i="205"/>
  <c r="AZ132" i="205"/>
  <c r="AZ187" i="205"/>
  <c r="AZ261" i="205"/>
  <c r="BB199" i="205"/>
  <c r="BB252" i="205"/>
  <c r="BB492" i="205"/>
  <c r="AZ270" i="205"/>
  <c r="BB151" i="205"/>
  <c r="BB339" i="205"/>
  <c r="BB516" i="205"/>
  <c r="AZ194" i="205"/>
  <c r="AZ163" i="205"/>
  <c r="AZ330" i="205"/>
  <c r="AZ382" i="205"/>
  <c r="AZ486" i="205"/>
  <c r="BB119" i="205"/>
  <c r="BB340" i="205"/>
  <c r="AZ189" i="205"/>
  <c r="AZ162" i="205"/>
  <c r="AZ214" i="205"/>
  <c r="AZ281" i="205"/>
  <c r="AZ502" i="205"/>
  <c r="AZ484" i="205"/>
  <c r="AZ52" i="205"/>
  <c r="BB235" i="205"/>
  <c r="BB440" i="205"/>
  <c r="BB29" i="205"/>
  <c r="AZ70" i="205"/>
  <c r="AZ223" i="205"/>
  <c r="AZ298" i="205"/>
  <c r="BB127" i="205"/>
  <c r="BB355" i="205"/>
  <c r="AZ256" i="205"/>
  <c r="AZ456" i="205"/>
  <c r="BB333" i="205"/>
  <c r="BB482" i="205"/>
  <c r="AZ205" i="205"/>
  <c r="AZ127" i="205"/>
  <c r="AZ324" i="205"/>
  <c r="AZ405" i="205"/>
  <c r="BB247" i="205"/>
  <c r="BB433" i="205"/>
  <c r="BB31" i="205"/>
  <c r="BB129" i="205"/>
  <c r="BB60" i="205"/>
  <c r="BB175" i="205"/>
  <c r="BB377" i="205"/>
  <c r="BB513" i="205"/>
  <c r="BB94" i="205"/>
  <c r="BB18" i="205"/>
  <c r="BB218" i="205"/>
  <c r="AZ139" i="205"/>
  <c r="AZ228" i="205"/>
  <c r="AZ363" i="205"/>
  <c r="BB173" i="205"/>
  <c r="BB237" i="205"/>
  <c r="BB497" i="205"/>
  <c r="AZ32" i="205"/>
  <c r="AZ304" i="205"/>
  <c r="AZ372" i="205"/>
  <c r="BB109" i="205"/>
  <c r="BB163" i="205"/>
  <c r="BB312" i="205"/>
  <c r="AZ421" i="205"/>
  <c r="BB186" i="205"/>
  <c r="BB316" i="205"/>
  <c r="AZ410" i="205"/>
  <c r="AZ235" i="205"/>
  <c r="AZ133" i="205"/>
  <c r="AZ263" i="205"/>
  <c r="BB59" i="205"/>
  <c r="BB131" i="205"/>
  <c r="BB309" i="205"/>
  <c r="BB34" i="205"/>
  <c r="AZ26" i="205"/>
  <c r="AZ137" i="205"/>
  <c r="AZ329" i="205"/>
  <c r="BB51" i="205"/>
  <c r="BB209" i="205"/>
  <c r="BB306" i="205"/>
  <c r="BB496" i="205"/>
  <c r="AZ352" i="205"/>
  <c r="AZ199" i="205"/>
  <c r="AZ212" i="205"/>
  <c r="AZ290" i="205"/>
  <c r="AZ396" i="205"/>
  <c r="AZ233" i="205"/>
  <c r="BB203" i="205"/>
  <c r="BB337" i="205"/>
  <c r="BB27" i="205"/>
  <c r="AZ345" i="205"/>
  <c r="BB122" i="205"/>
  <c r="BB292" i="205"/>
  <c r="BB442" i="205"/>
  <c r="BB65" i="205"/>
  <c r="BB335" i="205"/>
  <c r="AZ413" i="205"/>
  <c r="AZ443" i="205"/>
  <c r="AZ75" i="205"/>
  <c r="BB222" i="205"/>
  <c r="BB345" i="205"/>
  <c r="AZ102" i="205"/>
  <c r="AZ457" i="205"/>
  <c r="AZ183" i="205"/>
  <c r="AZ292" i="205"/>
  <c r="AZ513" i="205"/>
  <c r="AZ495" i="205"/>
  <c r="BB133" i="205"/>
  <c r="BB275" i="205"/>
  <c r="BB462" i="205"/>
  <c r="AZ71" i="205"/>
  <c r="AZ349" i="205"/>
  <c r="AZ511" i="205"/>
  <c r="BB307" i="205"/>
  <c r="BB506" i="205"/>
  <c r="BB276" i="205"/>
  <c r="AZ128" i="205"/>
  <c r="AZ184" i="205"/>
  <c r="BB25" i="205"/>
  <c r="BB246" i="205"/>
  <c r="BB427" i="205"/>
  <c r="BB148" i="205"/>
  <c r="BB149" i="205"/>
  <c r="BB313" i="205"/>
  <c r="BB501" i="205"/>
  <c r="BB192" i="205"/>
  <c r="BB98" i="205"/>
  <c r="BB362" i="205"/>
  <c r="AZ299" i="205"/>
  <c r="AZ463" i="205"/>
  <c r="AZ40" i="205"/>
  <c r="BB120" i="205"/>
  <c r="BB294" i="205"/>
  <c r="BB481" i="205"/>
  <c r="AZ237" i="205"/>
  <c r="AZ211" i="205"/>
  <c r="AZ122" i="205"/>
  <c r="AZ248" i="205"/>
  <c r="AZ315" i="205"/>
  <c r="AZ418" i="205"/>
  <c r="AZ514" i="205"/>
  <c r="BB41" i="205"/>
  <c r="BB255" i="205"/>
  <c r="BB374" i="205"/>
  <c r="BB71" i="205"/>
  <c r="AZ150" i="205"/>
  <c r="AZ168" i="205"/>
  <c r="BB128" i="205"/>
  <c r="BB376" i="205"/>
  <c r="AZ61" i="205"/>
  <c r="AZ325" i="205"/>
  <c r="AZ425" i="205"/>
  <c r="BB202" i="205"/>
  <c r="BB185" i="205"/>
  <c r="BB423" i="205"/>
  <c r="AZ57" i="205"/>
  <c r="AZ101" i="205"/>
  <c r="AZ293" i="205"/>
  <c r="AZ429" i="205"/>
  <c r="BB135" i="205"/>
  <c r="BB344" i="205"/>
  <c r="AZ76" i="205"/>
  <c r="AZ301" i="205"/>
  <c r="AZ432" i="205"/>
  <c r="BB22" i="205"/>
  <c r="BB291" i="205"/>
  <c r="BB394" i="205"/>
  <c r="AZ307" i="205"/>
  <c r="AZ109" i="205"/>
  <c r="AZ145" i="205"/>
  <c r="AZ327" i="205"/>
  <c r="AZ336" i="205"/>
  <c r="BB159" i="205"/>
  <c r="BB361" i="205"/>
  <c r="BB495" i="205"/>
  <c r="AZ252" i="205"/>
  <c r="AZ119" i="205"/>
  <c r="AZ265" i="205"/>
  <c r="AZ343" i="205"/>
  <c r="AZ394" i="205"/>
  <c r="BB14" i="205"/>
  <c r="BB214" i="205"/>
  <c r="BB418" i="205"/>
  <c r="AZ38" i="205"/>
  <c r="AZ226" i="205"/>
  <c r="AZ268" i="205"/>
  <c r="BB213" i="205"/>
  <c r="BB397" i="205"/>
  <c r="BB515" i="205"/>
  <c r="AZ16" i="205"/>
  <c r="AZ264" i="205"/>
  <c r="AZ460" i="205"/>
  <c r="AZ446" i="205"/>
  <c r="AZ37" i="205"/>
  <c r="BB404" i="205"/>
  <c r="BB494" i="205"/>
  <c r="AZ216" i="205"/>
  <c r="BB387" i="205"/>
  <c r="AZ291" i="205"/>
  <c r="AZ355" i="205"/>
  <c r="AZ455" i="205"/>
  <c r="AZ241" i="205"/>
  <c r="BB167" i="205"/>
  <c r="BB286" i="205"/>
  <c r="BB471" i="205"/>
  <c r="BB190" i="205"/>
  <c r="BB405" i="205"/>
  <c r="BB90" i="205"/>
  <c r="BB87" i="205"/>
  <c r="AZ250" i="205"/>
  <c r="AZ196" i="205"/>
  <c r="AZ193" i="205"/>
  <c r="AZ358" i="205"/>
  <c r="AZ373" i="205"/>
  <c r="AZ516" i="205"/>
  <c r="BB17" i="205"/>
  <c r="BB191" i="205"/>
  <c r="BB393" i="205"/>
  <c r="AZ95" i="205"/>
  <c r="BB219" i="205"/>
  <c r="BB375" i="205"/>
  <c r="BB95" i="205"/>
  <c r="AZ306" i="205"/>
  <c r="AZ370" i="205"/>
  <c r="AZ474" i="205"/>
  <c r="AZ21" i="205"/>
  <c r="BB244" i="205"/>
  <c r="BB379" i="205"/>
  <c r="BB145" i="205"/>
  <c r="AZ154" i="205"/>
  <c r="AZ171" i="205"/>
  <c r="BB112" i="205"/>
  <c r="BB429" i="205"/>
  <c r="BB282" i="205"/>
  <c r="AZ158" i="205"/>
  <c r="AZ202" i="205"/>
  <c r="AZ314" i="205"/>
  <c r="AZ13" i="205"/>
  <c r="BB188" i="205"/>
  <c r="BB256" i="205"/>
  <c r="AZ278" i="205"/>
  <c r="AZ383" i="205"/>
  <c r="BB92" i="205"/>
  <c r="BB257" i="205"/>
  <c r="BB444" i="205"/>
  <c r="AZ106" i="205"/>
  <c r="BD106" i="205" s="1"/>
  <c r="AZ440" i="205"/>
  <c r="AZ110" i="205"/>
  <c r="BB225" i="205"/>
  <c r="BB314" i="205"/>
  <c r="BB479" i="205"/>
  <c r="AZ82" i="205"/>
  <c r="AZ500" i="205"/>
  <c r="BB193" i="205"/>
  <c r="BB452" i="205"/>
  <c r="AZ148" i="205"/>
  <c r="AZ120" i="205"/>
  <c r="AZ156" i="205"/>
  <c r="AZ344" i="205"/>
  <c r="BB36" i="205"/>
  <c r="BB154" i="205"/>
  <c r="BB384" i="205"/>
  <c r="BB61" i="205"/>
  <c r="AZ337" i="205"/>
  <c r="AZ180" i="205"/>
  <c r="AZ376" i="205"/>
  <c r="BB137" i="205"/>
  <c r="BB347" i="205"/>
  <c r="BB486" i="205"/>
  <c r="BB477" i="205"/>
  <c r="AZ185" i="205"/>
  <c r="AZ320" i="205"/>
  <c r="AZ508" i="205"/>
  <c r="BB142" i="205"/>
  <c r="BB332" i="205"/>
  <c r="BB57" i="205"/>
  <c r="BB216" i="205"/>
  <c r="BB156" i="205"/>
  <c r="BB322" i="205"/>
  <c r="BB352" i="205"/>
  <c r="BB165" i="205"/>
  <c r="BB100" i="205"/>
  <c r="AZ155" i="205"/>
  <c r="BB238" i="205"/>
  <c r="BB308" i="205"/>
  <c r="AZ143" i="205"/>
  <c r="AZ68" i="205"/>
  <c r="AZ125" i="205"/>
  <c r="BB400" i="205"/>
  <c r="BB439" i="205"/>
  <c r="BB77" i="205"/>
  <c r="AZ161" i="205"/>
  <c r="AZ275" i="205"/>
  <c r="AZ381" i="205"/>
  <c r="AZ471" i="205"/>
  <c r="BB108" i="205"/>
  <c r="BB451" i="205"/>
  <c r="AZ243" i="205"/>
  <c r="BB208" i="205"/>
  <c r="AZ310" i="205"/>
  <c r="AZ374" i="205"/>
  <c r="AZ478" i="205"/>
  <c r="AZ36" i="205"/>
  <c r="BB166" i="205"/>
  <c r="BB383" i="205"/>
  <c r="AZ136" i="205"/>
  <c r="BB364" i="205"/>
  <c r="AZ378" i="205"/>
  <c r="AZ482" i="205"/>
  <c r="BB83" i="205"/>
  <c r="BB115" i="205"/>
  <c r="BB319" i="205"/>
  <c r="BB30" i="205"/>
  <c r="AZ356" i="205"/>
  <c r="BB88" i="205"/>
  <c r="AZ112" i="205"/>
  <c r="AZ242" i="205"/>
  <c r="AZ395" i="205"/>
  <c r="AZ492" i="205"/>
  <c r="BB285" i="205"/>
  <c r="BB85" i="205"/>
  <c r="AZ182" i="205"/>
  <c r="AZ467" i="205"/>
  <c r="BB268" i="205"/>
  <c r="AZ172" i="205"/>
  <c r="BB416" i="205"/>
  <c r="AZ347" i="205"/>
  <c r="AZ328" i="205"/>
  <c r="BB331" i="205"/>
  <c r="BB64" i="205"/>
  <c r="AZ499" i="205"/>
  <c r="BB519" i="205"/>
  <c r="BB125" i="205"/>
  <c r="BB360" i="205"/>
  <c r="AZ27" i="205"/>
  <c r="AZ459" i="205"/>
  <c r="BB426" i="205"/>
  <c r="AZ175" i="205"/>
  <c r="BB169" i="205"/>
  <c r="AZ35" i="205"/>
  <c r="BB446" i="205"/>
  <c r="BB226" i="205"/>
  <c r="BB15" i="205"/>
  <c r="AZ401" i="205"/>
  <c r="BB104" i="205"/>
  <c r="AZ210" i="205"/>
  <c r="AZ454" i="205"/>
  <c r="AZ515" i="205"/>
  <c r="BB162" i="205"/>
  <c r="BB414" i="205"/>
  <c r="BB174" i="205"/>
  <c r="AZ260" i="205"/>
  <c r="AZ279" i="205"/>
  <c r="BB325" i="205"/>
  <c r="BB143" i="205"/>
  <c r="AZ438" i="205"/>
  <c r="BB499" i="205"/>
  <c r="AZ272" i="205"/>
  <c r="BB386" i="205"/>
  <c r="AZ313" i="205"/>
  <c r="AZ450" i="205"/>
  <c r="BB224" i="205"/>
  <c r="BB411" i="205"/>
  <c r="BB177" i="205"/>
  <c r="BB349" i="205"/>
  <c r="AZ404" i="205"/>
  <c r="BB348" i="205"/>
  <c r="AZ230" i="205"/>
  <c r="AZ286" i="205"/>
  <c r="AZ259" i="205"/>
  <c r="AZ489" i="205"/>
  <c r="BB201" i="205"/>
  <c r="AZ24" i="205"/>
  <c r="AZ30" i="205"/>
  <c r="AZ407" i="205"/>
  <c r="BB234" i="205"/>
  <c r="BB445" i="205"/>
  <c r="BB24" i="205"/>
  <c r="BB289" i="205"/>
  <c r="BB80" i="205"/>
  <c r="AZ360" i="205"/>
  <c r="AZ409" i="205"/>
  <c r="BB318" i="205"/>
  <c r="AZ56" i="205"/>
  <c r="BB323" i="205"/>
  <c r="BB68" i="205"/>
  <c r="AZ464" i="205"/>
  <c r="AZ503" i="205"/>
  <c r="BB204" i="205"/>
  <c r="BB510" i="205"/>
  <c r="AZ186" i="205"/>
  <c r="BB107" i="205"/>
  <c r="AZ367" i="205"/>
  <c r="AZ200" i="205"/>
  <c r="BB288" i="205"/>
  <c r="AZ166" i="205"/>
  <c r="BB264" i="205"/>
  <c r="AZ339" i="205"/>
  <c r="BB93" i="205"/>
  <c r="AZ91" i="205"/>
  <c r="AZ365" i="205"/>
  <c r="AZ517" i="205"/>
  <c r="BB121" i="205"/>
  <c r="AZ384" i="205"/>
  <c r="BB287" i="205"/>
  <c r="BB498" i="205"/>
  <c r="BB466" i="205"/>
  <c r="AZ44" i="205"/>
  <c r="BB304" i="205"/>
  <c r="BB413" i="205"/>
  <c r="AZ519" i="205"/>
  <c r="BB474" i="205"/>
  <c r="BB39" i="205"/>
  <c r="AZ213" i="205"/>
  <c r="AZ103" i="205"/>
  <c r="BB221" i="205"/>
  <c r="AZ331" i="205"/>
  <c r="BB261" i="205"/>
  <c r="BB489" i="205"/>
  <c r="BB380" i="205"/>
  <c r="AZ89" i="205"/>
  <c r="BB248" i="205"/>
  <c r="AZ204" i="205"/>
  <c r="AZ84" i="205"/>
  <c r="BB438" i="205"/>
  <c r="BB454" i="205"/>
  <c r="AZ280" i="205"/>
  <c r="AZ462" i="205"/>
  <c r="BB200" i="205"/>
  <c r="AZ111" i="205"/>
  <c r="AZ245" i="205"/>
  <c r="AZ406" i="205"/>
  <c r="AZ159" i="205"/>
  <c r="BB254" i="205"/>
  <c r="BB473" i="205"/>
  <c r="BB328" i="205"/>
  <c r="AZ208" i="205"/>
  <c r="AZ169" i="205"/>
  <c r="AZ389" i="205"/>
  <c r="AZ449" i="205"/>
  <c r="AZ86" i="205"/>
  <c r="AZ354" i="205"/>
  <c r="BB172" i="205"/>
  <c r="BB401" i="205"/>
  <c r="BB327" i="205"/>
  <c r="AZ140" i="205"/>
  <c r="AZ338" i="205"/>
  <c r="BB157" i="205"/>
  <c r="AZ388" i="205"/>
  <c r="BB86" i="205"/>
  <c r="BB44" i="205"/>
  <c r="AZ48" i="205"/>
  <c r="AZ448" i="205"/>
  <c r="BB134" i="205"/>
  <c r="AZ296" i="205"/>
  <c r="BB279" i="205"/>
  <c r="AZ308" i="205"/>
  <c r="AZ267" i="205"/>
  <c r="BB350" i="205"/>
  <c r="AZ458" i="205"/>
  <c r="BB49" i="205"/>
  <c r="AZ302" i="205"/>
  <c r="BB428" i="205"/>
  <c r="AZ392" i="205"/>
  <c r="AZ83" i="205"/>
  <c r="AZ431" i="205"/>
  <c r="AZ49" i="205"/>
  <c r="AZ191" i="205"/>
  <c r="BB101" i="205"/>
  <c r="AZ218" i="205"/>
  <c r="AZ497" i="205"/>
  <c r="BB366" i="205"/>
  <c r="BB356" i="205"/>
  <c r="AZ81" i="205"/>
  <c r="AZ33" i="205"/>
  <c r="BB391" i="205"/>
  <c r="AZ87" i="205"/>
  <c r="AZ411" i="205"/>
  <c r="L25" i="202"/>
  <c r="AP33" i="2"/>
  <c r="J31" i="203"/>
  <c r="K26" i="203" s="1"/>
  <c r="T42" i="193"/>
  <c r="T55" i="193"/>
  <c r="T18" i="193"/>
  <c r="T29" i="193"/>
  <c r="BB67" i="206"/>
  <c r="BB152" i="206"/>
  <c r="BB220" i="206"/>
  <c r="BB279" i="206"/>
  <c r="AZ38" i="206"/>
  <c r="AZ89" i="206"/>
  <c r="AZ140" i="206"/>
  <c r="AZ191" i="206"/>
  <c r="AZ242" i="206"/>
  <c r="BB25" i="206"/>
  <c r="BB76" i="206"/>
  <c r="BB127" i="206"/>
  <c r="BB178" i="206"/>
  <c r="BB229" i="206"/>
  <c r="BB280" i="206"/>
  <c r="AZ43" i="206"/>
  <c r="AZ94" i="206"/>
  <c r="AZ145" i="206"/>
  <c r="AZ196" i="206"/>
  <c r="AZ247" i="206"/>
  <c r="BB18" i="206"/>
  <c r="BB69" i="206"/>
  <c r="BB120" i="206"/>
  <c r="BB171" i="206"/>
  <c r="BB222" i="206"/>
  <c r="BB273" i="206"/>
  <c r="AZ15" i="206"/>
  <c r="AZ66" i="206"/>
  <c r="AZ117" i="206"/>
  <c r="AZ168" i="206"/>
  <c r="AZ219" i="206"/>
  <c r="AZ270" i="206"/>
  <c r="BB49" i="206"/>
  <c r="BB100" i="206"/>
  <c r="BB151" i="206"/>
  <c r="BB202" i="206"/>
  <c r="BB253" i="206"/>
  <c r="BB304" i="206"/>
  <c r="BB330" i="206"/>
  <c r="AZ156" i="206"/>
  <c r="AZ365" i="206"/>
  <c r="AZ417" i="206"/>
  <c r="AZ468" i="206"/>
  <c r="AZ519" i="206"/>
  <c r="BB365" i="206"/>
  <c r="BB417" i="206"/>
  <c r="BB468" i="206"/>
  <c r="BB519" i="206"/>
  <c r="AZ296" i="206"/>
  <c r="AZ297" i="206"/>
  <c r="AZ380" i="206"/>
  <c r="AZ431" i="206"/>
  <c r="AZ482" i="206"/>
  <c r="AZ63" i="206"/>
  <c r="BB327" i="206"/>
  <c r="BB389" i="206"/>
  <c r="BB440" i="206"/>
  <c r="BB491" i="206"/>
  <c r="AZ322" i="206"/>
  <c r="AZ92" i="206"/>
  <c r="BB328" i="206"/>
  <c r="AZ403" i="206"/>
  <c r="AZ454" i="206"/>
  <c r="AZ505" i="206"/>
  <c r="AZ352" i="206"/>
  <c r="BB407" i="206"/>
  <c r="BB458" i="206"/>
  <c r="BB509" i="206"/>
  <c r="AZ254" i="206"/>
  <c r="AZ359" i="206"/>
  <c r="BB412" i="206"/>
  <c r="BB463" i="206"/>
  <c r="AZ148" i="206"/>
  <c r="AZ446" i="206"/>
  <c r="AZ425" i="206"/>
  <c r="AZ429" i="206"/>
  <c r="AZ387" i="206"/>
  <c r="G17" i="203"/>
  <c r="BB84" i="206"/>
  <c r="BB156" i="206"/>
  <c r="BB233" i="206"/>
  <c r="BB284" i="206"/>
  <c r="AZ42" i="206"/>
  <c r="AZ93" i="206"/>
  <c r="AZ144" i="206"/>
  <c r="AZ195" i="206"/>
  <c r="AZ246" i="206"/>
  <c r="BB30" i="206"/>
  <c r="BB81" i="206"/>
  <c r="BB132" i="206"/>
  <c r="BB183" i="206"/>
  <c r="BB234" i="206"/>
  <c r="BB285" i="206"/>
  <c r="AZ48" i="206"/>
  <c r="AZ99" i="206"/>
  <c r="AZ150" i="206"/>
  <c r="AZ201" i="206"/>
  <c r="AZ252" i="206"/>
  <c r="BB22" i="206"/>
  <c r="BB73" i="206"/>
  <c r="BB124" i="206"/>
  <c r="BB175" i="206"/>
  <c r="BB226" i="206"/>
  <c r="BB277" i="206"/>
  <c r="AZ19" i="206"/>
  <c r="AZ70" i="206"/>
  <c r="AZ121" i="206"/>
  <c r="AZ172" i="206"/>
  <c r="AZ223" i="206"/>
  <c r="AZ274" i="206"/>
  <c r="BB53" i="206"/>
  <c r="BB104" i="206"/>
  <c r="BB155" i="206"/>
  <c r="BB206" i="206"/>
  <c r="BB257" i="206"/>
  <c r="BB308" i="206"/>
  <c r="AZ337" i="206"/>
  <c r="AZ182" i="206"/>
  <c r="AZ371" i="206"/>
  <c r="AZ422" i="206"/>
  <c r="AZ473" i="206"/>
  <c r="AZ284" i="206"/>
  <c r="BB371" i="206"/>
  <c r="BB422" i="206"/>
  <c r="BB473" i="206"/>
  <c r="AZ33" i="206"/>
  <c r="BB305" i="206"/>
  <c r="AZ306" i="206"/>
  <c r="AZ384" i="206"/>
  <c r="AZ435" i="206"/>
  <c r="AZ486" i="206"/>
  <c r="AZ88" i="206"/>
  <c r="AZ333" i="206"/>
  <c r="BB393" i="206"/>
  <c r="BB444" i="206"/>
  <c r="BB495" i="206"/>
  <c r="AZ328" i="206"/>
  <c r="AZ118" i="206"/>
  <c r="AZ340" i="206"/>
  <c r="AZ407" i="206"/>
  <c r="AZ458" i="206"/>
  <c r="AZ509" i="206"/>
  <c r="BB357" i="206"/>
  <c r="BB411" i="206"/>
  <c r="BB462" i="206"/>
  <c r="BB513" i="206"/>
  <c r="AZ279" i="206"/>
  <c r="AZ364" i="206"/>
  <c r="BB416" i="206"/>
  <c r="AZ122" i="206"/>
  <c r="BB335" i="206"/>
  <c r="AZ20" i="206"/>
  <c r="AZ450" i="206"/>
  <c r="AZ455" i="206"/>
  <c r="AZ412" i="206"/>
  <c r="T19" i="193"/>
  <c r="BB92" i="206"/>
  <c r="BB160" i="206"/>
  <c r="BB237" i="206"/>
  <c r="BB288" i="206"/>
  <c r="AZ47" i="206"/>
  <c r="AZ98" i="206"/>
  <c r="AZ149" i="206"/>
  <c r="AZ200" i="206"/>
  <c r="AZ251" i="206"/>
  <c r="BB34" i="206"/>
  <c r="BB85" i="206"/>
  <c r="BB136" i="206"/>
  <c r="BB187" i="206"/>
  <c r="BB238" i="206"/>
  <c r="BB289" i="206"/>
  <c r="AZ52" i="206"/>
  <c r="AZ103" i="206"/>
  <c r="AZ154" i="206"/>
  <c r="AZ205" i="206"/>
  <c r="AZ256" i="206"/>
  <c r="BB26" i="206"/>
  <c r="BB77" i="206"/>
  <c r="BB128" i="206"/>
  <c r="BB179" i="206"/>
  <c r="BB230" i="206"/>
  <c r="BB281" i="206"/>
  <c r="AZ23" i="206"/>
  <c r="AZ74" i="206"/>
  <c r="AZ125" i="206"/>
  <c r="AZ176" i="206"/>
  <c r="AZ227" i="206"/>
  <c r="AZ278" i="206"/>
  <c r="BB57" i="206"/>
  <c r="BB108" i="206"/>
  <c r="BB159" i="206"/>
  <c r="BB210" i="206"/>
  <c r="BB261" i="206"/>
  <c r="BB312" i="206"/>
  <c r="BB342" i="206"/>
  <c r="AZ207" i="206"/>
  <c r="AZ375" i="206"/>
  <c r="AZ426" i="206"/>
  <c r="AZ477" i="206"/>
  <c r="AZ305" i="206"/>
  <c r="BB375" i="206"/>
  <c r="BB426" i="206"/>
  <c r="BB477" i="206"/>
  <c r="AZ58" i="206"/>
  <c r="AZ320" i="206"/>
  <c r="AZ313" i="206"/>
  <c r="AZ389" i="206"/>
  <c r="AZ440" i="206"/>
  <c r="AZ491" i="206"/>
  <c r="AZ114" i="206"/>
  <c r="AZ339" i="206"/>
  <c r="BB397" i="206"/>
  <c r="BB448" i="206"/>
  <c r="BB499" i="206"/>
  <c r="BB333" i="206"/>
  <c r="AZ143" i="206"/>
  <c r="BB345" i="206"/>
  <c r="AZ411" i="206"/>
  <c r="AZ462" i="206"/>
  <c r="AZ513" i="206"/>
  <c r="AZ363" i="206"/>
  <c r="BB415" i="206"/>
  <c r="BB466" i="206"/>
  <c r="BB517" i="206"/>
  <c r="AZ293" i="206"/>
  <c r="BB370" i="206"/>
  <c r="BB421" i="206"/>
  <c r="AZ275" i="206"/>
  <c r="BB369" i="206"/>
  <c r="AZ173" i="206"/>
  <c r="BB472" i="206"/>
  <c r="AZ476" i="206"/>
  <c r="AZ438" i="206"/>
  <c r="AZ514" i="206"/>
  <c r="BB12" i="206"/>
  <c r="BB97" i="206"/>
  <c r="BB165" i="206"/>
  <c r="BB241" i="206"/>
  <c r="BB292" i="206"/>
  <c r="AZ51" i="206"/>
  <c r="AZ102" i="206"/>
  <c r="AZ153" i="206"/>
  <c r="AZ204" i="206"/>
  <c r="AZ255" i="206"/>
  <c r="BB38" i="206"/>
  <c r="BB89" i="206"/>
  <c r="BB140" i="206"/>
  <c r="BB191" i="206"/>
  <c r="BB242" i="206"/>
  <c r="BB293" i="206"/>
  <c r="AZ56" i="206"/>
  <c r="AZ107" i="206"/>
  <c r="AZ158" i="206"/>
  <c r="AZ209" i="206"/>
  <c r="AZ260" i="206"/>
  <c r="BB31" i="206"/>
  <c r="BB82" i="206"/>
  <c r="BB133" i="206"/>
  <c r="BB184" i="206"/>
  <c r="BB235" i="206"/>
  <c r="BB286" i="206"/>
  <c r="AZ27" i="206"/>
  <c r="AZ78" i="206"/>
  <c r="AZ129" i="206"/>
  <c r="AZ180" i="206"/>
  <c r="AZ231" i="206"/>
  <c r="AZ282" i="206"/>
  <c r="BB61" i="206"/>
  <c r="BB112" i="206"/>
  <c r="BB163" i="206"/>
  <c r="BB214" i="206"/>
  <c r="BB265" i="206"/>
  <c r="BB316" i="206"/>
  <c r="BB347" i="206"/>
  <c r="AZ233" i="206"/>
  <c r="AZ379" i="206"/>
  <c r="AZ430" i="206"/>
  <c r="AZ481" i="206"/>
  <c r="AZ312" i="206"/>
  <c r="BB379" i="206"/>
  <c r="BB430" i="206"/>
  <c r="BB481" i="206"/>
  <c r="AZ84" i="206"/>
  <c r="BB326" i="206"/>
  <c r="AZ321" i="206"/>
  <c r="AZ393" i="206"/>
  <c r="AZ444" i="206"/>
  <c r="AZ495" i="206"/>
  <c r="AZ139" i="206"/>
  <c r="BB344" i="206"/>
  <c r="BB401" i="206"/>
  <c r="BB452" i="206"/>
  <c r="BB503" i="206"/>
  <c r="BB339" i="206"/>
  <c r="AZ169" i="206"/>
  <c r="AZ357" i="206"/>
  <c r="AZ415" i="206"/>
  <c r="AZ466" i="206"/>
  <c r="AZ517" i="206"/>
  <c r="AZ369" i="206"/>
  <c r="BB420" i="206"/>
  <c r="BB471" i="206"/>
  <c r="AZ24" i="206"/>
  <c r="AZ303" i="206"/>
  <c r="BB374" i="206"/>
  <c r="BB425" i="206"/>
  <c r="BB329" i="206"/>
  <c r="BB467" i="206"/>
  <c r="AZ302" i="206"/>
  <c r="BB489" i="206"/>
  <c r="AZ493" i="206"/>
  <c r="AZ463" i="206"/>
  <c r="BB16" i="206"/>
  <c r="BB101" i="206"/>
  <c r="BB169" i="206"/>
  <c r="BB245" i="206"/>
  <c r="BB296" i="206"/>
  <c r="AZ55" i="206"/>
  <c r="AZ106" i="206"/>
  <c r="AZ157" i="206"/>
  <c r="AZ208" i="206"/>
  <c r="AZ259" i="206"/>
  <c r="BB42" i="206"/>
  <c r="BB93" i="206"/>
  <c r="BB144" i="206"/>
  <c r="BB195" i="206"/>
  <c r="BB246" i="206"/>
  <c r="BB297" i="206"/>
  <c r="AZ60" i="206"/>
  <c r="AZ111" i="206"/>
  <c r="AZ162" i="206"/>
  <c r="AZ213" i="206"/>
  <c r="AZ264" i="206"/>
  <c r="BB35" i="206"/>
  <c r="BB86" i="206"/>
  <c r="BB137" i="206"/>
  <c r="BB188" i="206"/>
  <c r="BB239" i="206"/>
  <c r="BB290" i="206"/>
  <c r="AZ32" i="206"/>
  <c r="AZ83" i="206"/>
  <c r="AZ134" i="206"/>
  <c r="AZ185" i="206"/>
  <c r="AZ236" i="206"/>
  <c r="BB15" i="206"/>
  <c r="BB66" i="206"/>
  <c r="BB117" i="206"/>
  <c r="BB168" i="206"/>
  <c r="BB219" i="206"/>
  <c r="BB270" i="206"/>
  <c r="BB321" i="206"/>
  <c r="AZ354" i="206"/>
  <c r="AZ258" i="206"/>
  <c r="AZ383" i="206"/>
  <c r="AZ434" i="206"/>
  <c r="AZ485" i="206"/>
  <c r="BB319" i="206"/>
  <c r="BB383" i="206"/>
  <c r="BB434" i="206"/>
  <c r="BB485" i="206"/>
  <c r="AZ109" i="206"/>
  <c r="AZ332" i="206"/>
  <c r="AZ327" i="206"/>
  <c r="AZ397" i="206"/>
  <c r="AZ448" i="206"/>
  <c r="AZ499" i="206"/>
  <c r="AZ165" i="206"/>
  <c r="AZ350" i="206"/>
  <c r="BB406" i="206"/>
  <c r="BB457" i="206"/>
  <c r="BB508" i="206"/>
  <c r="AZ345" i="206"/>
  <c r="AZ194" i="206"/>
  <c r="BB362" i="206"/>
  <c r="AZ420" i="206"/>
  <c r="AZ471" i="206"/>
  <c r="AZ291" i="206"/>
  <c r="BB373" i="206"/>
  <c r="BB424" i="206"/>
  <c r="BB475" i="206"/>
  <c r="AZ50" i="206"/>
  <c r="AZ310" i="206"/>
  <c r="BB378" i="206"/>
  <c r="BB429" i="206"/>
  <c r="BB363" i="206"/>
  <c r="BB484" i="206"/>
  <c r="AZ341" i="206"/>
  <c r="BB506" i="206"/>
  <c r="AZ510" i="206"/>
  <c r="BB480" i="206"/>
  <c r="AZ71" i="206"/>
  <c r="AZ250" i="206"/>
  <c r="BB33" i="206"/>
  <c r="BB105" i="206"/>
  <c r="BB186" i="206"/>
  <c r="BB250" i="206"/>
  <c r="BB301" i="206"/>
  <c r="AZ59" i="206"/>
  <c r="AZ110" i="206"/>
  <c r="AZ161" i="206"/>
  <c r="AZ212" i="206"/>
  <c r="AZ263" i="206"/>
  <c r="BB47" i="206"/>
  <c r="BB98" i="206"/>
  <c r="BB149" i="206"/>
  <c r="BB200" i="206"/>
  <c r="BB251" i="206"/>
  <c r="AZ14" i="206"/>
  <c r="AZ65" i="206"/>
  <c r="AZ116" i="206"/>
  <c r="AZ167" i="206"/>
  <c r="AZ218" i="206"/>
  <c r="AZ269" i="206"/>
  <c r="BB39" i="206"/>
  <c r="BB90" i="206"/>
  <c r="BB141" i="206"/>
  <c r="BB192" i="206"/>
  <c r="BB243" i="206"/>
  <c r="BB294" i="206"/>
  <c r="AZ36" i="206"/>
  <c r="AZ87" i="206"/>
  <c r="AZ138" i="206"/>
  <c r="AZ189" i="206"/>
  <c r="AZ240" i="206"/>
  <c r="BB19" i="206"/>
  <c r="BB70" i="206"/>
  <c r="BB121" i="206"/>
  <c r="BB172" i="206"/>
  <c r="BB223" i="206"/>
  <c r="BB274" i="206"/>
  <c r="BB325" i="206"/>
  <c r="BB359" i="206"/>
  <c r="AZ295" i="206"/>
  <c r="AZ388" i="206"/>
  <c r="AZ439" i="206"/>
  <c r="AZ490" i="206"/>
  <c r="AZ326" i="206"/>
  <c r="BB388" i="206"/>
  <c r="BB439" i="206"/>
  <c r="BB490" i="206"/>
  <c r="AZ135" i="206"/>
  <c r="BB338" i="206"/>
  <c r="BB332" i="206"/>
  <c r="AZ401" i="206"/>
  <c r="AZ452" i="206"/>
  <c r="AZ503" i="206"/>
  <c r="AZ190" i="206"/>
  <c r="AZ356" i="206"/>
  <c r="BB410" i="206"/>
  <c r="BB461" i="206"/>
  <c r="BB512" i="206"/>
  <c r="BB350" i="206"/>
  <c r="AZ220" i="206"/>
  <c r="AZ373" i="206"/>
  <c r="AZ424" i="206"/>
  <c r="AZ475" i="206"/>
  <c r="AZ301" i="206"/>
  <c r="BB377" i="206"/>
  <c r="BB428" i="206"/>
  <c r="BB479" i="206"/>
  <c r="AZ75" i="206"/>
  <c r="AZ318" i="206"/>
  <c r="BB382" i="206"/>
  <c r="BB433" i="206"/>
  <c r="AZ391" i="206"/>
  <c r="BB501" i="206"/>
  <c r="AZ472" i="206"/>
  <c r="AZ46" i="206"/>
  <c r="AZ353" i="206"/>
  <c r="BB497" i="206"/>
  <c r="AZ97" i="206"/>
  <c r="AZ316" i="206"/>
  <c r="BB352" i="206"/>
  <c r="BB41" i="206"/>
  <c r="BB109" i="206"/>
  <c r="BB194" i="206"/>
  <c r="BB254" i="206"/>
  <c r="AZ13" i="206"/>
  <c r="AZ64" i="206"/>
  <c r="AZ115" i="206"/>
  <c r="AZ166" i="206"/>
  <c r="AZ217" i="206"/>
  <c r="AZ268" i="206"/>
  <c r="BB51" i="206"/>
  <c r="BB102" i="206"/>
  <c r="BB153" i="206"/>
  <c r="BB204" i="206"/>
  <c r="BB255" i="206"/>
  <c r="AZ18" i="206"/>
  <c r="AZ69" i="206"/>
  <c r="AZ120" i="206"/>
  <c r="AZ171" i="206"/>
  <c r="AZ222" i="206"/>
  <c r="AZ273" i="206"/>
  <c r="BB43" i="206"/>
  <c r="BB94" i="206"/>
  <c r="BB145" i="206"/>
  <c r="BB196" i="206"/>
  <c r="BB247" i="206"/>
  <c r="BB298" i="206"/>
  <c r="AZ40" i="206"/>
  <c r="AZ91" i="206"/>
  <c r="AZ142" i="206"/>
  <c r="AZ193" i="206"/>
  <c r="AZ244" i="206"/>
  <c r="BB23" i="206"/>
  <c r="BB74" i="206"/>
  <c r="BB125" i="206"/>
  <c r="BB176" i="206"/>
  <c r="BB227" i="206"/>
  <c r="BB278" i="206"/>
  <c r="AZ280" i="206"/>
  <c r="BB364" i="206"/>
  <c r="AZ311" i="206"/>
  <c r="AZ392" i="206"/>
  <c r="AZ443" i="206"/>
  <c r="AZ494" i="206"/>
  <c r="BB331" i="206"/>
  <c r="BB392" i="206"/>
  <c r="BB443" i="206"/>
  <c r="BB494" i="206"/>
  <c r="AZ160" i="206"/>
  <c r="BB343" i="206"/>
  <c r="AZ344" i="206"/>
  <c r="AZ406" i="206"/>
  <c r="AZ457" i="206"/>
  <c r="AZ508" i="206"/>
  <c r="AZ216" i="206"/>
  <c r="BB361" i="206"/>
  <c r="BB414" i="206"/>
  <c r="BB465" i="206"/>
  <c r="BB516" i="206"/>
  <c r="BB356" i="206"/>
  <c r="AZ245" i="206"/>
  <c r="AZ377" i="206"/>
  <c r="AZ428" i="206"/>
  <c r="AZ479" i="206"/>
  <c r="AZ315" i="206"/>
  <c r="BB381" i="206"/>
  <c r="BB432" i="206"/>
  <c r="BB483" i="206"/>
  <c r="AZ101" i="206"/>
  <c r="BB324" i="206"/>
  <c r="BB387" i="206"/>
  <c r="BB438" i="206"/>
  <c r="AZ416" i="206"/>
  <c r="BB518" i="206"/>
  <c r="AZ489" i="206"/>
  <c r="AZ199" i="206"/>
  <c r="AZ382" i="206"/>
  <c r="BB514" i="206"/>
  <c r="BB476" i="206"/>
  <c r="BB493" i="206"/>
  <c r="BB46" i="206"/>
  <c r="BB114" i="206"/>
  <c r="BB199" i="206"/>
  <c r="BB258" i="206"/>
  <c r="AZ17" i="206"/>
  <c r="AZ68" i="206"/>
  <c r="AZ119" i="206"/>
  <c r="AZ170" i="206"/>
  <c r="AZ221" i="206"/>
  <c r="AZ272" i="206"/>
  <c r="BB55" i="206"/>
  <c r="BB106" i="206"/>
  <c r="BB157" i="206"/>
  <c r="BB208" i="206"/>
  <c r="BB259" i="206"/>
  <c r="AZ22" i="206"/>
  <c r="AZ73" i="206"/>
  <c r="AZ124" i="206"/>
  <c r="AZ175" i="206"/>
  <c r="AZ226" i="206"/>
  <c r="AZ277" i="206"/>
  <c r="BB48" i="206"/>
  <c r="BB99" i="206"/>
  <c r="BB150" i="206"/>
  <c r="BB201" i="206"/>
  <c r="BB252" i="206"/>
  <c r="BB303" i="206"/>
  <c r="AZ44" i="206"/>
  <c r="AZ95" i="206"/>
  <c r="AZ146" i="206"/>
  <c r="AZ197" i="206"/>
  <c r="AZ248" i="206"/>
  <c r="BB27" i="206"/>
  <c r="BB78" i="206"/>
  <c r="BB129" i="206"/>
  <c r="BB180" i="206"/>
  <c r="BB231" i="206"/>
  <c r="BB282" i="206"/>
  <c r="AZ294" i="206"/>
  <c r="AZ29" i="206"/>
  <c r="AZ319" i="206"/>
  <c r="AZ396" i="206"/>
  <c r="AZ447" i="206"/>
  <c r="AZ498" i="206"/>
  <c r="AZ338" i="206"/>
  <c r="BB396" i="206"/>
  <c r="BB447" i="206"/>
  <c r="BB498" i="206"/>
  <c r="AZ186" i="206"/>
  <c r="AZ349" i="206"/>
  <c r="BB349" i="206"/>
  <c r="AZ410" i="206"/>
  <c r="AZ461" i="206"/>
  <c r="AZ512" i="206"/>
  <c r="AZ241" i="206"/>
  <c r="AZ367" i="206"/>
  <c r="BB418" i="206"/>
  <c r="BB469" i="206"/>
  <c r="BB520" i="206"/>
  <c r="AZ362" i="206"/>
  <c r="AZ271" i="206"/>
  <c r="AZ381" i="206"/>
  <c r="AZ432" i="206"/>
  <c r="AZ483" i="206"/>
  <c r="AZ323" i="206"/>
  <c r="BB50" i="206"/>
  <c r="BB118" i="206"/>
  <c r="BB203" i="206"/>
  <c r="BB262" i="206"/>
  <c r="AZ21" i="206"/>
  <c r="AZ72" i="206"/>
  <c r="AZ123" i="206"/>
  <c r="AZ174" i="206"/>
  <c r="AZ225" i="206"/>
  <c r="AZ276" i="206"/>
  <c r="BB59" i="206"/>
  <c r="BB110" i="206"/>
  <c r="BB161" i="206"/>
  <c r="BB212" i="206"/>
  <c r="BB263" i="206"/>
  <c r="AZ26" i="206"/>
  <c r="AZ77" i="206"/>
  <c r="AZ128" i="206"/>
  <c r="AZ179" i="206"/>
  <c r="AZ230" i="206"/>
  <c r="AZ281" i="206"/>
  <c r="BB52" i="206"/>
  <c r="BB103" i="206"/>
  <c r="BB154" i="206"/>
  <c r="BB205" i="206"/>
  <c r="BB256" i="206"/>
  <c r="BB307" i="206"/>
  <c r="AZ49" i="206"/>
  <c r="AZ100" i="206"/>
  <c r="AZ151" i="206"/>
  <c r="AZ202" i="206"/>
  <c r="AZ253" i="206"/>
  <c r="BB32" i="206"/>
  <c r="BB83" i="206"/>
  <c r="BB134" i="206"/>
  <c r="BB185" i="206"/>
  <c r="BB236" i="206"/>
  <c r="BB287" i="206"/>
  <c r="AZ304" i="206"/>
  <c r="AZ54" i="206"/>
  <c r="AZ331" i="206"/>
  <c r="AZ400" i="206"/>
  <c r="AZ451" i="206"/>
  <c r="AZ502" i="206"/>
  <c r="AZ343" i="206"/>
  <c r="BB400" i="206"/>
  <c r="BB451" i="206"/>
  <c r="BB502" i="206"/>
  <c r="AZ211" i="206"/>
  <c r="BB355" i="206"/>
  <c r="AZ361" i="206"/>
  <c r="AZ414" i="206"/>
  <c r="AZ465" i="206"/>
  <c r="AZ516" i="206"/>
  <c r="AZ267" i="206"/>
  <c r="BB372" i="206"/>
  <c r="BB423" i="206"/>
  <c r="BB474" i="206"/>
  <c r="AZ288" i="206"/>
  <c r="BB367" i="206"/>
  <c r="AZ289" i="206"/>
  <c r="AZ386" i="206"/>
  <c r="AZ437" i="206"/>
  <c r="AZ488" i="206"/>
  <c r="AZ329" i="206"/>
  <c r="BB390" i="206"/>
  <c r="BB441" i="206"/>
  <c r="BB492" i="206"/>
  <c r="AZ152" i="206"/>
  <c r="BB336" i="206"/>
  <c r="BB395" i="206"/>
  <c r="BB446" i="206"/>
  <c r="AZ467" i="206"/>
  <c r="AZ336" i="206"/>
  <c r="BB302" i="206"/>
  <c r="BB346" i="206"/>
  <c r="AZ433" i="206"/>
  <c r="BB58" i="206"/>
  <c r="BB143" i="206"/>
  <c r="BB211" i="206"/>
  <c r="BB271" i="206"/>
  <c r="AZ30" i="206"/>
  <c r="AZ81" i="206"/>
  <c r="AZ132" i="206"/>
  <c r="AZ183" i="206"/>
  <c r="AZ234" i="206"/>
  <c r="BB17" i="206"/>
  <c r="BB68" i="206"/>
  <c r="BB119" i="206"/>
  <c r="BB170" i="206"/>
  <c r="BB221" i="206"/>
  <c r="BB272" i="206"/>
  <c r="AZ35" i="206"/>
  <c r="AZ86" i="206"/>
  <c r="AZ137" i="206"/>
  <c r="AZ188" i="206"/>
  <c r="AZ239" i="206"/>
  <c r="AZ290" i="206"/>
  <c r="BB60" i="206"/>
  <c r="BB111" i="206"/>
  <c r="BB162" i="206"/>
  <c r="BB213" i="206"/>
  <c r="BB264" i="206"/>
  <c r="BB315" i="206"/>
  <c r="AZ57" i="206"/>
  <c r="AZ108" i="206"/>
  <c r="AZ159" i="206"/>
  <c r="AZ210" i="206"/>
  <c r="AZ261" i="206"/>
  <c r="BB40" i="206"/>
  <c r="BB91" i="206"/>
  <c r="BB142" i="206"/>
  <c r="BB193" i="206"/>
  <c r="BB244" i="206"/>
  <c r="BB295" i="206"/>
  <c r="BB318" i="206"/>
  <c r="AZ105" i="206"/>
  <c r="AZ348" i="206"/>
  <c r="AZ409" i="206"/>
  <c r="AZ460" i="206"/>
  <c r="AZ511" i="206"/>
  <c r="AZ355" i="206"/>
  <c r="BB409" i="206"/>
  <c r="BB460" i="206"/>
  <c r="BB511" i="206"/>
  <c r="AZ262" i="206"/>
  <c r="AZ366" i="206"/>
  <c r="AZ372" i="206"/>
  <c r="AZ423" i="206"/>
  <c r="AZ474" i="206"/>
  <c r="AZ12" i="206"/>
  <c r="BB306" i="206"/>
  <c r="BB380" i="206"/>
  <c r="BB431" i="206"/>
  <c r="BB482" i="206"/>
  <c r="AZ307" i="206"/>
  <c r="AZ41" i="206"/>
  <c r="BB314" i="206"/>
  <c r="AZ394" i="206"/>
  <c r="AZ445" i="206"/>
  <c r="AZ496" i="206"/>
  <c r="BB340" i="206"/>
  <c r="BB398" i="206"/>
  <c r="BB449" i="206"/>
  <c r="BB500" i="206"/>
  <c r="AZ203" i="206"/>
  <c r="AZ347" i="206"/>
  <c r="BB404" i="206"/>
  <c r="BB455" i="206"/>
  <c r="AZ501" i="206"/>
  <c r="AZ395" i="206"/>
  <c r="AZ374" i="206"/>
  <c r="AZ378" i="206"/>
  <c r="AZ324" i="206"/>
  <c r="AZ480" i="206"/>
  <c r="AZ85" i="206"/>
  <c r="BB123" i="206"/>
  <c r="AZ141" i="206"/>
  <c r="BB167" i="206"/>
  <c r="AZ163" i="206"/>
  <c r="BB197" i="206"/>
  <c r="AZ413" i="206"/>
  <c r="BB515" i="206"/>
  <c r="AZ37" i="206"/>
  <c r="AZ67" i="206"/>
  <c r="BB394" i="206"/>
  <c r="AZ342" i="206"/>
  <c r="AZ370" i="206"/>
  <c r="BB54" i="206"/>
  <c r="AZ127" i="206"/>
  <c r="BB166" i="206"/>
  <c r="AZ184" i="206"/>
  <c r="BB209" i="206"/>
  <c r="AZ206" i="206"/>
  <c r="BB240" i="206"/>
  <c r="AZ456" i="206"/>
  <c r="AZ237" i="206"/>
  <c r="AZ298" i="206"/>
  <c r="AZ308" i="206"/>
  <c r="BB403" i="206"/>
  <c r="BB353" i="206"/>
  <c r="AZ421" i="206"/>
  <c r="BB63" i="206"/>
  <c r="AZ136" i="206"/>
  <c r="BB174" i="206"/>
  <c r="AZ192" i="206"/>
  <c r="BB218" i="206"/>
  <c r="AZ214" i="206"/>
  <c r="BB248" i="206"/>
  <c r="AZ464" i="206"/>
  <c r="AZ285" i="206"/>
  <c r="BB313" i="206"/>
  <c r="BB322" i="206"/>
  <c r="BB437" i="206"/>
  <c r="BB391" i="206"/>
  <c r="AZ506" i="206"/>
  <c r="BB135" i="206"/>
  <c r="AZ178" i="206"/>
  <c r="BB217" i="206"/>
  <c r="AZ235" i="206"/>
  <c r="BB260" i="206"/>
  <c r="AZ257" i="206"/>
  <c r="BB291" i="206"/>
  <c r="AZ507" i="206"/>
  <c r="BB360" i="206"/>
  <c r="BB376" i="206"/>
  <c r="AZ390" i="206"/>
  <c r="BB445" i="206"/>
  <c r="BB399" i="206"/>
  <c r="BB341" i="206"/>
  <c r="BB323" i="206"/>
  <c r="AZ358" i="206"/>
  <c r="BB148" i="206"/>
  <c r="AZ187" i="206"/>
  <c r="BB225" i="206"/>
  <c r="AZ243" i="206"/>
  <c r="BB269" i="206"/>
  <c r="AZ265" i="206"/>
  <c r="BB299" i="206"/>
  <c r="AZ515" i="206"/>
  <c r="AZ287" i="206"/>
  <c r="BB384" i="206"/>
  <c r="AZ398" i="206"/>
  <c r="BB454" i="206"/>
  <c r="BB408" i="206"/>
  <c r="AZ399" i="206"/>
  <c r="BB207" i="206"/>
  <c r="AZ229" i="206"/>
  <c r="BB268" i="206"/>
  <c r="AZ286" i="206"/>
  <c r="BB311" i="206"/>
  <c r="BB36" i="206"/>
  <c r="BB310" i="206"/>
  <c r="BB348" i="206"/>
  <c r="BB366" i="206"/>
  <c r="BB427" i="206"/>
  <c r="AZ441" i="206"/>
  <c r="BB488" i="206"/>
  <c r="BB442" i="206"/>
  <c r="AZ309" i="206"/>
  <c r="BB216" i="206"/>
  <c r="AZ238" i="206"/>
  <c r="BB276" i="206"/>
  <c r="BB14" i="206"/>
  <c r="BB320" i="206"/>
  <c r="BB44" i="206"/>
  <c r="AZ325" i="206"/>
  <c r="AZ360" i="206"/>
  <c r="AZ376" i="206"/>
  <c r="BB435" i="206"/>
  <c r="AZ449" i="206"/>
  <c r="BB496" i="206"/>
  <c r="BB450" i="206"/>
  <c r="BB309" i="206"/>
  <c r="BB267" i="206"/>
  <c r="BB13" i="206"/>
  <c r="AZ31" i="206"/>
  <c r="BB56" i="206"/>
  <c r="AZ53" i="206"/>
  <c r="BB87" i="206"/>
  <c r="AZ80" i="206"/>
  <c r="BB405" i="206"/>
  <c r="AZ418" i="206"/>
  <c r="BB478" i="206"/>
  <c r="AZ492" i="206"/>
  <c r="BB505" i="206"/>
  <c r="BB459" i="206"/>
  <c r="AZ404" i="206"/>
  <c r="BB275" i="206"/>
  <c r="BB21" i="206"/>
  <c r="AZ39" i="206"/>
  <c r="BB65" i="206"/>
  <c r="AZ61" i="206"/>
  <c r="BB95" i="206"/>
  <c r="AZ131" i="206"/>
  <c r="BB413" i="206"/>
  <c r="AZ427" i="206"/>
  <c r="BB486" i="206"/>
  <c r="AZ500" i="206"/>
  <c r="AZ126" i="206"/>
  <c r="AZ442" i="206"/>
  <c r="AZ408" i="206"/>
  <c r="BB158" i="206"/>
  <c r="BB507" i="206"/>
  <c r="AZ330" i="206"/>
  <c r="AZ25" i="206"/>
  <c r="AZ104" i="206"/>
  <c r="AZ469" i="206"/>
  <c r="AZ484" i="206"/>
  <c r="AZ34" i="206"/>
  <c r="AZ112" i="206"/>
  <c r="AZ478" i="206"/>
  <c r="AZ518" i="206"/>
  <c r="AZ76" i="206"/>
  <c r="AZ155" i="206"/>
  <c r="AZ520" i="206"/>
  <c r="AZ292" i="206"/>
  <c r="AZ497" i="206"/>
  <c r="BB64" i="206"/>
  <c r="BB138" i="206"/>
  <c r="AZ299" i="206"/>
  <c r="AZ459" i="206"/>
  <c r="BB72" i="206"/>
  <c r="BB146" i="206"/>
  <c r="AZ314" i="206"/>
  <c r="BB358" i="206"/>
  <c r="BB115" i="206"/>
  <c r="BB189" i="206"/>
  <c r="AZ16" i="206"/>
  <c r="BB510" i="206"/>
  <c r="AZ82" i="206"/>
  <c r="BB337" i="206"/>
  <c r="AZ335" i="206"/>
  <c r="AZ224" i="206"/>
  <c r="BB107" i="206"/>
  <c r="BB456" i="206"/>
  <c r="AZ177" i="206"/>
  <c r="AZ90" i="206"/>
  <c r="AZ133" i="206"/>
  <c r="BB116" i="206"/>
  <c r="BB354" i="206"/>
  <c r="AZ405" i="206"/>
  <c r="BB464" i="206"/>
  <c r="AZ346" i="206"/>
  <c r="BB386" i="206"/>
  <c r="AZ228" i="206"/>
  <c r="T43" i="193"/>
  <c r="BB190" i="206"/>
  <c r="BB139" i="206"/>
  <c r="BB88" i="206"/>
  <c r="BB37" i="206"/>
  <c r="BB182" i="206"/>
  <c r="BB131" i="206"/>
  <c r="BB80" i="206"/>
  <c r="BB29" i="206"/>
  <c r="BB228" i="206"/>
  <c r="BB177" i="206"/>
  <c r="BB126" i="206"/>
  <c r="BB75" i="206"/>
  <c r="BB24" i="206"/>
  <c r="BB224" i="206"/>
  <c r="BB173" i="206"/>
  <c r="BB122" i="206"/>
  <c r="BB71" i="206"/>
  <c r="BB20" i="206"/>
  <c r="T30" i="193"/>
  <c r="G10" i="203"/>
  <c r="G27" i="203"/>
  <c r="T33" i="193"/>
  <c r="AZ37" i="2" s="1"/>
  <c r="T46" i="193"/>
  <c r="L35" i="202"/>
  <c r="T34" i="193"/>
  <c r="T9" i="193"/>
  <c r="AZ35" i="2" s="1"/>
  <c r="T10" i="193"/>
  <c r="T47" i="193"/>
  <c r="G11" i="203"/>
  <c r="T23" i="193"/>
  <c r="T36" i="193"/>
  <c r="T49" i="193"/>
  <c r="T12" i="193"/>
  <c r="T24" i="193"/>
  <c r="T13" i="193"/>
  <c r="G13" i="203"/>
  <c r="T37" i="193"/>
  <c r="T50" i="193"/>
  <c r="G21" i="203"/>
  <c r="G35" i="203"/>
  <c r="T52" i="193"/>
  <c r="G14" i="203"/>
  <c r="T26" i="193"/>
  <c r="T15" i="193"/>
  <c r="T39" i="193"/>
  <c r="T16" i="193"/>
  <c r="T27" i="193"/>
  <c r="T40" i="193"/>
  <c r="T53" i="193"/>
  <c r="T31" i="193"/>
  <c r="G19" i="203"/>
  <c r="G34" i="203"/>
  <c r="T38" i="193"/>
  <c r="G26" i="203"/>
  <c r="T41" i="193"/>
  <c r="G28" i="203"/>
  <c r="T11" i="193"/>
  <c r="T45" i="193"/>
  <c r="AZ38" i="2" s="1"/>
  <c r="G29" i="203"/>
  <c r="T14" i="193"/>
  <c r="T51" i="193"/>
  <c r="T17" i="193"/>
  <c r="T54" i="193"/>
  <c r="G36" i="203"/>
  <c r="T48" i="193"/>
  <c r="G20" i="203"/>
  <c r="T22" i="193"/>
  <c r="T25" i="193"/>
  <c r="T28" i="193"/>
  <c r="G15" i="203"/>
  <c r="T35" i="193"/>
  <c r="BD76" i="220" l="1"/>
  <c r="BD154" i="218"/>
  <c r="BD105" i="209"/>
  <c r="BD319" i="212"/>
  <c r="BD312" i="215"/>
  <c r="BD83" i="208"/>
  <c r="BD194" i="215"/>
  <c r="BD64" i="219"/>
  <c r="BD51" i="217"/>
  <c r="BD272" i="216"/>
  <c r="BD138" i="218"/>
  <c r="BD243" i="209"/>
  <c r="BD187" i="210"/>
  <c r="BD297" i="223"/>
  <c r="BD493" i="213"/>
  <c r="BD361" i="223"/>
  <c r="BD279" i="217"/>
  <c r="BD110" i="205"/>
  <c r="BD342" i="221"/>
  <c r="BD108" i="215"/>
  <c r="BD227" i="222"/>
  <c r="BD140" i="222"/>
  <c r="BD372" i="216"/>
  <c r="BD376" i="220"/>
  <c r="BD238" i="223"/>
  <c r="BD289" i="213"/>
  <c r="BD460" i="218"/>
  <c r="BD350" i="222"/>
  <c r="BD204" i="224"/>
  <c r="BD445" i="209"/>
  <c r="BD390" i="219"/>
  <c r="BD263" i="219"/>
  <c r="BD469" i="217"/>
  <c r="BD501" i="216"/>
  <c r="BD507" i="221"/>
  <c r="BD56" i="224"/>
  <c r="BD85" i="219"/>
  <c r="BD343" i="219"/>
  <c r="BD129" i="222"/>
  <c r="BD93" i="211"/>
  <c r="BD375" i="212"/>
  <c r="BD107" i="221"/>
  <c r="BD34" i="219"/>
  <c r="BD277" i="223"/>
  <c r="BD400" i="223"/>
  <c r="BD509" i="222"/>
  <c r="BD191" i="224"/>
  <c r="BD21" i="219"/>
  <c r="BD239" i="213"/>
  <c r="BD161" i="211"/>
  <c r="BD191" i="222"/>
  <c r="BD203" i="224"/>
  <c r="BD410" i="211"/>
  <c r="BD176" i="221"/>
  <c r="BD256" i="210"/>
  <c r="BD116" i="205"/>
  <c r="BD109" i="205"/>
  <c r="BD203" i="223"/>
  <c r="BD447" i="207"/>
  <c r="BD120" i="206"/>
  <c r="BD89" i="208"/>
  <c r="BD464" i="214"/>
  <c r="BD133" i="216"/>
  <c r="BD32" i="209"/>
  <c r="BD482" i="216"/>
  <c r="BD209" i="208"/>
  <c r="BD465" i="211"/>
  <c r="BD400" i="219"/>
  <c r="BD358" i="205"/>
  <c r="BD134" i="222"/>
  <c r="BD503" i="224"/>
  <c r="BD340" i="223"/>
  <c r="BD301" i="206"/>
  <c r="BD55" i="222"/>
  <c r="BD144" i="223"/>
  <c r="BD180" i="223"/>
  <c r="BD119" i="213"/>
  <c r="BD112" i="205"/>
  <c r="BD371" i="213"/>
  <c r="BD230" i="214"/>
  <c r="BD367" i="215"/>
  <c r="BD387" i="219"/>
  <c r="BD100" i="217"/>
  <c r="BD502" i="218"/>
  <c r="BD509" i="219"/>
  <c r="BD19" i="221"/>
  <c r="BD486" i="221"/>
  <c r="BD327" i="221"/>
  <c r="BD476" i="205"/>
  <c r="BD360" i="208"/>
  <c r="BD36" i="210"/>
  <c r="BD37" i="211"/>
  <c r="BD465" i="212"/>
  <c r="BD260" i="215"/>
  <c r="BD287" i="215"/>
  <c r="BD259" i="217"/>
  <c r="BD70" i="216"/>
  <c r="BD325" i="208"/>
  <c r="BD38" i="207"/>
  <c r="BD357" i="223"/>
  <c r="BD394" i="211"/>
  <c r="BD452" i="216"/>
  <c r="BD325" i="210"/>
  <c r="BD80" i="216"/>
  <c r="BD285" i="218"/>
  <c r="BD228" i="222"/>
  <c r="BD441" i="223"/>
  <c r="BD171" i="206"/>
  <c r="BD316" i="208"/>
  <c r="BD284" i="209"/>
  <c r="BD160" i="211"/>
  <c r="BD77" i="214"/>
  <c r="BD515" i="215"/>
  <c r="BD486" i="218"/>
  <c r="BD76" i="219"/>
  <c r="BD489" i="220"/>
  <c r="BD418" i="221"/>
  <c r="BD131" i="223"/>
  <c r="BD235" i="222"/>
  <c r="BD171" i="207"/>
  <c r="BD240" i="217"/>
  <c r="BD299" i="205"/>
  <c r="BD506" i="217"/>
  <c r="BD440" i="208"/>
  <c r="BD128" i="219"/>
  <c r="BD185" i="213"/>
  <c r="BD42" i="224"/>
  <c r="BD441" i="211"/>
  <c r="BD84" i="212"/>
  <c r="BD202" i="223"/>
  <c r="BD330" i="224"/>
  <c r="BD461" i="208"/>
  <c r="BD222" i="206"/>
  <c r="BD510" i="213"/>
  <c r="BD312" i="214"/>
  <c r="BD40" i="215"/>
  <c r="BD16" i="216"/>
  <c r="BD355" i="218"/>
  <c r="BD446" i="220"/>
  <c r="BD254" i="220"/>
  <c r="BD240" i="221"/>
  <c r="BD233" i="223"/>
  <c r="BD256" i="224"/>
  <c r="BD464" i="223"/>
  <c r="BD321" i="224"/>
  <c r="BD332" i="209"/>
  <c r="BD476" i="209"/>
  <c r="BD222" i="217"/>
  <c r="BD510" i="208"/>
  <c r="BD517" i="207"/>
  <c r="BD101" i="206"/>
  <c r="BD55" i="208"/>
  <c r="BD322" i="212"/>
  <c r="BD310" i="219"/>
  <c r="BD406" i="207"/>
  <c r="BD466" i="218"/>
  <c r="BD299" i="220"/>
  <c r="BD244" i="223"/>
  <c r="BD231" i="224"/>
  <c r="BD355" i="208"/>
  <c r="BD349" i="214"/>
  <c r="BD104" i="218"/>
  <c r="BD425" i="223"/>
  <c r="BD336" i="224"/>
  <c r="BD335" i="206"/>
  <c r="BD467" i="222"/>
  <c r="BD454" i="222"/>
  <c r="BD381" i="210"/>
  <c r="BD497" i="224"/>
  <c r="BD195" i="207"/>
  <c r="BD277" i="224"/>
  <c r="BD282" i="208"/>
  <c r="BD509" i="224"/>
  <c r="BD231" i="223"/>
  <c r="BD299" i="224"/>
  <c r="BD132" i="224"/>
  <c r="BD408" i="221"/>
  <c r="BD153" i="223"/>
  <c r="BD121" i="219"/>
  <c r="BD125" i="214"/>
  <c r="BD357" i="219"/>
  <c r="BD394" i="224"/>
  <c r="BD168" i="205"/>
  <c r="BD506" i="208"/>
  <c r="BD357" i="213"/>
  <c r="BD125" i="220"/>
  <c r="BD311" i="223"/>
  <c r="BD395" i="224"/>
  <c r="BD75" i="224"/>
  <c r="BD473" i="223"/>
  <c r="BD441" i="214"/>
  <c r="BD414" i="219"/>
  <c r="BD481" i="223"/>
  <c r="BD80" i="211"/>
  <c r="BD304" i="213"/>
  <c r="BD369" i="217"/>
  <c r="BD111" i="219"/>
  <c r="BD205" i="219"/>
  <c r="BD343" i="212"/>
  <c r="BD459" i="215"/>
  <c r="BD76" i="222"/>
  <c r="BD275" i="208"/>
  <c r="BD27" i="208"/>
  <c r="BD139" i="211"/>
  <c r="BD353" i="218"/>
  <c r="BD146" i="205"/>
  <c r="BD342" i="209"/>
  <c r="BD350" i="219"/>
  <c r="BD440" i="219"/>
  <c r="BD421" i="210"/>
  <c r="BD491" i="216"/>
  <c r="BD461" i="218"/>
  <c r="BD346" i="219"/>
  <c r="BD377" i="216"/>
  <c r="BD330" i="206"/>
  <c r="BD235" i="207"/>
  <c r="BD247" i="220"/>
  <c r="BD307" i="207"/>
  <c r="BD257" i="207"/>
  <c r="BD383" i="213"/>
  <c r="BD243" i="219"/>
  <c r="BD166" i="220"/>
  <c r="BD486" i="222"/>
  <c r="BD433" i="219"/>
  <c r="BD256" i="219"/>
  <c r="BD297" i="224"/>
  <c r="BD217" i="224"/>
  <c r="BD243" i="208"/>
  <c r="BD209" i="210"/>
  <c r="BD418" i="214"/>
  <c r="BD38" i="215"/>
  <c r="BD428" i="223"/>
  <c r="BD315" i="222"/>
  <c r="BD463" i="206"/>
  <c r="BD302" i="216"/>
  <c r="BD162" i="217"/>
  <c r="BD273" i="206"/>
  <c r="BD411" i="211"/>
  <c r="BD225" i="212"/>
  <c r="BD153" i="224"/>
  <c r="BD177" i="211"/>
  <c r="BD329" i="212"/>
  <c r="BD406" i="206"/>
  <c r="BD462" i="212"/>
  <c r="BD302" i="213"/>
  <c r="BD420" i="213"/>
  <c r="BD503" i="215"/>
  <c r="BD498" i="218"/>
  <c r="BD498" i="221"/>
  <c r="BD189" i="223"/>
  <c r="BD499" i="224"/>
  <c r="BD335" i="224"/>
  <c r="BD461" i="221"/>
  <c r="BD157" i="210"/>
  <c r="BD27" i="218"/>
  <c r="BD59" i="220"/>
  <c r="BD108" i="224"/>
  <c r="BD287" i="221"/>
  <c r="BD114" i="209"/>
  <c r="BD433" i="220"/>
  <c r="BD30" i="222"/>
  <c r="BD194" i="222"/>
  <c r="BD516" i="222"/>
  <c r="BD55" i="213"/>
  <c r="BD161" i="214"/>
  <c r="BD216" i="214"/>
  <c r="BD241" i="214"/>
  <c r="BD98" i="222"/>
  <c r="BD134" i="223"/>
  <c r="BD265" i="223"/>
  <c r="BD515" i="224"/>
  <c r="BD427" i="224"/>
  <c r="BD132" i="223"/>
  <c r="BD484" i="220"/>
  <c r="BD19" i="219"/>
  <c r="BD259" i="209"/>
  <c r="BD150" i="210"/>
  <c r="BD405" i="213"/>
  <c r="BD518" i="214"/>
  <c r="BD122" i="216"/>
  <c r="BD32" i="216"/>
  <c r="BD54" i="222"/>
  <c r="BD499" i="222"/>
  <c r="BD393" i="222"/>
  <c r="BD111" i="210"/>
  <c r="BD85" i="216"/>
  <c r="BD355" i="205"/>
  <c r="BD291" i="210"/>
  <c r="BD26" i="211"/>
  <c r="BD199" i="212"/>
  <c r="BD471" i="215"/>
  <c r="BD498" i="223"/>
  <c r="BD364" i="223"/>
  <c r="BD52" i="223"/>
  <c r="BD250" i="224"/>
  <c r="BD271" i="215"/>
  <c r="BD315" i="218"/>
  <c r="BD264" i="223"/>
  <c r="BD30" i="223"/>
  <c r="BD429" i="224"/>
  <c r="BD18" i="206"/>
  <c r="BD335" i="210"/>
  <c r="BD188" i="210"/>
  <c r="BD167" i="213"/>
  <c r="BD100" i="214"/>
  <c r="BD406" i="218"/>
  <c r="BD88" i="206"/>
  <c r="BD188" i="216"/>
  <c r="BD377" i="217"/>
  <c r="BD241" i="221"/>
  <c r="BD222" i="222"/>
  <c r="BD494" i="219"/>
  <c r="BD269" i="212"/>
  <c r="BD512" i="206"/>
  <c r="BD508" i="206"/>
  <c r="BD460" i="205"/>
  <c r="BD452" i="209"/>
  <c r="BD30" i="209"/>
  <c r="BD221" i="210"/>
  <c r="BD239" i="210"/>
  <c r="BD190" i="213"/>
  <c r="BD482" i="218"/>
  <c r="BD380" i="221"/>
  <c r="BD14" i="221"/>
  <c r="BD431" i="223"/>
  <c r="BD488" i="223"/>
  <c r="BD438" i="218"/>
  <c r="BD74" i="224"/>
  <c r="BD344" i="210"/>
  <c r="BD188" i="211"/>
  <c r="BD287" i="211"/>
  <c r="BD205" i="214"/>
  <c r="BD364" i="215"/>
  <c r="BD427" i="219"/>
  <c r="BD511" i="224"/>
  <c r="BD67" i="212"/>
  <c r="BD457" i="206"/>
  <c r="BD499" i="208"/>
  <c r="BD72" i="213"/>
  <c r="BD261" i="216"/>
  <c r="BD21" i="223"/>
  <c r="BD175" i="223"/>
  <c r="BD216" i="210"/>
  <c r="BD412" i="217"/>
  <c r="BD119" i="218"/>
  <c r="BD124" i="221"/>
  <c r="BD344" i="223"/>
  <c r="BD234" i="206"/>
  <c r="BD479" i="221"/>
  <c r="BD77" i="222"/>
  <c r="BD398" i="222"/>
  <c r="BD478" i="224"/>
  <c r="BD183" i="206"/>
  <c r="BD205" i="206"/>
  <c r="BD85" i="209"/>
  <c r="BD315" i="210"/>
  <c r="BD51" i="216"/>
  <c r="BD81" i="219"/>
  <c r="BD132" i="220"/>
  <c r="BD259" i="220"/>
  <c r="BD77" i="221"/>
  <c r="BD20" i="224"/>
  <c r="BD153" i="211"/>
  <c r="BD485" i="222"/>
  <c r="BD236" i="224"/>
  <c r="BD238" i="219"/>
  <c r="BD71" i="222"/>
  <c r="BD497" i="223"/>
  <c r="BD84" i="205"/>
  <c r="BD128" i="209"/>
  <c r="BD309" i="211"/>
  <c r="BD106" i="215"/>
  <c r="BD275" i="219"/>
  <c r="BD302" i="223"/>
  <c r="BD339" i="223"/>
  <c r="BD374" i="211"/>
  <c r="BD203" i="213"/>
  <c r="BD463" i="214"/>
  <c r="BD74" i="215"/>
  <c r="BD99" i="216"/>
  <c r="BD235" i="220"/>
  <c r="BD448" i="223"/>
  <c r="BD424" i="223"/>
  <c r="BD237" i="208"/>
  <c r="BD336" i="209"/>
  <c r="BD148" i="219"/>
  <c r="BD274" i="222"/>
  <c r="BD492" i="223"/>
  <c r="BD239" i="223"/>
  <c r="BD411" i="224"/>
  <c r="BD358" i="224"/>
  <c r="BD313" i="212"/>
  <c r="BD515" i="214"/>
  <c r="BD482" i="215"/>
  <c r="BD400" i="215"/>
  <c r="BD54" i="216"/>
  <c r="BD414" i="221"/>
  <c r="BD369" i="222"/>
  <c r="BD220" i="222"/>
  <c r="BD410" i="223"/>
  <c r="BD118" i="223"/>
  <c r="BD221" i="224"/>
  <c r="BD455" i="224"/>
  <c r="BD29" i="209"/>
  <c r="BD142" i="210"/>
  <c r="BD432" i="211"/>
  <c r="BD352" i="212"/>
  <c r="BD376" i="214"/>
  <c r="BD369" i="216"/>
  <c r="BD411" i="216"/>
  <c r="BD231" i="220"/>
  <c r="BD124" i="220"/>
  <c r="BD428" i="221"/>
  <c r="BD329" i="221"/>
  <c r="BD110" i="222"/>
  <c r="BD262" i="222"/>
  <c r="BD202" i="222"/>
  <c r="BD68" i="224"/>
  <c r="BD115" i="224"/>
  <c r="BD253" i="224"/>
  <c r="BD40" i="224"/>
  <c r="BD375" i="209"/>
  <c r="BD409" i="205"/>
  <c r="BD187" i="205"/>
  <c r="BD91" i="205"/>
  <c r="BD372" i="205"/>
  <c r="BD483" i="210"/>
  <c r="BD244" i="210"/>
  <c r="BD109" i="214"/>
  <c r="BD399" i="220"/>
  <c r="BD263" i="221"/>
  <c r="BD418" i="224"/>
  <c r="BD363" i="224"/>
  <c r="BD413" i="216"/>
  <c r="BD471" i="223"/>
  <c r="BD178" i="208"/>
  <c r="BD372" i="223"/>
  <c r="BD469" i="211"/>
  <c r="BD379" i="217"/>
  <c r="BD111" i="221"/>
  <c r="BD126" i="211"/>
  <c r="BD51" i="208"/>
  <c r="BD238" i="221"/>
  <c r="BD59" i="222"/>
  <c r="BD340" i="224"/>
  <c r="BD267" i="222"/>
  <c r="BD496" i="223"/>
  <c r="BD366" i="223"/>
  <c r="BD239" i="224"/>
  <c r="BD107" i="224"/>
  <c r="BD125" i="224"/>
  <c r="BD387" i="224"/>
  <c r="BD411" i="205"/>
  <c r="BD518" i="205"/>
  <c r="BD175" i="208"/>
  <c r="BD381" i="208"/>
  <c r="BD214" i="211"/>
  <c r="BD156" i="222"/>
  <c r="BD97" i="224"/>
  <c r="BD390" i="224"/>
  <c r="BD29" i="224"/>
  <c r="BD199" i="215"/>
  <c r="BD403" i="223"/>
  <c r="BD328" i="223"/>
  <c r="BD260" i="224"/>
  <c r="BD382" i="223"/>
  <c r="BD494" i="224"/>
  <c r="BD507" i="224"/>
  <c r="BD302" i="212"/>
  <c r="BD66" i="212"/>
  <c r="BD265" i="217"/>
  <c r="BD50" i="224"/>
  <c r="BD343" i="224"/>
  <c r="BD33" i="218"/>
  <c r="BD443" i="223"/>
  <c r="BD63" i="224"/>
  <c r="BD420" i="224"/>
  <c r="BD462" i="218"/>
  <c r="BD59" i="221"/>
  <c r="BD371" i="221"/>
  <c r="BD171" i="222"/>
  <c r="BD358" i="218"/>
  <c r="BD255" i="219"/>
  <c r="BD138" i="219"/>
  <c r="BD101" i="219"/>
  <c r="BD68" i="220"/>
  <c r="BD202" i="221"/>
  <c r="BD471" i="219"/>
  <c r="BD452" i="221"/>
  <c r="BD286" i="222"/>
  <c r="BD308" i="217"/>
  <c r="BD270" i="218"/>
  <c r="BD489" i="219"/>
  <c r="BD190" i="219"/>
  <c r="BD398" i="219"/>
  <c r="BD203" i="221"/>
  <c r="BD173" i="221"/>
  <c r="BD231" i="221"/>
  <c r="BD409" i="221"/>
  <c r="BD132" i="222"/>
  <c r="BD278" i="222"/>
  <c r="BD92" i="222"/>
  <c r="BD146" i="222"/>
  <c r="BD103" i="222"/>
  <c r="BD289" i="224"/>
  <c r="BD17" i="212"/>
  <c r="BD52" i="216"/>
  <c r="BD443" i="205"/>
  <c r="BD294" i="219"/>
  <c r="BD428" i="216"/>
  <c r="BD295" i="224"/>
  <c r="BD245" i="212"/>
  <c r="BD397" i="213"/>
  <c r="BD254" i="213"/>
  <c r="BD47" i="214"/>
  <c r="BD208" i="207"/>
  <c r="BD465" i="222"/>
  <c r="BD134" i="221"/>
  <c r="BD237" i="224"/>
  <c r="BD398" i="224"/>
  <c r="BD242" i="210"/>
  <c r="BD15" i="211"/>
  <c r="BD337" i="211"/>
  <c r="BD213" i="217"/>
  <c r="BD471" i="220"/>
  <c r="BD252" i="222"/>
  <c r="BD448" i="224"/>
  <c r="BD422" i="224"/>
  <c r="BD218" i="205"/>
  <c r="BD478" i="205"/>
  <c r="BD31" i="221"/>
  <c r="BD170" i="222"/>
  <c r="BD260" i="220"/>
  <c r="BD410" i="222"/>
  <c r="BD162" i="224"/>
  <c r="BD390" i="221"/>
  <c r="BD519" i="216"/>
  <c r="BD358" i="211"/>
  <c r="BD23" i="211"/>
  <c r="BD131" i="211"/>
  <c r="BD311" i="212"/>
  <c r="BD288" i="224"/>
  <c r="BD345" i="224"/>
  <c r="BD115" i="212"/>
  <c r="BD115" i="213"/>
  <c r="BD251" i="217"/>
  <c r="BD235" i="224"/>
  <c r="BD421" i="224"/>
  <c r="BD84" i="206"/>
  <c r="BD491" i="224"/>
  <c r="BD20" i="213"/>
  <c r="BD433" i="224"/>
  <c r="BD505" i="224"/>
  <c r="BD263" i="205"/>
  <c r="BD287" i="218"/>
  <c r="BD345" i="218"/>
  <c r="BD481" i="218"/>
  <c r="BD485" i="219"/>
  <c r="BD467" i="219"/>
  <c r="BD43" i="219"/>
  <c r="BD479" i="223"/>
  <c r="BD185" i="223"/>
  <c r="BD441" i="224"/>
  <c r="BD224" i="221"/>
  <c r="BD448" i="222"/>
  <c r="BD126" i="223"/>
  <c r="BD123" i="223"/>
  <c r="BD38" i="220"/>
  <c r="BD458" i="223"/>
  <c r="BD248" i="223"/>
  <c r="BD390" i="223"/>
  <c r="BD412" i="224"/>
  <c r="BD508" i="224"/>
  <c r="BD293" i="224"/>
  <c r="BD388" i="216"/>
  <c r="BD78" i="223"/>
  <c r="BD404" i="224"/>
  <c r="BD415" i="223"/>
  <c r="BD303" i="223"/>
  <c r="BD94" i="224"/>
  <c r="BD262" i="224"/>
  <c r="BD154" i="223"/>
  <c r="BD438" i="224"/>
  <c r="BD184" i="223"/>
  <c r="BD478" i="223"/>
  <c r="BD150" i="224"/>
  <c r="BD84" i="224"/>
  <c r="BD134" i="212"/>
  <c r="BD203" i="220"/>
  <c r="BD228" i="214"/>
  <c r="BD27" i="214"/>
  <c r="BD253" i="214"/>
  <c r="BD425" i="214"/>
  <c r="BD516" i="215"/>
  <c r="BD476" i="224"/>
  <c r="BD322" i="221"/>
  <c r="BD66" i="222"/>
  <c r="BD323" i="222"/>
  <c r="BD435" i="222"/>
  <c r="BD395" i="223"/>
  <c r="BD161" i="215"/>
  <c r="BD66" i="215"/>
  <c r="BD293" i="216"/>
  <c r="BD155" i="217"/>
  <c r="BD414" i="218"/>
  <c r="BD93" i="218"/>
  <c r="BD136" i="219"/>
  <c r="BD132" i="219"/>
  <c r="BD86" i="219"/>
  <c r="BD104" i="219"/>
  <c r="BD347" i="220"/>
  <c r="BD25" i="220"/>
  <c r="BD237" i="220"/>
  <c r="BD427" i="222"/>
  <c r="BD336" i="223"/>
  <c r="BD490" i="218"/>
  <c r="BD473" i="218"/>
  <c r="BD25" i="218"/>
  <c r="BD159" i="219"/>
  <c r="BD121" i="222"/>
  <c r="BD108" i="220"/>
  <c r="BD175" i="220"/>
  <c r="BD229" i="223"/>
  <c r="BD134" i="208"/>
  <c r="BD196" i="220"/>
  <c r="BD21" i="220"/>
  <c r="BD492" i="221"/>
  <c r="BD234" i="221"/>
  <c r="BD399" i="221"/>
  <c r="BD449" i="221"/>
  <c r="BD124" i="207"/>
  <c r="BD138" i="208"/>
  <c r="BD324" i="208"/>
  <c r="BD312" i="208"/>
  <c r="BD157" i="208"/>
  <c r="BD279" i="209"/>
  <c r="BD367" i="209"/>
  <c r="BD281" i="210"/>
  <c r="BD341" i="210"/>
  <c r="BD494" i="211"/>
  <c r="BD361" i="211"/>
  <c r="BD258" i="212"/>
  <c r="BD193" i="212"/>
  <c r="BD396" i="212"/>
  <c r="BD143" i="212"/>
  <c r="BD433" i="213"/>
  <c r="BD384" i="213"/>
  <c r="BD301" i="213"/>
  <c r="BD335" i="213"/>
  <c r="BD236" i="220"/>
  <c r="BD61" i="220"/>
  <c r="BD428" i="224"/>
  <c r="BD514" i="210"/>
  <c r="BD81" i="207"/>
  <c r="BD386" i="207"/>
  <c r="BD162" i="207"/>
  <c r="BD14" i="208"/>
  <c r="BD344" i="209"/>
  <c r="BD24" i="209"/>
  <c r="BD77" i="210"/>
  <c r="BD474" i="210"/>
  <c r="BD376" i="212"/>
  <c r="BD58" i="212"/>
  <c r="BD320" i="213"/>
  <c r="BD114" i="214"/>
  <c r="BD305" i="214"/>
  <c r="BD220" i="214"/>
  <c r="BD301" i="214"/>
  <c r="BD177" i="215"/>
  <c r="BD118" i="215"/>
  <c r="BD415" i="216"/>
  <c r="BD479" i="217"/>
  <c r="BD137" i="218"/>
  <c r="BD433" i="218"/>
  <c r="BD51" i="218"/>
  <c r="BD210" i="218"/>
  <c r="BD303" i="218"/>
  <c r="BD407" i="218"/>
  <c r="BD394" i="219"/>
  <c r="BD131" i="219"/>
  <c r="BD54" i="219"/>
  <c r="BD119" i="219"/>
  <c r="BD362" i="220"/>
  <c r="BD238" i="220"/>
  <c r="BD384" i="220"/>
  <c r="BD258" i="221"/>
  <c r="BD333" i="221"/>
  <c r="BD125" i="221"/>
  <c r="BD44" i="221"/>
  <c r="BD287" i="223"/>
  <c r="BD352" i="207"/>
  <c r="BD353" i="207"/>
  <c r="BD280" i="205"/>
  <c r="BD188" i="207"/>
  <c r="BD388" i="209"/>
  <c r="BD197" i="209"/>
  <c r="BD321" i="209"/>
  <c r="BD468" i="212"/>
  <c r="BD509" i="214"/>
  <c r="BD25" i="214"/>
  <c r="BD110" i="215"/>
  <c r="BD435" i="215"/>
  <c r="BD457" i="218"/>
  <c r="BD282" i="219"/>
  <c r="BD426" i="219"/>
  <c r="BD205" i="220"/>
  <c r="BD70" i="220"/>
  <c r="BD120" i="221"/>
  <c r="BD149" i="222"/>
  <c r="BD277" i="222"/>
  <c r="BD23" i="222"/>
  <c r="BD372" i="222"/>
  <c r="BD13" i="205"/>
  <c r="BD204" i="207"/>
  <c r="BD373" i="207"/>
  <c r="BD171" i="210"/>
  <c r="BD99" i="209"/>
  <c r="BD442" i="209"/>
  <c r="BD348" i="215"/>
  <c r="BD150" i="205"/>
  <c r="BD223" i="207"/>
  <c r="BD416" i="207"/>
  <c r="BD100" i="208"/>
  <c r="BD500" i="209"/>
  <c r="BD229" i="210"/>
  <c r="BD352" i="221"/>
  <c r="BD199" i="209"/>
  <c r="BD392" i="209"/>
  <c r="BD275" i="209"/>
  <c r="BD48" i="209"/>
  <c r="BD285" i="210"/>
  <c r="BD346" i="210"/>
  <c r="BD42" i="211"/>
  <c r="BD457" i="211"/>
  <c r="BD363" i="212"/>
  <c r="BD59" i="212"/>
  <c r="BD179" i="212"/>
  <c r="BD91" i="212"/>
  <c r="BD42" i="212"/>
  <c r="BD398" i="212"/>
  <c r="BD19" i="212"/>
  <c r="BD195" i="212"/>
  <c r="BD171" i="212"/>
  <c r="BD86" i="213"/>
  <c r="BD281" i="213"/>
  <c r="BD218" i="213"/>
  <c r="BD61" i="213"/>
  <c r="BD137" i="214"/>
  <c r="BD408" i="214"/>
  <c r="BD467" i="214"/>
  <c r="BD483" i="214"/>
  <c r="BD137" i="215"/>
  <c r="BD142" i="215"/>
  <c r="BD60" i="215"/>
  <c r="BD25" i="215"/>
  <c r="BD48" i="215"/>
  <c r="BD46" i="215"/>
  <c r="BD90" i="215"/>
  <c r="BD484" i="216"/>
  <c r="BD318" i="216"/>
  <c r="BD148" i="217"/>
  <c r="BD264" i="217"/>
  <c r="BD286" i="217"/>
  <c r="BD472" i="217"/>
  <c r="BD463" i="218"/>
  <c r="BD124" i="218"/>
  <c r="BD384" i="218"/>
  <c r="BD71" i="219"/>
  <c r="BD380" i="219"/>
  <c r="BD442" i="219"/>
  <c r="BD158" i="220"/>
  <c r="BD280" i="220"/>
  <c r="BD316" i="220"/>
  <c r="BD84" i="220"/>
  <c r="BD339" i="221"/>
  <c r="BD281" i="221"/>
  <c r="BD506" i="221"/>
  <c r="BD290" i="221"/>
  <c r="BD104" i="221"/>
  <c r="BD304" i="221"/>
  <c r="BD475" i="221"/>
  <c r="BD515" i="221"/>
  <c r="BD277" i="221"/>
  <c r="BD326" i="221"/>
  <c r="BD191" i="221"/>
  <c r="BD513" i="221"/>
  <c r="BD476" i="221"/>
  <c r="BD177" i="221"/>
  <c r="BD103" i="221"/>
  <c r="BD220" i="221"/>
  <c r="BD494" i="221"/>
  <c r="BD467" i="221"/>
  <c r="BD481" i="222"/>
  <c r="BD248" i="222"/>
  <c r="BD234" i="222"/>
  <c r="BD40" i="222"/>
  <c r="BD124" i="222"/>
  <c r="BD360" i="222"/>
  <c r="BD304" i="222"/>
  <c r="BD184" i="222"/>
  <c r="BD459" i="222"/>
  <c r="BD381" i="223"/>
  <c r="BD499" i="223"/>
  <c r="BD406" i="223"/>
  <c r="BD269" i="223"/>
  <c r="BD172" i="223"/>
  <c r="BD161" i="223"/>
  <c r="BD379" i="223"/>
  <c r="BD187" i="224"/>
  <c r="BD133" i="224"/>
  <c r="BD186" i="224"/>
  <c r="BD435" i="221"/>
  <c r="BD72" i="210"/>
  <c r="BD490" i="212"/>
  <c r="BD497" i="213"/>
  <c r="BD201" i="213"/>
  <c r="BD30" i="213"/>
  <c r="BD128" i="214"/>
  <c r="BD246" i="215"/>
  <c r="BD213" i="216"/>
  <c r="BD65" i="216"/>
  <c r="BD189" i="218"/>
  <c r="BD44" i="219"/>
  <c r="BD316" i="219"/>
  <c r="BD420" i="220"/>
  <c r="BD93" i="220"/>
  <c r="BD228" i="220"/>
  <c r="BD459" i="221"/>
  <c r="BD121" i="214"/>
  <c r="BD468" i="214"/>
  <c r="BD369" i="214"/>
  <c r="BD72" i="215"/>
  <c r="BD55" i="215"/>
  <c r="BD409" i="215"/>
  <c r="BD230" i="215"/>
  <c r="BD157" i="216"/>
  <c r="BD319" i="217"/>
  <c r="BD374" i="217"/>
  <c r="BD326" i="217"/>
  <c r="BD89" i="219"/>
  <c r="BD457" i="219"/>
  <c r="BD257" i="220"/>
  <c r="BD246" i="220"/>
  <c r="BD201" i="220"/>
  <c r="BD327" i="220"/>
  <c r="BD133" i="221"/>
  <c r="BD329" i="223"/>
  <c r="BD236" i="214"/>
  <c r="BD277" i="215"/>
  <c r="BD459" i="218"/>
  <c r="BD346" i="224"/>
  <c r="BD279" i="224"/>
  <c r="BD75" i="209"/>
  <c r="BD271" i="224"/>
  <c r="BD202" i="224"/>
  <c r="BD211" i="224"/>
  <c r="BD241" i="224"/>
  <c r="BD100" i="224"/>
  <c r="BD17" i="207"/>
  <c r="BD136" i="208"/>
  <c r="BD148" i="209"/>
  <c r="BD132" i="210"/>
  <c r="BD313" i="210"/>
  <c r="BD481" i="210"/>
  <c r="BD382" i="211"/>
  <c r="BD454" i="212"/>
  <c r="BD451" i="213"/>
  <c r="BD135" i="213"/>
  <c r="BD137" i="213"/>
  <c r="BD488" i="218"/>
  <c r="BD472" i="218"/>
  <c r="BD416" i="219"/>
  <c r="BD84" i="219"/>
  <c r="BD432" i="220"/>
  <c r="BD350" i="220"/>
  <c r="BD516" i="221"/>
  <c r="BD41" i="221"/>
  <c r="BD173" i="222"/>
  <c r="BD241" i="223"/>
  <c r="BD23" i="223"/>
  <c r="BD280" i="224"/>
  <c r="BD217" i="215"/>
  <c r="BD255" i="220"/>
  <c r="BD136" i="205"/>
  <c r="BD408" i="207"/>
  <c r="BD415" i="208"/>
  <c r="BD182" i="208"/>
  <c r="BD397" i="209"/>
  <c r="BD69" i="210"/>
  <c r="BD104" i="210"/>
  <c r="BD133" i="210"/>
  <c r="BD75" i="212"/>
  <c r="BD372" i="212"/>
  <c r="BD345" i="213"/>
  <c r="BD337" i="214"/>
  <c r="BD16" i="214"/>
  <c r="BD196" i="215"/>
  <c r="BD446" i="215"/>
  <c r="BD51" i="215"/>
  <c r="BD360" i="216"/>
  <c r="BD117" i="217"/>
  <c r="BD17" i="217"/>
  <c r="BD514" i="218"/>
  <c r="BD269" i="218"/>
  <c r="BD99" i="218"/>
  <c r="BD75" i="219"/>
  <c r="BD324" i="221"/>
  <c r="BD160" i="221"/>
  <c r="BD137" i="221"/>
  <c r="BD426" i="222"/>
  <c r="BD393" i="223"/>
  <c r="BD228" i="224"/>
  <c r="BD482" i="210"/>
  <c r="BD63" i="207"/>
  <c r="BD271" i="207"/>
  <c r="BD251" i="207"/>
  <c r="BD238" i="208"/>
  <c r="BD199" i="208"/>
  <c r="BD420" i="209"/>
  <c r="BD345" i="210"/>
  <c r="BD155" i="210"/>
  <c r="BD375" i="210"/>
  <c r="BD19" i="210"/>
  <c r="BD84" i="211"/>
  <c r="BD149" i="211"/>
  <c r="BD221" i="214"/>
  <c r="BD71" i="214"/>
  <c r="BD512" i="215"/>
  <c r="BD347" i="216"/>
  <c r="BD44" i="216"/>
  <c r="BD497" i="217"/>
  <c r="BD391" i="218"/>
  <c r="BD201" i="219"/>
  <c r="BD24" i="220"/>
  <c r="BD494" i="220"/>
  <c r="BD71" i="220"/>
  <c r="BD386" i="221"/>
  <c r="BD384" i="221"/>
  <c r="BD39" i="221"/>
  <c r="BD26" i="221"/>
  <c r="BD238" i="222"/>
  <c r="BD489" i="222"/>
  <c r="BD87" i="223"/>
  <c r="BD107" i="223"/>
  <c r="BD452" i="223"/>
  <c r="BD342" i="224"/>
  <c r="BD343" i="207"/>
  <c r="BD37" i="208"/>
  <c r="BD497" i="208"/>
  <c r="BD335" i="208"/>
  <c r="BD336" i="212"/>
  <c r="BD445" i="212"/>
  <c r="BD414" i="213"/>
  <c r="BD19" i="213"/>
  <c r="BD107" i="213"/>
  <c r="BD344" i="214"/>
  <c r="BD33" i="214"/>
  <c r="BD509" i="215"/>
  <c r="BD339" i="215"/>
  <c r="BD57" i="215"/>
  <c r="BD99" i="217"/>
  <c r="BD149" i="217"/>
  <c r="BD448" i="218"/>
  <c r="BD335" i="219"/>
  <c r="BD285" i="219"/>
  <c r="BD149" i="219"/>
  <c r="BD405" i="219"/>
  <c r="BD275" i="221"/>
  <c r="BD288" i="221"/>
  <c r="BD449" i="222"/>
  <c r="BD88" i="222"/>
  <c r="BD143" i="222"/>
  <c r="BD33" i="223"/>
  <c r="BD90" i="224"/>
  <c r="BD88" i="210"/>
  <c r="BD301" i="210"/>
  <c r="BD26" i="205"/>
  <c r="BD156" i="208"/>
  <c r="BD379" i="209"/>
  <c r="BD496" i="209"/>
  <c r="BD423" i="209"/>
  <c r="BD145" i="210"/>
  <c r="BD477" i="212"/>
  <c r="BD285" i="212"/>
  <c r="BD415" i="213"/>
  <c r="BD78" i="214"/>
  <c r="BD92" i="216"/>
  <c r="BD361" i="218"/>
  <c r="BD480" i="218"/>
  <c r="BD357" i="220"/>
  <c r="BD291" i="222"/>
  <c r="BD81" i="223"/>
  <c r="BD286" i="224"/>
  <c r="BD472" i="224"/>
  <c r="BD126" i="210"/>
  <c r="BD330" i="211"/>
  <c r="BD399" i="212"/>
  <c r="BD58" i="213"/>
  <c r="BD401" i="214"/>
  <c r="BD172" i="214"/>
  <c r="BD473" i="214"/>
  <c r="BD319" i="216"/>
  <c r="BD175" i="216"/>
  <c r="BD36" i="216"/>
  <c r="BD365" i="217"/>
  <c r="BD319" i="218"/>
  <c r="BD422" i="218"/>
  <c r="BD386" i="218"/>
  <c r="BD117" i="219"/>
  <c r="BD142" i="220"/>
  <c r="BD168" i="220"/>
  <c r="BD262" i="221"/>
  <c r="BD83" i="222"/>
  <c r="BD397" i="222"/>
  <c r="BD462" i="207"/>
  <c r="BD122" i="207"/>
  <c r="BD139" i="207"/>
  <c r="BD418" i="208"/>
  <c r="BD91" i="208"/>
  <c r="BD123" i="210"/>
  <c r="BD433" i="210"/>
  <c r="BD263" i="212"/>
  <c r="BD202" i="212"/>
  <c r="BD121" i="213"/>
  <c r="BD422" i="214"/>
  <c r="BD480" i="214"/>
  <c r="BD166" i="215"/>
  <c r="BD23" i="215"/>
  <c r="BD464" i="218"/>
  <c r="BD381" i="219"/>
  <c r="BD423" i="219"/>
  <c r="BD388" i="220"/>
  <c r="BD186" i="221"/>
  <c r="BD186" i="222"/>
  <c r="BD182" i="222"/>
  <c r="BD243" i="222"/>
  <c r="BD220" i="223"/>
  <c r="BD148" i="223"/>
  <c r="BD315" i="223"/>
  <c r="BD284" i="223"/>
  <c r="BD500" i="223"/>
  <c r="BD37" i="223"/>
  <c r="BD140" i="205"/>
  <c r="BD428" i="207"/>
  <c r="BD252" i="208"/>
  <c r="BD290" i="208"/>
  <c r="BD493" i="211"/>
  <c r="BD391" i="213"/>
  <c r="BD124" i="215"/>
  <c r="BD443" i="217"/>
  <c r="BD203" i="217"/>
  <c r="BD174" i="218"/>
  <c r="BD311" i="218"/>
  <c r="BD108" i="218"/>
  <c r="BD444" i="218"/>
  <c r="BD65" i="219"/>
  <c r="BD244" i="219"/>
  <c r="BD148" i="220"/>
  <c r="BD488" i="221"/>
  <c r="BD85" i="222"/>
  <c r="BD78" i="222"/>
  <c r="BD503" i="223"/>
  <c r="BD200" i="214"/>
  <c r="BD19" i="218"/>
  <c r="BD150" i="219"/>
  <c r="BD375" i="220"/>
  <c r="BD284" i="219"/>
  <c r="BD196" i="221"/>
  <c r="BD90" i="211"/>
  <c r="BD185" i="212"/>
  <c r="BD27" i="213"/>
  <c r="BD72" i="214"/>
  <c r="BD209" i="214"/>
  <c r="BD231" i="216"/>
  <c r="BD85" i="221"/>
  <c r="BD466" i="221"/>
  <c r="BD90" i="221"/>
  <c r="BD432" i="221"/>
  <c r="BD510" i="223"/>
  <c r="BD374" i="224"/>
  <c r="BD167" i="218"/>
  <c r="BD174" i="220"/>
  <c r="BD141" i="220"/>
  <c r="BD393" i="221"/>
  <c r="BD101" i="221"/>
  <c r="BD236" i="222"/>
  <c r="BD211" i="222"/>
  <c r="BD420" i="222"/>
  <c r="BD258" i="218"/>
  <c r="BD324" i="218"/>
  <c r="BD201" i="218"/>
  <c r="BD486" i="219"/>
  <c r="BD295" i="219"/>
  <c r="BD358" i="219"/>
  <c r="BD295" i="220"/>
  <c r="BD189" i="220"/>
  <c r="BD141" i="221"/>
  <c r="BD491" i="221"/>
  <c r="BD401" i="221"/>
  <c r="BD227" i="221"/>
  <c r="BD93" i="221"/>
  <c r="BD460" i="222"/>
  <c r="BD111" i="222"/>
  <c r="BD309" i="222"/>
  <c r="BD325" i="222"/>
  <c r="BD280" i="223"/>
  <c r="BD219" i="223"/>
  <c r="BD34" i="223"/>
  <c r="BD137" i="223"/>
  <c r="BD229" i="224"/>
  <c r="BD423" i="220"/>
  <c r="BD125" i="222"/>
  <c r="BD18" i="218"/>
  <c r="BD184" i="218"/>
  <c r="BD513" i="218"/>
  <c r="BD47" i="218"/>
  <c r="BD434" i="220"/>
  <c r="BD98" i="220"/>
  <c r="BD213" i="221"/>
  <c r="BD327" i="223"/>
  <c r="BD34" i="218"/>
  <c r="BD435" i="219"/>
  <c r="BD349" i="221"/>
  <c r="BD204" i="223"/>
  <c r="BD26" i="207"/>
  <c r="BD187" i="207"/>
  <c r="BD507" i="207"/>
  <c r="BD57" i="208"/>
  <c r="BD187" i="208"/>
  <c r="BD492" i="208"/>
  <c r="BD418" i="209"/>
  <c r="BD394" i="209"/>
  <c r="BD246" i="209"/>
  <c r="BD20" i="210"/>
  <c r="BD202" i="210"/>
  <c r="BD53" i="211"/>
  <c r="BD421" i="211"/>
  <c r="BD424" i="212"/>
  <c r="BD264" i="212"/>
  <c r="BD241" i="213"/>
  <c r="BD271" i="214"/>
  <c r="BD103" i="214"/>
  <c r="BD212" i="214"/>
  <c r="BD358" i="215"/>
  <c r="BD426" i="215"/>
  <c r="BD461" i="212"/>
  <c r="BD38" i="214"/>
  <c r="BD483" i="217"/>
  <c r="BD180" i="219"/>
  <c r="BD26" i="219"/>
  <c r="BD82" i="220"/>
  <c r="BD257" i="221"/>
  <c r="BD397" i="223"/>
  <c r="BD106" i="223"/>
  <c r="BD114" i="223"/>
  <c r="BD365" i="223"/>
  <c r="BD61" i="224"/>
  <c r="BD440" i="224"/>
  <c r="BD222" i="220"/>
  <c r="BD359" i="205"/>
  <c r="BD301" i="222"/>
  <c r="BD78" i="216"/>
  <c r="BD127" i="216"/>
  <c r="BD292" i="216"/>
  <c r="BD102" i="217"/>
  <c r="BD324" i="217"/>
  <c r="BD102" i="218"/>
  <c r="BD220" i="218"/>
  <c r="BD23" i="218"/>
  <c r="BD160" i="218"/>
  <c r="BD58" i="218"/>
  <c r="BD143" i="219"/>
  <c r="BD456" i="219"/>
  <c r="BD134" i="219"/>
  <c r="BD97" i="219"/>
  <c r="BD312" i="219"/>
  <c r="BD518" i="219"/>
  <c r="BD464" i="219"/>
  <c r="BD388" i="219"/>
  <c r="BD298" i="219"/>
  <c r="BD57" i="219"/>
  <c r="BD199" i="219"/>
  <c r="BD256" i="220"/>
  <c r="BD473" i="220"/>
  <c r="BD517" i="220"/>
  <c r="BD292" i="220"/>
  <c r="BD50" i="221"/>
  <c r="BD501" i="221"/>
  <c r="BD221" i="221"/>
  <c r="BD171" i="221"/>
  <c r="BD56" i="221"/>
  <c r="BD354" i="221"/>
  <c r="BD457" i="221"/>
  <c r="BD478" i="221"/>
  <c r="BD17" i="221"/>
  <c r="BD182" i="221"/>
  <c r="BD194" i="221"/>
  <c r="BD250" i="221"/>
  <c r="BD280" i="222"/>
  <c r="BD347" i="222"/>
  <c r="BD95" i="222"/>
  <c r="BD180" i="222"/>
  <c r="BD47" i="222"/>
  <c r="BD25" i="222"/>
  <c r="BD443" i="222"/>
  <c r="BD353" i="222"/>
  <c r="BD271" i="222"/>
  <c r="BD199" i="222"/>
  <c r="BD131" i="222"/>
  <c r="BD33" i="222"/>
  <c r="BD133" i="223"/>
  <c r="BD307" i="223"/>
  <c r="BD414" i="223"/>
  <c r="BD165" i="223"/>
  <c r="BD348" i="223"/>
  <c r="BD423" i="223"/>
  <c r="BD432" i="223"/>
  <c r="BD363" i="223"/>
  <c r="BD36" i="223"/>
  <c r="BD108" i="223"/>
  <c r="BD95" i="223"/>
  <c r="BD489" i="223"/>
  <c r="BD237" i="223"/>
  <c r="BD337" i="224"/>
  <c r="BD467" i="224"/>
  <c r="BD174" i="224"/>
  <c r="BD154" i="224"/>
  <c r="BD227" i="224"/>
  <c r="BD417" i="224"/>
  <c r="BD307" i="224"/>
  <c r="BD333" i="224"/>
  <c r="BD450" i="224"/>
  <c r="BD165" i="224"/>
  <c r="BD69" i="224"/>
  <c r="BD514" i="224"/>
  <c r="BD30" i="224"/>
  <c r="BD379" i="224"/>
  <c r="BD120" i="224"/>
  <c r="BD495" i="224"/>
  <c r="BD247" i="224"/>
  <c r="BD480" i="224"/>
  <c r="BD230" i="224"/>
  <c r="BD365" i="224"/>
  <c r="BD78" i="224"/>
  <c r="BD192" i="224"/>
  <c r="BD490" i="224"/>
  <c r="BD112" i="222"/>
  <c r="BD90" i="222"/>
  <c r="BD321" i="222"/>
  <c r="BD105" i="223"/>
  <c r="BD70" i="223"/>
  <c r="BD88" i="223"/>
  <c r="BD38" i="224"/>
  <c r="BD302" i="224"/>
  <c r="BD491" i="222"/>
  <c r="BD424" i="222"/>
  <c r="BD56" i="219"/>
  <c r="BD469" i="220"/>
  <c r="BD192" i="221"/>
  <c r="BD501" i="223"/>
  <c r="BD61" i="223"/>
  <c r="BD14" i="224"/>
  <c r="BD460" i="224"/>
  <c r="BD222" i="224"/>
  <c r="BD166" i="222"/>
  <c r="BD213" i="224"/>
  <c r="BD121" i="224"/>
  <c r="BD349" i="224"/>
  <c r="BD179" i="224"/>
  <c r="BD352" i="224"/>
  <c r="BD485" i="224"/>
  <c r="BD49" i="219"/>
  <c r="BD476" i="222"/>
  <c r="BD89" i="224"/>
  <c r="BD254" i="218"/>
  <c r="BD184" i="219"/>
  <c r="BD207" i="220"/>
  <c r="BD425" i="220"/>
  <c r="BD342" i="220"/>
  <c r="BD74" i="220"/>
  <c r="BD26" i="220"/>
  <c r="BD357" i="221"/>
  <c r="BD285" i="221"/>
  <c r="BD437" i="219"/>
  <c r="BD178" i="219"/>
  <c r="BD208" i="219"/>
  <c r="BD378" i="220"/>
  <c r="BD83" i="220"/>
  <c r="BD387" i="221"/>
  <c r="BD100" i="221"/>
  <c r="BD135" i="223"/>
  <c r="BD63" i="223"/>
  <c r="BD38" i="223"/>
  <c r="BD156" i="223"/>
  <c r="BD358" i="223"/>
  <c r="BD308" i="223"/>
  <c r="BD329" i="224"/>
  <c r="BD310" i="224"/>
  <c r="BD58" i="224"/>
  <c r="BD218" i="224"/>
  <c r="BD80" i="218"/>
  <c r="BD388" i="218"/>
  <c r="BD212" i="218"/>
  <c r="BD336" i="219"/>
  <c r="BD366" i="219"/>
  <c r="BD94" i="219"/>
  <c r="BD494" i="222"/>
  <c r="BD246" i="222"/>
  <c r="BD287" i="222"/>
  <c r="BD281" i="222"/>
  <c r="BD152" i="222"/>
  <c r="BD422" i="222"/>
  <c r="BD371" i="222"/>
  <c r="BD292" i="223"/>
  <c r="BD313" i="224"/>
  <c r="BD519" i="224"/>
  <c r="BD468" i="224"/>
  <c r="BD32" i="218"/>
  <c r="BD196" i="219"/>
  <c r="BD133" i="219"/>
  <c r="BD244" i="220"/>
  <c r="BD20" i="221"/>
  <c r="BD365" i="221"/>
  <c r="BD356" i="222"/>
  <c r="BD490" i="223"/>
  <c r="BD196" i="224"/>
  <c r="BD179" i="219"/>
  <c r="BD54" i="220"/>
  <c r="BD475" i="220"/>
  <c r="BD144" i="222"/>
  <c r="BD319" i="222"/>
  <c r="BD496" i="222"/>
  <c r="BD44" i="222"/>
  <c r="BD350" i="223"/>
  <c r="BD103" i="223"/>
  <c r="BD397" i="224"/>
  <c r="BD367" i="218"/>
  <c r="BD449" i="218"/>
  <c r="BD122" i="219"/>
  <c r="BD230" i="219"/>
  <c r="BD13" i="220"/>
  <c r="BD464" i="220"/>
  <c r="BD284" i="221"/>
  <c r="BD442" i="222"/>
  <c r="BD241" i="222"/>
  <c r="BD348" i="222"/>
  <c r="BD389" i="223"/>
  <c r="BD73" i="223"/>
  <c r="BD64" i="223"/>
  <c r="BD222" i="223"/>
  <c r="BD225" i="218"/>
  <c r="BD126" i="219"/>
  <c r="BD353" i="220"/>
  <c r="BD517" i="221"/>
  <c r="BD322" i="222"/>
  <c r="BD98" i="223"/>
  <c r="BD467" i="223"/>
  <c r="BD27" i="224"/>
  <c r="BD500" i="224"/>
  <c r="BD142" i="224"/>
  <c r="BD23" i="220"/>
  <c r="BD214" i="218"/>
  <c r="BD380" i="218"/>
  <c r="BD406" i="220"/>
  <c r="BD442" i="220"/>
  <c r="BD118" i="220"/>
  <c r="BD343" i="221"/>
  <c r="BD209" i="222"/>
  <c r="BD388" i="222"/>
  <c r="BD284" i="222"/>
  <c r="BD318" i="222"/>
  <c r="BD337" i="222"/>
  <c r="BD236" i="223"/>
  <c r="BD17" i="223"/>
  <c r="BD58" i="223"/>
  <c r="BD367" i="223"/>
  <c r="BD139" i="223"/>
  <c r="BD210" i="224"/>
  <c r="BD201" i="224"/>
  <c r="BD497" i="218"/>
  <c r="BD211" i="219"/>
  <c r="BD421" i="219"/>
  <c r="BD362" i="219"/>
  <c r="BD267" i="220"/>
  <c r="BD312" i="220"/>
  <c r="BD489" i="221"/>
  <c r="BD13" i="222"/>
  <c r="BD409" i="222"/>
  <c r="BD485" i="223"/>
  <c r="BD323" i="223"/>
  <c r="BD505" i="223"/>
  <c r="BD102" i="224"/>
  <c r="BD314" i="224"/>
  <c r="BD182" i="205"/>
  <c r="BD278" i="211"/>
  <c r="BD404" i="222"/>
  <c r="BD384" i="209"/>
  <c r="BD328" i="224"/>
  <c r="BD42" i="208"/>
  <c r="BD160" i="224"/>
  <c r="BD515" i="209"/>
  <c r="BD420" i="211"/>
  <c r="BD449" i="211"/>
  <c r="BD362" i="211"/>
  <c r="BD152" i="212"/>
  <c r="BD424" i="213"/>
  <c r="BD384" i="217"/>
  <c r="BD489" i="208"/>
  <c r="BD464" i="216"/>
  <c r="BD160" i="209"/>
  <c r="BD411" i="209"/>
  <c r="BD172" i="210"/>
  <c r="BD315" i="211"/>
  <c r="BD69" i="212"/>
  <c r="BD148" i="212"/>
  <c r="BD128" i="212"/>
  <c r="BD114" i="215"/>
  <c r="BD109" i="215"/>
  <c r="BD81" i="215"/>
  <c r="BD293" i="215"/>
  <c r="BD478" i="216"/>
  <c r="BD450" i="216"/>
  <c r="BD253" i="216"/>
  <c r="BD500" i="216"/>
  <c r="BD462" i="215"/>
  <c r="BD211" i="217"/>
  <c r="BD301" i="217"/>
  <c r="BD353" i="217"/>
  <c r="BD52" i="224"/>
  <c r="BD128" i="224"/>
  <c r="BD343" i="208"/>
  <c r="BD308" i="209"/>
  <c r="BD398" i="209"/>
  <c r="BD331" i="211"/>
  <c r="BD165" i="211"/>
  <c r="BD102" i="212"/>
  <c r="BD355" i="214"/>
  <c r="BD34" i="215"/>
  <c r="BD222" i="216"/>
  <c r="BD476" i="218"/>
  <c r="BD135" i="218"/>
  <c r="BD363" i="219"/>
  <c r="BD428" i="219"/>
  <c r="BD441" i="220"/>
  <c r="BD269" i="220"/>
  <c r="BD308" i="221"/>
  <c r="BD391" i="221"/>
  <c r="BD306" i="221"/>
  <c r="BD78" i="221"/>
  <c r="BD160" i="222"/>
  <c r="BD338" i="223"/>
  <c r="BD352" i="223"/>
  <c r="BD491" i="223"/>
  <c r="BD360" i="223"/>
  <c r="BD208" i="223"/>
  <c r="BD509" i="223"/>
  <c r="BD190" i="223"/>
  <c r="BD366" i="224"/>
  <c r="BD506" i="224"/>
  <c r="BD136" i="211"/>
  <c r="BD506" i="211"/>
  <c r="BD313" i="213"/>
  <c r="BD220" i="216"/>
  <c r="BD454" i="216"/>
  <c r="BD220" i="217"/>
  <c r="BD329" i="217"/>
  <c r="BD101" i="218"/>
  <c r="BD250" i="219"/>
  <c r="BD55" i="220"/>
  <c r="BD322" i="223"/>
  <c r="BD253" i="223"/>
  <c r="BD19" i="223"/>
  <c r="BD412" i="223"/>
  <c r="BD271" i="223"/>
  <c r="BD469" i="224"/>
  <c r="BD126" i="224"/>
  <c r="BD60" i="224"/>
  <c r="BD449" i="224"/>
  <c r="BD319" i="224"/>
  <c r="BD310" i="212"/>
  <c r="BD149" i="212"/>
  <c r="BD515" i="213"/>
  <c r="BD34" i="214"/>
  <c r="BD53" i="216"/>
  <c r="BD370" i="216"/>
  <c r="BD433" i="217"/>
  <c r="BD162" i="219"/>
  <c r="BD473" i="221"/>
  <c r="BD496" i="221"/>
  <c r="BD98" i="221"/>
  <c r="BD218" i="221"/>
  <c r="BD473" i="222"/>
  <c r="BD57" i="222"/>
  <c r="BD31" i="222"/>
  <c r="BD326" i="223"/>
  <c r="BD92" i="223"/>
  <c r="BD192" i="214"/>
  <c r="BD350" i="216"/>
  <c r="BD143" i="217"/>
  <c r="BD304" i="217"/>
  <c r="BD155" i="221"/>
  <c r="BD435" i="224"/>
  <c r="BD488" i="212"/>
  <c r="BD319" i="213"/>
  <c r="BD257" i="213"/>
  <c r="BD63" i="213"/>
  <c r="BD237" i="216"/>
  <c r="BD401" i="217"/>
  <c r="BD131" i="218"/>
  <c r="BD172" i="219"/>
  <c r="BD67" i="219"/>
  <c r="BD152" i="219"/>
  <c r="BD285" i="220"/>
  <c r="BD321" i="220"/>
  <c r="BD162" i="221"/>
  <c r="BD208" i="222"/>
  <c r="BD50" i="222"/>
  <c r="BD508" i="222"/>
  <c r="BD362" i="223"/>
  <c r="BD150" i="223"/>
  <c r="BD35" i="223"/>
  <c r="BD43" i="224"/>
  <c r="BD375" i="224"/>
  <c r="BD456" i="224"/>
  <c r="BD82" i="213"/>
  <c r="BD95" i="214"/>
  <c r="BD519" i="218"/>
  <c r="BD39" i="219"/>
  <c r="BD493" i="219"/>
  <c r="BD160" i="219"/>
  <c r="BD329" i="219"/>
  <c r="BD135" i="221"/>
  <c r="BD445" i="221"/>
  <c r="BD230" i="222"/>
  <c r="BD474" i="222"/>
  <c r="BD373" i="222"/>
  <c r="BD359" i="222"/>
  <c r="BD285" i="222"/>
  <c r="BD48" i="223"/>
  <c r="BD125" i="223"/>
  <c r="BD143" i="224"/>
  <c r="BD447" i="224"/>
  <c r="BD296" i="214"/>
  <c r="BD256" i="218"/>
  <c r="BD133" i="218"/>
  <c r="BD411" i="218"/>
  <c r="BD231" i="218"/>
  <c r="BD23" i="219"/>
  <c r="BD200" i="219"/>
  <c r="BD325" i="219"/>
  <c r="BD369" i="220"/>
  <c r="BD229" i="221"/>
  <c r="BD331" i="222"/>
  <c r="BD243" i="223"/>
  <c r="BD200" i="223"/>
  <c r="BD91" i="224"/>
  <c r="BD451" i="224"/>
  <c r="BD134" i="224"/>
  <c r="BD246" i="224"/>
  <c r="BD270" i="224"/>
  <c r="BD364" i="224"/>
  <c r="BD102" i="213"/>
  <c r="BD457" i="214"/>
  <c r="BD503" i="214"/>
  <c r="BD228" i="216"/>
  <c r="BD345" i="217"/>
  <c r="BD51" i="219"/>
  <c r="BD480" i="221"/>
  <c r="BD328" i="222"/>
  <c r="BD162" i="223"/>
  <c r="BD140" i="223"/>
  <c r="BD477" i="223"/>
  <c r="BD240" i="223"/>
  <c r="BD41" i="223"/>
  <c r="BD178" i="223"/>
  <c r="BD520" i="224"/>
  <c r="BD367" i="221"/>
  <c r="BD437" i="223"/>
  <c r="BD37" i="212"/>
  <c r="BD501" i="213"/>
  <c r="BD14" i="214"/>
  <c r="BD163" i="217"/>
  <c r="BD281" i="218"/>
  <c r="BD346" i="218"/>
  <c r="BD387" i="220"/>
  <c r="BD195" i="222"/>
  <c r="BD383" i="222"/>
  <c r="BD158" i="223"/>
  <c r="BD272" i="223"/>
  <c r="BD218" i="223"/>
  <c r="BD171" i="224"/>
  <c r="BD431" i="205"/>
  <c r="BD210" i="205"/>
  <c r="BD51" i="209"/>
  <c r="BD115" i="209"/>
  <c r="BD492" i="209"/>
  <c r="BD243" i="210"/>
  <c r="BD125" i="210"/>
  <c r="BD193" i="211"/>
  <c r="BD336" i="211"/>
  <c r="BD428" i="211"/>
  <c r="BD268" i="211"/>
  <c r="BD190" i="211"/>
  <c r="BD452" i="212"/>
  <c r="BD44" i="212"/>
  <c r="BD41" i="214"/>
  <c r="BD126" i="214"/>
  <c r="BD286" i="215"/>
  <c r="BD203" i="215"/>
  <c r="BD27" i="215"/>
  <c r="BD428" i="215"/>
  <c r="BD145" i="216"/>
  <c r="BD316" i="216"/>
  <c r="BD260" i="217"/>
  <c r="BD367" i="217"/>
  <c r="BD342" i="217"/>
  <c r="BD269" i="217"/>
  <c r="BD516" i="217"/>
  <c r="BD478" i="217"/>
  <c r="BD49" i="208"/>
  <c r="BD162" i="213"/>
  <c r="BD144" i="213"/>
  <c r="BD308" i="214"/>
  <c r="BD356" i="214"/>
  <c r="BD480" i="215"/>
  <c r="BD458" i="215"/>
  <c r="BD463" i="215"/>
  <c r="BD21" i="216"/>
  <c r="BD353" i="216"/>
  <c r="BD250" i="216"/>
  <c r="BD191" i="217"/>
  <c r="BD313" i="217"/>
  <c r="BD238" i="217"/>
  <c r="BD32" i="217"/>
  <c r="BD211" i="208"/>
  <c r="BD196" i="211"/>
  <c r="BD159" i="211"/>
  <c r="BD190" i="212"/>
  <c r="BD165" i="215"/>
  <c r="BD360" i="215"/>
  <c r="BD273" i="215"/>
  <c r="BD72" i="216"/>
  <c r="BD499" i="216"/>
  <c r="BD420" i="217"/>
  <c r="BD46" i="207"/>
  <c r="BD379" i="207"/>
  <c r="BD461" i="214"/>
  <c r="BD468" i="216"/>
  <c r="BD187" i="216"/>
  <c r="BD328" i="216"/>
  <c r="BD136" i="217"/>
  <c r="BD257" i="217"/>
  <c r="BD518" i="217"/>
  <c r="BD272" i="205"/>
  <c r="BD174" i="207"/>
  <c r="BD192" i="212"/>
  <c r="BD36" i="212"/>
  <c r="BD17" i="213"/>
  <c r="BD468" i="213"/>
  <c r="BD311" i="214"/>
  <c r="BD90" i="214"/>
  <c r="BD336" i="215"/>
  <c r="BD495" i="216"/>
  <c r="BD165" i="216"/>
  <c r="BD254" i="217"/>
  <c r="BD439" i="217"/>
  <c r="BD138" i="217"/>
  <c r="BD331" i="224"/>
  <c r="BD92" i="213"/>
  <c r="BD242" i="215"/>
  <c r="BD359" i="215"/>
  <c r="BD18" i="215"/>
  <c r="BD224" i="215"/>
  <c r="BD384" i="215"/>
  <c r="BD83" i="216"/>
  <c r="BD230" i="216"/>
  <c r="BD168" i="216"/>
  <c r="BD485" i="217"/>
  <c r="BD387" i="211"/>
  <c r="BD240" i="212"/>
  <c r="BD238" i="212"/>
  <c r="BD360" i="212"/>
  <c r="BD75" i="213"/>
  <c r="BD92" i="215"/>
  <c r="BD320" i="215"/>
  <c r="BD115" i="216"/>
  <c r="BD268" i="216"/>
  <c r="BD346" i="217"/>
  <c r="BD103" i="217"/>
  <c r="BD282" i="217"/>
  <c r="BD338" i="217"/>
  <c r="BD357" i="216"/>
  <c r="BD417" i="217"/>
  <c r="BD207" i="217"/>
  <c r="BD25" i="211"/>
  <c r="BD178" i="211"/>
  <c r="BD311" i="211"/>
  <c r="BD325" i="212"/>
  <c r="BD498" i="214"/>
  <c r="BD491" i="214"/>
  <c r="BD310" i="215"/>
  <c r="BD261" i="215"/>
  <c r="BD117" i="215"/>
  <c r="BD55" i="216"/>
  <c r="BD205" i="216"/>
  <c r="BD41" i="217"/>
  <c r="BD236" i="217"/>
  <c r="BD172" i="217"/>
  <c r="BD438" i="211"/>
  <c r="BD431" i="211"/>
  <c r="BD241" i="211"/>
  <c r="BD205" i="211"/>
  <c r="BD408" i="212"/>
  <c r="BD458" i="213"/>
  <c r="BD297" i="214"/>
  <c r="BD123" i="214"/>
  <c r="BD219" i="217"/>
  <c r="BD299" i="217"/>
  <c r="BD27" i="217"/>
  <c r="BD276" i="217"/>
  <c r="BD111" i="205"/>
  <c r="BD373" i="205"/>
  <c r="BD457" i="207"/>
  <c r="BD471" i="207"/>
  <c r="BD182" i="207"/>
  <c r="BD212" i="208"/>
  <c r="BD108" i="208"/>
  <c r="BD411" i="208"/>
  <c r="BD389" i="208"/>
  <c r="BD307" i="209"/>
  <c r="BD133" i="209"/>
  <c r="BD316" i="209"/>
  <c r="BD49" i="209"/>
  <c r="BD269" i="209"/>
  <c r="BD14" i="209"/>
  <c r="BD156" i="209"/>
  <c r="BD253" i="210"/>
  <c r="BD224" i="210"/>
  <c r="BD29" i="211"/>
  <c r="BD27" i="211"/>
  <c r="BD463" i="211"/>
  <c r="BD297" i="212"/>
  <c r="BD330" i="212"/>
  <c r="BD287" i="212"/>
  <c r="BD358" i="213"/>
  <c r="BD342" i="213"/>
  <c r="BD42" i="213"/>
  <c r="BD478" i="213"/>
  <c r="BD162" i="214"/>
  <c r="BD298" i="214"/>
  <c r="BD291" i="214"/>
  <c r="BD138" i="214"/>
  <c r="BD495" i="215"/>
  <c r="BD265" i="215"/>
  <c r="BD236" i="215"/>
  <c r="BD479" i="216"/>
  <c r="BD429" i="216"/>
  <c r="BD332" i="216"/>
  <c r="BD458" i="216"/>
  <c r="BD216" i="216"/>
  <c r="BD481" i="216"/>
  <c r="BD413" i="217"/>
  <c r="BD252" i="217"/>
  <c r="BD61" i="217"/>
  <c r="BD437" i="217"/>
  <c r="BD179" i="217"/>
  <c r="BD37" i="217"/>
  <c r="BD85" i="218"/>
  <c r="BD217" i="220"/>
  <c r="BB8" i="221"/>
  <c r="BB2" i="221" s="1"/>
  <c r="AX28" i="2" s="1"/>
  <c r="BD58" i="221"/>
  <c r="BD60" i="221"/>
  <c r="BD71" i="221"/>
  <c r="BD404" i="221"/>
  <c r="BD187" i="221"/>
  <c r="BD84" i="221"/>
  <c r="BD219" i="222"/>
  <c r="BD418" i="222"/>
  <c r="BD136" i="222"/>
  <c r="BD239" i="222"/>
  <c r="BD464" i="222"/>
  <c r="BD497" i="222"/>
  <c r="BD365" i="222"/>
  <c r="BD122" i="222"/>
  <c r="BD175" i="222"/>
  <c r="BB8" i="223"/>
  <c r="BB2" i="223" s="1"/>
  <c r="AX30" i="2" s="1"/>
  <c r="BD122" i="223"/>
  <c r="BD109" i="223"/>
  <c r="BD466" i="223"/>
  <c r="BD275" i="223"/>
  <c r="BD53" i="223"/>
  <c r="BD341" i="223"/>
  <c r="BD166" i="223"/>
  <c r="BB8" i="224"/>
  <c r="BB2" i="224" s="1"/>
  <c r="AX31" i="2" s="1"/>
  <c r="BD298" i="224"/>
  <c r="BD492" i="224"/>
  <c r="BD303" i="224"/>
  <c r="BD104" i="224"/>
  <c r="BD156" i="224"/>
  <c r="BD48" i="205"/>
  <c r="BD494" i="208"/>
  <c r="BD24" i="210"/>
  <c r="BD42" i="217"/>
  <c r="BD157" i="219"/>
  <c r="BD396" i="220"/>
  <c r="BD338" i="221"/>
  <c r="BD394" i="222"/>
  <c r="BD264" i="222"/>
  <c r="BD291" i="223"/>
  <c r="BD502" i="224"/>
  <c r="BD70" i="224"/>
  <c r="BD189" i="224"/>
  <c r="BD389" i="217"/>
  <c r="BD459" i="217"/>
  <c r="BD307" i="208"/>
  <c r="BD418" i="211"/>
  <c r="BD51" i="212"/>
  <c r="BD290" i="214"/>
  <c r="BD377" i="215"/>
  <c r="BD48" i="216"/>
  <c r="BD339" i="216"/>
  <c r="BD400" i="220"/>
  <c r="BD43" i="221"/>
  <c r="BD439" i="223"/>
  <c r="BD85" i="224"/>
  <c r="BD376" i="224"/>
  <c r="BD251" i="224"/>
  <c r="BD457" i="224"/>
  <c r="BD286" i="214"/>
  <c r="BD257" i="215"/>
  <c r="BD364" i="216"/>
  <c r="BD154" i="216"/>
  <c r="BD205" i="217"/>
  <c r="BD227" i="218"/>
  <c r="BD92" i="218"/>
  <c r="BD357" i="218"/>
  <c r="BD185" i="220"/>
  <c r="BD485" i="221"/>
  <c r="BD425" i="221"/>
  <c r="BD455" i="222"/>
  <c r="BD434" i="222"/>
  <c r="BD107" i="222"/>
  <c r="BD408" i="223"/>
  <c r="BD407" i="223"/>
  <c r="BD314" i="223"/>
  <c r="BD149" i="224"/>
  <c r="BD67" i="213"/>
  <c r="BD386" i="214"/>
  <c r="BD424" i="214"/>
  <c r="BD311" i="216"/>
  <c r="BD161" i="218"/>
  <c r="BD514" i="219"/>
  <c r="BD65" i="220"/>
  <c r="BD354" i="220"/>
  <c r="BD337" i="221"/>
  <c r="BD67" i="221"/>
  <c r="BD498" i="222"/>
  <c r="BD478" i="222"/>
  <c r="BD331" i="223"/>
  <c r="BD275" i="224"/>
  <c r="BD105" i="217"/>
  <c r="BD324" i="220"/>
  <c r="BD407" i="221"/>
  <c r="BD65" i="221"/>
  <c r="BD24" i="222"/>
  <c r="BD357" i="222"/>
  <c r="BD305" i="222"/>
  <c r="BD392" i="222"/>
  <c r="BD416" i="223"/>
  <c r="BD75" i="223"/>
  <c r="BD247" i="223"/>
  <c r="BD31" i="210"/>
  <c r="BD323" i="211"/>
  <c r="BD331" i="217"/>
  <c r="BD187" i="217"/>
  <c r="BD361" i="219"/>
  <c r="BD270" i="221"/>
  <c r="BD392" i="221"/>
  <c r="BD468" i="222"/>
  <c r="BD396" i="223"/>
  <c r="BD391" i="224"/>
  <c r="BD437" i="224"/>
  <c r="BD484" i="224"/>
  <c r="BD159" i="224"/>
  <c r="BD412" i="209"/>
  <c r="BD400" i="209"/>
  <c r="BD456" i="212"/>
  <c r="BD226" i="213"/>
  <c r="BD39" i="216"/>
  <c r="BD506" i="216"/>
  <c r="BD27" i="216"/>
  <c r="BD189" i="216"/>
  <c r="BD380" i="217"/>
  <c r="BD437" i="218"/>
  <c r="BD313" i="221"/>
  <c r="BD505" i="222"/>
  <c r="BD462" i="223"/>
  <c r="BD315" i="224"/>
  <c r="BD508" i="212"/>
  <c r="BD31" i="213"/>
  <c r="BD247" i="213"/>
  <c r="BD235" i="214"/>
  <c r="BD361" i="214"/>
  <c r="BD387" i="214"/>
  <c r="BD171" i="217"/>
  <c r="BD199" i="217"/>
  <c r="BD50" i="217"/>
  <c r="BD190" i="218"/>
  <c r="BD107" i="219"/>
  <c r="BD440" i="220"/>
  <c r="BD242" i="220"/>
  <c r="BD67" i="220"/>
  <c r="BD126" i="220"/>
  <c r="BD379" i="221"/>
  <c r="BD397" i="221"/>
  <c r="BD518" i="222"/>
  <c r="BD240" i="224"/>
  <c r="BD152" i="224"/>
  <c r="BD153" i="219"/>
  <c r="BD123" i="222"/>
  <c r="BD199" i="223"/>
  <c r="BD47" i="224"/>
  <c r="BD282" i="224"/>
  <c r="BD462" i="224"/>
  <c r="BD456" i="221"/>
  <c r="BD153" i="221"/>
  <c r="BD517" i="222"/>
  <c r="BD188" i="222"/>
  <c r="BD124" i="223"/>
  <c r="BD149" i="223"/>
  <c r="BD392" i="224"/>
  <c r="BD296" i="221"/>
  <c r="BD37" i="221"/>
  <c r="BD492" i="222"/>
  <c r="BD488" i="222"/>
  <c r="BD376" i="222"/>
  <c r="BD65" i="224"/>
  <c r="BD136" i="224"/>
  <c r="BD258" i="219"/>
  <c r="BD360" i="221"/>
  <c r="BD363" i="222"/>
  <c r="BD475" i="222"/>
  <c r="BD460" i="219"/>
  <c r="BD21" i="221"/>
  <c r="BD188" i="221"/>
  <c r="BD58" i="222"/>
  <c r="BD341" i="222"/>
  <c r="BD40" i="223"/>
  <c r="BD235" i="223"/>
  <c r="BD27" i="223"/>
  <c r="BD373" i="224"/>
  <c r="BD430" i="216"/>
  <c r="BD437" i="222"/>
  <c r="BD297" i="222"/>
  <c r="BD310" i="222"/>
  <c r="BD211" i="223"/>
  <c r="BD415" i="224"/>
  <c r="BD118" i="224"/>
  <c r="BD51" i="224"/>
  <c r="BD342" i="219"/>
  <c r="BD308" i="222"/>
  <c r="BD187" i="223"/>
  <c r="BD349" i="223"/>
  <c r="BD106" i="221"/>
  <c r="BD145" i="223"/>
  <c r="BD24" i="224"/>
  <c r="BD41" i="224"/>
  <c r="BD268" i="224"/>
  <c r="BD186" i="223"/>
  <c r="BD44" i="224"/>
  <c r="BD506" i="222"/>
  <c r="BD127" i="222"/>
  <c r="BD371" i="223"/>
  <c r="BD194" i="223"/>
  <c r="BD482" i="224"/>
  <c r="BD462" i="219"/>
  <c r="BD35" i="221"/>
  <c r="BD508" i="205"/>
  <c r="BD514" i="205"/>
  <c r="BD200" i="208"/>
  <c r="BD159" i="210"/>
  <c r="BD407" i="212"/>
  <c r="BD414" i="212"/>
  <c r="BD335" i="212"/>
  <c r="BD425" i="216"/>
  <c r="BD14" i="216"/>
  <c r="BD118" i="216"/>
  <c r="BD174" i="217"/>
  <c r="BD173" i="217"/>
  <c r="BD88" i="218"/>
  <c r="BD389" i="218"/>
  <c r="BD354" i="219"/>
  <c r="BD397" i="220"/>
  <c r="BD192" i="220"/>
  <c r="BD463" i="221"/>
  <c r="BD36" i="221"/>
  <c r="BD166" i="221"/>
  <c r="BD66" i="224"/>
  <c r="BD166" i="207"/>
  <c r="BD323" i="207"/>
  <c r="BD336" i="208"/>
  <c r="BD296" i="217"/>
  <c r="BD199" i="218"/>
  <c r="BD381" i="218"/>
  <c r="BD216" i="218"/>
  <c r="BD139" i="218"/>
  <c r="BD384" i="219"/>
  <c r="BD235" i="219"/>
  <c r="BD481" i="220"/>
  <c r="BD110" i="220"/>
  <c r="BD73" i="220"/>
  <c r="BD292" i="224"/>
  <c r="BD471" i="224"/>
  <c r="BD432" i="224"/>
  <c r="BD310" i="210"/>
  <c r="BD416" i="211"/>
  <c r="BD114" i="213"/>
  <c r="BD116" i="213"/>
  <c r="BD132" i="213"/>
  <c r="BD170" i="214"/>
  <c r="BD499" i="215"/>
  <c r="BD191" i="215"/>
  <c r="BD50" i="215"/>
  <c r="BD262" i="216"/>
  <c r="BD305" i="218"/>
  <c r="BD278" i="219"/>
  <c r="BD434" i="219"/>
  <c r="BD429" i="220"/>
  <c r="BD58" i="220"/>
  <c r="BD464" i="224"/>
  <c r="BD404" i="207"/>
  <c r="BD13" i="208"/>
  <c r="BD98" i="208"/>
  <c r="BD92" i="208"/>
  <c r="BD93" i="208"/>
  <c r="BD434" i="211"/>
  <c r="BD103" i="213"/>
  <c r="BD20" i="214"/>
  <c r="BD477" i="214"/>
  <c r="BD318" i="214"/>
  <c r="BD93" i="214"/>
  <c r="BD116" i="217"/>
  <c r="BD274" i="217"/>
  <c r="BD413" i="218"/>
  <c r="BD253" i="219"/>
  <c r="BD174" i="219"/>
  <c r="BD223" i="221"/>
  <c r="BD111" i="224"/>
  <c r="BD248" i="224"/>
  <c r="BD378" i="224"/>
  <c r="BD27" i="210"/>
  <c r="BD486" i="210"/>
  <c r="BD123" i="213"/>
  <c r="BD361" i="213"/>
  <c r="BD370" i="214"/>
  <c r="BD397" i="214"/>
  <c r="BD480" i="217"/>
  <c r="BD356" i="218"/>
  <c r="BD397" i="218"/>
  <c r="BD476" i="220"/>
  <c r="BD167" i="220"/>
  <c r="BD362" i="221"/>
  <c r="BD126" i="221"/>
  <c r="BD25" i="223"/>
  <c r="BD195" i="224"/>
  <c r="BD170" i="224"/>
  <c r="BD416" i="224"/>
  <c r="BD186" i="209"/>
  <c r="BD514" i="212"/>
  <c r="BD52" i="213"/>
  <c r="BD517" i="214"/>
  <c r="BD302" i="218"/>
  <c r="BD335" i="218"/>
  <c r="BD270" i="219"/>
  <c r="BD210" i="219"/>
  <c r="BD14" i="219"/>
  <c r="BD414" i="220"/>
  <c r="BD370" i="220"/>
  <c r="BD416" i="221"/>
  <c r="BD74" i="221"/>
  <c r="BD197" i="221"/>
  <c r="BD339" i="224"/>
  <c r="BD369" i="212"/>
  <c r="BD499" i="217"/>
  <c r="BD43" i="217"/>
  <c r="BD30" i="218"/>
  <c r="BD451" i="218"/>
  <c r="BD478" i="219"/>
  <c r="BD490" i="222"/>
  <c r="BD258" i="224"/>
  <c r="BD359" i="224"/>
  <c r="BD446" i="224"/>
  <c r="BD208" i="224"/>
  <c r="BD196" i="207"/>
  <c r="BD18" i="208"/>
  <c r="BD409" i="210"/>
  <c r="BD515" i="210"/>
  <c r="BD418" i="212"/>
  <c r="BD212" i="217"/>
  <c r="BD501" i="218"/>
  <c r="BD376" i="218"/>
  <c r="BD187" i="218"/>
  <c r="BD420" i="218"/>
  <c r="BD13" i="218"/>
  <c r="BD353" i="219"/>
  <c r="BD152" i="220"/>
  <c r="BD361" i="220"/>
  <c r="BD208" i="220"/>
  <c r="BD214" i="220"/>
  <c r="BD18" i="220"/>
  <c r="BD185" i="221"/>
  <c r="BD255" i="224"/>
  <c r="BD263" i="207"/>
  <c r="BD381" i="207"/>
  <c r="BD152" i="207"/>
  <c r="BD398" i="208"/>
  <c r="BD133" i="213"/>
  <c r="BD98" i="215"/>
  <c r="BD66" i="216"/>
  <c r="BD297" i="218"/>
  <c r="BD22" i="219"/>
  <c r="BD240" i="219"/>
  <c r="BD59" i="219"/>
  <c r="BD213" i="219"/>
  <c r="BD438" i="220"/>
  <c r="BD114" i="221"/>
  <c r="BD205" i="221"/>
  <c r="BD395" i="221"/>
  <c r="BD276" i="207"/>
  <c r="BD36" i="217"/>
  <c r="BD404" i="218"/>
  <c r="BD57" i="218"/>
  <c r="BD328" i="218"/>
  <c r="BD118" i="219"/>
  <c r="BD395" i="219"/>
  <c r="BD15" i="224"/>
  <c r="BD304" i="224"/>
  <c r="BD498" i="224"/>
  <c r="BD328" i="207"/>
  <c r="BD234" i="207"/>
  <c r="BD194" i="216"/>
  <c r="BD393" i="220"/>
  <c r="BD184" i="221"/>
  <c r="BD82" i="221"/>
  <c r="BD389" i="221"/>
  <c r="BD429" i="222"/>
  <c r="BD82" i="222"/>
  <c r="BD369" i="223"/>
  <c r="BD51" i="223"/>
  <c r="BD305" i="224"/>
  <c r="BD326" i="224"/>
  <c r="BD146" i="224"/>
  <c r="BD281" i="224"/>
  <c r="BD424" i="224"/>
  <c r="BD148" i="224"/>
  <c r="BD265" i="224"/>
  <c r="BD510" i="224"/>
  <c r="BD356" i="224"/>
  <c r="BD296" i="224"/>
  <c r="BD381" i="224"/>
  <c r="BD32" i="224"/>
  <c r="BD405" i="224"/>
  <c r="BD151" i="224"/>
  <c r="BD481" i="224"/>
  <c r="BD122" i="224"/>
  <c r="BD109" i="224"/>
  <c r="BD384" i="224"/>
  <c r="BD401" i="224"/>
  <c r="BD348" i="224"/>
  <c r="BD200" i="215"/>
  <c r="BD47" i="221"/>
  <c r="BD347" i="221"/>
  <c r="BD482" i="222"/>
  <c r="BD84" i="223"/>
  <c r="BD234" i="223"/>
  <c r="BD23" i="224"/>
  <c r="BD22" i="224"/>
  <c r="BD225" i="224"/>
  <c r="BD112" i="224"/>
  <c r="BD445" i="224"/>
  <c r="BD312" i="224"/>
  <c r="BD338" i="224"/>
  <c r="BD272" i="224"/>
  <c r="BD114" i="224"/>
  <c r="BD273" i="224"/>
  <c r="BD513" i="224"/>
  <c r="BD34" i="224"/>
  <c r="BD454" i="224"/>
  <c r="BD423" i="224"/>
  <c r="BD442" i="224"/>
  <c r="BD117" i="224"/>
  <c r="BD214" i="224"/>
  <c r="BD400" i="224"/>
  <c r="BD123" i="224"/>
  <c r="BD290" i="224"/>
  <c r="BD406" i="224"/>
  <c r="BD168" i="219"/>
  <c r="BD310" i="221"/>
  <c r="BD68" i="222"/>
  <c r="BD440" i="223"/>
  <c r="BD59" i="224"/>
  <c r="BD233" i="224"/>
  <c r="BD35" i="224"/>
  <c r="BD177" i="224"/>
  <c r="BD426" i="224"/>
  <c r="BD238" i="224"/>
  <c r="BD257" i="224"/>
  <c r="BD360" i="224"/>
  <c r="BD409" i="224"/>
  <c r="BD264" i="224"/>
  <c r="BD92" i="224"/>
  <c r="BD252" i="224"/>
  <c r="BD323" i="224"/>
  <c r="BD382" i="224"/>
  <c r="BD55" i="224"/>
  <c r="BD124" i="224"/>
  <c r="BD77" i="224"/>
  <c r="BD86" i="224"/>
  <c r="BD116" i="224"/>
  <c r="BD407" i="224"/>
  <c r="BD495" i="219"/>
  <c r="BD133" i="220"/>
  <c r="BD241" i="220"/>
  <c r="BD415" i="220"/>
  <c r="BD357" i="224"/>
  <c r="BD135" i="224"/>
  <c r="BD155" i="224"/>
  <c r="BD341" i="224"/>
  <c r="BD425" i="224"/>
  <c r="BD269" i="224"/>
  <c r="BD444" i="224"/>
  <c r="BD325" i="224"/>
  <c r="BD137" i="224"/>
  <c r="BD430" i="224"/>
  <c r="BD87" i="224"/>
  <c r="BD512" i="224"/>
  <c r="BD33" i="224"/>
  <c r="BD459" i="224"/>
  <c r="BD131" i="224"/>
  <c r="BD224" i="224"/>
  <c r="BD46" i="224"/>
  <c r="BD82" i="224"/>
  <c r="BD403" i="224"/>
  <c r="BD263" i="224"/>
  <c r="BD488" i="224"/>
  <c r="BD377" i="224"/>
  <c r="BD259" i="224"/>
  <c r="BD322" i="224"/>
  <c r="BD224" i="214"/>
  <c r="BD65" i="218"/>
  <c r="BD309" i="220"/>
  <c r="BD210" i="220"/>
  <c r="BD251" i="220"/>
  <c r="BD388" i="221"/>
  <c r="BD189" i="222"/>
  <c r="BD430" i="223"/>
  <c r="BD259" i="223"/>
  <c r="BD361" i="224"/>
  <c r="BD127" i="224"/>
  <c r="BD138" i="224"/>
  <c r="BD163" i="224"/>
  <c r="BD301" i="224"/>
  <c r="BD193" i="224"/>
  <c r="BD479" i="224"/>
  <c r="BD383" i="224"/>
  <c r="BD199" i="224"/>
  <c r="BD178" i="224"/>
  <c r="BD475" i="224"/>
  <c r="BD26" i="224"/>
  <c r="BD267" i="224"/>
  <c r="BD207" i="224"/>
  <c r="BD332" i="224"/>
  <c r="BD25" i="224"/>
  <c r="BD36" i="224"/>
  <c r="BD169" i="224"/>
  <c r="BD413" i="224"/>
  <c r="BD39" i="224"/>
  <c r="BD101" i="224"/>
  <c r="BD220" i="224"/>
  <c r="BD434" i="224"/>
  <c r="BD362" i="224"/>
  <c r="BD184" i="224"/>
  <c r="BD242" i="224"/>
  <c r="BD486" i="224"/>
  <c r="BD285" i="224"/>
  <c r="BD64" i="224"/>
  <c r="BD166" i="224"/>
  <c r="BD278" i="224"/>
  <c r="BD396" i="224"/>
  <c r="BD463" i="224"/>
  <c r="BD167" i="224"/>
  <c r="BD129" i="224"/>
  <c r="BD67" i="224"/>
  <c r="BD19" i="224"/>
  <c r="BD106" i="224"/>
  <c r="BD174" i="214"/>
  <c r="BD78" i="219"/>
  <c r="BD57" i="224"/>
  <c r="BD496" i="224"/>
  <c r="BD287" i="224"/>
  <c r="BD245" i="224"/>
  <c r="BD516" i="224"/>
  <c r="BD80" i="224"/>
  <c r="BD53" i="224"/>
  <c r="BD172" i="224"/>
  <c r="BD452" i="224"/>
  <c r="BD157" i="224"/>
  <c r="BD483" i="224"/>
  <c r="BD408" i="224"/>
  <c r="BD389" i="224"/>
  <c r="BD477" i="224"/>
  <c r="BD489" i="224"/>
  <c r="BD209" i="224"/>
  <c r="BD393" i="224"/>
  <c r="BD517" i="224"/>
  <c r="BD54" i="224"/>
  <c r="BD139" i="224"/>
  <c r="BD303" i="216"/>
  <c r="BD175" i="217"/>
  <c r="BD248" i="218"/>
  <c r="BD103" i="224"/>
  <c r="BD355" i="224"/>
  <c r="BD76" i="224"/>
  <c r="BD48" i="224"/>
  <c r="BD254" i="224"/>
  <c r="BD49" i="224"/>
  <c r="BD461" i="224"/>
  <c r="BD309" i="224"/>
  <c r="BD140" i="224"/>
  <c r="BD274" i="224"/>
  <c r="BD354" i="224"/>
  <c r="BD180" i="224"/>
  <c r="BD370" i="224"/>
  <c r="BD388" i="224"/>
  <c r="BD284" i="224"/>
  <c r="BD443" i="224"/>
  <c r="BD372" i="224"/>
  <c r="BD410" i="224"/>
  <c r="BD244" i="224"/>
  <c r="BD18" i="224"/>
  <c r="BD158" i="224"/>
  <c r="BD466" i="224"/>
  <c r="BD458" i="224"/>
  <c r="BD36" i="219"/>
  <c r="BD86" i="221"/>
  <c r="BD214" i="222"/>
  <c r="BD39" i="222"/>
  <c r="BD476" i="223"/>
  <c r="BD301" i="223"/>
  <c r="BD450" i="223"/>
  <c r="BD206" i="223"/>
  <c r="BD316" i="224"/>
  <c r="BD168" i="224"/>
  <c r="BD311" i="224"/>
  <c r="BD501" i="224"/>
  <c r="BD17" i="224"/>
  <c r="BD324" i="224"/>
  <c r="BD206" i="224"/>
  <c r="BD261" i="224"/>
  <c r="BD16" i="224"/>
  <c r="BD399" i="224"/>
  <c r="BD188" i="224"/>
  <c r="BD465" i="224"/>
  <c r="BD243" i="224"/>
  <c r="BD176" i="224"/>
  <c r="BD175" i="224"/>
  <c r="BD141" i="224"/>
  <c r="BD327" i="224"/>
  <c r="BD344" i="224"/>
  <c r="BD99" i="224"/>
  <c r="BD474" i="224"/>
  <c r="BD183" i="224"/>
  <c r="BD173" i="224"/>
  <c r="BD95" i="224"/>
  <c r="BD33" i="220"/>
  <c r="BD205" i="223"/>
  <c r="BD88" i="224"/>
  <c r="BD197" i="224"/>
  <c r="BD83" i="224"/>
  <c r="BD308" i="224"/>
  <c r="BD190" i="224"/>
  <c r="BD294" i="224"/>
  <c r="BD182" i="224"/>
  <c r="BD291" i="224"/>
  <c r="BD98" i="224"/>
  <c r="BD105" i="224"/>
  <c r="BD12" i="224"/>
  <c r="AZ8" i="224"/>
  <c r="AZ2" i="224" s="1"/>
  <c r="BD353" i="224"/>
  <c r="BD226" i="224"/>
  <c r="BD439" i="224"/>
  <c r="BD161" i="224"/>
  <c r="BD234" i="224"/>
  <c r="BD371" i="224"/>
  <c r="BD93" i="224"/>
  <c r="BD73" i="224"/>
  <c r="BD318" i="224"/>
  <c r="BD119" i="224"/>
  <c r="BD380" i="224"/>
  <c r="BD306" i="224"/>
  <c r="BD145" i="224"/>
  <c r="BD110" i="224"/>
  <c r="BD85" i="220"/>
  <c r="BD287" i="220"/>
  <c r="BD213" i="222"/>
  <c r="BD192" i="222"/>
  <c r="BD119" i="222"/>
  <c r="BD335" i="223"/>
  <c r="BD354" i="223"/>
  <c r="BD350" i="224"/>
  <c r="BD72" i="224"/>
  <c r="BD21" i="224"/>
  <c r="BD205" i="224"/>
  <c r="BD473" i="224"/>
  <c r="BD200" i="224"/>
  <c r="BD194" i="224"/>
  <c r="BD367" i="224"/>
  <c r="BD369" i="224"/>
  <c r="BD31" i="224"/>
  <c r="BD185" i="224"/>
  <c r="BD276" i="224"/>
  <c r="BD144" i="224"/>
  <c r="BD320" i="224"/>
  <c r="BD81" i="224"/>
  <c r="BD219" i="224"/>
  <c r="BD13" i="224"/>
  <c r="BD347" i="224"/>
  <c r="BD223" i="224"/>
  <c r="BD386" i="224"/>
  <c r="BD71" i="224"/>
  <c r="BD431" i="224"/>
  <c r="BD518" i="224"/>
  <c r="BD212" i="224"/>
  <c r="BD414" i="224"/>
  <c r="BD216" i="224"/>
  <c r="BD493" i="224"/>
  <c r="BD37" i="224"/>
  <c r="BD448" i="205"/>
  <c r="BD174" i="210"/>
  <c r="BD496" i="210"/>
  <c r="BD41" i="210"/>
  <c r="BD464" i="211"/>
  <c r="BD127" i="212"/>
  <c r="BD234" i="213"/>
  <c r="BD177" i="213"/>
  <c r="BD136" i="213"/>
  <c r="BD148" i="215"/>
  <c r="BD180" i="216"/>
  <c r="BD383" i="217"/>
  <c r="BD516" i="220"/>
  <c r="BD363" i="221"/>
  <c r="BD293" i="222"/>
  <c r="BD207" i="223"/>
  <c r="BD268" i="223"/>
  <c r="BD371" i="215"/>
  <c r="BD167" i="216"/>
  <c r="BD437" i="216"/>
  <c r="BD125" i="217"/>
  <c r="BD20" i="217"/>
  <c r="BD464" i="217"/>
  <c r="BD472" i="219"/>
  <c r="BD227" i="220"/>
  <c r="BD272" i="221"/>
  <c r="BD246" i="221"/>
  <c r="BD447" i="221"/>
  <c r="BD132" i="221"/>
  <c r="BD465" i="223"/>
  <c r="BD216" i="223"/>
  <c r="BD138" i="216"/>
  <c r="BD278" i="217"/>
  <c r="BD267" i="217"/>
  <c r="BD267" i="218"/>
  <c r="BD171" i="218"/>
  <c r="BD157" i="218"/>
  <c r="BD298" i="220"/>
  <c r="BD174" i="221"/>
  <c r="BD390" i="222"/>
  <c r="BD218" i="222"/>
  <c r="BD519" i="222"/>
  <c r="BD446" i="216"/>
  <c r="BD98" i="216"/>
  <c r="BD499" i="218"/>
  <c r="BD518" i="218"/>
  <c r="BD399" i="219"/>
  <c r="BD382" i="219"/>
  <c r="BD464" i="221"/>
  <c r="BD204" i="221"/>
  <c r="BD187" i="222"/>
  <c r="BD486" i="216"/>
  <c r="BD277" i="216"/>
  <c r="BD440" i="216"/>
  <c r="BD81" i="217"/>
  <c r="BD152" i="218"/>
  <c r="BD449" i="219"/>
  <c r="BD115" i="219"/>
  <c r="BD296" i="219"/>
  <c r="BD297" i="220"/>
  <c r="BD157" i="220"/>
  <c r="BD267" i="221"/>
  <c r="BD454" i="221"/>
  <c r="BD243" i="221"/>
  <c r="BD423" i="217"/>
  <c r="BD24" i="218"/>
  <c r="BD365" i="219"/>
  <c r="BD406" i="219"/>
  <c r="BD231" i="219"/>
  <c r="BD473" i="219"/>
  <c r="BD299" i="222"/>
  <c r="BD345" i="223"/>
  <c r="BD230" i="223"/>
  <c r="BD121" i="216"/>
  <c r="BD38" i="216"/>
  <c r="BD392" i="217"/>
  <c r="BD165" i="217"/>
  <c r="BD510" i="218"/>
  <c r="BD268" i="219"/>
  <c r="BD109" i="220"/>
  <c r="BD511" i="222"/>
  <c r="BD401" i="223"/>
  <c r="BD15" i="223"/>
  <c r="BD119" i="223"/>
  <c r="BD176" i="214"/>
  <c r="BD170" i="217"/>
  <c r="BD455" i="217"/>
  <c r="BD297" i="217"/>
  <c r="BD282" i="218"/>
  <c r="BD236" i="219"/>
  <c r="BD92" i="220"/>
  <c r="BD242" i="221"/>
  <c r="BD95" i="221"/>
  <c r="BD255" i="222"/>
  <c r="BD83" i="223"/>
  <c r="BD160" i="223"/>
  <c r="BD461" i="223"/>
  <c r="BD74" i="223"/>
  <c r="BD223" i="223"/>
  <c r="BD321" i="223"/>
  <c r="BD22" i="223"/>
  <c r="BD449" i="223"/>
  <c r="BD318" i="223"/>
  <c r="BD186" i="216"/>
  <c r="BD427" i="218"/>
  <c r="BD149" i="218"/>
  <c r="BD244" i="218"/>
  <c r="BD330" i="219"/>
  <c r="BD154" i="220"/>
  <c r="BD509" i="221"/>
  <c r="BD216" i="221"/>
  <c r="BD423" i="221"/>
  <c r="BD254" i="222"/>
  <c r="BD297" i="216"/>
  <c r="BD52" i="217"/>
  <c r="BD458" i="217"/>
  <c r="BD394" i="218"/>
  <c r="BD140" i="221"/>
  <c r="BD54" i="223"/>
  <c r="BD391" i="217"/>
  <c r="BD186" i="220"/>
  <c r="BD54" i="221"/>
  <c r="BD245" i="221"/>
  <c r="BD254" i="221"/>
  <c r="BD362" i="222"/>
  <c r="BD135" i="222"/>
  <c r="BD495" i="222"/>
  <c r="BD32" i="222"/>
  <c r="BD15" i="222"/>
  <c r="BD354" i="222"/>
  <c r="BD452" i="222"/>
  <c r="BD475" i="223"/>
  <c r="BD469" i="223"/>
  <c r="BD290" i="223"/>
  <c r="BD29" i="223"/>
  <c r="BD209" i="223"/>
  <c r="BD155" i="223"/>
  <c r="BD347" i="223"/>
  <c r="BD14" i="223"/>
  <c r="BD273" i="223"/>
  <c r="BD281" i="223"/>
  <c r="BD221" i="223"/>
  <c r="BD142" i="223"/>
  <c r="BD267" i="223"/>
  <c r="BD506" i="223"/>
  <c r="BD18" i="223"/>
  <c r="BD201" i="223"/>
  <c r="BD333" i="223"/>
  <c r="BD82" i="223"/>
  <c r="BD163" i="223"/>
  <c r="BD515" i="223"/>
  <c r="BD121" i="223"/>
  <c r="BD173" i="223"/>
  <c r="BD459" i="223"/>
  <c r="BD274" i="223"/>
  <c r="BD179" i="223"/>
  <c r="BD326" i="218"/>
  <c r="BD199" i="221"/>
  <c r="BD250" i="222"/>
  <c r="BD174" i="222"/>
  <c r="BD263" i="222"/>
  <c r="BD501" i="222"/>
  <c r="BD310" i="223"/>
  <c r="BD157" i="223"/>
  <c r="BD256" i="223"/>
  <c r="BD337" i="223"/>
  <c r="BD129" i="223"/>
  <c r="BD305" i="223"/>
  <c r="BD276" i="223"/>
  <c r="BD517" i="223"/>
  <c r="BD495" i="223"/>
  <c r="BD101" i="223"/>
  <c r="BD117" i="223"/>
  <c r="BD380" i="223"/>
  <c r="BD429" i="223"/>
  <c r="BD518" i="223"/>
  <c r="BD394" i="223"/>
  <c r="BD376" i="223"/>
  <c r="BD141" i="223"/>
  <c r="BD120" i="223"/>
  <c r="BD24" i="221"/>
  <c r="BD151" i="222"/>
  <c r="BD102" i="222"/>
  <c r="BD210" i="223"/>
  <c r="BD224" i="223"/>
  <c r="BD468" i="223"/>
  <c r="BD409" i="223"/>
  <c r="BD378" i="223"/>
  <c r="BD411" i="223"/>
  <c r="BD55" i="223"/>
  <c r="BD257" i="223"/>
  <c r="BD217" i="223"/>
  <c r="BD138" i="223"/>
  <c r="BD72" i="223"/>
  <c r="BD279" i="223"/>
  <c r="BD502" i="223"/>
  <c r="BD191" i="223"/>
  <c r="BD512" i="223"/>
  <c r="BD511" i="223"/>
  <c r="BD227" i="223"/>
  <c r="BD418" i="223"/>
  <c r="BD115" i="223"/>
  <c r="BD260" i="223"/>
  <c r="BD171" i="223"/>
  <c r="BD100" i="223"/>
  <c r="BD91" i="223"/>
  <c r="BD332" i="223"/>
  <c r="BD426" i="223"/>
  <c r="BD142" i="221"/>
  <c r="BD268" i="221"/>
  <c r="BD375" i="222"/>
  <c r="BD480" i="223"/>
  <c r="BD151" i="223"/>
  <c r="BD16" i="223"/>
  <c r="BD183" i="223"/>
  <c r="BD493" i="223"/>
  <c r="BD182" i="223"/>
  <c r="BD20" i="223"/>
  <c r="BD319" i="223"/>
  <c r="BD433" i="223"/>
  <c r="BD49" i="223"/>
  <c r="BD384" i="223"/>
  <c r="BD313" i="223"/>
  <c r="BD86" i="223"/>
  <c r="BD225" i="223"/>
  <c r="BD355" i="223"/>
  <c r="BD85" i="223"/>
  <c r="BD294" i="223"/>
  <c r="BD421" i="223"/>
  <c r="BD197" i="223"/>
  <c r="BD386" i="223"/>
  <c r="BD285" i="223"/>
  <c r="BD236" i="221"/>
  <c r="BD213" i="223"/>
  <c r="BD370" i="223"/>
  <c r="BD392" i="223"/>
  <c r="BD474" i="223"/>
  <c r="BD102" i="223"/>
  <c r="BD455" i="223"/>
  <c r="BD99" i="223"/>
  <c r="BD404" i="223"/>
  <c r="BD320" i="223"/>
  <c r="BD282" i="223"/>
  <c r="BD59" i="223"/>
  <c r="BD214" i="223"/>
  <c r="BD482" i="223"/>
  <c r="BD295" i="223"/>
  <c r="BD195" i="223"/>
  <c r="BD353" i="223"/>
  <c r="BD472" i="223"/>
  <c r="BD39" i="223"/>
  <c r="BD422" i="223"/>
  <c r="BD174" i="223"/>
  <c r="BD127" i="223"/>
  <c r="BD80" i="223"/>
  <c r="BD286" i="223"/>
  <c r="BD417" i="223"/>
  <c r="BD405" i="223"/>
  <c r="BD420" i="223"/>
  <c r="BD304" i="223"/>
  <c r="BD46" i="223"/>
  <c r="BD47" i="223"/>
  <c r="BD324" i="223"/>
  <c r="BD170" i="223"/>
  <c r="BD325" i="223"/>
  <c r="BD66" i="223"/>
  <c r="BD262" i="223"/>
  <c r="BD31" i="223"/>
  <c r="BD306" i="223"/>
  <c r="BD463" i="223"/>
  <c r="BD451" i="223"/>
  <c r="BD346" i="223"/>
  <c r="BD69" i="223"/>
  <c r="BD255" i="223"/>
  <c r="BD438" i="223"/>
  <c r="BD330" i="223"/>
  <c r="BD152" i="223"/>
  <c r="BD444" i="223"/>
  <c r="BD486" i="223"/>
  <c r="BD193" i="223"/>
  <c r="BD298" i="223"/>
  <c r="BD13" i="223"/>
  <c r="BD97" i="223"/>
  <c r="BD373" i="223"/>
  <c r="BD42" i="223"/>
  <c r="BD26" i="223"/>
  <c r="BD391" i="223"/>
  <c r="BD188" i="223"/>
  <c r="BD484" i="223"/>
  <c r="BD143" i="223"/>
  <c r="BD457" i="223"/>
  <c r="BD270" i="223"/>
  <c r="BD427" i="223"/>
  <c r="BD312" i="223"/>
  <c r="BD519" i="223"/>
  <c r="BD192" i="223"/>
  <c r="BD24" i="223"/>
  <c r="BD270" i="222"/>
  <c r="BD60" i="223"/>
  <c r="BD226" i="223"/>
  <c r="BD50" i="223"/>
  <c r="BD254" i="223"/>
  <c r="BD356" i="223"/>
  <c r="BD136" i="223"/>
  <c r="BD289" i="223"/>
  <c r="BD212" i="223"/>
  <c r="BD446" i="223"/>
  <c r="BD71" i="223"/>
  <c r="BD494" i="223"/>
  <c r="BD460" i="223"/>
  <c r="BD398" i="223"/>
  <c r="BD507" i="223"/>
  <c r="BD228" i="223"/>
  <c r="BD343" i="223"/>
  <c r="BD65" i="223"/>
  <c r="BD377" i="223"/>
  <c r="BD110" i="223"/>
  <c r="BD177" i="223"/>
  <c r="BD374" i="223"/>
  <c r="BD375" i="223"/>
  <c r="BD93" i="223"/>
  <c r="BD146" i="223"/>
  <c r="BD251" i="223"/>
  <c r="BD176" i="223"/>
  <c r="BD67" i="223"/>
  <c r="BD167" i="223"/>
  <c r="BD112" i="223"/>
  <c r="BD399" i="223"/>
  <c r="BD454" i="223"/>
  <c r="BD76" i="223"/>
  <c r="BD12" i="223"/>
  <c r="AZ8" i="223"/>
  <c r="AZ2" i="223" s="1"/>
  <c r="BD370" i="221"/>
  <c r="BD153" i="222"/>
  <c r="BD503" i="222"/>
  <c r="BD201" i="222"/>
  <c r="BD138" i="222"/>
  <c r="BD444" i="222"/>
  <c r="BD447" i="223"/>
  <c r="BD32" i="223"/>
  <c r="BD342" i="223"/>
  <c r="BD258" i="223"/>
  <c r="BD483" i="223"/>
  <c r="BD169" i="223"/>
  <c r="BD89" i="223"/>
  <c r="BD387" i="223"/>
  <c r="BD288" i="223"/>
  <c r="BD316" i="223"/>
  <c r="BD168" i="223"/>
  <c r="BD68" i="223"/>
  <c r="BD516" i="223"/>
  <c r="BD456" i="223"/>
  <c r="BD246" i="223"/>
  <c r="BD245" i="223"/>
  <c r="BD442" i="223"/>
  <c r="BD309" i="223"/>
  <c r="BD299" i="223"/>
  <c r="BD261" i="223"/>
  <c r="BD435" i="223"/>
  <c r="BD56" i="223"/>
  <c r="BD112" i="221"/>
  <c r="BD259" i="221"/>
  <c r="BD150" i="222"/>
  <c r="BD196" i="223"/>
  <c r="BD514" i="223"/>
  <c r="BD250" i="223"/>
  <c r="BD57" i="223"/>
  <c r="BD116" i="223"/>
  <c r="BD263" i="223"/>
  <c r="BD242" i="223"/>
  <c r="BD508" i="223"/>
  <c r="BD293" i="223"/>
  <c r="BD388" i="223"/>
  <c r="BD520" i="223"/>
  <c r="BD90" i="223"/>
  <c r="BD94" i="223"/>
  <c r="BD413" i="223"/>
  <c r="BD44" i="223"/>
  <c r="BD513" i="223"/>
  <c r="BD296" i="223"/>
  <c r="BD128" i="223"/>
  <c r="BD252" i="223"/>
  <c r="BD359" i="223"/>
  <c r="BD77" i="223"/>
  <c r="BD111" i="223"/>
  <c r="BD383" i="223"/>
  <c r="BD159" i="223"/>
  <c r="BD445" i="223"/>
  <c r="BD278" i="223"/>
  <c r="BD104" i="223"/>
  <c r="BD434" i="223"/>
  <c r="BD43" i="223"/>
  <c r="BD344" i="220"/>
  <c r="BD424" i="220"/>
  <c r="BD427" i="221"/>
  <c r="BD415" i="221"/>
  <c r="BD146" i="221"/>
  <c r="BD202" i="213"/>
  <c r="BD356" i="213"/>
  <c r="BD428" i="213"/>
  <c r="BD237" i="214"/>
  <c r="BD129" i="216"/>
  <c r="BD418" i="219"/>
  <c r="BD218" i="219"/>
  <c r="BD51" i="220"/>
  <c r="BD505" i="221"/>
  <c r="BD251" i="221"/>
  <c r="BD42" i="221"/>
  <c r="BD75" i="221"/>
  <c r="BD488" i="213"/>
  <c r="BD167" i="217"/>
  <c r="BD15" i="218"/>
  <c r="BD154" i="219"/>
  <c r="BD116" i="219"/>
  <c r="BD508" i="219"/>
  <c r="BD155" i="220"/>
  <c r="BD222" i="221"/>
  <c r="BD212" i="221"/>
  <c r="BD377" i="221"/>
  <c r="BD225" i="221"/>
  <c r="BD311" i="221"/>
  <c r="BD154" i="221"/>
  <c r="BD193" i="222"/>
  <c r="BD421" i="222"/>
  <c r="BD37" i="216"/>
  <c r="BD451" i="216"/>
  <c r="BD111" i="217"/>
  <c r="BD25" i="219"/>
  <c r="BD442" i="221"/>
  <c r="BD394" i="213"/>
  <c r="BD231" i="213"/>
  <c r="BD392" i="213"/>
  <c r="BD355" i="213"/>
  <c r="BD476" i="214"/>
  <c r="BD226" i="217"/>
  <c r="BD47" i="217"/>
  <c r="BD451" i="220"/>
  <c r="BD426" i="221"/>
  <c r="BD295" i="221"/>
  <c r="BD500" i="221"/>
  <c r="BD161" i="222"/>
  <c r="BD68" i="213"/>
  <c r="BD341" i="214"/>
  <c r="BD202" i="216"/>
  <c r="BD25" i="216"/>
  <c r="BD48" i="217"/>
  <c r="BD505" i="217"/>
  <c r="BD410" i="219"/>
  <c r="BD27" i="219"/>
  <c r="BD356" i="220"/>
  <c r="BD191" i="220"/>
  <c r="BD307" i="222"/>
  <c r="BD366" i="222"/>
  <c r="BD116" i="218"/>
  <c r="BD156" i="218"/>
  <c r="BD456" i="218"/>
  <c r="BD322" i="219"/>
  <c r="BD40" i="219"/>
  <c r="BD34" i="220"/>
  <c r="BD202" i="220"/>
  <c r="BD27" i="221"/>
  <c r="BD446" i="221"/>
  <c r="BD168" i="222"/>
  <c r="BD284" i="214"/>
  <c r="BD313" i="214"/>
  <c r="BD372" i="215"/>
  <c r="BD281" i="215"/>
  <c r="BD202" i="218"/>
  <c r="BD63" i="220"/>
  <c r="BD233" i="221"/>
  <c r="BD73" i="222"/>
  <c r="BD35" i="220"/>
  <c r="BD329" i="222"/>
  <c r="BD514" i="222"/>
  <c r="BD104" i="222"/>
  <c r="BD382" i="222"/>
  <c r="BD441" i="222"/>
  <c r="BD458" i="222"/>
  <c r="BD265" i="222"/>
  <c r="BD158" i="222"/>
  <c r="BD197" i="222"/>
  <c r="BD370" i="222"/>
  <c r="BD306" i="222"/>
  <c r="BD480" i="222"/>
  <c r="BD290" i="222"/>
  <c r="BD179" i="222"/>
  <c r="BD346" i="222"/>
  <c r="BD338" i="222"/>
  <c r="BD41" i="222"/>
  <c r="BD37" i="222"/>
  <c r="BD183" i="222"/>
  <c r="BD484" i="222"/>
  <c r="BD469" i="222"/>
  <c r="BD339" i="222"/>
  <c r="BD335" i="222"/>
  <c r="BD311" i="222"/>
  <c r="BB8" i="222"/>
  <c r="BB2" i="222" s="1"/>
  <c r="AX29" i="2" s="1"/>
  <c r="BD172" i="222"/>
  <c r="BD447" i="222"/>
  <c r="BD439" i="222"/>
  <c r="BD51" i="222"/>
  <c r="BD237" i="222"/>
  <c r="BD296" i="222"/>
  <c r="BD513" i="222"/>
  <c r="BD417" i="222"/>
  <c r="BD381" i="222"/>
  <c r="BD157" i="222"/>
  <c r="BD20" i="222"/>
  <c r="BD327" i="222"/>
  <c r="BD29" i="222"/>
  <c r="BD114" i="222"/>
  <c r="BD343" i="222"/>
  <c r="BD205" i="222"/>
  <c r="BD313" i="222"/>
  <c r="BD515" i="222"/>
  <c r="BD288" i="222"/>
  <c r="BD500" i="222"/>
  <c r="BD162" i="222"/>
  <c r="BD154" i="222"/>
  <c r="BD326" i="222"/>
  <c r="BD159" i="222"/>
  <c r="BD395" i="222"/>
  <c r="BD312" i="222"/>
  <c r="BD399" i="222"/>
  <c r="BD512" i="222"/>
  <c r="BD400" i="222"/>
  <c r="BD240" i="222"/>
  <c r="BD106" i="222"/>
  <c r="BD423" i="222"/>
  <c r="BD97" i="222"/>
  <c r="BD18" i="222"/>
  <c r="BD330" i="222"/>
  <c r="BD446" i="222"/>
  <c r="BD316" i="222"/>
  <c r="BD471" i="222"/>
  <c r="BD217" i="222"/>
  <c r="BD438" i="222"/>
  <c r="BD38" i="222"/>
  <c r="BD407" i="222"/>
  <c r="BD34" i="222"/>
  <c r="BD42" i="222"/>
  <c r="BD86" i="222"/>
  <c r="BD276" i="222"/>
  <c r="BD116" i="222"/>
  <c r="BD387" i="222"/>
  <c r="BD118" i="222"/>
  <c r="BD190" i="222"/>
  <c r="BD120" i="222"/>
  <c r="BD261" i="222"/>
  <c r="BD336" i="222"/>
  <c r="BD203" i="222"/>
  <c r="BD413" i="222"/>
  <c r="BD445" i="222"/>
  <c r="BD80" i="222"/>
  <c r="BD84" i="222"/>
  <c r="BD22" i="222"/>
  <c r="BD27" i="222"/>
  <c r="BD81" i="222"/>
  <c r="BD332" i="222"/>
  <c r="BD457" i="222"/>
  <c r="BD507" i="222"/>
  <c r="BD428" i="222"/>
  <c r="BD314" i="222"/>
  <c r="BD412" i="222"/>
  <c r="BD324" i="222"/>
  <c r="BD477" i="222"/>
  <c r="BD233" i="222"/>
  <c r="BD155" i="222"/>
  <c r="BD258" i="222"/>
  <c r="BD117" i="222"/>
  <c r="BD145" i="222"/>
  <c r="BD163" i="222"/>
  <c r="BD128" i="222"/>
  <c r="BD414" i="222"/>
  <c r="BD456" i="222"/>
  <c r="BD355" i="222"/>
  <c r="BD99" i="222"/>
  <c r="AZ8" i="222"/>
  <c r="AZ2" i="222" s="1"/>
  <c r="BD12" i="222"/>
  <c r="BD242" i="222"/>
  <c r="BD53" i="222"/>
  <c r="BD408" i="222"/>
  <c r="BD349" i="222"/>
  <c r="BD483" i="222"/>
  <c r="BD411" i="222"/>
  <c r="BD36" i="222"/>
  <c r="BD352" i="222"/>
  <c r="BD225" i="222"/>
  <c r="BD212" i="222"/>
  <c r="BD364" i="222"/>
  <c r="BD493" i="222"/>
  <c r="BD105" i="222"/>
  <c r="BD463" i="222"/>
  <c r="BD416" i="222"/>
  <c r="BD405" i="222"/>
  <c r="BD169" i="222"/>
  <c r="BD389" i="222"/>
  <c r="BD72" i="222"/>
  <c r="BD65" i="222"/>
  <c r="BD63" i="222"/>
  <c r="BD237" i="221"/>
  <c r="BD278" i="221"/>
  <c r="BD461" i="222"/>
  <c r="BD60" i="222"/>
  <c r="BD430" i="222"/>
  <c r="BD139" i="222"/>
  <c r="BD450" i="222"/>
  <c r="BD358" i="222"/>
  <c r="BD298" i="222"/>
  <c r="BD89" i="222"/>
  <c r="BD391" i="222"/>
  <c r="BD440" i="222"/>
  <c r="BD302" i="222"/>
  <c r="BD378" i="222"/>
  <c r="BD379" i="222"/>
  <c r="BD292" i="222"/>
  <c r="BD384" i="222"/>
  <c r="BD75" i="222"/>
  <c r="BD272" i="222"/>
  <c r="BD257" i="222"/>
  <c r="BD282" i="222"/>
  <c r="BD137" i="222"/>
  <c r="BD64" i="222"/>
  <c r="BD148" i="222"/>
  <c r="BD372" i="219"/>
  <c r="BD108" i="222"/>
  <c r="BD204" i="222"/>
  <c r="BD279" i="222"/>
  <c r="BD247" i="222"/>
  <c r="BD367" i="222"/>
  <c r="BD479" i="222"/>
  <c r="BD133" i="222"/>
  <c r="BD320" i="222"/>
  <c r="BD260" i="222"/>
  <c r="BD109" i="222"/>
  <c r="BD403" i="222"/>
  <c r="BD196" i="222"/>
  <c r="BD386" i="222"/>
  <c r="BD269" i="222"/>
  <c r="BD303" i="222"/>
  <c r="BD231" i="222"/>
  <c r="BD380" i="222"/>
  <c r="BD275" i="222"/>
  <c r="BD226" i="222"/>
  <c r="BD101" i="222"/>
  <c r="BD273" i="222"/>
  <c r="BD433" i="222"/>
  <c r="BD344" i="222"/>
  <c r="BD115" i="222"/>
  <c r="BD26" i="222"/>
  <c r="BD48" i="222"/>
  <c r="BD69" i="222"/>
  <c r="BD110" i="221"/>
  <c r="BD253" i="222"/>
  <c r="BD289" i="222"/>
  <c r="BD406" i="222"/>
  <c r="BD415" i="222"/>
  <c r="BD229" i="222"/>
  <c r="BD396" i="222"/>
  <c r="BD178" i="222"/>
  <c r="BD142" i="222"/>
  <c r="BD451" i="222"/>
  <c r="BD221" i="222"/>
  <c r="BD340" i="222"/>
  <c r="BD345" i="222"/>
  <c r="BD210" i="222"/>
  <c r="BD43" i="222"/>
  <c r="BD61" i="222"/>
  <c r="BD251" i="222"/>
  <c r="BD401" i="222"/>
  <c r="BD94" i="222"/>
  <c r="BD216" i="222"/>
  <c r="BD223" i="222"/>
  <c r="BD431" i="222"/>
  <c r="BD425" i="222"/>
  <c r="BD49" i="222"/>
  <c r="BD46" i="222"/>
  <c r="BD165" i="222"/>
  <c r="BD19" i="222"/>
  <c r="BD97" i="221"/>
  <c r="BD167" i="222"/>
  <c r="BD432" i="222"/>
  <c r="BD93" i="222"/>
  <c r="BD374" i="222"/>
  <c r="BD294" i="222"/>
  <c r="BD466" i="222"/>
  <c r="BD91" i="222"/>
  <c r="BD333" i="222"/>
  <c r="BD206" i="222"/>
  <c r="BD295" i="222"/>
  <c r="BD74" i="222"/>
  <c r="BD207" i="222"/>
  <c r="BD100" i="222"/>
  <c r="BD462" i="222"/>
  <c r="BD126" i="222"/>
  <c r="BD342" i="222"/>
  <c r="BD520" i="222"/>
  <c r="BD200" i="222"/>
  <c r="BD472" i="222"/>
  <c r="BD377" i="222"/>
  <c r="BD56" i="222"/>
  <c r="BD52" i="222"/>
  <c r="BD256" i="222"/>
  <c r="BD490" i="221"/>
  <c r="BD510" i="222"/>
  <c r="BD361" i="222"/>
  <c r="BD87" i="222"/>
  <c r="BD185" i="222"/>
  <c r="BD17" i="222"/>
  <c r="BD21" i="222"/>
  <c r="BD70" i="222"/>
  <c r="BD244" i="222"/>
  <c r="BD259" i="222"/>
  <c r="BD245" i="222"/>
  <c r="BD35" i="222"/>
  <c r="BD176" i="222"/>
  <c r="BD16" i="222"/>
  <c r="BD268" i="222"/>
  <c r="BD502" i="222"/>
  <c r="BD224" i="222"/>
  <c r="BD141" i="222"/>
  <c r="BD14" i="222"/>
  <c r="BD67" i="222"/>
  <c r="BD183" i="215"/>
  <c r="BD427" i="216"/>
  <c r="BD307" i="216"/>
  <c r="BD171" i="220"/>
  <c r="BD193" i="215"/>
  <c r="BD354" i="217"/>
  <c r="BD439" i="221"/>
  <c r="BD138" i="221"/>
  <c r="BD145" i="221"/>
  <c r="BD437" i="221"/>
  <c r="BD139" i="209"/>
  <c r="BD151" i="216"/>
  <c r="BD452" i="218"/>
  <c r="BD209" i="217"/>
  <c r="BD288" i="218"/>
  <c r="BD217" i="218"/>
  <c r="BD331" i="219"/>
  <c r="BD400" i="221"/>
  <c r="BD437" i="215"/>
  <c r="BD358" i="217"/>
  <c r="BD405" i="218"/>
  <c r="BD507" i="219"/>
  <c r="BD392" i="220"/>
  <c r="BD117" i="220"/>
  <c r="BD179" i="221"/>
  <c r="BD519" i="221"/>
  <c r="BD277" i="214"/>
  <c r="BD102" i="215"/>
  <c r="BD294" i="216"/>
  <c r="BD320" i="216"/>
  <c r="BD378" i="221"/>
  <c r="BD261" i="221"/>
  <c r="BD13" i="221"/>
  <c r="BD70" i="215"/>
  <c r="BD265" i="216"/>
  <c r="BD359" i="218"/>
  <c r="BD54" i="218"/>
  <c r="BD270" i="220"/>
  <c r="BD412" i="221"/>
  <c r="BD169" i="210"/>
  <c r="BD74" i="210"/>
  <c r="BD341" i="213"/>
  <c r="BD455" i="216"/>
  <c r="BD426" i="217"/>
  <c r="BD431" i="221"/>
  <c r="BD412" i="215"/>
  <c r="BD413" i="215"/>
  <c r="BD219" i="219"/>
  <c r="BD491" i="220"/>
  <c r="BD142" i="212"/>
  <c r="BD380" i="214"/>
  <c r="BD91" i="214"/>
  <c r="BD69" i="214"/>
  <c r="BD213" i="215"/>
  <c r="BD73" i="215"/>
  <c r="BD85" i="215"/>
  <c r="BD59" i="216"/>
  <c r="BD236" i="216"/>
  <c r="BD201" i="216"/>
  <c r="BD144" i="216"/>
  <c r="BD335" i="216"/>
  <c r="BD503" i="217"/>
  <c r="BD327" i="217"/>
  <c r="BD114" i="217"/>
  <c r="BD250" i="218"/>
  <c r="BD179" i="218"/>
  <c r="BD447" i="218"/>
  <c r="BD448" i="219"/>
  <c r="BD454" i="219"/>
  <c r="BD425" i="219"/>
  <c r="BD214" i="219"/>
  <c r="BD102" i="220"/>
  <c r="BD507" i="220"/>
  <c r="BD134" i="220"/>
  <c r="BD183" i="221"/>
  <c r="BD424" i="221"/>
  <c r="BD477" i="221"/>
  <c r="BD335" i="221"/>
  <c r="BD289" i="221"/>
  <c r="BD394" i="221"/>
  <c r="BD33" i="221"/>
  <c r="BD376" i="221"/>
  <c r="BD503" i="221"/>
  <c r="BD143" i="221"/>
  <c r="BD348" i="221"/>
  <c r="BD282" i="221"/>
  <c r="BD438" i="221"/>
  <c r="BD25" i="221"/>
  <c r="BD305" i="221"/>
  <c r="BD102" i="221"/>
  <c r="BD34" i="221"/>
  <c r="BD345" i="221"/>
  <c r="BD493" i="221"/>
  <c r="BD405" i="221"/>
  <c r="BD502" i="221"/>
  <c r="BD165" i="221"/>
  <c r="BD118" i="221"/>
  <c r="BD319" i="221"/>
  <c r="BD353" i="221"/>
  <c r="BD274" i="221"/>
  <c r="BD186" i="213"/>
  <c r="BD43" i="214"/>
  <c r="BD279" i="215"/>
  <c r="BD403" i="215"/>
  <c r="BD379" i="216"/>
  <c r="BD166" i="216"/>
  <c r="BD460" i="217"/>
  <c r="BD97" i="217"/>
  <c r="BD273" i="217"/>
  <c r="BD428" i="217"/>
  <c r="BD307" i="217"/>
  <c r="BD21" i="218"/>
  <c r="BD454" i="218"/>
  <c r="BD97" i="220"/>
  <c r="BD101" i="220"/>
  <c r="BD41" i="220"/>
  <c r="BD122" i="221"/>
  <c r="BD193" i="221"/>
  <c r="BD139" i="221"/>
  <c r="BD309" i="221"/>
  <c r="BD366" i="221"/>
  <c r="BD417" i="221"/>
  <c r="BD331" i="221"/>
  <c r="BD158" i="221"/>
  <c r="BD460" i="221"/>
  <c r="BD211" i="221"/>
  <c r="BD355" i="221"/>
  <c r="BD144" i="221"/>
  <c r="BD302" i="221"/>
  <c r="BD440" i="221"/>
  <c r="BD73" i="221"/>
  <c r="BD91" i="221"/>
  <c r="BD297" i="221"/>
  <c r="BD301" i="221"/>
  <c r="BD316" i="221"/>
  <c r="BD375" i="221"/>
  <c r="BD156" i="221"/>
  <c r="BD66" i="221"/>
  <c r="BD403" i="221"/>
  <c r="BD167" i="221"/>
  <c r="BD230" i="221"/>
  <c r="BD150" i="221"/>
  <c r="BD55" i="221"/>
  <c r="BD421" i="212"/>
  <c r="BD514" i="215"/>
  <c r="BD135" i="215"/>
  <c r="BD520" i="215"/>
  <c r="BD471" i="216"/>
  <c r="BD24" i="216"/>
  <c r="BD241" i="217"/>
  <c r="BD394" i="217"/>
  <c r="BD109" i="218"/>
  <c r="BD503" i="218"/>
  <c r="BD238" i="218"/>
  <c r="BD58" i="219"/>
  <c r="BD50" i="219"/>
  <c r="BD91" i="219"/>
  <c r="BD151" i="219"/>
  <c r="BD401" i="219"/>
  <c r="BD273" i="219"/>
  <c r="BD477" i="219"/>
  <c r="BD24" i="219"/>
  <c r="BD462" i="220"/>
  <c r="BD372" i="220"/>
  <c r="BD89" i="221"/>
  <c r="BD253" i="221"/>
  <c r="BD189" i="221"/>
  <c r="BD471" i="221"/>
  <c r="BD15" i="221"/>
  <c r="BD23" i="221"/>
  <c r="BD372" i="221"/>
  <c r="BD219" i="221"/>
  <c r="BD299" i="221"/>
  <c r="BD244" i="221"/>
  <c r="BD369" i="221"/>
  <c r="BD206" i="221"/>
  <c r="BD32" i="221"/>
  <c r="BD518" i="221"/>
  <c r="BD458" i="221"/>
  <c r="BD161" i="221"/>
  <c r="BD279" i="221"/>
  <c r="BD510" i="221"/>
  <c r="BD69" i="221"/>
  <c r="BD264" i="221"/>
  <c r="BD464" i="208"/>
  <c r="BD173" i="212"/>
  <c r="BD221" i="212"/>
  <c r="BD160" i="214"/>
  <c r="BD82" i="215"/>
  <c r="BD204" i="215"/>
  <c r="BD440" i="215"/>
  <c r="BD142" i="216"/>
  <c r="BD234" i="216"/>
  <c r="BD337" i="216"/>
  <c r="BD200" i="216"/>
  <c r="BD452" i="217"/>
  <c r="BD66" i="217"/>
  <c r="BD375" i="217"/>
  <c r="BD441" i="218"/>
  <c r="BD219" i="218"/>
  <c r="BD80" i="221"/>
  <c r="BD298" i="221"/>
  <c r="BD214" i="221"/>
  <c r="BD374" i="221"/>
  <c r="BD117" i="221"/>
  <c r="BD291" i="221"/>
  <c r="BD207" i="221"/>
  <c r="BD92" i="221"/>
  <c r="BD429" i="221"/>
  <c r="BD315" i="221"/>
  <c r="BD149" i="221"/>
  <c r="BD252" i="221"/>
  <c r="BD421" i="221"/>
  <c r="BD22" i="221"/>
  <c r="BD411" i="221"/>
  <c r="BD170" i="213"/>
  <c r="BD285" i="214"/>
  <c r="BD173" i="214"/>
  <c r="BD46" i="214"/>
  <c r="BD245" i="214"/>
  <c r="BD362" i="215"/>
  <c r="BD68" i="215"/>
  <c r="BD390" i="215"/>
  <c r="BD309" i="218"/>
  <c r="BD326" i="219"/>
  <c r="BD303" i="220"/>
  <c r="BD434" i="221"/>
  <c r="BD255" i="221"/>
  <c r="BD358" i="221"/>
  <c r="BD195" i="221"/>
  <c r="BD364" i="221"/>
  <c r="BD514" i="221"/>
  <c r="BD172" i="221"/>
  <c r="BD280" i="221"/>
  <c r="BD443" i="221"/>
  <c r="BD336" i="221"/>
  <c r="BD381" i="221"/>
  <c r="BD131" i="221"/>
  <c r="BD247" i="221"/>
  <c r="BD396" i="221"/>
  <c r="BD159" i="221"/>
  <c r="BD444" i="221"/>
  <c r="BD228" i="221"/>
  <c r="BD170" i="221"/>
  <c r="BD30" i="220"/>
  <c r="BD341" i="220"/>
  <c r="BD180" i="221"/>
  <c r="BD87" i="221"/>
  <c r="BD307" i="221"/>
  <c r="BD52" i="221"/>
  <c r="BD361" i="221"/>
  <c r="BD200" i="221"/>
  <c r="BD18" i="221"/>
  <c r="BD123" i="221"/>
  <c r="BD420" i="221"/>
  <c r="BD48" i="221"/>
  <c r="BD53" i="221"/>
  <c r="BD344" i="221"/>
  <c r="BD474" i="221"/>
  <c r="BD235" i="221"/>
  <c r="BD208" i="221"/>
  <c r="BD303" i="221"/>
  <c r="BD109" i="221"/>
  <c r="BD248" i="221"/>
  <c r="BD99" i="221"/>
  <c r="BD175" i="221"/>
  <c r="BD244" i="213"/>
  <c r="BD157" i="221"/>
  <c r="BD398" i="221"/>
  <c r="BD451" i="221"/>
  <c r="BD128" i="221"/>
  <c r="BD293" i="221"/>
  <c r="BD217" i="221"/>
  <c r="BD178" i="221"/>
  <c r="BD433" i="221"/>
  <c r="BD340" i="221"/>
  <c r="BD462" i="221"/>
  <c r="BD273" i="221"/>
  <c r="BD373" i="221"/>
  <c r="BD276" i="221"/>
  <c r="BD346" i="221"/>
  <c r="BD511" i="221"/>
  <c r="BD151" i="221"/>
  <c r="BD46" i="221"/>
  <c r="BD94" i="221"/>
  <c r="BD129" i="221"/>
  <c r="BD16" i="221"/>
  <c r="BD410" i="221"/>
  <c r="BD383" i="221"/>
  <c r="BD271" i="221"/>
  <c r="BD481" i="221"/>
  <c r="BD168" i="221"/>
  <c r="BD201" i="207"/>
  <c r="BD413" i="221"/>
  <c r="BD265" i="221"/>
  <c r="BD422" i="221"/>
  <c r="BD152" i="221"/>
  <c r="BD61" i="221"/>
  <c r="BD201" i="221"/>
  <c r="BD76" i="221"/>
  <c r="BD292" i="221"/>
  <c r="BD116" i="221"/>
  <c r="BD260" i="221"/>
  <c r="BD30" i="221"/>
  <c r="BD38" i="221"/>
  <c r="BD359" i="221"/>
  <c r="BD81" i="221"/>
  <c r="BD330" i="221"/>
  <c r="BD430" i="221"/>
  <c r="BD83" i="221"/>
  <c r="BD190" i="221"/>
  <c r="BD240" i="210"/>
  <c r="BD516" i="214"/>
  <c r="BD297" i="215"/>
  <c r="BD125" i="216"/>
  <c r="BD142" i="217"/>
  <c r="BD275" i="217"/>
  <c r="BD129" i="218"/>
  <c r="BD225" i="219"/>
  <c r="BD309" i="219"/>
  <c r="BD197" i="219"/>
  <c r="BD468" i="219"/>
  <c r="BD273" i="220"/>
  <c r="BD88" i="220"/>
  <c r="BD44" i="220"/>
  <c r="BD269" i="221"/>
  <c r="BD483" i="221"/>
  <c r="BD468" i="221"/>
  <c r="BD499" i="221"/>
  <c r="BD325" i="221"/>
  <c r="BD68" i="221"/>
  <c r="BD105" i="221"/>
  <c r="BD108" i="221"/>
  <c r="BD239" i="221"/>
  <c r="BD508" i="221"/>
  <c r="BD64" i="221"/>
  <c r="BD72" i="221"/>
  <c r="BD148" i="221"/>
  <c r="BD51" i="221"/>
  <c r="BD520" i="221"/>
  <c r="BD49" i="221"/>
  <c r="BD314" i="221"/>
  <c r="AZ8" i="221"/>
  <c r="AZ2" i="221" s="1"/>
  <c r="BD12" i="221"/>
  <c r="BD437" i="207"/>
  <c r="BD165" i="213"/>
  <c r="BD375" i="215"/>
  <c r="BD507" i="215"/>
  <c r="BD170" i="216"/>
  <c r="BD409" i="216"/>
  <c r="BD439" i="216"/>
  <c r="BD192" i="217"/>
  <c r="BD446" i="217"/>
  <c r="BD13" i="217"/>
  <c r="BD371" i="218"/>
  <c r="BD505" i="218"/>
  <c r="BD42" i="218"/>
  <c r="BD40" i="221"/>
  <c r="BD512" i="221"/>
  <c r="BD163" i="221"/>
  <c r="BD497" i="221"/>
  <c r="BD88" i="221"/>
  <c r="BD332" i="221"/>
  <c r="BD328" i="221"/>
  <c r="BD121" i="221"/>
  <c r="BD482" i="221"/>
  <c r="BD136" i="221"/>
  <c r="BD472" i="221"/>
  <c r="BD318" i="221"/>
  <c r="BD455" i="221"/>
  <c r="BD210" i="221"/>
  <c r="BD465" i="221"/>
  <c r="BD406" i="221"/>
  <c r="BD127" i="221"/>
  <c r="BD495" i="221"/>
  <c r="BD341" i="221"/>
  <c r="BD29" i="221"/>
  <c r="BD169" i="221"/>
  <c r="BD63" i="221"/>
  <c r="BD226" i="221"/>
  <c r="BD388" i="214"/>
  <c r="BD414" i="214"/>
  <c r="BD448" i="216"/>
  <c r="BD345" i="216"/>
  <c r="BD30" i="217"/>
  <c r="BD151" i="217"/>
  <c r="BD182" i="217"/>
  <c r="BD268" i="218"/>
  <c r="BD410" i="218"/>
  <c r="BD233" i="218"/>
  <c r="BD304" i="219"/>
  <c r="BD441" i="219"/>
  <c r="BD446" i="219"/>
  <c r="BD294" i="221"/>
  <c r="BD57" i="221"/>
  <c r="BD350" i="221"/>
  <c r="BD320" i="221"/>
  <c r="BD115" i="221"/>
  <c r="BD450" i="221"/>
  <c r="BD312" i="221"/>
  <c r="BD448" i="221"/>
  <c r="BD209" i="221"/>
  <c r="BD70" i="221"/>
  <c r="BD356" i="221"/>
  <c r="BD323" i="221"/>
  <c r="BD321" i="221"/>
  <c r="BD484" i="221"/>
  <c r="BD441" i="221"/>
  <c r="BD382" i="221"/>
  <c r="BD286" i="221"/>
  <c r="BD469" i="221"/>
  <c r="BD256" i="221"/>
  <c r="BD119" i="221"/>
  <c r="BD451" i="211"/>
  <c r="BD119" i="214"/>
  <c r="BD494" i="214"/>
  <c r="BD309" i="214"/>
  <c r="BD316" i="214"/>
  <c r="BD99" i="214"/>
  <c r="BD399" i="214"/>
  <c r="BD391" i="214"/>
  <c r="BD336" i="214"/>
  <c r="BD179" i="214"/>
  <c r="BD474" i="214"/>
  <c r="BD362" i="214"/>
  <c r="BD427" i="214"/>
  <c r="BD273" i="214"/>
  <c r="BD168" i="214"/>
  <c r="BD486" i="214"/>
  <c r="BD417" i="214"/>
  <c r="BD206" i="214"/>
  <c r="BD482" i="214"/>
  <c r="BD361" i="215"/>
  <c r="BD105" i="215"/>
  <c r="BD239" i="215"/>
  <c r="BD150" i="215"/>
  <c r="BD243" i="215"/>
  <c r="BD307" i="215"/>
  <c r="BD206" i="215"/>
  <c r="BD475" i="215"/>
  <c r="BD64" i="215"/>
  <c r="BD498" i="215"/>
  <c r="BD133" i="215"/>
  <c r="BD381" i="215"/>
  <c r="BD501" i="215"/>
  <c r="BD441" i="215"/>
  <c r="BD268" i="215"/>
  <c r="BD420" i="216"/>
  <c r="BD196" i="216"/>
  <c r="BD137" i="216"/>
  <c r="BD146" i="216"/>
  <c r="BD424" i="216"/>
  <c r="BD348" i="216"/>
  <c r="BD161" i="216"/>
  <c r="BD366" i="216"/>
  <c r="BD233" i="216"/>
  <c r="BD206" i="216"/>
  <c r="BD174" i="216"/>
  <c r="BD33" i="216"/>
  <c r="BD86" i="217"/>
  <c r="BD519" i="217"/>
  <c r="BD176" i="217"/>
  <c r="BD126" i="217"/>
  <c r="BD248" i="217"/>
  <c r="BD84" i="217"/>
  <c r="BD468" i="217"/>
  <c r="BD414" i="217"/>
  <c r="BD137" i="217"/>
  <c r="BD89" i="217"/>
  <c r="BD15" i="217"/>
  <c r="BD141" i="217"/>
  <c r="BD475" i="217"/>
  <c r="BD63" i="218"/>
  <c r="BD304" i="218"/>
  <c r="BD507" i="218"/>
  <c r="BD290" i="218"/>
  <c r="BD126" i="218"/>
  <c r="BD15" i="219"/>
  <c r="BD510" i="219"/>
  <c r="BD299" i="219"/>
  <c r="BD290" i="219"/>
  <c r="BD479" i="219"/>
  <c r="BD411" i="219"/>
  <c r="BD422" i="219"/>
  <c r="BD370" i="219"/>
  <c r="BD109" i="219"/>
  <c r="BD135" i="219"/>
  <c r="BD220" i="219"/>
  <c r="BD409" i="219"/>
  <c r="BD420" i="219"/>
  <c r="BD166" i="219"/>
  <c r="BD217" i="219"/>
  <c r="BD389" i="219"/>
  <c r="BD191" i="219"/>
  <c r="BD449" i="220"/>
  <c r="BD234" i="220"/>
  <c r="BD184" i="220"/>
  <c r="BD427" i="220"/>
  <c r="BD204" i="220"/>
  <c r="BD343" i="220"/>
  <c r="BD226" i="220"/>
  <c r="BD426" i="220"/>
  <c r="BD140" i="220"/>
  <c r="BD179" i="220"/>
  <c r="BD146" i="220"/>
  <c r="BD69" i="220"/>
  <c r="BD465" i="220"/>
  <c r="BD128" i="220"/>
  <c r="BD223" i="220"/>
  <c r="BD120" i="220"/>
  <c r="BD377" i="220"/>
  <c r="BD394" i="220"/>
  <c r="BD410" i="220"/>
  <c r="BD115" i="220"/>
  <c r="BD190" i="220"/>
  <c r="BD81" i="220"/>
  <c r="BD277" i="220"/>
  <c r="BD326" i="220"/>
  <c r="BD165" i="220"/>
  <c r="BD289" i="220"/>
  <c r="BD373" i="220"/>
  <c r="BD359" i="220"/>
  <c r="BD16" i="220"/>
  <c r="BD329" i="220"/>
  <c r="BD500" i="220"/>
  <c r="BD502" i="220"/>
  <c r="BD340" i="220"/>
  <c r="BD482" i="220"/>
  <c r="BD466" i="220"/>
  <c r="BD443" i="220"/>
  <c r="BD135" i="220"/>
  <c r="BD296" i="220"/>
  <c r="BD288" i="220"/>
  <c r="BD116" i="220"/>
  <c r="BD306" i="220"/>
  <c r="BD510" i="220"/>
  <c r="BD219" i="220"/>
  <c r="BD177" i="220"/>
  <c r="BD19" i="220"/>
  <c r="BD435" i="220"/>
  <c r="BD151" i="220"/>
  <c r="BD330" i="220"/>
  <c r="BD29" i="220"/>
  <c r="BD366" i="212"/>
  <c r="BD269" i="219"/>
  <c r="BD305" i="219"/>
  <c r="BD31" i="220"/>
  <c r="BD275" i="220"/>
  <c r="BD159" i="220"/>
  <c r="BD405" i="220"/>
  <c r="BD302" i="220"/>
  <c r="BD72" i="220"/>
  <c r="BD131" i="220"/>
  <c r="BD218" i="220"/>
  <c r="BD497" i="220"/>
  <c r="BD253" i="220"/>
  <c r="BD346" i="220"/>
  <c r="BD239" i="220"/>
  <c r="BD374" i="220"/>
  <c r="BD460" i="220"/>
  <c r="BD91" i="220"/>
  <c r="BD90" i="220"/>
  <c r="BD492" i="220"/>
  <c r="BD412" i="220"/>
  <c r="BD160" i="220"/>
  <c r="BD114" i="220"/>
  <c r="BD475" i="216"/>
  <c r="BD56" i="216"/>
  <c r="BD94" i="217"/>
  <c r="BD118" i="218"/>
  <c r="BD251" i="219"/>
  <c r="BD223" i="219"/>
  <c r="BD163" i="220"/>
  <c r="BD200" i="220"/>
  <c r="BD519" i="220"/>
  <c r="BD511" i="220"/>
  <c r="BD216" i="220"/>
  <c r="BD274" i="220"/>
  <c r="BD42" i="220"/>
  <c r="BD320" i="220"/>
  <c r="BD389" i="220"/>
  <c r="BD505" i="220"/>
  <c r="BD197" i="220"/>
  <c r="BD106" i="220"/>
  <c r="BD268" i="220"/>
  <c r="BD212" i="220"/>
  <c r="BD323" i="220"/>
  <c r="BD314" i="220"/>
  <c r="BD355" i="220"/>
  <c r="BD17" i="220"/>
  <c r="BD262" i="220"/>
  <c r="BD284" i="220"/>
  <c r="BD129" i="220"/>
  <c r="BD395" i="220"/>
  <c r="BD199" i="220"/>
  <c r="BD229" i="220"/>
  <c r="BD272" i="220"/>
  <c r="BD230" i="220"/>
  <c r="BD161" i="220"/>
  <c r="BD193" i="220"/>
  <c r="BD64" i="220"/>
  <c r="BD187" i="220"/>
  <c r="BD483" i="220"/>
  <c r="BD173" i="220"/>
  <c r="BD448" i="220"/>
  <c r="BD455" i="220"/>
  <c r="BD178" i="220"/>
  <c r="BB8" i="220"/>
  <c r="BB2" i="220" s="1"/>
  <c r="AX27" i="2" s="1"/>
  <c r="BD279" i="220"/>
  <c r="BD381" i="220"/>
  <c r="BD66" i="220"/>
  <c r="BD240" i="220"/>
  <c r="BD265" i="220"/>
  <c r="BD162" i="220"/>
  <c r="BD493" i="220"/>
  <c r="BD87" i="220"/>
  <c r="BD248" i="220"/>
  <c r="BD291" i="220"/>
  <c r="BD403" i="220"/>
  <c r="BD56" i="220"/>
  <c r="BD407" i="220"/>
  <c r="BD245" i="220"/>
  <c r="BD36" i="218"/>
  <c r="BD469" i="218"/>
  <c r="BD492" i="218"/>
  <c r="BD483" i="219"/>
  <c r="BD86" i="220"/>
  <c r="BD40" i="220"/>
  <c r="BD149" i="220"/>
  <c r="BD416" i="220"/>
  <c r="BD495" i="220"/>
  <c r="BD52" i="220"/>
  <c r="BD22" i="220"/>
  <c r="BD119" i="220"/>
  <c r="BD339" i="220"/>
  <c r="BD485" i="220"/>
  <c r="BD311" i="220"/>
  <c r="BD520" i="220"/>
  <c r="BD480" i="220"/>
  <c r="BD49" i="220"/>
  <c r="BD411" i="220"/>
  <c r="BD170" i="220"/>
  <c r="BD304" i="220"/>
  <c r="BD99" i="220"/>
  <c r="BD194" i="220"/>
  <c r="BD308" i="220"/>
  <c r="BD409" i="220"/>
  <c r="BD371" i="220"/>
  <c r="BD138" i="220"/>
  <c r="BD50" i="220"/>
  <c r="BD37" i="220"/>
  <c r="BD123" i="220"/>
  <c r="BD465" i="218"/>
  <c r="BD59" i="218"/>
  <c r="BD282" i="220"/>
  <c r="BD53" i="220"/>
  <c r="BD258" i="220"/>
  <c r="BD294" i="220"/>
  <c r="BD278" i="220"/>
  <c r="BD94" i="220"/>
  <c r="BD398" i="220"/>
  <c r="BD479" i="220"/>
  <c r="BD421" i="220"/>
  <c r="BD20" i="220"/>
  <c r="BD325" i="220"/>
  <c r="BD467" i="220"/>
  <c r="BD107" i="220"/>
  <c r="BD122" i="220"/>
  <c r="BD111" i="220"/>
  <c r="BD169" i="220"/>
  <c r="BD32" i="220"/>
  <c r="BD263" i="220"/>
  <c r="BD224" i="220"/>
  <c r="BD268" i="217"/>
  <c r="BD437" i="220"/>
  <c r="BD137" i="220"/>
  <c r="BD463" i="220"/>
  <c r="BD77" i="220"/>
  <c r="BD252" i="220"/>
  <c r="BD382" i="220"/>
  <c r="BD365" i="220"/>
  <c r="BD315" i="220"/>
  <c r="BD496" i="220"/>
  <c r="BD144" i="220"/>
  <c r="BD250" i="220"/>
  <c r="BD211" i="220"/>
  <c r="BD39" i="220"/>
  <c r="BD46" i="220"/>
  <c r="BD274" i="219"/>
  <c r="BD476" i="219"/>
  <c r="BD103" i="220"/>
  <c r="BD461" i="220"/>
  <c r="BD503" i="220"/>
  <c r="BD404" i="220"/>
  <c r="BD43" i="220"/>
  <c r="BD318" i="220"/>
  <c r="BD337" i="220"/>
  <c r="BD104" i="220"/>
  <c r="BD458" i="220"/>
  <c r="BD27" i="220"/>
  <c r="BD48" i="220"/>
  <c r="BD512" i="220"/>
  <c r="BD366" i="220"/>
  <c r="BD290" i="220"/>
  <c r="BD333" i="220"/>
  <c r="BD358" i="220"/>
  <c r="BD413" i="220"/>
  <c r="BD36" i="220"/>
  <c r="BD139" i="220"/>
  <c r="BD431" i="220"/>
  <c r="BD180" i="220"/>
  <c r="BD14" i="220"/>
  <c r="BD15" i="220"/>
  <c r="BD518" i="220"/>
  <c r="BD145" i="220"/>
  <c r="BD12" i="220"/>
  <c r="AZ8" i="220"/>
  <c r="AZ2" i="220" s="1"/>
  <c r="BD169" i="215"/>
  <c r="BD110" i="218"/>
  <c r="BD456" i="220"/>
  <c r="BD220" i="220"/>
  <c r="BD78" i="220"/>
  <c r="BD477" i="220"/>
  <c r="BD515" i="220"/>
  <c r="BD390" i="220"/>
  <c r="BD447" i="220"/>
  <c r="BD206" i="220"/>
  <c r="BD472" i="220"/>
  <c r="BD499" i="220"/>
  <c r="BD439" i="220"/>
  <c r="BD478" i="220"/>
  <c r="BD418" i="220"/>
  <c r="BD301" i="220"/>
  <c r="BD47" i="220"/>
  <c r="BD286" i="220"/>
  <c r="BD367" i="220"/>
  <c r="BD408" i="220"/>
  <c r="BD276" i="220"/>
  <c r="BD195" i="220"/>
  <c r="BD60" i="220"/>
  <c r="BD474" i="220"/>
  <c r="BD176" i="220"/>
  <c r="BD57" i="220"/>
  <c r="BD156" i="220"/>
  <c r="BD501" i="220"/>
  <c r="BD281" i="220"/>
  <c r="BD136" i="220"/>
  <c r="BD468" i="220"/>
  <c r="BD313" i="220"/>
  <c r="BD506" i="220"/>
  <c r="BD498" i="220"/>
  <c r="BD488" i="220"/>
  <c r="BD349" i="220"/>
  <c r="BD348" i="220"/>
  <c r="BD513" i="220"/>
  <c r="BD105" i="220"/>
  <c r="BD75" i="220"/>
  <c r="BD172" i="220"/>
  <c r="BD103" i="219"/>
  <c r="BD144" i="219"/>
  <c r="BD186" i="219"/>
  <c r="BD338" i="220"/>
  <c r="BD233" i="220"/>
  <c r="BD486" i="220"/>
  <c r="BD386" i="220"/>
  <c r="BD391" i="220"/>
  <c r="BD450" i="220"/>
  <c r="BD352" i="220"/>
  <c r="BD401" i="220"/>
  <c r="BD364" i="220"/>
  <c r="BD345" i="220"/>
  <c r="BD508" i="220"/>
  <c r="BD417" i="220"/>
  <c r="BD153" i="220"/>
  <c r="BD127" i="220"/>
  <c r="BD310" i="220"/>
  <c r="BD430" i="220"/>
  <c r="BD490" i="220"/>
  <c r="BD243" i="220"/>
  <c r="BD112" i="220"/>
  <c r="BD422" i="220"/>
  <c r="BD459" i="220"/>
  <c r="BD379" i="220"/>
  <c r="BD221" i="220"/>
  <c r="BD319" i="220"/>
  <c r="BD121" i="220"/>
  <c r="BD509" i="220"/>
  <c r="BD264" i="220"/>
  <c r="BD150" i="220"/>
  <c r="BD328" i="220"/>
  <c r="BD336" i="220"/>
  <c r="BD452" i="220"/>
  <c r="BD444" i="220"/>
  <c r="BD89" i="220"/>
  <c r="BD378" i="215"/>
  <c r="BD396" i="216"/>
  <c r="BD100" i="216"/>
  <c r="BD136" i="216"/>
  <c r="BD457" i="217"/>
  <c r="BD70" i="218"/>
  <c r="BD416" i="218"/>
  <c r="BD188" i="218"/>
  <c r="BD95" i="220"/>
  <c r="BD457" i="220"/>
  <c r="BD360" i="220"/>
  <c r="BD307" i="220"/>
  <c r="BD380" i="220"/>
  <c r="BD445" i="220"/>
  <c r="BD332" i="220"/>
  <c r="BD183" i="220"/>
  <c r="BD331" i="220"/>
  <c r="BD143" i="220"/>
  <c r="BD383" i="220"/>
  <c r="BD514" i="220"/>
  <c r="BD305" i="220"/>
  <c r="BD428" i="220"/>
  <c r="BD182" i="220"/>
  <c r="BD293" i="220"/>
  <c r="BD213" i="220"/>
  <c r="BD188" i="220"/>
  <c r="BD261" i="220"/>
  <c r="BD335" i="220"/>
  <c r="BD209" i="220"/>
  <c r="BD363" i="220"/>
  <c r="BD225" i="220"/>
  <c r="BD100" i="220"/>
  <c r="BD271" i="220"/>
  <c r="BD322" i="220"/>
  <c r="BD454" i="220"/>
  <c r="BD80" i="220"/>
  <c r="BD259" i="205"/>
  <c r="BD506" i="207"/>
  <c r="BD205" i="207"/>
  <c r="BD405" i="207"/>
  <c r="BD409" i="207"/>
  <c r="BD438" i="208"/>
  <c r="BD416" i="208"/>
  <c r="BD410" i="208"/>
  <c r="BD386" i="208"/>
  <c r="BD515" i="208"/>
  <c r="BD396" i="209"/>
  <c r="BD214" i="209"/>
  <c r="BD288" i="210"/>
  <c r="BD25" i="213"/>
  <c r="BD38" i="213"/>
  <c r="BD514" i="213"/>
  <c r="BD454" i="213"/>
  <c r="BD67" i="214"/>
  <c r="BD73" i="214"/>
  <c r="BD349" i="219"/>
  <c r="BD314" i="219"/>
  <c r="BD163" i="209"/>
  <c r="BD254" i="209"/>
  <c r="BD149" i="209"/>
  <c r="BD502" i="210"/>
  <c r="BD520" i="210"/>
  <c r="BD136" i="209"/>
  <c r="BD174" i="209"/>
  <c r="BD381" i="209"/>
  <c r="BD66" i="213"/>
  <c r="BD337" i="219"/>
  <c r="BD171" i="219"/>
  <c r="BD417" i="208"/>
  <c r="BD29" i="208"/>
  <c r="BD439" i="209"/>
  <c r="BD103" i="210"/>
  <c r="BD236" i="210"/>
  <c r="BD476" i="211"/>
  <c r="BD195" i="211"/>
  <c r="BD33" i="211"/>
  <c r="BD339" i="211"/>
  <c r="BD505" i="212"/>
  <c r="BD14" i="212"/>
  <c r="BD27" i="212"/>
  <c r="BD463" i="213"/>
  <c r="BD418" i="213"/>
  <c r="BD184" i="213"/>
  <c r="BD282" i="214"/>
  <c r="BD343" i="214"/>
  <c r="BD520" i="214"/>
  <c r="BD250" i="215"/>
  <c r="BD192" i="215"/>
  <c r="BD255" i="215"/>
  <c r="BD57" i="216"/>
  <c r="BD155" i="216"/>
  <c r="BD287" i="219"/>
  <c r="BD307" i="219"/>
  <c r="BD287" i="209"/>
  <c r="BD264" i="209"/>
  <c r="BD60" i="209"/>
  <c r="BD65" i="210"/>
  <c r="BD510" i="215"/>
  <c r="BD156" i="217"/>
  <c r="BD33" i="219"/>
  <c r="BD153" i="208"/>
  <c r="BD434" i="209"/>
  <c r="BD303" i="209"/>
  <c r="BD414" i="209"/>
  <c r="BD507" i="210"/>
  <c r="BD184" i="215"/>
  <c r="BD63" i="215"/>
  <c r="BD170" i="215"/>
  <c r="BD327" i="215"/>
  <c r="BD235" i="215"/>
  <c r="BD484" i="215"/>
  <c r="BD279" i="216"/>
  <c r="BD276" i="216"/>
  <c r="BD315" i="217"/>
  <c r="BD407" i="217"/>
  <c r="BD229" i="217"/>
  <c r="BD409" i="217"/>
  <c r="BD43" i="218"/>
  <c r="BD260" i="219"/>
  <c r="BD392" i="219"/>
  <c r="BD348" i="219"/>
  <c r="BD123" i="208"/>
  <c r="BD346" i="208"/>
  <c r="BD71" i="209"/>
  <c r="BD380" i="210"/>
  <c r="BD160" i="210"/>
  <c r="BD111" i="211"/>
  <c r="BD424" i="211"/>
  <c r="BD485" i="212"/>
  <c r="BD228" i="212"/>
  <c r="BD31" i="212"/>
  <c r="BD340" i="212"/>
  <c r="BD18" i="213"/>
  <c r="BD507" i="216"/>
  <c r="BD371" i="219"/>
  <c r="BD497" i="207"/>
  <c r="BD373" i="208"/>
  <c r="BD290" i="210"/>
  <c r="BD219" i="214"/>
  <c r="BD288" i="214"/>
  <c r="BD152" i="215"/>
  <c r="BD429" i="215"/>
  <c r="BD299" i="215"/>
  <c r="BD86" i="215"/>
  <c r="BD183" i="217"/>
  <c r="BD177" i="217"/>
  <c r="BD311" i="219"/>
  <c r="BD142" i="219"/>
  <c r="BD413" i="208"/>
  <c r="BD67" i="209"/>
  <c r="BD345" i="209"/>
  <c r="BD371" i="210"/>
  <c r="BD427" i="210"/>
  <c r="BD435" i="210"/>
  <c r="BD127" i="210"/>
  <c r="BD220" i="210"/>
  <c r="BD467" i="211"/>
  <c r="BD121" i="211"/>
  <c r="BD390" i="213"/>
  <c r="BD134" i="213"/>
  <c r="BD290" i="213"/>
  <c r="BD305" i="213"/>
  <c r="BD519" i="213"/>
  <c r="BD56" i="213"/>
  <c r="BD485" i="213"/>
  <c r="BD110" i="213"/>
  <c r="BD187" i="213"/>
  <c r="BD466" i="214"/>
  <c r="BD63" i="214"/>
  <c r="BD403" i="214"/>
  <c r="BD196" i="214"/>
  <c r="BD55" i="214"/>
  <c r="BD140" i="215"/>
  <c r="BD245" i="215"/>
  <c r="BD256" i="215"/>
  <c r="BD264" i="216"/>
  <c r="BD87" i="216"/>
  <c r="BD63" i="216"/>
  <c r="BD462" i="217"/>
  <c r="BD293" i="219"/>
  <c r="BD415" i="219"/>
  <c r="BD289" i="219"/>
  <c r="BD153" i="212"/>
  <c r="BD92" i="212"/>
  <c r="BD105" i="213"/>
  <c r="BD481" i="214"/>
  <c r="BD54" i="214"/>
  <c r="BD185" i="214"/>
  <c r="BD23" i="214"/>
  <c r="BD178" i="214"/>
  <c r="BD276" i="214"/>
  <c r="BD408" i="215"/>
  <c r="BD422" i="215"/>
  <c r="BD201" i="215"/>
  <c r="BD222" i="215"/>
  <c r="BD209" i="216"/>
  <c r="BD498" i="216"/>
  <c r="BD516" i="219"/>
  <c r="BD406" i="205"/>
  <c r="BD353" i="208"/>
  <c r="BD81" i="208"/>
  <c r="BD247" i="209"/>
  <c r="BD145" i="209"/>
  <c r="BD486" i="209"/>
  <c r="BD73" i="209"/>
  <c r="BD107" i="209"/>
  <c r="BD336" i="210"/>
  <c r="BD510" i="210"/>
  <c r="BD366" i="210"/>
  <c r="BD467" i="210"/>
  <c r="BD354" i="210"/>
  <c r="BD199" i="210"/>
  <c r="BD32" i="211"/>
  <c r="BD88" i="211"/>
  <c r="BD285" i="211"/>
  <c r="BD47" i="212"/>
  <c r="BD457" i="212"/>
  <c r="BD429" i="214"/>
  <c r="BD165" i="214"/>
  <c r="BD76" i="215"/>
  <c r="BD489" i="216"/>
  <c r="BD182" i="219"/>
  <c r="BD207" i="219"/>
  <c r="BD241" i="208"/>
  <c r="BD131" i="209"/>
  <c r="BD378" i="209"/>
  <c r="BD491" i="210"/>
  <c r="BD275" i="210"/>
  <c r="BD461" i="211"/>
  <c r="BD455" i="212"/>
  <c r="BD106" i="212"/>
  <c r="BD24" i="212"/>
  <c r="BD374" i="213"/>
  <c r="BD222" i="213"/>
  <c r="BD149" i="214"/>
  <c r="BD452" i="215"/>
  <c r="BD313" i="216"/>
  <c r="BD269" i="216"/>
  <c r="BD397" i="219"/>
  <c r="BD462" i="208"/>
  <c r="BD420" i="208"/>
  <c r="BD267" i="212"/>
  <c r="BD220" i="215"/>
  <c r="BD16" i="217"/>
  <c r="BD115" i="218"/>
  <c r="BD73" i="219"/>
  <c r="BD444" i="219"/>
  <c r="BD503" i="219"/>
  <c r="BD324" i="219"/>
  <c r="BD245" i="219"/>
  <c r="BD279" i="219"/>
  <c r="BD192" i="219"/>
  <c r="BD367" i="219"/>
  <c r="BD137" i="219"/>
  <c r="BD475" i="219"/>
  <c r="BD339" i="219"/>
  <c r="BD254" i="219"/>
  <c r="BD241" i="219"/>
  <c r="BD291" i="219"/>
  <c r="BD175" i="219"/>
  <c r="BD520" i="219"/>
  <c r="BD114" i="219"/>
  <c r="BD61" i="219"/>
  <c r="BD257" i="219"/>
  <c r="BD280" i="219"/>
  <c r="BD206" i="219"/>
  <c r="BD47" i="219"/>
  <c r="BD276" i="219"/>
  <c r="BD194" i="219"/>
  <c r="BD87" i="219"/>
  <c r="BD251" i="216"/>
  <c r="BD64" i="216"/>
  <c r="BD327" i="216"/>
  <c r="BD21" i="217"/>
  <c r="BD53" i="219"/>
  <c r="BD341" i="219"/>
  <c r="BD302" i="219"/>
  <c r="BD229" i="219"/>
  <c r="BD69" i="219"/>
  <c r="BD267" i="219"/>
  <c r="BD124" i="219"/>
  <c r="BD31" i="219"/>
  <c r="BD515" i="219"/>
  <c r="BD332" i="219"/>
  <c r="BD327" i="219"/>
  <c r="BD169" i="219"/>
  <c r="BD452" i="219"/>
  <c r="BD95" i="219"/>
  <c r="BD60" i="219"/>
  <c r="BD66" i="219"/>
  <c r="BD212" i="219"/>
  <c r="BD193" i="219"/>
  <c r="BD204" i="219"/>
  <c r="BD272" i="219"/>
  <c r="BD52" i="219"/>
  <c r="BD170" i="219"/>
  <c r="BD403" i="219"/>
  <c r="BD99" i="219"/>
  <c r="BD12" i="219"/>
  <c r="AZ8" i="219"/>
  <c r="AZ2" i="219" s="1"/>
  <c r="BD450" i="219"/>
  <c r="BD445" i="219"/>
  <c r="BD408" i="219"/>
  <c r="BD439" i="219"/>
  <c r="BD321" i="219"/>
  <c r="BD233" i="219"/>
  <c r="BD185" i="219"/>
  <c r="BD447" i="219"/>
  <c r="BD455" i="219"/>
  <c r="BD391" i="219"/>
  <c r="BD165" i="219"/>
  <c r="BD129" i="219"/>
  <c r="BD80" i="219"/>
  <c r="BD444" i="217"/>
  <c r="BD481" i="219"/>
  <c r="BD234" i="219"/>
  <c r="BD345" i="219"/>
  <c r="BD209" i="219"/>
  <c r="BD393" i="219"/>
  <c r="BD492" i="219"/>
  <c r="BD77" i="219"/>
  <c r="BD383" i="219"/>
  <c r="BD68" i="219"/>
  <c r="BD288" i="219"/>
  <c r="BD356" i="219"/>
  <c r="BD497" i="219"/>
  <c r="BD451" i="219"/>
  <c r="BD163" i="219"/>
  <c r="BD377" i="219"/>
  <c r="BD102" i="219"/>
  <c r="BD226" i="219"/>
  <c r="BD216" i="219"/>
  <c r="BD303" i="219"/>
  <c r="BD38" i="219"/>
  <c r="BD458" i="219"/>
  <c r="BD333" i="219"/>
  <c r="BD352" i="219"/>
  <c r="BD512" i="219"/>
  <c r="BD376" i="219"/>
  <c r="BD360" i="219"/>
  <c r="BD16" i="219"/>
  <c r="BD108" i="219"/>
  <c r="BD292" i="217"/>
  <c r="BD107" i="218"/>
  <c r="BD299" i="218"/>
  <c r="BD253" i="218"/>
  <c r="BD296" i="218"/>
  <c r="BD359" i="219"/>
  <c r="BD517" i="219"/>
  <c r="BD286" i="219"/>
  <c r="BD496" i="219"/>
  <c r="BD432" i="219"/>
  <c r="BD431" i="219"/>
  <c r="BD173" i="219"/>
  <c r="BD139" i="219"/>
  <c r="BD465" i="219"/>
  <c r="BD100" i="219"/>
  <c r="BD466" i="219"/>
  <c r="BD364" i="219"/>
  <c r="BD374" i="219"/>
  <c r="BD261" i="219"/>
  <c r="BD82" i="219"/>
  <c r="BD519" i="219"/>
  <c r="BD386" i="219"/>
  <c r="BD313" i="219"/>
  <c r="BD308" i="219"/>
  <c r="BD141" i="219"/>
  <c r="BD459" i="219"/>
  <c r="BD41" i="219"/>
  <c r="BD447" i="215"/>
  <c r="BD178" i="216"/>
  <c r="BD463" i="219"/>
  <c r="BD474" i="219"/>
  <c r="BD407" i="219"/>
  <c r="BD18" i="219"/>
  <c r="BD105" i="219"/>
  <c r="BD355" i="219"/>
  <c r="BD498" i="219"/>
  <c r="BD429" i="219"/>
  <c r="BD301" i="219"/>
  <c r="BD30" i="219"/>
  <c r="BD424" i="219"/>
  <c r="BD48" i="219"/>
  <c r="BD375" i="219"/>
  <c r="BD404" i="219"/>
  <c r="BD187" i="219"/>
  <c r="BD32" i="219"/>
  <c r="BD83" i="219"/>
  <c r="BD42" i="219"/>
  <c r="BD189" i="219"/>
  <c r="BD430" i="219"/>
  <c r="BD265" i="219"/>
  <c r="BD242" i="219"/>
  <c r="BD315" i="219"/>
  <c r="BD505" i="219"/>
  <c r="BD195" i="219"/>
  <c r="BD338" i="219"/>
  <c r="BD106" i="219"/>
  <c r="BD71" i="212"/>
  <c r="BD124" i="217"/>
  <c r="BD71" i="218"/>
  <c r="BD484" i="219"/>
  <c r="BD277" i="219"/>
  <c r="BD237" i="219"/>
  <c r="BD271" i="219"/>
  <c r="BD482" i="219"/>
  <c r="BD222" i="219"/>
  <c r="BD202" i="219"/>
  <c r="BD156" i="219"/>
  <c r="BD488" i="219"/>
  <c r="BD438" i="219"/>
  <c r="BD369" i="219"/>
  <c r="BD112" i="219"/>
  <c r="BD340" i="219"/>
  <c r="BD224" i="219"/>
  <c r="BD146" i="219"/>
  <c r="BD259" i="219"/>
  <c r="BD379" i="219"/>
  <c r="BD55" i="219"/>
  <c r="BD513" i="219"/>
  <c r="BD246" i="219"/>
  <c r="BD63" i="219"/>
  <c r="BD297" i="219"/>
  <c r="BD227" i="219"/>
  <c r="BD221" i="219"/>
  <c r="BD98" i="219"/>
  <c r="BD106" i="216"/>
  <c r="BD342" i="218"/>
  <c r="BD140" i="219"/>
  <c r="BD469" i="219"/>
  <c r="BD252" i="219"/>
  <c r="BD306" i="219"/>
  <c r="BD228" i="219"/>
  <c r="BD183" i="219"/>
  <c r="BD318" i="219"/>
  <c r="BD17" i="219"/>
  <c r="BD176" i="219"/>
  <c r="BD344" i="219"/>
  <c r="BD490" i="219"/>
  <c r="BD378" i="219"/>
  <c r="BD373" i="219"/>
  <c r="BD110" i="219"/>
  <c r="BD239" i="219"/>
  <c r="BD281" i="219"/>
  <c r="BD29" i="219"/>
  <c r="BD247" i="212"/>
  <c r="BD225" i="216"/>
  <c r="BD323" i="218"/>
  <c r="BD248" i="219"/>
  <c r="BD292" i="219"/>
  <c r="BD320" i="219"/>
  <c r="BD502" i="219"/>
  <c r="BD499" i="219"/>
  <c r="BD188" i="219"/>
  <c r="BB8" i="219"/>
  <c r="BB2" i="219" s="1"/>
  <c r="AX26" i="2" s="1"/>
  <c r="BD328" i="219"/>
  <c r="BD412" i="219"/>
  <c r="BD167" i="219"/>
  <c r="BD155" i="219"/>
  <c r="BD74" i="219"/>
  <c r="BD145" i="219"/>
  <c r="BD347" i="219"/>
  <c r="BD264" i="219"/>
  <c r="BD37" i="219"/>
  <c r="BD123" i="219"/>
  <c r="BD70" i="219"/>
  <c r="BD88" i="219"/>
  <c r="BD125" i="219"/>
  <c r="BD90" i="219"/>
  <c r="BD472" i="213"/>
  <c r="BD406" i="215"/>
  <c r="BD197" i="217"/>
  <c r="BD319" i="219"/>
  <c r="BD92" i="219"/>
  <c r="BD480" i="219"/>
  <c r="BD127" i="219"/>
  <c r="BD262" i="219"/>
  <c r="BD491" i="219"/>
  <c r="BD72" i="219"/>
  <c r="BD461" i="219"/>
  <c r="BD396" i="219"/>
  <c r="BD501" i="219"/>
  <c r="BD120" i="219"/>
  <c r="BD158" i="219"/>
  <c r="BD506" i="219"/>
  <c r="BD500" i="219"/>
  <c r="BD161" i="219"/>
  <c r="BD35" i="219"/>
  <c r="BD511" i="219"/>
  <c r="BD177" i="219"/>
  <c r="BD13" i="219"/>
  <c r="BD443" i="219"/>
  <c r="BD203" i="219"/>
  <c r="BD417" i="219"/>
  <c r="BD247" i="219"/>
  <c r="BD323" i="219"/>
  <c r="BD413" i="219"/>
  <c r="BD93" i="219"/>
  <c r="BD20" i="219"/>
  <c r="BD46" i="219"/>
  <c r="BD363" i="217"/>
  <c r="BD92" i="217"/>
  <c r="BD261" i="218"/>
  <c r="BD53" i="218"/>
  <c r="BD485" i="218"/>
  <c r="BD72" i="218"/>
  <c r="BD235" i="218"/>
  <c r="BD20" i="218"/>
  <c r="BD350" i="218"/>
  <c r="BD243" i="218"/>
  <c r="BD172" i="218"/>
  <c r="BD134" i="218"/>
  <c r="BD255" i="218"/>
  <c r="BD331" i="218"/>
  <c r="BD251" i="218"/>
  <c r="BD418" i="218"/>
  <c r="BD291" i="218"/>
  <c r="BD257" i="218"/>
  <c r="BD374" i="218"/>
  <c r="BD142" i="218"/>
  <c r="BD173" i="218"/>
  <c r="BD150" i="218"/>
  <c r="BD520" i="218"/>
  <c r="BD332" i="218"/>
  <c r="BD16" i="218"/>
  <c r="BD76" i="217"/>
  <c r="BD153" i="217"/>
  <c r="BD293" i="218"/>
  <c r="BD89" i="218"/>
  <c r="BD132" i="218"/>
  <c r="BD191" i="216"/>
  <c r="BD371" i="216"/>
  <c r="BD405" i="217"/>
  <c r="BD356" i="217"/>
  <c r="BD39" i="217"/>
  <c r="BD234" i="218"/>
  <c r="BD208" i="218"/>
  <c r="BD423" i="218"/>
  <c r="BD395" i="218"/>
  <c r="BD128" i="218"/>
  <c r="BD370" i="218"/>
  <c r="BD245" i="218"/>
  <c r="BD237" i="218"/>
  <c r="BD99" i="213"/>
  <c r="BD259" i="216"/>
  <c r="BD512" i="217"/>
  <c r="BD476" i="217"/>
  <c r="BD479" i="218"/>
  <c r="BD338" i="218"/>
  <c r="BD330" i="218"/>
  <c r="BD78" i="218"/>
  <c r="BD204" i="218"/>
  <c r="BD44" i="218"/>
  <c r="BD247" i="218"/>
  <c r="BD439" i="218"/>
  <c r="BD73" i="218"/>
  <c r="BD263" i="218"/>
  <c r="BD461" i="213"/>
  <c r="BD343" i="218"/>
  <c r="BD408" i="216"/>
  <c r="BD330" i="216"/>
  <c r="BD416" i="216"/>
  <c r="BD107" i="216"/>
  <c r="BD134" i="217"/>
  <c r="BD329" i="218"/>
  <c r="BD175" i="218"/>
  <c r="BD286" i="218"/>
  <c r="BD511" i="218"/>
  <c r="BD312" i="218"/>
  <c r="BD156" i="216"/>
  <c r="BD95" i="213"/>
  <c r="BD260" i="216"/>
  <c r="BD348" i="217"/>
  <c r="BD90" i="217"/>
  <c r="BD93" i="217"/>
  <c r="BD364" i="218"/>
  <c r="BD471" i="218"/>
  <c r="BD114" i="218"/>
  <c r="BD13" i="216"/>
  <c r="BD132" i="217"/>
  <c r="BD501" i="217"/>
  <c r="BD56" i="217"/>
  <c r="BD491" i="218"/>
  <c r="BD168" i="218"/>
  <c r="BD366" i="218"/>
  <c r="BD165" i="208"/>
  <c r="BD508" i="209"/>
  <c r="BD23" i="209"/>
  <c r="BD287" i="210"/>
  <c r="BD460" i="212"/>
  <c r="BD377" i="213"/>
  <c r="BD122" i="214"/>
  <c r="BD333" i="214"/>
  <c r="BD24" i="214"/>
  <c r="BD163" i="214"/>
  <c r="BD65" i="215"/>
  <c r="BD322" i="215"/>
  <c r="BD163" i="215"/>
  <c r="BD404" i="215"/>
  <c r="BD469" i="215"/>
  <c r="BD15" i="215"/>
  <c r="BD384" i="216"/>
  <c r="BD108" i="216"/>
  <c r="BD242" i="216"/>
  <c r="BD476" i="216"/>
  <c r="BB8" i="217"/>
  <c r="BB2" i="217" s="1"/>
  <c r="AX24" i="2" s="1"/>
  <c r="BD91" i="217"/>
  <c r="BD305" i="217"/>
  <c r="BD243" i="217"/>
  <c r="BD431" i="217"/>
  <c r="BD214" i="217"/>
  <c r="BD500" i="217"/>
  <c r="BD277" i="217"/>
  <c r="BD55" i="217"/>
  <c r="BD86" i="218"/>
  <c r="BD170" i="218"/>
  <c r="BD123" i="218"/>
  <c r="BD294" i="218"/>
  <c r="BD195" i="218"/>
  <c r="BD434" i="218"/>
  <c r="BD112" i="218"/>
  <c r="BD393" i="218"/>
  <c r="BD455" i="218"/>
  <c r="BD274" i="218"/>
  <c r="BD259" i="218"/>
  <c r="BD35" i="218"/>
  <c r="BD432" i="218"/>
  <c r="BD186" i="218"/>
  <c r="BD67" i="218"/>
  <c r="BD495" i="218"/>
  <c r="BD230" i="218"/>
  <c r="BD319" i="215"/>
  <c r="BD406" i="216"/>
  <c r="BD256" i="216"/>
  <c r="BD467" i="217"/>
  <c r="BD441" i="217"/>
  <c r="BD273" i="218"/>
  <c r="BD292" i="218"/>
  <c r="BD39" i="218"/>
  <c r="BD55" i="218"/>
  <c r="BD483" i="218"/>
  <c r="BD308" i="218"/>
  <c r="BB8" i="218"/>
  <c r="BB2" i="218" s="1"/>
  <c r="AX25" i="2" s="1"/>
  <c r="BD127" i="218"/>
  <c r="BD387" i="218"/>
  <c r="BD327" i="218"/>
  <c r="BD136" i="218"/>
  <c r="BD325" i="218"/>
  <c r="BD289" i="218"/>
  <c r="BD26" i="218"/>
  <c r="BD22" i="218"/>
  <c r="BD477" i="218"/>
  <c r="BD200" i="218"/>
  <c r="BD310" i="218"/>
  <c r="BD440" i="218"/>
  <c r="BD340" i="218"/>
  <c r="BD512" i="218"/>
  <c r="BD478" i="218"/>
  <c r="BD519" i="214"/>
  <c r="BD475" i="218"/>
  <c r="BD176" i="218"/>
  <c r="BD252" i="218"/>
  <c r="BD284" i="218"/>
  <c r="BD347" i="218"/>
  <c r="BD83" i="218"/>
  <c r="BD321" i="218"/>
  <c r="BD276" i="218"/>
  <c r="BD185" i="218"/>
  <c r="BD417" i="218"/>
  <c r="BD151" i="218"/>
  <c r="BD141" i="218"/>
  <c r="BD140" i="218"/>
  <c r="BD221" i="218"/>
  <c r="BD337" i="218"/>
  <c r="BD333" i="218"/>
  <c r="BD306" i="218"/>
  <c r="BD158" i="218"/>
  <c r="BD496" i="218"/>
  <c r="BD41" i="218"/>
  <c r="BD271" i="218"/>
  <c r="BD122" i="218"/>
  <c r="BD14" i="218"/>
  <c r="BD64" i="218"/>
  <c r="BD339" i="218"/>
  <c r="BD69" i="218"/>
  <c r="BD401" i="218"/>
  <c r="BD203" i="218"/>
  <c r="BD82" i="218"/>
  <c r="BD311" i="213"/>
  <c r="BD418" i="215"/>
  <c r="BD30" i="216"/>
  <c r="BD517" i="217"/>
  <c r="BD230" i="217"/>
  <c r="BD363" i="218"/>
  <c r="BD165" i="218"/>
  <c r="BD349" i="218"/>
  <c r="BD177" i="218"/>
  <c r="BD77" i="218"/>
  <c r="BD443" i="218"/>
  <c r="BD98" i="218"/>
  <c r="BD494" i="218"/>
  <c r="BD145" i="218"/>
  <c r="BD95" i="218"/>
  <c r="BD493" i="218"/>
  <c r="BD87" i="218"/>
  <c r="BD236" i="218"/>
  <c r="BD48" i="218"/>
  <c r="BD352" i="218"/>
  <c r="BD516" i="218"/>
  <c r="BD31" i="218"/>
  <c r="BD260" i="218"/>
  <c r="BD403" i="218"/>
  <c r="BD105" i="218"/>
  <c r="BD91" i="218"/>
  <c r="BD279" i="218"/>
  <c r="BD445" i="218"/>
  <c r="BD375" i="218"/>
  <c r="BD229" i="218"/>
  <c r="BD211" i="218"/>
  <c r="BD362" i="218"/>
  <c r="BD262" i="218"/>
  <c r="BD166" i="218"/>
  <c r="BD40" i="218"/>
  <c r="BD474" i="218"/>
  <c r="BD117" i="218"/>
  <c r="BD489" i="218"/>
  <c r="BD106" i="218"/>
  <c r="BD467" i="218"/>
  <c r="BD101" i="215"/>
  <c r="BD73" i="217"/>
  <c r="BD59" i="217"/>
  <c r="BD425" i="218"/>
  <c r="BD382" i="218"/>
  <c r="BD399" i="218"/>
  <c r="BD500" i="218"/>
  <c r="BD246" i="218"/>
  <c r="BD316" i="218"/>
  <c r="BD412" i="218"/>
  <c r="BD400" i="218"/>
  <c r="BD222" i="218"/>
  <c r="BD322" i="218"/>
  <c r="BD408" i="218"/>
  <c r="BD38" i="218"/>
  <c r="BD182" i="218"/>
  <c r="BD264" i="218"/>
  <c r="BD301" i="218"/>
  <c r="BD369" i="218"/>
  <c r="BD431" i="218"/>
  <c r="BD49" i="218"/>
  <c r="BD336" i="218"/>
  <c r="BD354" i="218"/>
  <c r="BD396" i="218"/>
  <c r="BD163" i="218"/>
  <c r="BD383" i="218"/>
  <c r="BD155" i="218"/>
  <c r="BD421" i="218"/>
  <c r="BD68" i="218"/>
  <c r="BD17" i="218"/>
  <c r="BD60" i="218"/>
  <c r="AZ8" i="218"/>
  <c r="AZ2" i="218" s="1"/>
  <c r="BD12" i="218"/>
  <c r="BD352" i="211"/>
  <c r="BD410" i="212"/>
  <c r="BD136" i="212"/>
  <c r="BD315" i="212"/>
  <c r="BD224" i="212"/>
  <c r="BD225" i="214"/>
  <c r="BD233" i="215"/>
  <c r="BD353" i="215"/>
  <c r="BD199" i="216"/>
  <c r="BD481" i="217"/>
  <c r="BD440" i="217"/>
  <c r="BD101" i="217"/>
  <c r="BD223" i="218"/>
  <c r="BD194" i="218"/>
  <c r="BD125" i="218"/>
  <c r="BD183" i="218"/>
  <c r="BD430" i="218"/>
  <c r="BD37" i="218"/>
  <c r="BD426" i="218"/>
  <c r="BD442" i="218"/>
  <c r="BD162" i="218"/>
  <c r="BD509" i="218"/>
  <c r="BD197" i="218"/>
  <c r="BD508" i="218"/>
  <c r="BD180" i="218"/>
  <c r="BD272" i="218"/>
  <c r="BD275" i="218"/>
  <c r="BD320" i="218"/>
  <c r="BD218" i="218"/>
  <c r="BD344" i="218"/>
  <c r="BD144" i="218"/>
  <c r="BD378" i="218"/>
  <c r="BD209" i="218"/>
  <c r="BD196" i="218"/>
  <c r="BD103" i="218"/>
  <c r="BD143" i="218"/>
  <c r="BD429" i="218"/>
  <c r="BD420" i="215"/>
  <c r="BD491" i="215"/>
  <c r="BD435" i="216"/>
  <c r="BD247" i="217"/>
  <c r="BD517" i="218"/>
  <c r="BD241" i="218"/>
  <c r="BD265" i="218"/>
  <c r="BD458" i="218"/>
  <c r="BD239" i="218"/>
  <c r="BD390" i="218"/>
  <c r="BD120" i="218"/>
  <c r="BD484" i="218"/>
  <c r="BD277" i="218"/>
  <c r="BD435" i="218"/>
  <c r="BD76" i="218"/>
  <c r="BD178" i="218"/>
  <c r="BD365" i="218"/>
  <c r="BD100" i="218"/>
  <c r="BD240" i="218"/>
  <c r="BD278" i="218"/>
  <c r="BD56" i="218"/>
  <c r="BD280" i="218"/>
  <c r="BD192" i="218"/>
  <c r="BD314" i="218"/>
  <c r="BD398" i="218"/>
  <c r="BD90" i="218"/>
  <c r="BD318" i="218"/>
  <c r="BD379" i="218"/>
  <c r="BD111" i="218"/>
  <c r="BD506" i="218"/>
  <c r="BD323" i="215"/>
  <c r="BD139" i="215"/>
  <c r="BD120" i="217"/>
  <c r="BD154" i="217"/>
  <c r="BD228" i="218"/>
  <c r="BD159" i="218"/>
  <c r="BD193" i="218"/>
  <c r="BD213" i="218"/>
  <c r="BD446" i="218"/>
  <c r="BD428" i="218"/>
  <c r="BD226" i="218"/>
  <c r="BD153" i="218"/>
  <c r="BD295" i="218"/>
  <c r="BD61" i="218"/>
  <c r="BD121" i="218"/>
  <c r="BD146" i="218"/>
  <c r="BD450" i="218"/>
  <c r="BD81" i="218"/>
  <c r="BD224" i="218"/>
  <c r="BD392" i="218"/>
  <c r="BD377" i="218"/>
  <c r="BD415" i="218"/>
  <c r="BD341" i="218"/>
  <c r="BD205" i="218"/>
  <c r="BD360" i="218"/>
  <c r="BD97" i="218"/>
  <c r="BD169" i="218"/>
  <c r="BD82" i="214"/>
  <c r="BD348" i="218"/>
  <c r="BD207" i="218"/>
  <c r="BD52" i="218"/>
  <c r="BD468" i="218"/>
  <c r="BD206" i="218"/>
  <c r="BD94" i="218"/>
  <c r="BD424" i="218"/>
  <c r="BD373" i="218"/>
  <c r="BD74" i="218"/>
  <c r="BD372" i="218"/>
  <c r="BD75" i="218"/>
  <c r="BD191" i="218"/>
  <c r="BD50" i="218"/>
  <c r="BD409" i="218"/>
  <c r="BD148" i="218"/>
  <c r="BD66" i="218"/>
  <c r="BD242" i="218"/>
  <c r="BD313" i="218"/>
  <c r="BD298" i="218"/>
  <c r="BD84" i="218"/>
  <c r="BD515" i="218"/>
  <c r="BD307" i="218"/>
  <c r="BD46" i="218"/>
  <c r="BD29" i="218"/>
  <c r="BD228" i="208"/>
  <c r="BD378" i="208"/>
  <c r="BD445" i="210"/>
  <c r="BD94" i="211"/>
  <c r="BD495" i="213"/>
  <c r="BD35" i="216"/>
  <c r="BD403" i="216"/>
  <c r="BD405" i="216"/>
  <c r="BD115" i="217"/>
  <c r="BD281" i="208"/>
  <c r="BD235" i="209"/>
  <c r="BD363" i="210"/>
  <c r="BD498" i="211"/>
  <c r="BD69" i="211"/>
  <c r="BD411" i="212"/>
  <c r="BD118" i="212"/>
  <c r="BD207" i="214"/>
  <c r="BD22" i="215"/>
  <c r="BD474" i="216"/>
  <c r="BD303" i="217"/>
  <c r="BD515" i="217"/>
  <c r="BD186" i="217"/>
  <c r="BD508" i="217"/>
  <c r="BD217" i="216"/>
  <c r="BD184" i="217"/>
  <c r="BD467" i="208"/>
  <c r="BD295" i="209"/>
  <c r="BD407" i="210"/>
  <c r="BD49" i="212"/>
  <c r="BD366" i="213"/>
  <c r="BD216" i="213"/>
  <c r="BD400" i="214"/>
  <c r="BD151" i="214"/>
  <c r="BD244" i="215"/>
  <c r="BD168" i="215"/>
  <c r="BD309" i="216"/>
  <c r="BD512" i="216"/>
  <c r="BD399" i="216"/>
  <c r="BD462" i="216"/>
  <c r="BD308" i="216"/>
  <c r="BD433" i="216"/>
  <c r="BD188" i="217"/>
  <c r="BD370" i="217"/>
  <c r="BD210" i="217"/>
  <c r="BD312" i="217"/>
  <c r="BD180" i="217"/>
  <c r="BD333" i="217"/>
  <c r="BD87" i="217"/>
  <c r="BD388" i="217"/>
  <c r="BD383" i="208"/>
  <c r="BD348" i="210"/>
  <c r="BD353" i="213"/>
  <c r="BD16" i="213"/>
  <c r="BD21" i="214"/>
  <c r="BD111" i="214"/>
  <c r="BD511" i="215"/>
  <c r="BD472" i="215"/>
  <c r="BD174" i="215"/>
  <c r="BD109" i="216"/>
  <c r="BD354" i="216"/>
  <c r="BD185" i="216"/>
  <c r="BD387" i="216"/>
  <c r="BD288" i="216"/>
  <c r="BD376" i="217"/>
  <c r="BD281" i="217"/>
  <c r="BD270" i="217"/>
  <c r="BD145" i="217"/>
  <c r="BD289" i="210"/>
  <c r="BD216" i="211"/>
  <c r="BD78" i="212"/>
  <c r="BD394" i="212"/>
  <c r="BD53" i="212"/>
  <c r="BD503" i="213"/>
  <c r="BD446" i="214"/>
  <c r="BD199" i="214"/>
  <c r="BD94" i="215"/>
  <c r="BD180" i="215"/>
  <c r="BD159" i="216"/>
  <c r="BD271" i="216"/>
  <c r="BD346" i="216"/>
  <c r="BD417" i="210"/>
  <c r="BD518" i="211"/>
  <c r="BD333" i="211"/>
  <c r="BD43" i="212"/>
  <c r="BD280" i="213"/>
  <c r="BD490" i="214"/>
  <c r="BD489" i="215"/>
  <c r="BD127" i="215"/>
  <c r="BD195" i="216"/>
  <c r="BD503" i="216"/>
  <c r="BD399" i="217"/>
  <c r="BD316" i="217"/>
  <c r="BD386" i="217"/>
  <c r="BD520" i="217"/>
  <c r="BD209" i="209"/>
  <c r="BD352" i="209"/>
  <c r="BD43" i="209"/>
  <c r="BD18" i="210"/>
  <c r="BD229" i="212"/>
  <c r="BD407" i="213"/>
  <c r="BD48" i="213"/>
  <c r="BD118" i="213"/>
  <c r="BD489" i="213"/>
  <c r="BD13" i="215"/>
  <c r="BD416" i="215"/>
  <c r="BD289" i="215"/>
  <c r="BD171" i="216"/>
  <c r="BD467" i="216"/>
  <c r="BD153" i="216"/>
  <c r="BD68" i="216"/>
  <c r="BD77" i="216"/>
  <c r="BD441" i="216"/>
  <c r="BD112" i="217"/>
  <c r="BD127" i="217"/>
  <c r="BD479" i="209"/>
  <c r="BD83" i="212"/>
  <c r="BD223" i="212"/>
  <c r="BD48" i="212"/>
  <c r="BD178" i="213"/>
  <c r="BD80" i="213"/>
  <c r="BD484" i="214"/>
  <c r="BD466" i="215"/>
  <c r="BD156" i="215"/>
  <c r="BD278" i="216"/>
  <c r="BD422" i="216"/>
  <c r="BD358" i="216"/>
  <c r="BD60" i="216"/>
  <c r="BD46" i="217"/>
  <c r="BD397" i="217"/>
  <c r="BD107" i="217"/>
  <c r="BD119" i="217"/>
  <c r="BD203" i="207"/>
  <c r="BD516" i="211"/>
  <c r="BD46" i="211"/>
  <c r="BD256" i="212"/>
  <c r="BD502" i="212"/>
  <c r="BD316" i="212"/>
  <c r="BD384" i="212"/>
  <c r="BD495" i="212"/>
  <c r="BD376" i="213"/>
  <c r="BD399" i="213"/>
  <c r="BD175" i="213"/>
  <c r="BD401" i="215"/>
  <c r="BD19" i="216"/>
  <c r="BD365" i="216"/>
  <c r="BD29" i="216"/>
  <c r="BD362" i="216"/>
  <c r="BD344" i="216"/>
  <c r="BD326" i="216"/>
  <c r="BD296" i="216"/>
  <c r="BD450" i="217"/>
  <c r="BD200" i="217"/>
  <c r="BD35" i="217"/>
  <c r="BD201" i="211"/>
  <c r="BD157" i="213"/>
  <c r="BD208" i="213"/>
  <c r="BD357" i="214"/>
  <c r="BD208" i="215"/>
  <c r="BD425" i="215"/>
  <c r="BD433" i="215"/>
  <c r="BD509" i="216"/>
  <c r="BD244" i="217"/>
  <c r="BD29" i="217"/>
  <c r="BD129" i="217"/>
  <c r="BD225" i="217"/>
  <c r="BD272" i="217"/>
  <c r="BD217" i="217"/>
  <c r="BD234" i="217"/>
  <c r="BD491" i="217"/>
  <c r="BD320" i="217"/>
  <c r="BD344" i="217"/>
  <c r="BD390" i="217"/>
  <c r="BD451" i="217"/>
  <c r="BD435" i="217"/>
  <c r="BD78" i="217"/>
  <c r="BD396" i="217"/>
  <c r="BD488" i="217"/>
  <c r="BD68" i="217"/>
  <c r="BD393" i="217"/>
  <c r="BD22" i="217"/>
  <c r="BD78" i="215"/>
  <c r="BD175" i="215"/>
  <c r="BD508" i="216"/>
  <c r="BD54" i="217"/>
  <c r="BD288" i="217"/>
  <c r="BD447" i="217"/>
  <c r="BD271" i="217"/>
  <c r="BD357" i="217"/>
  <c r="BD350" i="217"/>
  <c r="BD471" i="217"/>
  <c r="BD104" i="217"/>
  <c r="BD160" i="217"/>
  <c r="BD372" i="217"/>
  <c r="BD255" i="217"/>
  <c r="BD67" i="217"/>
  <c r="BD44" i="217"/>
  <c r="BD208" i="217"/>
  <c r="BD510" i="217"/>
  <c r="BD318" i="217"/>
  <c r="BD85" i="217"/>
  <c r="BD404" i="217"/>
  <c r="BD502" i="217"/>
  <c r="BD178" i="217"/>
  <c r="BD258" i="217"/>
  <c r="BD57" i="217"/>
  <c r="BD25" i="217"/>
  <c r="BD185" i="217"/>
  <c r="BD223" i="217"/>
  <c r="BD70" i="217"/>
  <c r="BD49" i="217"/>
  <c r="BD72" i="217"/>
  <c r="BD118" i="211"/>
  <c r="BD35" i="213"/>
  <c r="BD52" i="215"/>
  <c r="BD194" i="217"/>
  <c r="BD83" i="217"/>
  <c r="BD285" i="217"/>
  <c r="BD489" i="217"/>
  <c r="BD95" i="217"/>
  <c r="BD410" i="217"/>
  <c r="BD400" i="217"/>
  <c r="BD425" i="217"/>
  <c r="BD323" i="217"/>
  <c r="BD69" i="217"/>
  <c r="BD438" i="217"/>
  <c r="BD262" i="217"/>
  <c r="BD75" i="217"/>
  <c r="BD421" i="217"/>
  <c r="BD53" i="217"/>
  <c r="BD108" i="217"/>
  <c r="BD389" i="215"/>
  <c r="BD134" i="216"/>
  <c r="BD295" i="216"/>
  <c r="BD341" i="217"/>
  <c r="BD398" i="217"/>
  <c r="BD190" i="217"/>
  <c r="BD231" i="217"/>
  <c r="BD144" i="217"/>
  <c r="BD139" i="217"/>
  <c r="BD287" i="217"/>
  <c r="BD362" i="217"/>
  <c r="BD418" i="217"/>
  <c r="BD364" i="217"/>
  <c r="BD343" i="217"/>
  <c r="BD378" i="217"/>
  <c r="BD495" i="217"/>
  <c r="BD434" i="217"/>
  <c r="BD445" i="217"/>
  <c r="BD309" i="217"/>
  <c r="BD328" i="217"/>
  <c r="BD63" i="217"/>
  <c r="BD332" i="217"/>
  <c r="BD352" i="217"/>
  <c r="BD429" i="217"/>
  <c r="BD31" i="217"/>
  <c r="BD340" i="217"/>
  <c r="BD40" i="217"/>
  <c r="BD152" i="217"/>
  <c r="BD509" i="217"/>
  <c r="BD246" i="217"/>
  <c r="BD253" i="217"/>
  <c r="BD322" i="217"/>
  <c r="BD355" i="217"/>
  <c r="BD490" i="217"/>
  <c r="BD261" i="217"/>
  <c r="BD118" i="217"/>
  <c r="BD430" i="217"/>
  <c r="BD298" i="217"/>
  <c r="BD33" i="217"/>
  <c r="BD125" i="211"/>
  <c r="BD172" i="213"/>
  <c r="BD248" i="214"/>
  <c r="BD197" i="215"/>
  <c r="BD382" i="217"/>
  <c r="BD427" i="217"/>
  <c r="BD289" i="217"/>
  <c r="BD239" i="217"/>
  <c r="BD411" i="217"/>
  <c r="BD202" i="217"/>
  <c r="BD193" i="217"/>
  <c r="BD157" i="217"/>
  <c r="BD366" i="217"/>
  <c r="BD196" i="217"/>
  <c r="BD82" i="217"/>
  <c r="BD337" i="217"/>
  <c r="BD74" i="217"/>
  <c r="BD169" i="217"/>
  <c r="BD64" i="217"/>
  <c r="BD58" i="217"/>
  <c r="BD189" i="217"/>
  <c r="BD442" i="217"/>
  <c r="BD349" i="217"/>
  <c r="BD507" i="217"/>
  <c r="BD496" i="217"/>
  <c r="BD294" i="217"/>
  <c r="BD133" i="217"/>
  <c r="BD506" i="210"/>
  <c r="BD307" i="213"/>
  <c r="BD383" i="214"/>
  <c r="BD121" i="217"/>
  <c r="BD373" i="217"/>
  <c r="BD60" i="217"/>
  <c r="BD448" i="217"/>
  <c r="BD482" i="217"/>
  <c r="BD233" i="217"/>
  <c r="BD228" i="217"/>
  <c r="BD454" i="217"/>
  <c r="BD122" i="217"/>
  <c r="BD256" i="217"/>
  <c r="BD109" i="217"/>
  <c r="BD424" i="217"/>
  <c r="BD339" i="217"/>
  <c r="BD65" i="217"/>
  <c r="BD494" i="217"/>
  <c r="BD484" i="217"/>
  <c r="BD347" i="217"/>
  <c r="BD449" i="217"/>
  <c r="BD123" i="217"/>
  <c r="BD280" i="217"/>
  <c r="BD242" i="217"/>
  <c r="BD71" i="217"/>
  <c r="BD216" i="217"/>
  <c r="BD18" i="217"/>
  <c r="BD158" i="211"/>
  <c r="BD275" i="213"/>
  <c r="BD344" i="213"/>
  <c r="BD322" i="213"/>
  <c r="BD238" i="215"/>
  <c r="BD432" i="217"/>
  <c r="BD166" i="217"/>
  <c r="BD237" i="217"/>
  <c r="BD140" i="217"/>
  <c r="BD406" i="217"/>
  <c r="BD218" i="217"/>
  <c r="BD335" i="217"/>
  <c r="BD302" i="217"/>
  <c r="BD498" i="217"/>
  <c r="BD415" i="217"/>
  <c r="BD224" i="217"/>
  <c r="BD291" i="217"/>
  <c r="BD306" i="217"/>
  <c r="BD408" i="217"/>
  <c r="BD466" i="217"/>
  <c r="BD135" i="217"/>
  <c r="BD135" i="214"/>
  <c r="BD282" i="215"/>
  <c r="BD159" i="217"/>
  <c r="BD473" i="217"/>
  <c r="BD221" i="217"/>
  <c r="BD146" i="217"/>
  <c r="BD493" i="217"/>
  <c r="BD513" i="217"/>
  <c r="BD250" i="217"/>
  <c r="BD263" i="217"/>
  <c r="BD336" i="217"/>
  <c r="BD314" i="217"/>
  <c r="BD23" i="217"/>
  <c r="BD325" i="217"/>
  <c r="BD38" i="217"/>
  <c r="BD492" i="217"/>
  <c r="BD110" i="217"/>
  <c r="BD477" i="217"/>
  <c r="BD311" i="217"/>
  <c r="BD361" i="217"/>
  <c r="BD381" i="217"/>
  <c r="BD158" i="217"/>
  <c r="BD98" i="217"/>
  <c r="BD108" i="212"/>
  <c r="BD208" i="212"/>
  <c r="BD403" i="217"/>
  <c r="BD227" i="217"/>
  <c r="BD360" i="217"/>
  <c r="BD293" i="217"/>
  <c r="BD106" i="217"/>
  <c r="BD204" i="217"/>
  <c r="BD330" i="217"/>
  <c r="BD463" i="217"/>
  <c r="BD131" i="217"/>
  <c r="BD321" i="217"/>
  <c r="BD310" i="217"/>
  <c r="BD416" i="217"/>
  <c r="BD474" i="217"/>
  <c r="BD195" i="217"/>
  <c r="BD201" i="217"/>
  <c r="BD19" i="217"/>
  <c r="BD235" i="217"/>
  <c r="BD245" i="217"/>
  <c r="BD161" i="217"/>
  <c r="BD128" i="217"/>
  <c r="BD80" i="217"/>
  <c r="BD14" i="217"/>
  <c r="BD248" i="213"/>
  <c r="BD299" i="214"/>
  <c r="BD24" i="217"/>
  <c r="BD486" i="217"/>
  <c r="BD88" i="217"/>
  <c r="BD387" i="217"/>
  <c r="BD290" i="217"/>
  <c r="BD456" i="217"/>
  <c r="BD34" i="217"/>
  <c r="BD206" i="217"/>
  <c r="BD511" i="217"/>
  <c r="BD168" i="217"/>
  <c r="BD422" i="217"/>
  <c r="BD461" i="217"/>
  <c r="BD359" i="217"/>
  <c r="BD514" i="217"/>
  <c r="BD150" i="217"/>
  <c r="BD295" i="217"/>
  <c r="BD284" i="217"/>
  <c r="BD395" i="217"/>
  <c r="BD77" i="217"/>
  <c r="BD465" i="217"/>
  <c r="BD12" i="217"/>
  <c r="AZ8" i="217"/>
  <c r="AZ2" i="217" s="1"/>
  <c r="BD26" i="217"/>
  <c r="BD88" i="212"/>
  <c r="BD44" i="213"/>
  <c r="BD252" i="213"/>
  <c r="BD141" i="213"/>
  <c r="BD499" i="213"/>
  <c r="BD497" i="214"/>
  <c r="BD228" i="215"/>
  <c r="BD204" i="214"/>
  <c r="BD131" i="215"/>
  <c r="BD52" i="210"/>
  <c r="BD425" i="211"/>
  <c r="BD77" i="213"/>
  <c r="BD401" i="213"/>
  <c r="BD412" i="213"/>
  <c r="BD350" i="215"/>
  <c r="BD354" i="215"/>
  <c r="BD455" i="215"/>
  <c r="BD418" i="216"/>
  <c r="BD496" i="216"/>
  <c r="BD82" i="211"/>
  <c r="BD423" i="216"/>
  <c r="BD139" i="216"/>
  <c r="BD151" i="212"/>
  <c r="BD332" i="211"/>
  <c r="BD233" i="211"/>
  <c r="BD318" i="211"/>
  <c r="BD310" i="213"/>
  <c r="BD343" i="213"/>
  <c r="BD255" i="210"/>
  <c r="BD247" i="214"/>
  <c r="BD324" i="216"/>
  <c r="BD426" i="214"/>
  <c r="BD517" i="215"/>
  <c r="BD211" i="215"/>
  <c r="BD331" i="216"/>
  <c r="BD219" i="216"/>
  <c r="BD86" i="216"/>
  <c r="BD359" i="216"/>
  <c r="BD373" i="216"/>
  <c r="BD391" i="216"/>
  <c r="BD333" i="216"/>
  <c r="BD218" i="216"/>
  <c r="BD410" i="216"/>
  <c r="BD381" i="216"/>
  <c r="BD352" i="216"/>
  <c r="BD473" i="216"/>
  <c r="BD407" i="216"/>
  <c r="BD184" i="216"/>
  <c r="BD40" i="216"/>
  <c r="BD173" i="216"/>
  <c r="BD239" i="216"/>
  <c r="BD123" i="216"/>
  <c r="BD363" i="216"/>
  <c r="BD94" i="216"/>
  <c r="BD162" i="216"/>
  <c r="BD148" i="216"/>
  <c r="BD516" i="216"/>
  <c r="BD456" i="216"/>
  <c r="BD20" i="216"/>
  <c r="BD287" i="216"/>
  <c r="BD356" i="216"/>
  <c r="BD226" i="216"/>
  <c r="BD401" i="216"/>
  <c r="BD152" i="216"/>
  <c r="BD323" i="216"/>
  <c r="BD116" i="216"/>
  <c r="BD132" i="216"/>
  <c r="BD281" i="216"/>
  <c r="BD518" i="216"/>
  <c r="BD69" i="216"/>
  <c r="BD343" i="216"/>
  <c r="BD457" i="216"/>
  <c r="BD224" i="216"/>
  <c r="BD510" i="216"/>
  <c r="BD494" i="216"/>
  <c r="BD42" i="215"/>
  <c r="BD426" i="216"/>
  <c r="BD305" i="216"/>
  <c r="BD461" i="216"/>
  <c r="BD286" i="216"/>
  <c r="BD342" i="216"/>
  <c r="BD252" i="216"/>
  <c r="BD197" i="216"/>
  <c r="BD275" i="216"/>
  <c r="BD361" i="216"/>
  <c r="BD71" i="216"/>
  <c r="BD74" i="216"/>
  <c r="BD393" i="216"/>
  <c r="BD119" i="216"/>
  <c r="BD463" i="216"/>
  <c r="BD349" i="216"/>
  <c r="BD177" i="216"/>
  <c r="BD398" i="216"/>
  <c r="BD485" i="216"/>
  <c r="BD421" i="216"/>
  <c r="BD382" i="216"/>
  <c r="BD394" i="216"/>
  <c r="BD511" i="216"/>
  <c r="BD270" i="216"/>
  <c r="BD488" i="216"/>
  <c r="BD513" i="216"/>
  <c r="BD102" i="216"/>
  <c r="BD227" i="216"/>
  <c r="BD315" i="216"/>
  <c r="BD61" i="216"/>
  <c r="BD126" i="216"/>
  <c r="BD49" i="216"/>
  <c r="BD322" i="216"/>
  <c r="BD355" i="216"/>
  <c r="BD43" i="216"/>
  <c r="BD179" i="216"/>
  <c r="BD480" i="216"/>
  <c r="BD376" i="216"/>
  <c r="BD241" i="216"/>
  <c r="BD110" i="216"/>
  <c r="BD22" i="216"/>
  <c r="BD314" i="216"/>
  <c r="BD383" i="216"/>
  <c r="BD208" i="216"/>
  <c r="BD143" i="216"/>
  <c r="BD210" i="216"/>
  <c r="BD254" i="216"/>
  <c r="BD431" i="216"/>
  <c r="BD434" i="216"/>
  <c r="BD466" i="216"/>
  <c r="BD445" i="216"/>
  <c r="BD285" i="216"/>
  <c r="BD211" i="216"/>
  <c r="BD329" i="216"/>
  <c r="BD465" i="216"/>
  <c r="BD247" i="216"/>
  <c r="BD169" i="216"/>
  <c r="BD520" i="216"/>
  <c r="BD497" i="216"/>
  <c r="BD321" i="216"/>
  <c r="BD514" i="216"/>
  <c r="BD203" i="216"/>
  <c r="BD447" i="216"/>
  <c r="BD246" i="216"/>
  <c r="BD306" i="216"/>
  <c r="BD182" i="216"/>
  <c r="BD341" i="216"/>
  <c r="BD336" i="216"/>
  <c r="BD124" i="216"/>
  <c r="BD400" i="216"/>
  <c r="BD291" i="216"/>
  <c r="BD244" i="216"/>
  <c r="BD282" i="216"/>
  <c r="BD235" i="216"/>
  <c r="BD190" i="216"/>
  <c r="BD135" i="216"/>
  <c r="BD443" i="216"/>
  <c r="BD58" i="216"/>
  <c r="BD312" i="216"/>
  <c r="BD67" i="216"/>
  <c r="BD97" i="216"/>
  <c r="BD375" i="216"/>
  <c r="BD17" i="216"/>
  <c r="BD90" i="216"/>
  <c r="BD193" i="216"/>
  <c r="BD477" i="216"/>
  <c r="BD389" i="216"/>
  <c r="BD50" i="216"/>
  <c r="BD140" i="216"/>
  <c r="BD47" i="216"/>
  <c r="BD238" i="216"/>
  <c r="BD517" i="216"/>
  <c r="BD93" i="216"/>
  <c r="BD15" i="216"/>
  <c r="BD243" i="216"/>
  <c r="BD214" i="216"/>
  <c r="BD204" i="216"/>
  <c r="BD483" i="216"/>
  <c r="BB8" i="216"/>
  <c r="BB2" i="216" s="1"/>
  <c r="AX23" i="2" s="1"/>
  <c r="BD183" i="216"/>
  <c r="BD284" i="216"/>
  <c r="BD502" i="216"/>
  <c r="BD114" i="216"/>
  <c r="BD81" i="216"/>
  <c r="BD84" i="216"/>
  <c r="BD459" i="216"/>
  <c r="BD472" i="216"/>
  <c r="BD31" i="216"/>
  <c r="BD273" i="216"/>
  <c r="BD112" i="216"/>
  <c r="BD299" i="216"/>
  <c r="BD105" i="216"/>
  <c r="BD469" i="216"/>
  <c r="BD23" i="216"/>
  <c r="BD34" i="216"/>
  <c r="BD258" i="216"/>
  <c r="BD417" i="216"/>
  <c r="BD12" i="216"/>
  <c r="AZ8" i="216"/>
  <c r="AZ2" i="216" s="1"/>
  <c r="BD397" i="215"/>
  <c r="BD101" i="216"/>
  <c r="BD91" i="216"/>
  <c r="BD392" i="216"/>
  <c r="BD432" i="216"/>
  <c r="BD374" i="216"/>
  <c r="BD449" i="216"/>
  <c r="BD505" i="216"/>
  <c r="BD280" i="216"/>
  <c r="BD492" i="216"/>
  <c r="BD380" i="216"/>
  <c r="BD111" i="216"/>
  <c r="BD493" i="216"/>
  <c r="BD82" i="216"/>
  <c r="BD76" i="216"/>
  <c r="BD212" i="216"/>
  <c r="BD289" i="216"/>
  <c r="BD298" i="216"/>
  <c r="BD207" i="216"/>
  <c r="BD490" i="216"/>
  <c r="BD163" i="216"/>
  <c r="BD442" i="216"/>
  <c r="BD397" i="216"/>
  <c r="BD46" i="216"/>
  <c r="BD53" i="210"/>
  <c r="BD257" i="216"/>
  <c r="BD34" i="212"/>
  <c r="BD41" i="215"/>
  <c r="BD255" i="216"/>
  <c r="BD386" i="216"/>
  <c r="BD367" i="216"/>
  <c r="BD42" i="216"/>
  <c r="BD404" i="216"/>
  <c r="BD73" i="216"/>
  <c r="BD158" i="216"/>
  <c r="BD274" i="216"/>
  <c r="BD176" i="216"/>
  <c r="BD414" i="216"/>
  <c r="BD18" i="216"/>
  <c r="BD390" i="216"/>
  <c r="BD412" i="216"/>
  <c r="BD26" i="216"/>
  <c r="BD245" i="216"/>
  <c r="BD89" i="216"/>
  <c r="BD438" i="216"/>
  <c r="BD267" i="216"/>
  <c r="BD515" i="216"/>
  <c r="BD304" i="216"/>
  <c r="BD160" i="216"/>
  <c r="BD172" i="216"/>
  <c r="BD248" i="216"/>
  <c r="BD240" i="216"/>
  <c r="BD340" i="216"/>
  <c r="BD460" i="216"/>
  <c r="BD378" i="216"/>
  <c r="BD131" i="216"/>
  <c r="BD338" i="216"/>
  <c r="BD192" i="216"/>
  <c r="BD229" i="216"/>
  <c r="BD325" i="216"/>
  <c r="BD149" i="216"/>
  <c r="BD223" i="216"/>
  <c r="BD88" i="216"/>
  <c r="BD128" i="216"/>
  <c r="BD117" i="216"/>
  <c r="BD310" i="216"/>
  <c r="BD290" i="216"/>
  <c r="BD395" i="216"/>
  <c r="BD221" i="216"/>
  <c r="BD444" i="216"/>
  <c r="BD75" i="216"/>
  <c r="BD301" i="216"/>
  <c r="BD263" i="216"/>
  <c r="BD104" i="216"/>
  <c r="BD41" i="216"/>
  <c r="BD95" i="216"/>
  <c r="BD150" i="216"/>
  <c r="BD103" i="216"/>
  <c r="BD141" i="216"/>
  <c r="BD367" i="205"/>
  <c r="BD455" i="205"/>
  <c r="BD193" i="208"/>
  <c r="BD190" i="209"/>
  <c r="BD404" i="210"/>
  <c r="BD116" i="210"/>
  <c r="BD502" i="211"/>
  <c r="BD364" i="213"/>
  <c r="BD24" i="213"/>
  <c r="BD292" i="214"/>
  <c r="BD404" i="214"/>
  <c r="BD139" i="214"/>
  <c r="BD87" i="214"/>
  <c r="BD338" i="215"/>
  <c r="BD253" i="215"/>
  <c r="BD342" i="215"/>
  <c r="BD58" i="215"/>
  <c r="BD340" i="215"/>
  <c r="BD179" i="215"/>
  <c r="BD167" i="215"/>
  <c r="BD490" i="215"/>
  <c r="BD234" i="215"/>
  <c r="BD125" i="215"/>
  <c r="BD141" i="215"/>
  <c r="BD321" i="215"/>
  <c r="BD303" i="215"/>
  <c r="BD157" i="215"/>
  <c r="BD100" i="215"/>
  <c r="BD87" i="209"/>
  <c r="BD274" i="209"/>
  <c r="BD431" i="209"/>
  <c r="BD449" i="210"/>
  <c r="BD71" i="211"/>
  <c r="BD155" i="212"/>
  <c r="BD238" i="214"/>
  <c r="BD390" i="214"/>
  <c r="BD394" i="215"/>
  <c r="BD342" i="207"/>
  <c r="BD102" i="208"/>
  <c r="BD63" i="208"/>
  <c r="BD361" i="209"/>
  <c r="BD386" i="209"/>
  <c r="BD464" i="209"/>
  <c r="BD225" i="210"/>
  <c r="BD451" i="210"/>
  <c r="BD267" i="211"/>
  <c r="BD77" i="212"/>
  <c r="BD321" i="212"/>
  <c r="BD131" i="213"/>
  <c r="BD372" i="214"/>
  <c r="BD229" i="214"/>
  <c r="BD129" i="214"/>
  <c r="BD430" i="214"/>
  <c r="BD483" i="215"/>
  <c r="BD221" i="215"/>
  <c r="BD460" i="215"/>
  <c r="BD288" i="215"/>
  <c r="BD97" i="209"/>
  <c r="BD194" i="209"/>
  <c r="BD188" i="209"/>
  <c r="BD20" i="209"/>
  <c r="BD458" i="210"/>
  <c r="BD93" i="210"/>
  <c r="BD169" i="211"/>
  <c r="BD70" i="211"/>
  <c r="BD359" i="212"/>
  <c r="BD246" i="212"/>
  <c r="BD74" i="212"/>
  <c r="BD175" i="212"/>
  <c r="BD49" i="213"/>
  <c r="BD475" i="213"/>
  <c r="BD56" i="214"/>
  <c r="BD321" i="214"/>
  <c r="BD35" i="215"/>
  <c r="BD180" i="210"/>
  <c r="BD161" i="210"/>
  <c r="BD171" i="211"/>
  <c r="BD443" i="212"/>
  <c r="BD23" i="212"/>
  <c r="BD195" i="213"/>
  <c r="BD471" i="213"/>
  <c r="BD422" i="213"/>
  <c r="BD491" i="213"/>
  <c r="BD99" i="215"/>
  <c r="BD247" i="215"/>
  <c r="BD444" i="215"/>
  <c r="BD329" i="215"/>
  <c r="BD417" i="215"/>
  <c r="BD272" i="215"/>
  <c r="BD187" i="215"/>
  <c r="BD69" i="215"/>
  <c r="BD183" i="208"/>
  <c r="BD466" i="209"/>
  <c r="BD80" i="209"/>
  <c r="BD353" i="209"/>
  <c r="BD424" i="209"/>
  <c r="BD480" i="209"/>
  <c r="BD85" i="210"/>
  <c r="BD456" i="211"/>
  <c r="BD480" i="211"/>
  <c r="BD254" i="211"/>
  <c r="BD441" i="213"/>
  <c r="BD212" i="205"/>
  <c r="BD38" i="208"/>
  <c r="BD48" i="208"/>
  <c r="BD458" i="209"/>
  <c r="BD498" i="209"/>
  <c r="BD490" i="210"/>
  <c r="BD327" i="211"/>
  <c r="BD340" i="211"/>
  <c r="BD282" i="212"/>
  <c r="BD76" i="213"/>
  <c r="BD324" i="214"/>
  <c r="BD58" i="214"/>
  <c r="BD325" i="214"/>
  <c r="BD495" i="214"/>
  <c r="BD178" i="215"/>
  <c r="BD448" i="215"/>
  <c r="BD473" i="215"/>
  <c r="BD259" i="215"/>
  <c r="BD506" i="215"/>
  <c r="BD36" i="215"/>
  <c r="BD430" i="215"/>
  <c r="BD229" i="215"/>
  <c r="BD352" i="215"/>
  <c r="BD43" i="215"/>
  <c r="BD291" i="215"/>
  <c r="BD511" i="208"/>
  <c r="BD237" i="209"/>
  <c r="BD84" i="210"/>
  <c r="BD459" i="210"/>
  <c r="BD309" i="210"/>
  <c r="BD478" i="211"/>
  <c r="BD355" i="211"/>
  <c r="BD158" i="212"/>
  <c r="BD214" i="214"/>
  <c r="BD442" i="214"/>
  <c r="BD432" i="215"/>
  <c r="BD262" i="207"/>
  <c r="BD297" i="207"/>
  <c r="BD330" i="208"/>
  <c r="BD53" i="209"/>
  <c r="BD140" i="212"/>
  <c r="BD518" i="212"/>
  <c r="BD291" i="212"/>
  <c r="BD298" i="212"/>
  <c r="BD483" i="212"/>
  <c r="BD126" i="213"/>
  <c r="BD287" i="213"/>
  <c r="BD472" i="214"/>
  <c r="BD452" i="214"/>
  <c r="BD510" i="214"/>
  <c r="BD195" i="214"/>
  <c r="BD70" i="214"/>
  <c r="BD435" i="214"/>
  <c r="BD411" i="215"/>
  <c r="BD465" i="215"/>
  <c r="BD151" i="215"/>
  <c r="BD136" i="215"/>
  <c r="BD488" i="215"/>
  <c r="BD248" i="215"/>
  <c r="BD442" i="215"/>
  <c r="BD335" i="215"/>
  <c r="BD357" i="215"/>
  <c r="BD280" i="215"/>
  <c r="BD270" i="215"/>
  <c r="BD209" i="215"/>
  <c r="BD195" i="215"/>
  <c r="BD84" i="215"/>
  <c r="BD83" i="215"/>
  <c r="BD116" i="215"/>
  <c r="BD305" i="215"/>
  <c r="BD519" i="215"/>
  <c r="BD44" i="215"/>
  <c r="BD379" i="215"/>
  <c r="BD461" i="215"/>
  <c r="BD231" i="215"/>
  <c r="BD53" i="215"/>
  <c r="BD160" i="215"/>
  <c r="BD86" i="208"/>
  <c r="BD122" i="208"/>
  <c r="BD391" i="209"/>
  <c r="BD46" i="209"/>
  <c r="BD384" i="210"/>
  <c r="BD272" i="210"/>
  <c r="BD114" i="212"/>
  <c r="BD90" i="212"/>
  <c r="BD387" i="212"/>
  <c r="BD238" i="213"/>
  <c r="BD323" i="213"/>
  <c r="BD101" i="214"/>
  <c r="BD59" i="214"/>
  <c r="BD171" i="214"/>
  <c r="BD319" i="214"/>
  <c r="BD326" i="215"/>
  <c r="BD37" i="215"/>
  <c r="BD47" i="215"/>
  <c r="BD298" i="215"/>
  <c r="BD398" i="215"/>
  <c r="BD295" i="215"/>
  <c r="BD95" i="215"/>
  <c r="BD29" i="215"/>
  <c r="BD369" i="215"/>
  <c r="BD308" i="215"/>
  <c r="BD89" i="215"/>
  <c r="BD129" i="215"/>
  <c r="BD149" i="215"/>
  <c r="BD415" i="215"/>
  <c r="BD251" i="215"/>
  <c r="BD479" i="215"/>
  <c r="BD112" i="215"/>
  <c r="BD67" i="215"/>
  <c r="BD478" i="215"/>
  <c r="BD207" i="207"/>
  <c r="BD278" i="207"/>
  <c r="BD109" i="207"/>
  <c r="BD336" i="207"/>
  <c r="BD117" i="207"/>
  <c r="BD151" i="208"/>
  <c r="BD256" i="208"/>
  <c r="BD168" i="208"/>
  <c r="BD141" i="209"/>
  <c r="BD311" i="210"/>
  <c r="BD168" i="211"/>
  <c r="BD392" i="211"/>
  <c r="BD458" i="211"/>
  <c r="BD44" i="211"/>
  <c r="BD21" i="211"/>
  <c r="BD312" i="212"/>
  <c r="BD370" i="212"/>
  <c r="BD382" i="212"/>
  <c r="BD328" i="212"/>
  <c r="BD512" i="212"/>
  <c r="BD15" i="212"/>
  <c r="BD338" i="212"/>
  <c r="BD105" i="212"/>
  <c r="BD13" i="212"/>
  <c r="BD434" i="213"/>
  <c r="BD505" i="213"/>
  <c r="BD462" i="213"/>
  <c r="BD295" i="213"/>
  <c r="BD348" i="214"/>
  <c r="BD322" i="214"/>
  <c r="BD502" i="214"/>
  <c r="BD462" i="214"/>
  <c r="BD306" i="214"/>
  <c r="BD377" i="214"/>
  <c r="BD116" i="214"/>
  <c r="BD140" i="214"/>
  <c r="BD340" i="214"/>
  <c r="BD75" i="214"/>
  <c r="BD290" i="215"/>
  <c r="BD387" i="215"/>
  <c r="BD318" i="215"/>
  <c r="BD80" i="215"/>
  <c r="BD121" i="215"/>
  <c r="BD176" i="215"/>
  <c r="BD449" i="215"/>
  <c r="BD126" i="215"/>
  <c r="BD263" i="215"/>
  <c r="BD445" i="215"/>
  <c r="BD123" i="215"/>
  <c r="BD324" i="215"/>
  <c r="BD219" i="215"/>
  <c r="BD285" i="215"/>
  <c r="BD122" i="215"/>
  <c r="BD405" i="215"/>
  <c r="BD87" i="215"/>
  <c r="BD309" i="215"/>
  <c r="BD77" i="215"/>
  <c r="BD493" i="215"/>
  <c r="BD314" i="207"/>
  <c r="BD148" i="208"/>
  <c r="BD313" i="209"/>
  <c r="BD195" i="209"/>
  <c r="BD479" i="212"/>
  <c r="BD284" i="212"/>
  <c r="BD244" i="212"/>
  <c r="BD406" i="213"/>
  <c r="BD417" i="213"/>
  <c r="BD211" i="214"/>
  <c r="BD365" i="214"/>
  <c r="BD496" i="214"/>
  <c r="BD468" i="215"/>
  <c r="BD276" i="215"/>
  <c r="BD464" i="215"/>
  <c r="BD91" i="215"/>
  <c r="BD396" i="215"/>
  <c r="BD120" i="215"/>
  <c r="BD492" i="215"/>
  <c r="BD325" i="215"/>
  <c r="BD274" i="215"/>
  <c r="BD343" i="215"/>
  <c r="BD132" i="215"/>
  <c r="BD454" i="215"/>
  <c r="BD467" i="215"/>
  <c r="BD332" i="215"/>
  <c r="BD19" i="215"/>
  <c r="BD395" i="215"/>
  <c r="BD423" i="215"/>
  <c r="BD189" i="215"/>
  <c r="BD153" i="215"/>
  <c r="BD382" i="215"/>
  <c r="BD346" i="215"/>
  <c r="BD505" i="215"/>
  <c r="BD185" i="215"/>
  <c r="BD500" i="215"/>
  <c r="BD355" i="215"/>
  <c r="BD205" i="215"/>
  <c r="BD292" i="215"/>
  <c r="BD336" i="205"/>
  <c r="BD54" i="207"/>
  <c r="BD388" i="208"/>
  <c r="BD36" i="209"/>
  <c r="BD44" i="209"/>
  <c r="BD463" i="209"/>
  <c r="BD75" i="210"/>
  <c r="BD158" i="210"/>
  <c r="BD156" i="211"/>
  <c r="BD312" i="211"/>
  <c r="BD248" i="211"/>
  <c r="BD239" i="212"/>
  <c r="BD46" i="212"/>
  <c r="BD167" i="212"/>
  <c r="BD393" i="212"/>
  <c r="BD441" i="212"/>
  <c r="BD169" i="213"/>
  <c r="BD427" i="213"/>
  <c r="BD64" i="213"/>
  <c r="BD51" i="213"/>
  <c r="BD339" i="213"/>
  <c r="BD182" i="214"/>
  <c r="BD86" i="214"/>
  <c r="BD124" i="214"/>
  <c r="BD255" i="214"/>
  <c r="BD384" i="214"/>
  <c r="BD250" i="214"/>
  <c r="BD52" i="214"/>
  <c r="BD155" i="214"/>
  <c r="BD347" i="214"/>
  <c r="BB8" i="215"/>
  <c r="BB2" i="215" s="1"/>
  <c r="AX22" i="2" s="1"/>
  <c r="BD345" i="215"/>
  <c r="BD111" i="215"/>
  <c r="BD301" i="215"/>
  <c r="BD315" i="215"/>
  <c r="BD431" i="215"/>
  <c r="BD212" i="215"/>
  <c r="BD61" i="215"/>
  <c r="BD392" i="215"/>
  <c r="BD20" i="215"/>
  <c r="BD262" i="215"/>
  <c r="BD254" i="215"/>
  <c r="BD434" i="215"/>
  <c r="BD31" i="215"/>
  <c r="BD49" i="215"/>
  <c r="BD240" i="215"/>
  <c r="BD210" i="215"/>
  <c r="BD330" i="215"/>
  <c r="BD278" i="215"/>
  <c r="BD173" i="215"/>
  <c r="BD14" i="215"/>
  <c r="BD237" i="215"/>
  <c r="BD17" i="215"/>
  <c r="BD223" i="215"/>
  <c r="BD424" i="215"/>
  <c r="BD103" i="215"/>
  <c r="BD87" i="208"/>
  <c r="BD484" i="208"/>
  <c r="BD41" i="208"/>
  <c r="BD19" i="208"/>
  <c r="BD180" i="208"/>
  <c r="BD231" i="211"/>
  <c r="BD405" i="211"/>
  <c r="BD277" i="211"/>
  <c r="BD377" i="211"/>
  <c r="BD286" i="212"/>
  <c r="BD412" i="212"/>
  <c r="BD82" i="212"/>
  <c r="BD323" i="212"/>
  <c r="BD70" i="213"/>
  <c r="BD445" i="213"/>
  <c r="BD236" i="213"/>
  <c r="BD483" i="213"/>
  <c r="BD395" i="213"/>
  <c r="BD242" i="214"/>
  <c r="BD197" i="214"/>
  <c r="BD226" i="214"/>
  <c r="BD421" i="215"/>
  <c r="BD171" i="215"/>
  <c r="BD407" i="215"/>
  <c r="BD258" i="215"/>
  <c r="BD26" i="215"/>
  <c r="BD311" i="215"/>
  <c r="BD496" i="215"/>
  <c r="BD494" i="215"/>
  <c r="BD356" i="215"/>
  <c r="BD39" i="215"/>
  <c r="BD115" i="215"/>
  <c r="BD337" i="215"/>
  <c r="BD107" i="215"/>
  <c r="BD159" i="215"/>
  <c r="BD481" i="215"/>
  <c r="BD383" i="215"/>
  <c r="BD24" i="215"/>
  <c r="BD474" i="215"/>
  <c r="BD333" i="215"/>
  <c r="BD56" i="215"/>
  <c r="BD331" i="215"/>
  <c r="BD21" i="215"/>
  <c r="BD97" i="215"/>
  <c r="BD347" i="215"/>
  <c r="BD396" i="205"/>
  <c r="BD493" i="207"/>
  <c r="BD175" i="207"/>
  <c r="BD224" i="207"/>
  <c r="BD52" i="208"/>
  <c r="BD280" i="208"/>
  <c r="BD186" i="208"/>
  <c r="BD514" i="208"/>
  <c r="BD395" i="208"/>
  <c r="BD184" i="209"/>
  <c r="BD409" i="209"/>
  <c r="BD50" i="209"/>
  <c r="BD448" i="209"/>
  <c r="BD327" i="210"/>
  <c r="BD107" i="210"/>
  <c r="BD226" i="212"/>
  <c r="BD331" i="212"/>
  <c r="BD70" i="212"/>
  <c r="BD21" i="212"/>
  <c r="BD97" i="213"/>
  <c r="BD423" i="213"/>
  <c r="BD148" i="214"/>
  <c r="BD365" i="215"/>
  <c r="BD225" i="215"/>
  <c r="BD128" i="215"/>
  <c r="BD214" i="215"/>
  <c r="BD314" i="215"/>
  <c r="BD518" i="215"/>
  <c r="BD344" i="215"/>
  <c r="BD502" i="215"/>
  <c r="BD439" i="215"/>
  <c r="BD186" i="215"/>
  <c r="BD410" i="215"/>
  <c r="BD162" i="215"/>
  <c r="BD269" i="215"/>
  <c r="BD306" i="215"/>
  <c r="BD316" i="215"/>
  <c r="BD93" i="215"/>
  <c r="BD341" i="215"/>
  <c r="BD369" i="207"/>
  <c r="BD135" i="208"/>
  <c r="BD365" i="209"/>
  <c r="BD192" i="209"/>
  <c r="BD319" i="210"/>
  <c r="BD110" i="210"/>
  <c r="BD265" i="211"/>
  <c r="BD117" i="211"/>
  <c r="BD230" i="212"/>
  <c r="BD413" i="212"/>
  <c r="BD205" i="212"/>
  <c r="BD178" i="212"/>
  <c r="BD81" i="212"/>
  <c r="BD145" i="212"/>
  <c r="BD413" i="213"/>
  <c r="BD227" i="213"/>
  <c r="BD437" i="214"/>
  <c r="BD177" i="214"/>
  <c r="BD302" i="215"/>
  <c r="BD190" i="215"/>
  <c r="BD366" i="215"/>
  <c r="BD497" i="215"/>
  <c r="BD294" i="215"/>
  <c r="BD451" i="215"/>
  <c r="BD59" i="215"/>
  <c r="BD284" i="215"/>
  <c r="BD393" i="215"/>
  <c r="BD75" i="215"/>
  <c r="BD188" i="215"/>
  <c r="BD202" i="215"/>
  <c r="BD485" i="215"/>
  <c r="BD386" i="215"/>
  <c r="BD438" i="215"/>
  <c r="BD218" i="215"/>
  <c r="BD443" i="215"/>
  <c r="BD304" i="215"/>
  <c r="BD374" i="215"/>
  <c r="BD216" i="215"/>
  <c r="BD33" i="215"/>
  <c r="BD267" i="215"/>
  <c r="BD399" i="215"/>
  <c r="BD12" i="215"/>
  <c r="AZ8" i="215"/>
  <c r="AZ2" i="215" s="1"/>
  <c r="BD477" i="215"/>
  <c r="BD131" i="212"/>
  <c r="BD161" i="212"/>
  <c r="BD458" i="212"/>
  <c r="BD117" i="213"/>
  <c r="BD143" i="214"/>
  <c r="BD104" i="214"/>
  <c r="BD264" i="215"/>
  <c r="BD296" i="215"/>
  <c r="BD16" i="215"/>
  <c r="BD146" i="215"/>
  <c r="BD486" i="215"/>
  <c r="BD88" i="215"/>
  <c r="BD71" i="215"/>
  <c r="BD513" i="215"/>
  <c r="BD508" i="215"/>
  <c r="BD328" i="215"/>
  <c r="BD456" i="215"/>
  <c r="BD104" i="215"/>
  <c r="BD138" i="215"/>
  <c r="BD32" i="215"/>
  <c r="BD33" i="207"/>
  <c r="BD507" i="208"/>
  <c r="BD245" i="209"/>
  <c r="BD26" i="209"/>
  <c r="BD42" i="210"/>
  <c r="BD208" i="210"/>
  <c r="BD217" i="210"/>
  <c r="BD335" i="211"/>
  <c r="BD184" i="211"/>
  <c r="BD177" i="212"/>
  <c r="BD213" i="212"/>
  <c r="BD306" i="212"/>
  <c r="BD227" i="214"/>
  <c r="BD146" i="214"/>
  <c r="BD37" i="214"/>
  <c r="BD450" i="215"/>
  <c r="BD370" i="215"/>
  <c r="BD275" i="215"/>
  <c r="BD313" i="215"/>
  <c r="BD134" i="215"/>
  <c r="BD54" i="215"/>
  <c r="BD145" i="215"/>
  <c r="BD154" i="215"/>
  <c r="BD227" i="215"/>
  <c r="BD158" i="215"/>
  <c r="BD391" i="215"/>
  <c r="BD182" i="215"/>
  <c r="BD207" i="215"/>
  <c r="BD414" i="215"/>
  <c r="BD241" i="215"/>
  <c r="BD376" i="215"/>
  <c r="BD363" i="215"/>
  <c r="BD226" i="215"/>
  <c r="BD349" i="215"/>
  <c r="BD388" i="215"/>
  <c r="BD252" i="215"/>
  <c r="BD457" i="215"/>
  <c r="BD172" i="215"/>
  <c r="BD476" i="215"/>
  <c r="BD144" i="215"/>
  <c r="BD373" i="215"/>
  <c r="BD155" i="215"/>
  <c r="BD30" i="215"/>
  <c r="BD119" i="215"/>
  <c r="BD427" i="215"/>
  <c r="BD380" i="215"/>
  <c r="BD143" i="215"/>
  <c r="BD421" i="208"/>
  <c r="BD157" i="209"/>
  <c r="BD424" i="210"/>
  <c r="BD379" i="211"/>
  <c r="BD105" i="211"/>
  <c r="BD169" i="212"/>
  <c r="BD60" i="212"/>
  <c r="BD144" i="214"/>
  <c r="BD331" i="210"/>
  <c r="BD239" i="214"/>
  <c r="BD378" i="210"/>
  <c r="BD182" i="211"/>
  <c r="BD479" i="214"/>
  <c r="BD367" i="213"/>
  <c r="BD132" i="209"/>
  <c r="BD206" i="208"/>
  <c r="BD90" i="213"/>
  <c r="BD352" i="208"/>
  <c r="BD260" i="209"/>
  <c r="BD234" i="211"/>
  <c r="BD275" i="212"/>
  <c r="BD268" i="213"/>
  <c r="BD412" i="214"/>
  <c r="BD448" i="214"/>
  <c r="BD184" i="214"/>
  <c r="BD218" i="214"/>
  <c r="BD88" i="214"/>
  <c r="BD396" i="214"/>
  <c r="BD331" i="214"/>
  <c r="BD30" i="214"/>
  <c r="BD350" i="214"/>
  <c r="BD303" i="214"/>
  <c r="BD375" i="214"/>
  <c r="BD117" i="214"/>
  <c r="BD381" i="214"/>
  <c r="BD167" i="214"/>
  <c r="BD213" i="214"/>
  <c r="BD18" i="214"/>
  <c r="BD371" i="214"/>
  <c r="BD89" i="210"/>
  <c r="BD288" i="212"/>
  <c r="BD469" i="213"/>
  <c r="BD466" i="213"/>
  <c r="BD183" i="213"/>
  <c r="BD352" i="214"/>
  <c r="BD449" i="214"/>
  <c r="BD330" i="214"/>
  <c r="BD32" i="214"/>
  <c r="BD187" i="214"/>
  <c r="BD264" i="214"/>
  <c r="BD188" i="214"/>
  <c r="BD89" i="214"/>
  <c r="BD74" i="214"/>
  <c r="BD152" i="214"/>
  <c r="BD451" i="214"/>
  <c r="BD251" i="214"/>
  <c r="BD97" i="214"/>
  <c r="BD256" i="214"/>
  <c r="BD150" i="214"/>
  <c r="BD270" i="214"/>
  <c r="BD488" i="214"/>
  <c r="BD233" i="214"/>
  <c r="BD64" i="214"/>
  <c r="BD12" i="214"/>
  <c r="AZ8" i="214"/>
  <c r="AZ2" i="214" s="1"/>
  <c r="BD339" i="214"/>
  <c r="BD415" i="214"/>
  <c r="BD115" i="214"/>
  <c r="BD439" i="214"/>
  <c r="BD26" i="214"/>
  <c r="BD263" i="214"/>
  <c r="BD374" i="214"/>
  <c r="BD134" i="214"/>
  <c r="BD210" i="214"/>
  <c r="BD440" i="214"/>
  <c r="BD499" i="214"/>
  <c r="BD406" i="214"/>
  <c r="BD501" i="214"/>
  <c r="BD335" i="214"/>
  <c r="BD201" i="214"/>
  <c r="BD223" i="214"/>
  <c r="BD409" i="214"/>
  <c r="BD358" i="214"/>
  <c r="BD475" i="214"/>
  <c r="BD80" i="214"/>
  <c r="BD328" i="214"/>
  <c r="BD102" i="214"/>
  <c r="BD423" i="214"/>
  <c r="BD42" i="214"/>
  <c r="BD366" i="214"/>
  <c r="BD320" i="214"/>
  <c r="BD359" i="214"/>
  <c r="BD65" i="214"/>
  <c r="BD186" i="214"/>
  <c r="BD57" i="214"/>
  <c r="BD262" i="214"/>
  <c r="BD84" i="214"/>
  <c r="BD239" i="211"/>
  <c r="BD234" i="214"/>
  <c r="BD98" i="214"/>
  <c r="BD180" i="214"/>
  <c r="BD222" i="214"/>
  <c r="BD127" i="214"/>
  <c r="BD394" i="214"/>
  <c r="BD413" i="214"/>
  <c r="BD416" i="214"/>
  <c r="BD393" i="214"/>
  <c r="BD485" i="214"/>
  <c r="BD265" i="214"/>
  <c r="BD342" i="214"/>
  <c r="BD61" i="214"/>
  <c r="BD460" i="214"/>
  <c r="BD169" i="214"/>
  <c r="BD373" i="214"/>
  <c r="BD243" i="214"/>
  <c r="BD506" i="214"/>
  <c r="BD81" i="214"/>
  <c r="BD44" i="210"/>
  <c r="BD73" i="211"/>
  <c r="BD226" i="211"/>
  <c r="BD231" i="214"/>
  <c r="BD420" i="214"/>
  <c r="BD153" i="214"/>
  <c r="BD443" i="214"/>
  <c r="BD15" i="214"/>
  <c r="BD360" i="214"/>
  <c r="BD304" i="214"/>
  <c r="BD154" i="214"/>
  <c r="BD432" i="214"/>
  <c r="BD456" i="214"/>
  <c r="BD281" i="214"/>
  <c r="BD407" i="214"/>
  <c r="BD378" i="214"/>
  <c r="BD31" i="214"/>
  <c r="BD428" i="214"/>
  <c r="BD327" i="214"/>
  <c r="BD514" i="214"/>
  <c r="BD44" i="214"/>
  <c r="BD158" i="214"/>
  <c r="BD175" i="214"/>
  <c r="BD433" i="214"/>
  <c r="BD202" i="214"/>
  <c r="BD438" i="214"/>
  <c r="BD395" i="214"/>
  <c r="BD86" i="209"/>
  <c r="BD107" i="214"/>
  <c r="BD275" i="214"/>
  <c r="BD35" i="214"/>
  <c r="BD511" i="214"/>
  <c r="BD133" i="214"/>
  <c r="BD40" i="214"/>
  <c r="BD191" i="214"/>
  <c r="BD323" i="214"/>
  <c r="BD257" i="214"/>
  <c r="BD208" i="214"/>
  <c r="BD493" i="214"/>
  <c r="BD269" i="214"/>
  <c r="BD295" i="214"/>
  <c r="BD156" i="214"/>
  <c r="BD94" i="214"/>
  <c r="BD444" i="214"/>
  <c r="BD157" i="214"/>
  <c r="BD471" i="214"/>
  <c r="BD268" i="214"/>
  <c r="BD51" i="214"/>
  <c r="BD315" i="214"/>
  <c r="BD500" i="214"/>
  <c r="BD131" i="214"/>
  <c r="BD310" i="207"/>
  <c r="BD410" i="207"/>
  <c r="BD203" i="210"/>
  <c r="BD420" i="212"/>
  <c r="BD482" i="212"/>
  <c r="BD189" i="213"/>
  <c r="BD469" i="214"/>
  <c r="BD279" i="214"/>
  <c r="BD465" i="214"/>
  <c r="BD258" i="214"/>
  <c r="BD431" i="214"/>
  <c r="BD76" i="214"/>
  <c r="BD294" i="214"/>
  <c r="BD389" i="214"/>
  <c r="BD454" i="214"/>
  <c r="BD434" i="214"/>
  <c r="BD458" i="214"/>
  <c r="BD189" i="214"/>
  <c r="BD507" i="214"/>
  <c r="BD203" i="214"/>
  <c r="BD326" i="214"/>
  <c r="BD136" i="214"/>
  <c r="BD329" i="214"/>
  <c r="BD217" i="214"/>
  <c r="BD346" i="214"/>
  <c r="BD459" i="214"/>
  <c r="BD478" i="214"/>
  <c r="BD508" i="214"/>
  <c r="BD132" i="214"/>
  <c r="BD33" i="212"/>
  <c r="BD110" i="214"/>
  <c r="BD455" i="214"/>
  <c r="BD190" i="214"/>
  <c r="BD272" i="214"/>
  <c r="BD49" i="214"/>
  <c r="BD392" i="214"/>
  <c r="BD278" i="214"/>
  <c r="BD142" i="214"/>
  <c r="BD13" i="214"/>
  <c r="BD141" i="214"/>
  <c r="BD489" i="214"/>
  <c r="BD252" i="214"/>
  <c r="BD345" i="214"/>
  <c r="BD364" i="214"/>
  <c r="BD398" i="214"/>
  <c r="BD403" i="208"/>
  <c r="BD357" i="208"/>
  <c r="BD185" i="209"/>
  <c r="BD294" i="212"/>
  <c r="BD129" i="213"/>
  <c r="BD430" i="213"/>
  <c r="BD159" i="214"/>
  <c r="BD513" i="214"/>
  <c r="BD338" i="214"/>
  <c r="BD353" i="214"/>
  <c r="BD17" i="214"/>
  <c r="BD120" i="214"/>
  <c r="BD68" i="214"/>
  <c r="BD92" i="214"/>
  <c r="BD267" i="214"/>
  <c r="BD105" i="214"/>
  <c r="BD145" i="214"/>
  <c r="BD512" i="214"/>
  <c r="BD261" i="214"/>
  <c r="BD39" i="214"/>
  <c r="BD193" i="214"/>
  <c r="BD22" i="214"/>
  <c r="BD379" i="214"/>
  <c r="BD332" i="214"/>
  <c r="BD244" i="214"/>
  <c r="BD259" i="214"/>
  <c r="BD367" i="214"/>
  <c r="BD289" i="214"/>
  <c r="BD359" i="207"/>
  <c r="BD472" i="209"/>
  <c r="BD87" i="213"/>
  <c r="BD85" i="214"/>
  <c r="BD307" i="214"/>
  <c r="BD410" i="214"/>
  <c r="BD19" i="214"/>
  <c r="BD314" i="214"/>
  <c r="BD240" i="214"/>
  <c r="BD53" i="214"/>
  <c r="BD260" i="214"/>
  <c r="BD492" i="214"/>
  <c r="BD48" i="214"/>
  <c r="BD36" i="214"/>
  <c r="BD112" i="214"/>
  <c r="BD166" i="214"/>
  <c r="BD363" i="214"/>
  <c r="BD29" i="214"/>
  <c r="BD106" i="214"/>
  <c r="BD310" i="214"/>
  <c r="BD50" i="214"/>
  <c r="BD183" i="214"/>
  <c r="BD274" i="214"/>
  <c r="BD447" i="214"/>
  <c r="BD302" i="214"/>
  <c r="BD246" i="214"/>
  <c r="BD254" i="214"/>
  <c r="BD118" i="214"/>
  <c r="BD66" i="214"/>
  <c r="BD299" i="209"/>
  <c r="BD292" i="211"/>
  <c r="BD240" i="211"/>
  <c r="BD269" i="211"/>
  <c r="BD86" i="212"/>
  <c r="BD209" i="212"/>
  <c r="BD316" i="213"/>
  <c r="BD287" i="214"/>
  <c r="BD450" i="214"/>
  <c r="BD411" i="214"/>
  <c r="BD445" i="214"/>
  <c r="BD421" i="214"/>
  <c r="BD405" i="214"/>
  <c r="BD382" i="214"/>
  <c r="BD293" i="214"/>
  <c r="BD60" i="214"/>
  <c r="BD505" i="214"/>
  <c r="BB8" i="214"/>
  <c r="BB2" i="214" s="1"/>
  <c r="AX21" i="2" s="1"/>
  <c r="BD354" i="214"/>
  <c r="BD194" i="214"/>
  <c r="BD280" i="214"/>
  <c r="BD83" i="214"/>
  <c r="BD108" i="214"/>
  <c r="BD362" i="212"/>
  <c r="BD138" i="213"/>
  <c r="BD194" i="213"/>
  <c r="BD228" i="213"/>
  <c r="BD60" i="213"/>
  <c r="BD509" i="213"/>
  <c r="BD425" i="210"/>
  <c r="BD513" i="211"/>
  <c r="BD336" i="213"/>
  <c r="BD263" i="213"/>
  <c r="BD378" i="213"/>
  <c r="BD292" i="210"/>
  <c r="BD127" i="213"/>
  <c r="BD273" i="213"/>
  <c r="BD119" i="210"/>
  <c r="BD338" i="211"/>
  <c r="BD349" i="211"/>
  <c r="BD81" i="213"/>
  <c r="BD142" i="213"/>
  <c r="BD333" i="213"/>
  <c r="BD151" i="213"/>
  <c r="BD308" i="210"/>
  <c r="BD428" i="210"/>
  <c r="BD518" i="210"/>
  <c r="BD305" i="210"/>
  <c r="BD369" i="211"/>
  <c r="BD83" i="211"/>
  <c r="BD259" i="211"/>
  <c r="BD337" i="213"/>
  <c r="BD128" i="213"/>
  <c r="BD348" i="213"/>
  <c r="BD180" i="213"/>
  <c r="BD496" i="213"/>
  <c r="BD459" i="213"/>
  <c r="BD78" i="213"/>
  <c r="BD329" i="213"/>
  <c r="BD89" i="213"/>
  <c r="BD261" i="213"/>
  <c r="BD197" i="213"/>
  <c r="BD481" i="213"/>
  <c r="BD322" i="210"/>
  <c r="BD129" i="210"/>
  <c r="BD495" i="211"/>
  <c r="BD421" i="213"/>
  <c r="BD240" i="213"/>
  <c r="BD158" i="213"/>
  <c r="BD224" i="213"/>
  <c r="BD265" i="207"/>
  <c r="BD76" i="211"/>
  <c r="BD65" i="213"/>
  <c r="BD277" i="213"/>
  <c r="BD309" i="213"/>
  <c r="BD179" i="213"/>
  <c r="BD381" i="213"/>
  <c r="BD308" i="213"/>
  <c r="BD507" i="213"/>
  <c r="BD288" i="213"/>
  <c r="BD516" i="213"/>
  <c r="BD223" i="213"/>
  <c r="BD452" i="213"/>
  <c r="BD379" i="213"/>
  <c r="BD407" i="211"/>
  <c r="BD297" i="213"/>
  <c r="BD268" i="210"/>
  <c r="BD211" i="210"/>
  <c r="BD192" i="211"/>
  <c r="BD321" i="213"/>
  <c r="BD159" i="213"/>
  <c r="BD21" i="205"/>
  <c r="BD241" i="205"/>
  <c r="BD16" i="205"/>
  <c r="BD32" i="205"/>
  <c r="BD239" i="205"/>
  <c r="BD337" i="207"/>
  <c r="BD105" i="207"/>
  <c r="BD183" i="207"/>
  <c r="BB8" i="208"/>
  <c r="BB2" i="208" s="1"/>
  <c r="AX15" i="2" s="1"/>
  <c r="BD250" i="208"/>
  <c r="BD269" i="208"/>
  <c r="BD519" i="208"/>
  <c r="BD361" i="208"/>
  <c r="BD432" i="208"/>
  <c r="BD148" i="207"/>
  <c r="BD318" i="208"/>
  <c r="BD103" i="205"/>
  <c r="BD111" i="207"/>
  <c r="BD170" i="207"/>
  <c r="BD496" i="207"/>
  <c r="BD50" i="208"/>
  <c r="BD459" i="205"/>
  <c r="BD95" i="207"/>
  <c r="BD414" i="208"/>
  <c r="BD31" i="208"/>
  <c r="BD364" i="208"/>
  <c r="BD142" i="208"/>
  <c r="BD171" i="208"/>
  <c r="BD323" i="208"/>
  <c r="BB8" i="209"/>
  <c r="BB2" i="209" s="1"/>
  <c r="AX16" i="2" s="1"/>
  <c r="BD339" i="209"/>
  <c r="BD315" i="209"/>
  <c r="BD225" i="209"/>
  <c r="BD362" i="209"/>
  <c r="BD47" i="209"/>
  <c r="BD102" i="209"/>
  <c r="BD238" i="209"/>
  <c r="BD387" i="209"/>
  <c r="BD220" i="209"/>
  <c r="BD101" i="209"/>
  <c r="BD374" i="210"/>
  <c r="BD480" i="210"/>
  <c r="BD108" i="210"/>
  <c r="BD185" i="210"/>
  <c r="BD355" i="210"/>
  <c r="BD508" i="210"/>
  <c r="BD395" i="210"/>
  <c r="BD131" i="210"/>
  <c r="BD442" i="210"/>
  <c r="BD466" i="210"/>
  <c r="BD177" i="210"/>
  <c r="BD512" i="210"/>
  <c r="BD154" i="210"/>
  <c r="BD398" i="210"/>
  <c r="BD456" i="210"/>
  <c r="BD415" i="211"/>
  <c r="BD364" i="211"/>
  <c r="BD129" i="211"/>
  <c r="BD378" i="211"/>
  <c r="BD279" i="211"/>
  <c r="BD488" i="211"/>
  <c r="BD477" i="211"/>
  <c r="BD60" i="211"/>
  <c r="BD197" i="211"/>
  <c r="BD446" i="211"/>
  <c r="BD444" i="211"/>
  <c r="BD417" i="211"/>
  <c r="BD137" i="211"/>
  <c r="BD102" i="211"/>
  <c r="BD475" i="211"/>
  <c r="BD134" i="211"/>
  <c r="BD209" i="211"/>
  <c r="BD386" i="211"/>
  <c r="BB8" i="212"/>
  <c r="BB2" i="212" s="1"/>
  <c r="AX19" i="2" s="1"/>
  <c r="BD40" i="212"/>
  <c r="BD348" i="212"/>
  <c r="BD123" i="212"/>
  <c r="BD64" i="212"/>
  <c r="BD339" i="212"/>
  <c r="BD498" i="212"/>
  <c r="BD174" i="212"/>
  <c r="BD110" i="212"/>
  <c r="BD89" i="212"/>
  <c r="BD116" i="212"/>
  <c r="BD299" i="212"/>
  <c r="BD157" i="212"/>
  <c r="BD218" i="212"/>
  <c r="BD493" i="212"/>
  <c r="BD211" i="212"/>
  <c r="BD467" i="213"/>
  <c r="BD498" i="213"/>
  <c r="BD328" i="213"/>
  <c r="BD457" i="213"/>
  <c r="BD255" i="213"/>
  <c r="BD460" i="213"/>
  <c r="BD205" i="213"/>
  <c r="BD404" i="213"/>
  <c r="BD482" i="213"/>
  <c r="BD285" i="213"/>
  <c r="BD447" i="213"/>
  <c r="BD13" i="213"/>
  <c r="BD204" i="213"/>
  <c r="BB8" i="213"/>
  <c r="BB2" i="213" s="1"/>
  <c r="AX20" i="2" s="1"/>
  <c r="BD57" i="213"/>
  <c r="BD220" i="213"/>
  <c r="BD303" i="213"/>
  <c r="BD411" i="213"/>
  <c r="BD473" i="213"/>
  <c r="BD319" i="209"/>
  <c r="BD257" i="209"/>
  <c r="BD229" i="209"/>
  <c r="BD493" i="210"/>
  <c r="BD513" i="210"/>
  <c r="BD119" i="211"/>
  <c r="BD138" i="211"/>
  <c r="BD390" i="212"/>
  <c r="BD480" i="212"/>
  <c r="BD274" i="213"/>
  <c r="BD219" i="213"/>
  <c r="BD292" i="213"/>
  <c r="BD242" i="213"/>
  <c r="BD479" i="213"/>
  <c r="BD237" i="213"/>
  <c r="BD349" i="213"/>
  <c r="BD250" i="213"/>
  <c r="BD108" i="213"/>
  <c r="BD359" i="213"/>
  <c r="BD476" i="213"/>
  <c r="BD53" i="213"/>
  <c r="BD37" i="213"/>
  <c r="BD480" i="213"/>
  <c r="BD258" i="213"/>
  <c r="BD209" i="213"/>
  <c r="BD362" i="213"/>
  <c r="BD12" i="213"/>
  <c r="AZ8" i="213"/>
  <c r="AZ2" i="213" s="1"/>
  <c r="BD408" i="213"/>
  <c r="BD332" i="213"/>
  <c r="BD43" i="213"/>
  <c r="BD146" i="213"/>
  <c r="BD360" i="213"/>
  <c r="BD400" i="213"/>
  <c r="BD326" i="208"/>
  <c r="BD399" i="210"/>
  <c r="BD237" i="211"/>
  <c r="BD212" i="211"/>
  <c r="BD156" i="212"/>
  <c r="BD450" i="212"/>
  <c r="BD100" i="213"/>
  <c r="BD145" i="213"/>
  <c r="BD112" i="213"/>
  <c r="BD22" i="213"/>
  <c r="BD278" i="213"/>
  <c r="BD318" i="213"/>
  <c r="BD448" i="213"/>
  <c r="BD139" i="213"/>
  <c r="BD23" i="213"/>
  <c r="BD265" i="213"/>
  <c r="BD140" i="213"/>
  <c r="BD206" i="213"/>
  <c r="BD443" i="213"/>
  <c r="BD340" i="213"/>
  <c r="BD293" i="213"/>
  <c r="BD143" i="213"/>
  <c r="BD373" i="213"/>
  <c r="BD431" i="213"/>
  <c r="BD74" i="213"/>
  <c r="BD272" i="213"/>
  <c r="BD101" i="213"/>
  <c r="BD91" i="213"/>
  <c r="BD152" i="213"/>
  <c r="BD230" i="213"/>
  <c r="BD65" i="209"/>
  <c r="BD31" i="209"/>
  <c r="BD454" i="210"/>
  <c r="BD276" i="211"/>
  <c r="BD49" i="211"/>
  <c r="BD353" i="211"/>
  <c r="BD443" i="211"/>
  <c r="BD108" i="211"/>
  <c r="BD271" i="212"/>
  <c r="BD464" i="212"/>
  <c r="BD449" i="212"/>
  <c r="BD466" i="212"/>
  <c r="BD243" i="213"/>
  <c r="BD494" i="213"/>
  <c r="BD450" i="213"/>
  <c r="BD83" i="213"/>
  <c r="BD375" i="213"/>
  <c r="BD122" i="213"/>
  <c r="BD387" i="213"/>
  <c r="BD502" i="213"/>
  <c r="BD193" i="213"/>
  <c r="BD225" i="213"/>
  <c r="BD325" i="213"/>
  <c r="BD168" i="213"/>
  <c r="BD449" i="213"/>
  <c r="BD429" i="213"/>
  <c r="BD446" i="213"/>
  <c r="BD171" i="213"/>
  <c r="BD518" i="213"/>
  <c r="BD299" i="213"/>
  <c r="BD40" i="213"/>
  <c r="BD245" i="213"/>
  <c r="BD251" i="210"/>
  <c r="BD299" i="211"/>
  <c r="BD515" i="212"/>
  <c r="BD432" i="212"/>
  <c r="BD396" i="213"/>
  <c r="BD221" i="213"/>
  <c r="BD380" i="213"/>
  <c r="BD160" i="213"/>
  <c r="BD442" i="213"/>
  <c r="BD306" i="213"/>
  <c r="BD500" i="213"/>
  <c r="BD212" i="213"/>
  <c r="BD253" i="213"/>
  <c r="BD517" i="213"/>
  <c r="BD286" i="213"/>
  <c r="BD26" i="213"/>
  <c r="BD174" i="213"/>
  <c r="BD484" i="213"/>
  <c r="BD210" i="213"/>
  <c r="BD192" i="213"/>
  <c r="BD149" i="213"/>
  <c r="BD50" i="213"/>
  <c r="BD363" i="213"/>
  <c r="BD196" i="213"/>
  <c r="BD189" i="209"/>
  <c r="BD389" i="210"/>
  <c r="BD95" i="212"/>
  <c r="BD129" i="212"/>
  <c r="BD65" i="212"/>
  <c r="BD39" i="212"/>
  <c r="BD125" i="213"/>
  <c r="BD506" i="213"/>
  <c r="BD464" i="213"/>
  <c r="BD199" i="213"/>
  <c r="BD207" i="213"/>
  <c r="BD120" i="213"/>
  <c r="BD398" i="213"/>
  <c r="BD386" i="213"/>
  <c r="BD352" i="213"/>
  <c r="BD513" i="213"/>
  <c r="BD264" i="213"/>
  <c r="BD153" i="213"/>
  <c r="BD251" i="213"/>
  <c r="BD176" i="213"/>
  <c r="BD15" i="213"/>
  <c r="BD270" i="213"/>
  <c r="BD163" i="213"/>
  <c r="BD438" i="213"/>
  <c r="BD409" i="213"/>
  <c r="BD439" i="213"/>
  <c r="BD217" i="213"/>
  <c r="BD437" i="213"/>
  <c r="BD465" i="213"/>
  <c r="BD508" i="213"/>
  <c r="BD276" i="213"/>
  <c r="BD435" i="213"/>
  <c r="BD93" i="213"/>
  <c r="BD455" i="213"/>
  <c r="BD492" i="211"/>
  <c r="BD293" i="212"/>
  <c r="BD98" i="213"/>
  <c r="BD235" i="213"/>
  <c r="BD73" i="213"/>
  <c r="BD327" i="213"/>
  <c r="BD36" i="213"/>
  <c r="BD104" i="213"/>
  <c r="BD382" i="213"/>
  <c r="BD14" i="213"/>
  <c r="BD393" i="213"/>
  <c r="BD315" i="213"/>
  <c r="BD365" i="213"/>
  <c r="BD291" i="213"/>
  <c r="BD214" i="213"/>
  <c r="BD490" i="213"/>
  <c r="BD338" i="213"/>
  <c r="BD109" i="213"/>
  <c r="BD69" i="213"/>
  <c r="BD279" i="213"/>
  <c r="BD124" i="213"/>
  <c r="BD416" i="213"/>
  <c r="BD389" i="213"/>
  <c r="BD477" i="213"/>
  <c r="BD372" i="213"/>
  <c r="BD188" i="213"/>
  <c r="BD271" i="213"/>
  <c r="BD191" i="213"/>
  <c r="BD511" i="213"/>
  <c r="BD213" i="213"/>
  <c r="BD324" i="213"/>
  <c r="BD406" i="209"/>
  <c r="BD395" i="209"/>
  <c r="BD231" i="210"/>
  <c r="BD354" i="211"/>
  <c r="BD124" i="212"/>
  <c r="BD475" i="212"/>
  <c r="BD138" i="212"/>
  <c r="BD22" i="212"/>
  <c r="BD150" i="212"/>
  <c r="BD125" i="212"/>
  <c r="BD200" i="213"/>
  <c r="BD432" i="213"/>
  <c r="BD47" i="213"/>
  <c r="BD229" i="213"/>
  <c r="BD354" i="213"/>
  <c r="BD246" i="213"/>
  <c r="BD260" i="213"/>
  <c r="BD330" i="213"/>
  <c r="BD369" i="213"/>
  <c r="BD256" i="213"/>
  <c r="BD106" i="213"/>
  <c r="BD426" i="213"/>
  <c r="BD150" i="213"/>
  <c r="BD233" i="213"/>
  <c r="BD111" i="213"/>
  <c r="BD154" i="213"/>
  <c r="BD259" i="213"/>
  <c r="BD284" i="213"/>
  <c r="BD282" i="213"/>
  <c r="BD456" i="213"/>
  <c r="BD346" i="213"/>
  <c r="BD54" i="213"/>
  <c r="BD440" i="213"/>
  <c r="BD486" i="213"/>
  <c r="BD156" i="213"/>
  <c r="BD94" i="213"/>
  <c r="BD213" i="209"/>
  <c r="BD365" i="210"/>
  <c r="BD263" i="210"/>
  <c r="BD104" i="211"/>
  <c r="BD472" i="212"/>
  <c r="BD499" i="212"/>
  <c r="BD173" i="213"/>
  <c r="BD474" i="213"/>
  <c r="BD71" i="213"/>
  <c r="BD403" i="213"/>
  <c r="BD32" i="213"/>
  <c r="BD155" i="213"/>
  <c r="BD59" i="213"/>
  <c r="BD425" i="213"/>
  <c r="BD161" i="213"/>
  <c r="BD444" i="213"/>
  <c r="BD84" i="213"/>
  <c r="BD410" i="213"/>
  <c r="BD347" i="213"/>
  <c r="BD85" i="213"/>
  <c r="BD269" i="213"/>
  <c r="BD88" i="213"/>
  <c r="BD326" i="213"/>
  <c r="BD296" i="213"/>
  <c r="BD370" i="213"/>
  <c r="BD262" i="213"/>
  <c r="BD298" i="213"/>
  <c r="BD520" i="213"/>
  <c r="BD148" i="213"/>
  <c r="BD410" i="210"/>
  <c r="BD40" i="211"/>
  <c r="BD433" i="211"/>
  <c r="BD97" i="211"/>
  <c r="BD346" i="212"/>
  <c r="BD101" i="212"/>
  <c r="BD166" i="213"/>
  <c r="BD331" i="213"/>
  <c r="BD512" i="213"/>
  <c r="BD314" i="213"/>
  <c r="BD39" i="213"/>
  <c r="BD388" i="213"/>
  <c r="BD211" i="213"/>
  <c r="BD34" i="213"/>
  <c r="BD41" i="213"/>
  <c r="BD182" i="213"/>
  <c r="BD46" i="213"/>
  <c r="BD21" i="213"/>
  <c r="BD33" i="213"/>
  <c r="BD312" i="213"/>
  <c r="BD267" i="213"/>
  <c r="BD294" i="213"/>
  <c r="BD350" i="213"/>
  <c r="BD492" i="213"/>
  <c r="BD29" i="213"/>
  <c r="BD162" i="211"/>
  <c r="BD392" i="212"/>
  <c r="BD365" i="211"/>
  <c r="BD250" i="212"/>
  <c r="BD333" i="212"/>
  <c r="BD350" i="212"/>
  <c r="BD159" i="212"/>
  <c r="BD326" i="212"/>
  <c r="BD154" i="212"/>
  <c r="BD446" i="212"/>
  <c r="BD442" i="212"/>
  <c r="BD167" i="211"/>
  <c r="BD254" i="212"/>
  <c r="BD276" i="212"/>
  <c r="BD469" i="212"/>
  <c r="BD428" i="212"/>
  <c r="BD135" i="212"/>
  <c r="BD426" i="212"/>
  <c r="BD217" i="212"/>
  <c r="BD168" i="212"/>
  <c r="BD290" i="212"/>
  <c r="BD87" i="205"/>
  <c r="BD396" i="207"/>
  <c r="BD196" i="208"/>
  <c r="BD54" i="208"/>
  <c r="BD262" i="210"/>
  <c r="BD394" i="210"/>
  <c r="BD297" i="210"/>
  <c r="BD33" i="210"/>
  <c r="BD227" i="211"/>
  <c r="BD185" i="211"/>
  <c r="BD186" i="211"/>
  <c r="BD401" i="212"/>
  <c r="BD18" i="212"/>
  <c r="BD26" i="212"/>
  <c r="BD476" i="212"/>
  <c r="BD296" i="212"/>
  <c r="BD467" i="212"/>
  <c r="BD440" i="212"/>
  <c r="BD242" i="212"/>
  <c r="BD29" i="212"/>
  <c r="BD344" i="212"/>
  <c r="BD365" i="212"/>
  <c r="BD137" i="212"/>
  <c r="BD448" i="212"/>
  <c r="BD438" i="212"/>
  <c r="BD301" i="212"/>
  <c r="BD510" i="212"/>
  <c r="BD100" i="212"/>
  <c r="BD341" i="212"/>
  <c r="BD186" i="212"/>
  <c r="BD183" i="205"/>
  <c r="BD441" i="207"/>
  <c r="BD425" i="207"/>
  <c r="BD72" i="208"/>
  <c r="BD277" i="208"/>
  <c r="BD270" i="209"/>
  <c r="BD399" i="209"/>
  <c r="BD343" i="209"/>
  <c r="BD101" i="210"/>
  <c r="BD91" i="211"/>
  <c r="BD341" i="211"/>
  <c r="BD509" i="211"/>
  <c r="BD89" i="211"/>
  <c r="BD373" i="211"/>
  <c r="BD332" i="212"/>
  <c r="BD76" i="212"/>
  <c r="BD391" i="212"/>
  <c r="BD289" i="212"/>
  <c r="BD248" i="212"/>
  <c r="BD425" i="212"/>
  <c r="BD126" i="212"/>
  <c r="BD207" i="212"/>
  <c r="BD354" i="212"/>
  <c r="BD197" i="212"/>
  <c r="BD85" i="212"/>
  <c r="BD98" i="212"/>
  <c r="BD241" i="212"/>
  <c r="BD133" i="212"/>
  <c r="BD309" i="212"/>
  <c r="BD434" i="212"/>
  <c r="BD227" i="212"/>
  <c r="BD517" i="212"/>
  <c r="BD206" i="212"/>
  <c r="BD500" i="212"/>
  <c r="BD373" i="212"/>
  <c r="BD261" i="212"/>
  <c r="BD447" i="212"/>
  <c r="BD155" i="205"/>
  <c r="BD315" i="205"/>
  <c r="BD287" i="207"/>
  <c r="BD344" i="208"/>
  <c r="BD500" i="208"/>
  <c r="BD57" i="209"/>
  <c r="BD293" i="209"/>
  <c r="BD515" i="211"/>
  <c r="BD132" i="211"/>
  <c r="BD24" i="211"/>
  <c r="BD501" i="211"/>
  <c r="BD501" i="212"/>
  <c r="BD342" i="212"/>
  <c r="BD463" i="212"/>
  <c r="BD132" i="212"/>
  <c r="BD172" i="212"/>
  <c r="BD52" i="212"/>
  <c r="BD268" i="212"/>
  <c r="BD397" i="212"/>
  <c r="BD383" i="212"/>
  <c r="BD203" i="212"/>
  <c r="BD474" i="212"/>
  <c r="BD295" i="212"/>
  <c r="BD353" i="212"/>
  <c r="BD270" i="212"/>
  <c r="BD139" i="212"/>
  <c r="BD481" i="212"/>
  <c r="BD260" i="212"/>
  <c r="BD427" i="212"/>
  <c r="BD358" i="212"/>
  <c r="BD170" i="212"/>
  <c r="BD163" i="212"/>
  <c r="BD121" i="212"/>
  <c r="BD291" i="209"/>
  <c r="BD433" i="209"/>
  <c r="BD175" i="209"/>
  <c r="BD177" i="209"/>
  <c r="BD39" i="209"/>
  <c r="BD212" i="210"/>
  <c r="BD253" i="212"/>
  <c r="BD54" i="212"/>
  <c r="BD162" i="212"/>
  <c r="BD189" i="212"/>
  <c r="BD87" i="212"/>
  <c r="BD364" i="212"/>
  <c r="BD80" i="212"/>
  <c r="BD281" i="212"/>
  <c r="BD491" i="212"/>
  <c r="BD16" i="212"/>
  <c r="BD180" i="212"/>
  <c r="BD50" i="212"/>
  <c r="BD222" i="212"/>
  <c r="BD187" i="212"/>
  <c r="BD93" i="212"/>
  <c r="BD220" i="212"/>
  <c r="BD409" i="212"/>
  <c r="BD160" i="212"/>
  <c r="BD386" i="212"/>
  <c r="BD318" i="212"/>
  <c r="BD356" i="212"/>
  <c r="BD188" i="212"/>
  <c r="BD184" i="212"/>
  <c r="BD111" i="212"/>
  <c r="BD494" i="212"/>
  <c r="BD357" i="212"/>
  <c r="BD304" i="212"/>
  <c r="BD361" i="212"/>
  <c r="BD422" i="212"/>
  <c r="BD119" i="212"/>
  <c r="BD216" i="212"/>
  <c r="BD444" i="212"/>
  <c r="BD63" i="212"/>
  <c r="BD417" i="207"/>
  <c r="BD401" i="208"/>
  <c r="BD154" i="209"/>
  <c r="BD141" i="211"/>
  <c r="BD350" i="211"/>
  <c r="BD274" i="211"/>
  <c r="BD403" i="211"/>
  <c r="BD484" i="212"/>
  <c r="BD405" i="212"/>
  <c r="BD406" i="212"/>
  <c r="BD489" i="212"/>
  <c r="BD144" i="212"/>
  <c r="BD496" i="212"/>
  <c r="BD141" i="212"/>
  <c r="BD378" i="212"/>
  <c r="BD278" i="212"/>
  <c r="BD431" i="212"/>
  <c r="BD280" i="212"/>
  <c r="BD120" i="212"/>
  <c r="BD451" i="212"/>
  <c r="BD265" i="212"/>
  <c r="BD25" i="212"/>
  <c r="BD38" i="212"/>
  <c r="BD395" i="212"/>
  <c r="BD201" i="212"/>
  <c r="BD355" i="212"/>
  <c r="BD35" i="212"/>
  <c r="BD305" i="212"/>
  <c r="BD464" i="205"/>
  <c r="BD15" i="207"/>
  <c r="BD459" i="207"/>
  <c r="BD291" i="207"/>
  <c r="BD394" i="208"/>
  <c r="BD286" i="208"/>
  <c r="BD314" i="208"/>
  <c r="BD127" i="208"/>
  <c r="BD268" i="209"/>
  <c r="BD58" i="209"/>
  <c r="BD18" i="209"/>
  <c r="BD307" i="210"/>
  <c r="BD57" i="212"/>
  <c r="BD423" i="212"/>
  <c r="BD324" i="212"/>
  <c r="BD459" i="212"/>
  <c r="BD519" i="212"/>
  <c r="BD388" i="212"/>
  <c r="AZ8" i="212"/>
  <c r="AZ2" i="212" s="1"/>
  <c r="BD12" i="212"/>
  <c r="BD99" i="212"/>
  <c r="BD214" i="212"/>
  <c r="BD511" i="212"/>
  <c r="BD219" i="212"/>
  <c r="BD492" i="212"/>
  <c r="BD345" i="212"/>
  <c r="BD237" i="212"/>
  <c r="BD262" i="212"/>
  <c r="BD320" i="212"/>
  <c r="BD349" i="212"/>
  <c r="BD314" i="212"/>
  <c r="BD507" i="212"/>
  <c r="BD243" i="212"/>
  <c r="BD212" i="212"/>
  <c r="BD165" i="212"/>
  <c r="BD379" i="212"/>
  <c r="BD272" i="212"/>
  <c r="BD478" i="212"/>
  <c r="BD146" i="212"/>
  <c r="BD58" i="205"/>
  <c r="BD391" i="207"/>
  <c r="BD435" i="208"/>
  <c r="BD507" i="209"/>
  <c r="BD13" i="210"/>
  <c r="BD25" i="210"/>
  <c r="BD348" i="211"/>
  <c r="BD206" i="211"/>
  <c r="BD303" i="212"/>
  <c r="BD61" i="212"/>
  <c r="BD520" i="212"/>
  <c r="BD337" i="212"/>
  <c r="BD430" i="212"/>
  <c r="BD292" i="212"/>
  <c r="BD234" i="212"/>
  <c r="BD433" i="212"/>
  <c r="BD166" i="212"/>
  <c r="BD259" i="212"/>
  <c r="BD55" i="212"/>
  <c r="BD417" i="212"/>
  <c r="BD183" i="212"/>
  <c r="BD196" i="212"/>
  <c r="BD231" i="212"/>
  <c r="BD377" i="212"/>
  <c r="BD251" i="212"/>
  <c r="BD112" i="212"/>
  <c r="BD73" i="212"/>
  <c r="BD279" i="212"/>
  <c r="BD277" i="212"/>
  <c r="BD109" i="212"/>
  <c r="BD403" i="212"/>
  <c r="BD200" i="212"/>
  <c r="BD278" i="205"/>
  <c r="BD456" i="208"/>
  <c r="BD41" i="209"/>
  <c r="BD499" i="209"/>
  <c r="BD278" i="210"/>
  <c r="BD376" i="211"/>
  <c r="BD220" i="211"/>
  <c r="BD483" i="211"/>
  <c r="BD272" i="211"/>
  <c r="BD400" i="212"/>
  <c r="BD117" i="212"/>
  <c r="BD236" i="212"/>
  <c r="BD347" i="212"/>
  <c r="BD516" i="212"/>
  <c r="BD122" i="212"/>
  <c r="BD435" i="212"/>
  <c r="BD486" i="212"/>
  <c r="BD415" i="212"/>
  <c r="BD274" i="212"/>
  <c r="BD56" i="212"/>
  <c r="BD194" i="212"/>
  <c r="BD380" i="212"/>
  <c r="BD371" i="212"/>
  <c r="BD68" i="212"/>
  <c r="BD416" i="212"/>
  <c r="BD107" i="212"/>
  <c r="BD389" i="212"/>
  <c r="BD503" i="212"/>
  <c r="BD20" i="212"/>
  <c r="BD273" i="212"/>
  <c r="BD72" i="212"/>
  <c r="BD132" i="207"/>
  <c r="BD278" i="209"/>
  <c r="BD277" i="209"/>
  <c r="BD427" i="209"/>
  <c r="BD228" i="210"/>
  <c r="BD258" i="211"/>
  <c r="BD255" i="212"/>
  <c r="BD374" i="212"/>
  <c r="BD437" i="212"/>
  <c r="BD381" i="212"/>
  <c r="BD327" i="212"/>
  <c r="BD439" i="212"/>
  <c r="BD210" i="212"/>
  <c r="BD233" i="212"/>
  <c r="BD191" i="212"/>
  <c r="BD104" i="212"/>
  <c r="BD429" i="212"/>
  <c r="BD307" i="212"/>
  <c r="BD182" i="212"/>
  <c r="BD506" i="212"/>
  <c r="BD94" i="212"/>
  <c r="BD509" i="212"/>
  <c r="BD257" i="212"/>
  <c r="BD235" i="212"/>
  <c r="BD97" i="212"/>
  <c r="BD245" i="205"/>
  <c r="BD150" i="208"/>
  <c r="BD82" i="208"/>
  <c r="BD59" i="209"/>
  <c r="BD350" i="209"/>
  <c r="BD179" i="209"/>
  <c r="BD66" i="210"/>
  <c r="BD356" i="211"/>
  <c r="BD473" i="212"/>
  <c r="BD367" i="212"/>
  <c r="BD308" i="212"/>
  <c r="BD497" i="212"/>
  <c r="BD41" i="212"/>
  <c r="BD471" i="212"/>
  <c r="BD404" i="212"/>
  <c r="BD204" i="212"/>
  <c r="BD513" i="212"/>
  <c r="BD32" i="212"/>
  <c r="BD30" i="212"/>
  <c r="BD252" i="212"/>
  <c r="BD103" i="212"/>
  <c r="BD176" i="212"/>
  <c r="BD192" i="208"/>
  <c r="BD319" i="208"/>
  <c r="BD23" i="208"/>
  <c r="BD330" i="209"/>
  <c r="BD153" i="209"/>
  <c r="BD429" i="209"/>
  <c r="BD87" i="210"/>
  <c r="BD393" i="210"/>
  <c r="BD247" i="211"/>
  <c r="BD460" i="211"/>
  <c r="BD103" i="211"/>
  <c r="BD259" i="210"/>
  <c r="BD293" i="210"/>
  <c r="BD227" i="210"/>
  <c r="BD294" i="211"/>
  <c r="BD520" i="211"/>
  <c r="BD148" i="211"/>
  <c r="BD170" i="211"/>
  <c r="BD67" i="211"/>
  <c r="BD254" i="208"/>
  <c r="BD161" i="209"/>
  <c r="BD361" i="210"/>
  <c r="BD435" i="211"/>
  <c r="BD140" i="211"/>
  <c r="BD186" i="207"/>
  <c r="BD250" i="209"/>
  <c r="BD330" i="210"/>
  <c r="BD463" i="210"/>
  <c r="BD369" i="210"/>
  <c r="BD380" i="211"/>
  <c r="BD440" i="211"/>
  <c r="BD221" i="211"/>
  <c r="BD166" i="211"/>
  <c r="BD151" i="211"/>
  <c r="BD219" i="211"/>
  <c r="BD54" i="210"/>
  <c r="BD50" i="210"/>
  <c r="BD382" i="210"/>
  <c r="BD22" i="211"/>
  <c r="BD77" i="211"/>
  <c r="BD370" i="211"/>
  <c r="BD30" i="207"/>
  <c r="BD273" i="208"/>
  <c r="BD312" i="210"/>
  <c r="BD138" i="210"/>
  <c r="BD360" i="210"/>
  <c r="BD288" i="211"/>
  <c r="BD293" i="207"/>
  <c r="BD256" i="207"/>
  <c r="BD322" i="208"/>
  <c r="BD481" i="208"/>
  <c r="BD155" i="209"/>
  <c r="BD255" i="209"/>
  <c r="BD428" i="209"/>
  <c r="BD122" i="211"/>
  <c r="BD13" i="211"/>
  <c r="BD432" i="209"/>
  <c r="BD448" i="210"/>
  <c r="BD59" i="210"/>
  <c r="BD172" i="211"/>
  <c r="BD315" i="207"/>
  <c r="BD230" i="208"/>
  <c r="BD325" i="209"/>
  <c r="BD64" i="209"/>
  <c r="BD457" i="210"/>
  <c r="BD217" i="211"/>
  <c r="BD211" i="211"/>
  <c r="BD293" i="211"/>
  <c r="BD123" i="211"/>
  <c r="BD398" i="207"/>
  <c r="BD119" i="207"/>
  <c r="BD451" i="208"/>
  <c r="BD183" i="209"/>
  <c r="BD231" i="209"/>
  <c r="BD78" i="210"/>
  <c r="BD373" i="210"/>
  <c r="BD294" i="210"/>
  <c r="BD286" i="211"/>
  <c r="BD296" i="211"/>
  <c r="BD187" i="211"/>
  <c r="BD146" i="208"/>
  <c r="BD397" i="208"/>
  <c r="BD172" i="209"/>
  <c r="BD35" i="209"/>
  <c r="BD500" i="211"/>
  <c r="BD163" i="211"/>
  <c r="BD289" i="211"/>
  <c r="BD454" i="211"/>
  <c r="BD357" i="211"/>
  <c r="BD31" i="211"/>
  <c r="BD384" i="211"/>
  <c r="BD325" i="211"/>
  <c r="BD50" i="211"/>
  <c r="BD243" i="211"/>
  <c r="BD342" i="211"/>
  <c r="BD68" i="211"/>
  <c r="BD490" i="211"/>
  <c r="BD101" i="211"/>
  <c r="BD301" i="211"/>
  <c r="BD399" i="211"/>
  <c r="BD329" i="211"/>
  <c r="BD472" i="211"/>
  <c r="BD175" i="211"/>
  <c r="BD57" i="211"/>
  <c r="BD499" i="211"/>
  <c r="BD43" i="211"/>
  <c r="BD152" i="208"/>
  <c r="BD212" i="209"/>
  <c r="BD340" i="209"/>
  <c r="BD331" i="209"/>
  <c r="BD90" i="210"/>
  <c r="BD494" i="210"/>
  <c r="BD21" i="210"/>
  <c r="BD409" i="211"/>
  <c r="BD343" i="211"/>
  <c r="BD468" i="211"/>
  <c r="BD244" i="211"/>
  <c r="BD251" i="211"/>
  <c r="BD157" i="211"/>
  <c r="BD396" i="211"/>
  <c r="BD303" i="211"/>
  <c r="BD250" i="211"/>
  <c r="BD257" i="211"/>
  <c r="BD508" i="211"/>
  <c r="BD179" i="211"/>
  <c r="BD255" i="211"/>
  <c r="BD455" i="211"/>
  <c r="BD14" i="211"/>
  <c r="BD308" i="211"/>
  <c r="BD17" i="211"/>
  <c r="BD144" i="211"/>
  <c r="BD484" i="211"/>
  <c r="BD78" i="211"/>
  <c r="BD98" i="211"/>
  <c r="BD48" i="211"/>
  <c r="BD109" i="211"/>
  <c r="BD275" i="211"/>
  <c r="BD128" i="211"/>
  <c r="BD306" i="211"/>
  <c r="BD367" i="211"/>
  <c r="BD375" i="211"/>
  <c r="BD413" i="211"/>
  <c r="BD87" i="211"/>
  <c r="BD314" i="211"/>
  <c r="BD381" i="211"/>
  <c r="BD106" i="211"/>
  <c r="BD404" i="211"/>
  <c r="BD52" i="211"/>
  <c r="BD406" i="211"/>
  <c r="BD345" i="211"/>
  <c r="BD35" i="211"/>
  <c r="BD252" i="211"/>
  <c r="BD112" i="211"/>
  <c r="BD423" i="211"/>
  <c r="BD408" i="211"/>
  <c r="BD347" i="211"/>
  <c r="BD173" i="211"/>
  <c r="BD152" i="211"/>
  <c r="BD383" i="211"/>
  <c r="BD218" i="211"/>
  <c r="BD133" i="211"/>
  <c r="BD246" i="211"/>
  <c r="BD497" i="211"/>
  <c r="BD260" i="211"/>
  <c r="BD154" i="211"/>
  <c r="BD114" i="211"/>
  <c r="BD430" i="211"/>
  <c r="BD360" i="211"/>
  <c r="BD174" i="211"/>
  <c r="BD363" i="211"/>
  <c r="BD41" i="211"/>
  <c r="BD510" i="211"/>
  <c r="BD213" i="211"/>
  <c r="BD491" i="211"/>
  <c r="BD85" i="211"/>
  <c r="BD271" i="211"/>
  <c r="BD81" i="211"/>
  <c r="BD445" i="211"/>
  <c r="BD65" i="211"/>
  <c r="BD191" i="211"/>
  <c r="BD412" i="211"/>
  <c r="BD393" i="211"/>
  <c r="BD262" i="211"/>
  <c r="BD512" i="211"/>
  <c r="BD100" i="211"/>
  <c r="BD359" i="211"/>
  <c r="BD224" i="211"/>
  <c r="BD273" i="211"/>
  <c r="BD395" i="211"/>
  <c r="BD448" i="211"/>
  <c r="BD86" i="211"/>
  <c r="BD200" i="211"/>
  <c r="BD295" i="211"/>
  <c r="BD429" i="211"/>
  <c r="BD297" i="211"/>
  <c r="BD246" i="207"/>
  <c r="BD398" i="211"/>
  <c r="BD34" i="211"/>
  <c r="BD235" i="211"/>
  <c r="BD74" i="211"/>
  <c r="BD372" i="211"/>
  <c r="BD324" i="211"/>
  <c r="BD75" i="211"/>
  <c r="BD120" i="211"/>
  <c r="BD30" i="211"/>
  <c r="BD51" i="211"/>
  <c r="BD291" i="211"/>
  <c r="BD56" i="211"/>
  <c r="BD189" i="211"/>
  <c r="BD238" i="211"/>
  <c r="BD466" i="211"/>
  <c r="BD422" i="211"/>
  <c r="BD146" i="211"/>
  <c r="BD390" i="211"/>
  <c r="BD437" i="211"/>
  <c r="BD303" i="208"/>
  <c r="BD222" i="211"/>
  <c r="BD486" i="211"/>
  <c r="BD452" i="211"/>
  <c r="BD389" i="211"/>
  <c r="BD210" i="211"/>
  <c r="BD110" i="211"/>
  <c r="BD391" i="211"/>
  <c r="BD474" i="211"/>
  <c r="BD38" i="211"/>
  <c r="BD124" i="211"/>
  <c r="BD208" i="211"/>
  <c r="BD481" i="211"/>
  <c r="BD20" i="211"/>
  <c r="BD388" i="211"/>
  <c r="BD320" i="211"/>
  <c r="BD326" i="211"/>
  <c r="BD99" i="211"/>
  <c r="BD135" i="211"/>
  <c r="BD176" i="211"/>
  <c r="BD302" i="211"/>
  <c r="BD142" i="211"/>
  <c r="BD401" i="211"/>
  <c r="BD471" i="211"/>
  <c r="BD18" i="211"/>
  <c r="BD459" i="211"/>
  <c r="BD107" i="211"/>
  <c r="BD270" i="211"/>
  <c r="BD145" i="211"/>
  <c r="BD61" i="211"/>
  <c r="BD223" i="211"/>
  <c r="BD68" i="208"/>
  <c r="BD307" i="211"/>
  <c r="BD310" i="211"/>
  <c r="BD485" i="211"/>
  <c r="BD427" i="211"/>
  <c r="BD290" i="211"/>
  <c r="BD256" i="211"/>
  <c r="BD479" i="211"/>
  <c r="BD264" i="211"/>
  <c r="BD281" i="211"/>
  <c r="BD319" i="211"/>
  <c r="BD229" i="211"/>
  <c r="BD92" i="211"/>
  <c r="BD450" i="211"/>
  <c r="BD199" i="211"/>
  <c r="BD207" i="211"/>
  <c r="BD519" i="211"/>
  <c r="BD482" i="211"/>
  <c r="BD321" i="211"/>
  <c r="BD505" i="211"/>
  <c r="BD397" i="211"/>
  <c r="BD284" i="211"/>
  <c r="BD282" i="211"/>
  <c r="BD67" i="208"/>
  <c r="BD501" i="210"/>
  <c r="BD127" i="211"/>
  <c r="BD328" i="211"/>
  <c r="BD261" i="211"/>
  <c r="BD242" i="211"/>
  <c r="BD447" i="211"/>
  <c r="BD228" i="211"/>
  <c r="BD116" i="211"/>
  <c r="BD414" i="211"/>
  <c r="BD39" i="211"/>
  <c r="BD183" i="211"/>
  <c r="BD150" i="211"/>
  <c r="BD426" i="211"/>
  <c r="BD253" i="211"/>
  <c r="BD47" i="211"/>
  <c r="BD203" i="211"/>
  <c r="BD202" i="211"/>
  <c r="BD366" i="211"/>
  <c r="BD194" i="211"/>
  <c r="BD437" i="210"/>
  <c r="BD446" i="210"/>
  <c r="BD151" i="210"/>
  <c r="BD304" i="211"/>
  <c r="BD12" i="211"/>
  <c r="AZ8" i="211"/>
  <c r="AZ2" i="211" s="1"/>
  <c r="BD514" i="211"/>
  <c r="BD517" i="211"/>
  <c r="BD115" i="211"/>
  <c r="BD473" i="211"/>
  <c r="BD143" i="211"/>
  <c r="BD225" i="211"/>
  <c r="BD230" i="211"/>
  <c r="BD496" i="211"/>
  <c r="BD313" i="211"/>
  <c r="BD371" i="211"/>
  <c r="BD19" i="211"/>
  <c r="BD439" i="211"/>
  <c r="BD298" i="211"/>
  <c r="BD305" i="211"/>
  <c r="BD489" i="211"/>
  <c r="BD180" i="211"/>
  <c r="BD511" i="211"/>
  <c r="BD346" i="211"/>
  <c r="BD16" i="211"/>
  <c r="BD245" i="211"/>
  <c r="BD63" i="211"/>
  <c r="BD508" i="208"/>
  <c r="BD200" i="209"/>
  <c r="BD295" i="210"/>
  <c r="BD343" i="210"/>
  <c r="BB8" i="211"/>
  <c r="BB2" i="211" s="1"/>
  <c r="AX18" i="2" s="1"/>
  <c r="BD54" i="211"/>
  <c r="BD507" i="211"/>
  <c r="BD236" i="211"/>
  <c r="BD95" i="211"/>
  <c r="BD64" i="211"/>
  <c r="BD503" i="211"/>
  <c r="BD72" i="211"/>
  <c r="BD322" i="211"/>
  <c r="BD400" i="211"/>
  <c r="BD155" i="211"/>
  <c r="BD204" i="211"/>
  <c r="BD55" i="211"/>
  <c r="BD442" i="211"/>
  <c r="BD66" i="211"/>
  <c r="BD58" i="211"/>
  <c r="BD280" i="211"/>
  <c r="BD462" i="211"/>
  <c r="BD316" i="211"/>
  <c r="BD36" i="211"/>
  <c r="BD344" i="211"/>
  <c r="BD263" i="211"/>
  <c r="BD59" i="211"/>
  <c r="BD23" i="210"/>
  <c r="BD117" i="210"/>
  <c r="BD408" i="210"/>
  <c r="BD135" i="210"/>
  <c r="BD153" i="210"/>
  <c r="BD332" i="210"/>
  <c r="BD434" i="210"/>
  <c r="BD248" i="210"/>
  <c r="BD267" i="210"/>
  <c r="BD444" i="210"/>
  <c r="BD162" i="210"/>
  <c r="BD362" i="210"/>
  <c r="BD479" i="210"/>
  <c r="BD497" i="210"/>
  <c r="BD469" i="210"/>
  <c r="BD241" i="207"/>
  <c r="BD17" i="208"/>
  <c r="BD447" i="208"/>
  <c r="BD301" i="208"/>
  <c r="BD82" i="209"/>
  <c r="BD252" i="209"/>
  <c r="BD30" i="210"/>
  <c r="BD326" i="210"/>
  <c r="BD100" i="210"/>
  <c r="BD282" i="210"/>
  <c r="BD465" i="210"/>
  <c r="BD64" i="210"/>
  <c r="BD337" i="210"/>
  <c r="BD120" i="210"/>
  <c r="BD387" i="210"/>
  <c r="BD498" i="210"/>
  <c r="BD39" i="210"/>
  <c r="BD106" i="210"/>
  <c r="BD505" i="210"/>
  <c r="BD189" i="210"/>
  <c r="BD391" i="210"/>
  <c r="BD245" i="210"/>
  <c r="BD115" i="210"/>
  <c r="BD271" i="210"/>
  <c r="BD91" i="210"/>
  <c r="BD370" i="205"/>
  <c r="BD304" i="207"/>
  <c r="BD170" i="210"/>
  <c r="BD472" i="210"/>
  <c r="BD60" i="210"/>
  <c r="BD114" i="210"/>
  <c r="BD86" i="210"/>
  <c r="BD241" i="210"/>
  <c r="BD14" i="210"/>
  <c r="BD73" i="210"/>
  <c r="BD195" i="210"/>
  <c r="BD299" i="210"/>
  <c r="BD61" i="210"/>
  <c r="BD353" i="210"/>
  <c r="BD261" i="210"/>
  <c r="BD196" i="210"/>
  <c r="BD194" i="210"/>
  <c r="BD338" i="210"/>
  <c r="BD376" i="210"/>
  <c r="BD280" i="210"/>
  <c r="BD233" i="210"/>
  <c r="BD179" i="210"/>
  <c r="BD265" i="210"/>
  <c r="BD191" i="210"/>
  <c r="BD175" i="210"/>
  <c r="BD201" i="210"/>
  <c r="BD389" i="205"/>
  <c r="BD492" i="205"/>
  <c r="BD144" i="207"/>
  <c r="BD93" i="207"/>
  <c r="BD377" i="207"/>
  <c r="BD251" i="208"/>
  <c r="BD329" i="209"/>
  <c r="BD357" i="209"/>
  <c r="BD302" i="210"/>
  <c r="BD205" i="210"/>
  <c r="BD37" i="210"/>
  <c r="BD392" i="210"/>
  <c r="BD519" i="210"/>
  <c r="BD182" i="210"/>
  <c r="BD471" i="210"/>
  <c r="BD349" i="210"/>
  <c r="BD124" i="210"/>
  <c r="BD144" i="210"/>
  <c r="BD166" i="210"/>
  <c r="BD412" i="210"/>
  <c r="BD370" i="210"/>
  <c r="BD443" i="210"/>
  <c r="BD386" i="210"/>
  <c r="BD128" i="210"/>
  <c r="BD430" i="210"/>
  <c r="BD146" i="210"/>
  <c r="BD38" i="210"/>
  <c r="BD134" i="210"/>
  <c r="BD15" i="210"/>
  <c r="BD475" i="210"/>
  <c r="BD48" i="210"/>
  <c r="BD137" i="210"/>
  <c r="BD477" i="210"/>
  <c r="BD379" i="210"/>
  <c r="BD234" i="210"/>
  <c r="BD403" i="210"/>
  <c r="BD176" i="210"/>
  <c r="BD426" i="210"/>
  <c r="BD340" i="210"/>
  <c r="BD406" i="210"/>
  <c r="BD500" i="210"/>
  <c r="BD112" i="210"/>
  <c r="BD356" i="210"/>
  <c r="BD264" i="210"/>
  <c r="BD473" i="210"/>
  <c r="BD367" i="210"/>
  <c r="BD68" i="210"/>
  <c r="BD40" i="210"/>
  <c r="BD80" i="210"/>
  <c r="BD401" i="210"/>
  <c r="BD136" i="210"/>
  <c r="BD17" i="210"/>
  <c r="BD484" i="210"/>
  <c r="BD388" i="205"/>
  <c r="BD68" i="207"/>
  <c r="BD87" i="207"/>
  <c r="BD193" i="209"/>
  <c r="BD280" i="209"/>
  <c r="BD423" i="210"/>
  <c r="BD390" i="210"/>
  <c r="BD270" i="210"/>
  <c r="BD12" i="210"/>
  <c r="AZ8" i="210"/>
  <c r="AZ2" i="210" s="1"/>
  <c r="BD276" i="210"/>
  <c r="BD304" i="210"/>
  <c r="BD16" i="210"/>
  <c r="BD432" i="210"/>
  <c r="BD476" i="210"/>
  <c r="BD468" i="210"/>
  <c r="BD254" i="210"/>
  <c r="BD250" i="210"/>
  <c r="BD314" i="210"/>
  <c r="BD97" i="210"/>
  <c r="BD98" i="210"/>
  <c r="BD81" i="210"/>
  <c r="BD383" i="210"/>
  <c r="BD168" i="210"/>
  <c r="BD452" i="210"/>
  <c r="BD58" i="210"/>
  <c r="BD359" i="210"/>
  <c r="BD156" i="210"/>
  <c r="BD517" i="210"/>
  <c r="BD38" i="205"/>
  <c r="BD211" i="205"/>
  <c r="BD505" i="208"/>
  <c r="BD184" i="208"/>
  <c r="BD342" i="208"/>
  <c r="BD298" i="209"/>
  <c r="BD510" i="209"/>
  <c r="BD329" i="210"/>
  <c r="BD323" i="210"/>
  <c r="BD222" i="210"/>
  <c r="BD489" i="210"/>
  <c r="BD140" i="210"/>
  <c r="BD439" i="210"/>
  <c r="BD495" i="210"/>
  <c r="BD192" i="210"/>
  <c r="BD279" i="210"/>
  <c r="BD260" i="210"/>
  <c r="BD509" i="210"/>
  <c r="BD49" i="210"/>
  <c r="BD204" i="210"/>
  <c r="BD397" i="210"/>
  <c r="BD178" i="210"/>
  <c r="BD35" i="210"/>
  <c r="BD92" i="210"/>
  <c r="BD411" i="210"/>
  <c r="BD503" i="210"/>
  <c r="BD105" i="210"/>
  <c r="BD284" i="210"/>
  <c r="BD148" i="210"/>
  <c r="BD511" i="210"/>
  <c r="BD257" i="210"/>
  <c r="BD118" i="210"/>
  <c r="BD258" i="210"/>
  <c r="BD200" i="210"/>
  <c r="BD460" i="210"/>
  <c r="BD167" i="210"/>
  <c r="BD186" i="210"/>
  <c r="BD372" i="210"/>
  <c r="BD347" i="210"/>
  <c r="BD396" i="210"/>
  <c r="BD269" i="210"/>
  <c r="BD190" i="210"/>
  <c r="BD207" i="210"/>
  <c r="BD152" i="210"/>
  <c r="BD246" i="210"/>
  <c r="BD226" i="210"/>
  <c r="BD235" i="210"/>
  <c r="BD377" i="210"/>
  <c r="BD447" i="210"/>
  <c r="BD206" i="210"/>
  <c r="BD122" i="210"/>
  <c r="BD99" i="210"/>
  <c r="BD415" i="210"/>
  <c r="BD141" i="210"/>
  <c r="BD55" i="210"/>
  <c r="BD218" i="210"/>
  <c r="BD324" i="210"/>
  <c r="BD267" i="205"/>
  <c r="BD155" i="207"/>
  <c r="BD35" i="207"/>
  <c r="BD44" i="207"/>
  <c r="BD226" i="208"/>
  <c r="BD392" i="208"/>
  <c r="BD105" i="208"/>
  <c r="BD312" i="209"/>
  <c r="BD382" i="209"/>
  <c r="BD443" i="209"/>
  <c r="BD16" i="209"/>
  <c r="BD56" i="210"/>
  <c r="BD184" i="210"/>
  <c r="BD414" i="210"/>
  <c r="BD438" i="210"/>
  <c r="BD32" i="210"/>
  <c r="BD488" i="210"/>
  <c r="BD352" i="210"/>
  <c r="BD163" i="210"/>
  <c r="BD247" i="210"/>
  <c r="BD296" i="210"/>
  <c r="BD139" i="210"/>
  <c r="BD499" i="210"/>
  <c r="BD43" i="210"/>
  <c r="BD183" i="210"/>
  <c r="BD274" i="210"/>
  <c r="BD416" i="210"/>
  <c r="BD277" i="210"/>
  <c r="BD102" i="210"/>
  <c r="BD51" i="210"/>
  <c r="BD83" i="210"/>
  <c r="BD320" i="210"/>
  <c r="BD342" i="210"/>
  <c r="BD34" i="210"/>
  <c r="BD29" i="210"/>
  <c r="BD462" i="210"/>
  <c r="BD450" i="205"/>
  <c r="BD123" i="205"/>
  <c r="BD477" i="207"/>
  <c r="BD331" i="207"/>
  <c r="BD42" i="207"/>
  <c r="BD364" i="210"/>
  <c r="BD46" i="210"/>
  <c r="BD47" i="210"/>
  <c r="BD298" i="210"/>
  <c r="BD214" i="210"/>
  <c r="BD464" i="210"/>
  <c r="BD431" i="210"/>
  <c r="BD492" i="210"/>
  <c r="BD306" i="210"/>
  <c r="BD333" i="210"/>
  <c r="BD339" i="210"/>
  <c r="BD461" i="210"/>
  <c r="BD273" i="210"/>
  <c r="BD223" i="210"/>
  <c r="BD165" i="210"/>
  <c r="BD82" i="210"/>
  <c r="BD441" i="210"/>
  <c r="BD286" i="210"/>
  <c r="BD237" i="210"/>
  <c r="BD455" i="210"/>
  <c r="BD57" i="210"/>
  <c r="BD400" i="210"/>
  <c r="BD413" i="210"/>
  <c r="BD109" i="210"/>
  <c r="BD149" i="210"/>
  <c r="BD121" i="210"/>
  <c r="BD78" i="208"/>
  <c r="BD110" i="208"/>
  <c r="BD403" i="209"/>
  <c r="BD167" i="209"/>
  <c r="BD475" i="209"/>
  <c r="BD219" i="210"/>
  <c r="BD210" i="210"/>
  <c r="BD422" i="210"/>
  <c r="BD429" i="210"/>
  <c r="BD193" i="210"/>
  <c r="BD94" i="210"/>
  <c r="BD76" i="210"/>
  <c r="BD440" i="210"/>
  <c r="BD143" i="210"/>
  <c r="BD197" i="210"/>
  <c r="BD418" i="210"/>
  <c r="BD230" i="210"/>
  <c r="BD67" i="210"/>
  <c r="BD252" i="210"/>
  <c r="BD22" i="210"/>
  <c r="BD238" i="210"/>
  <c r="BD213" i="210"/>
  <c r="BD450" i="210"/>
  <c r="BD303" i="210"/>
  <c r="BD478" i="210"/>
  <c r="BD318" i="210"/>
  <c r="BD405" i="210"/>
  <c r="BD70" i="210"/>
  <c r="BD27" i="205"/>
  <c r="BD94" i="207"/>
  <c r="BD442" i="207"/>
  <c r="BD103" i="208"/>
  <c r="BD481" i="209"/>
  <c r="BD211" i="209"/>
  <c r="BD485" i="210"/>
  <c r="BD95" i="210"/>
  <c r="BD388" i="210"/>
  <c r="BD350" i="210"/>
  <c r="BD516" i="210"/>
  <c r="BD328" i="210"/>
  <c r="BD173" i="210"/>
  <c r="BD71" i="210"/>
  <c r="BD26" i="210"/>
  <c r="BD63" i="210"/>
  <c r="BD321" i="210"/>
  <c r="BD358" i="210"/>
  <c r="BD316" i="210"/>
  <c r="BD420" i="210"/>
  <c r="BD357" i="210"/>
  <c r="BB8" i="210"/>
  <c r="BB2" i="210" s="1"/>
  <c r="AX17" i="2" s="1"/>
  <c r="BD99" i="207"/>
  <c r="BD459" i="208"/>
  <c r="BD221" i="208"/>
  <c r="BD465" i="208"/>
  <c r="BD34" i="209"/>
  <c r="BD118" i="209"/>
  <c r="BD462" i="209"/>
  <c r="BD437" i="209"/>
  <c r="BD114" i="208"/>
  <c r="BD89" i="209"/>
  <c r="BD393" i="209"/>
  <c r="BD341" i="209"/>
  <c r="BD75" i="208"/>
  <c r="BD19" i="209"/>
  <c r="BD301" i="209"/>
  <c r="BD43" i="207"/>
  <c r="BD313" i="207"/>
  <c r="BD20" i="208"/>
  <c r="BD270" i="208"/>
  <c r="BD287" i="208"/>
  <c r="BD206" i="209"/>
  <c r="BD56" i="209"/>
  <c r="BD178" i="209"/>
  <c r="BD452" i="207"/>
  <c r="BD120" i="207"/>
  <c r="BD163" i="207"/>
  <c r="BD331" i="208"/>
  <c r="BD478" i="208"/>
  <c r="BD439" i="208"/>
  <c r="BD273" i="209"/>
  <c r="BD242" i="209"/>
  <c r="BD63" i="209"/>
  <c r="BD407" i="209"/>
  <c r="BD83" i="207"/>
  <c r="BD324" i="207"/>
  <c r="BD290" i="207"/>
  <c r="BD200" i="207"/>
  <c r="BD291" i="208"/>
  <c r="BD53" i="208"/>
  <c r="BD442" i="208"/>
  <c r="BD255" i="208"/>
  <c r="BD155" i="208"/>
  <c r="BD119" i="208"/>
  <c r="BD242" i="208"/>
  <c r="BD374" i="209"/>
  <c r="BD383" i="209"/>
  <c r="BD376" i="209"/>
  <c r="BD110" i="209"/>
  <c r="BD506" i="209"/>
  <c r="BD513" i="208"/>
  <c r="BD355" i="209"/>
  <c r="BD370" i="209"/>
  <c r="BD422" i="207"/>
  <c r="BD349" i="209"/>
  <c r="BD382" i="208"/>
  <c r="BD42" i="209"/>
  <c r="BD106" i="208"/>
  <c r="BD454" i="208"/>
  <c r="BD21" i="208"/>
  <c r="BD328" i="208"/>
  <c r="BD74" i="208"/>
  <c r="BD13" i="209"/>
  <c r="BD119" i="209"/>
  <c r="BD262" i="208"/>
  <c r="BD279" i="208"/>
  <c r="BD268" i="208"/>
  <c r="BD450" i="208"/>
  <c r="BD289" i="209"/>
  <c r="BD401" i="209"/>
  <c r="BD288" i="209"/>
  <c r="BD276" i="209"/>
  <c r="BD493" i="209"/>
  <c r="BD371" i="209"/>
  <c r="BD15" i="209"/>
  <c r="BD123" i="209"/>
  <c r="BD91" i="209"/>
  <c r="BD404" i="209"/>
  <c r="BD416" i="209"/>
  <c r="BD52" i="209"/>
  <c r="BD182" i="209"/>
  <c r="BD425" i="209"/>
  <c r="BD369" i="209"/>
  <c r="BD459" i="209"/>
  <c r="BD70" i="209"/>
  <c r="BD461" i="209"/>
  <c r="BD112" i="209"/>
  <c r="BD104" i="209"/>
  <c r="BD413" i="209"/>
  <c r="BD457" i="209"/>
  <c r="BD88" i="209"/>
  <c r="BD484" i="209"/>
  <c r="BD337" i="209"/>
  <c r="BD142" i="209"/>
  <c r="BD494" i="207"/>
  <c r="BD231" i="208"/>
  <c r="BD446" i="208"/>
  <c r="BD272" i="209"/>
  <c r="BD127" i="209"/>
  <c r="BD497" i="209"/>
  <c r="BD447" i="209"/>
  <c r="BD348" i="209"/>
  <c r="BD469" i="209"/>
  <c r="BD76" i="209"/>
  <c r="BD435" i="209"/>
  <c r="BD364" i="209"/>
  <c r="BD302" i="209"/>
  <c r="BD440" i="209"/>
  <c r="BD305" i="209"/>
  <c r="BD168" i="209"/>
  <c r="BD456" i="209"/>
  <c r="BD258" i="209"/>
  <c r="BD33" i="209"/>
  <c r="BD54" i="209"/>
  <c r="BD449" i="209"/>
  <c r="BD103" i="209"/>
  <c r="BD483" i="209"/>
  <c r="BD217" i="209"/>
  <c r="BD37" i="209"/>
  <c r="BD421" i="207"/>
  <c r="BD95" i="208"/>
  <c r="BD516" i="209"/>
  <c r="BD55" i="209"/>
  <c r="BD233" i="209"/>
  <c r="BD140" i="209"/>
  <c r="BD74" i="209"/>
  <c r="BD333" i="209"/>
  <c r="BD40" i="209"/>
  <c r="BD122" i="209"/>
  <c r="BD306" i="209"/>
  <c r="BD221" i="209"/>
  <c r="BD454" i="209"/>
  <c r="BD117" i="209"/>
  <c r="BD166" i="209"/>
  <c r="BD267" i="209"/>
  <c r="BD320" i="209"/>
  <c r="BD297" i="209"/>
  <c r="BD138" i="209"/>
  <c r="BD137" i="209"/>
  <c r="BD326" i="209"/>
  <c r="BD21" i="209"/>
  <c r="BD227" i="209"/>
  <c r="BD503" i="209"/>
  <c r="BD205" i="209"/>
  <c r="BD93" i="209"/>
  <c r="BD171" i="209"/>
  <c r="BD360" i="209"/>
  <c r="BD285" i="209"/>
  <c r="BD222" i="209"/>
  <c r="BD356" i="209"/>
  <c r="BD294" i="209"/>
  <c r="BD121" i="209"/>
  <c r="BD282" i="209"/>
  <c r="BD100" i="209"/>
  <c r="BD485" i="209"/>
  <c r="BD134" i="209"/>
  <c r="BD169" i="209"/>
  <c r="BD234" i="209"/>
  <c r="BD322" i="209"/>
  <c r="BD389" i="209"/>
  <c r="BD196" i="209"/>
  <c r="BD502" i="209"/>
  <c r="BD495" i="209"/>
  <c r="BD426" i="209"/>
  <c r="BD242" i="205"/>
  <c r="BD444" i="208"/>
  <c r="BD98" i="209"/>
  <c r="BD120" i="209"/>
  <c r="BD95" i="209"/>
  <c r="BD17" i="209"/>
  <c r="BD444" i="209"/>
  <c r="BD488" i="209"/>
  <c r="BD310" i="209"/>
  <c r="BD474" i="209"/>
  <c r="BD22" i="209"/>
  <c r="BD309" i="209"/>
  <c r="BD61" i="209"/>
  <c r="BD514" i="209"/>
  <c r="BD228" i="209"/>
  <c r="BD84" i="209"/>
  <c r="BD210" i="209"/>
  <c r="BD201" i="209"/>
  <c r="BD38" i="209"/>
  <c r="BD218" i="209"/>
  <c r="BD494" i="209"/>
  <c r="BD204" i="209"/>
  <c r="BD455" i="209"/>
  <c r="BD151" i="209"/>
  <c r="BD158" i="209"/>
  <c r="BD438" i="209"/>
  <c r="BD304" i="209"/>
  <c r="BD83" i="209"/>
  <c r="BD358" i="209"/>
  <c r="BD68" i="209"/>
  <c r="BD286" i="209"/>
  <c r="BD265" i="209"/>
  <c r="BD517" i="209"/>
  <c r="BD511" i="209"/>
  <c r="BD202" i="209"/>
  <c r="BD224" i="209"/>
  <c r="BD281" i="209"/>
  <c r="BD491" i="209"/>
  <c r="BD410" i="209"/>
  <c r="BD296" i="209"/>
  <c r="BD180" i="209"/>
  <c r="BD207" i="209"/>
  <c r="BD143" i="209"/>
  <c r="BD346" i="209"/>
  <c r="BD170" i="209"/>
  <c r="BD450" i="209"/>
  <c r="BD124" i="209"/>
  <c r="BD162" i="209"/>
  <c r="BD108" i="209"/>
  <c r="BD422" i="209"/>
  <c r="BD327" i="209"/>
  <c r="BD146" i="209"/>
  <c r="BD318" i="209"/>
  <c r="BD513" i="209"/>
  <c r="BD135" i="209"/>
  <c r="BD311" i="209"/>
  <c r="BD240" i="209"/>
  <c r="BD230" i="209"/>
  <c r="BD415" i="209"/>
  <c r="BD408" i="209"/>
  <c r="BD144" i="209"/>
  <c r="BD490" i="209"/>
  <c r="BD25" i="209"/>
  <c r="BD338" i="209"/>
  <c r="BD159" i="209"/>
  <c r="BD27" i="209"/>
  <c r="BD518" i="209"/>
  <c r="BD176" i="209"/>
  <c r="BD263" i="209"/>
  <c r="BD219" i="209"/>
  <c r="BD417" i="209"/>
  <c r="BD72" i="209"/>
  <c r="BD226" i="209"/>
  <c r="BD111" i="209"/>
  <c r="BD509" i="209"/>
  <c r="BD505" i="209"/>
  <c r="BD256" i="209"/>
  <c r="BD94" i="209"/>
  <c r="BD253" i="209"/>
  <c r="BD106" i="209"/>
  <c r="BD359" i="209"/>
  <c r="BD241" i="209"/>
  <c r="BD465" i="209"/>
  <c r="BD248" i="209"/>
  <c r="BD187" i="209"/>
  <c r="BD330" i="205"/>
  <c r="BD346" i="207"/>
  <c r="BD92" i="207"/>
  <c r="BD34" i="208"/>
  <c r="BD163" i="208"/>
  <c r="BD473" i="209"/>
  <c r="BD216" i="209"/>
  <c r="BD165" i="209"/>
  <c r="BD328" i="209"/>
  <c r="BD69" i="209"/>
  <c r="BD92" i="209"/>
  <c r="BD152" i="209"/>
  <c r="BD191" i="209"/>
  <c r="BD208" i="209"/>
  <c r="BD12" i="209"/>
  <c r="AZ8" i="209"/>
  <c r="AZ2" i="209" s="1"/>
  <c r="BD223" i="209"/>
  <c r="BD126" i="209"/>
  <c r="BD446" i="209"/>
  <c r="BD244" i="209"/>
  <c r="BD421" i="209"/>
  <c r="BD81" i="209"/>
  <c r="BD467" i="209"/>
  <c r="BD77" i="209"/>
  <c r="BD239" i="209"/>
  <c r="BD109" i="209"/>
  <c r="BD203" i="209"/>
  <c r="BD292" i="209"/>
  <c r="BD460" i="209"/>
  <c r="BD116" i="209"/>
  <c r="BD303" i="205"/>
  <c r="BD115" i="207"/>
  <c r="BD150" i="209"/>
  <c r="BD314" i="209"/>
  <c r="BD90" i="209"/>
  <c r="BD261" i="209"/>
  <c r="BD129" i="209"/>
  <c r="BD489" i="209"/>
  <c r="BD482" i="209"/>
  <c r="BD471" i="209"/>
  <c r="BD441" i="209"/>
  <c r="BD363" i="209"/>
  <c r="BD290" i="209"/>
  <c r="BD477" i="209"/>
  <c r="BD335" i="209"/>
  <c r="BD405" i="209"/>
  <c r="BD173" i="209"/>
  <c r="BD430" i="209"/>
  <c r="BD78" i="209"/>
  <c r="BD275" i="207"/>
  <c r="BD21" i="207"/>
  <c r="BD323" i="209"/>
  <c r="BD468" i="209"/>
  <c r="BD66" i="209"/>
  <c r="BD125" i="209"/>
  <c r="BD373" i="209"/>
  <c r="BD501" i="209"/>
  <c r="BD347" i="209"/>
  <c r="BD324" i="209"/>
  <c r="BD478" i="209"/>
  <c r="BD512" i="209"/>
  <c r="BD377" i="209"/>
  <c r="BD366" i="209"/>
  <c r="BD271" i="209"/>
  <c r="BD390" i="209"/>
  <c r="BD354" i="209"/>
  <c r="BD380" i="209"/>
  <c r="BD372" i="209"/>
  <c r="BD520" i="209"/>
  <c r="BD262" i="209"/>
  <c r="BD236" i="209"/>
  <c r="BD519" i="209"/>
  <c r="BD451" i="209"/>
  <c r="BD251" i="209"/>
  <c r="BD269" i="205"/>
  <c r="BD55" i="205"/>
  <c r="BD240" i="205"/>
  <c r="BD345" i="207"/>
  <c r="BD327" i="207"/>
  <c r="BD176" i="207"/>
  <c r="BD169" i="207"/>
  <c r="BD467" i="207"/>
  <c r="BD491" i="207"/>
  <c r="BD350" i="207"/>
  <c r="BD469" i="208"/>
  <c r="BD476" i="208"/>
  <c r="BD120" i="208"/>
  <c r="BD339" i="208"/>
  <c r="BD392" i="205"/>
  <c r="BD363" i="207"/>
  <c r="BD401" i="207"/>
  <c r="BD444" i="207"/>
  <c r="BD51" i="207"/>
  <c r="BD502" i="208"/>
  <c r="BD349" i="208"/>
  <c r="BD220" i="208"/>
  <c r="BD160" i="208"/>
  <c r="BD301" i="205"/>
  <c r="BD457" i="205"/>
  <c r="BD126" i="205"/>
  <c r="BD393" i="207"/>
  <c r="BD158" i="207"/>
  <c r="BD240" i="208"/>
  <c r="BD124" i="208"/>
  <c r="BD434" i="208"/>
  <c r="BD274" i="208"/>
  <c r="BD496" i="208"/>
  <c r="BD468" i="208"/>
  <c r="BD195" i="208"/>
  <c r="BD302" i="205"/>
  <c r="BD381" i="205"/>
  <c r="BD102" i="205"/>
  <c r="BD189" i="205"/>
  <c r="BD178" i="207"/>
  <c r="BD371" i="207"/>
  <c r="BD89" i="207"/>
  <c r="BD495" i="207"/>
  <c r="BD13" i="207"/>
  <c r="BD78" i="207"/>
  <c r="BD316" i="207"/>
  <c r="BD309" i="208"/>
  <c r="BD399" i="208"/>
  <c r="BD355" i="207"/>
  <c r="BD514" i="207"/>
  <c r="BD464" i="207"/>
  <c r="BD77" i="208"/>
  <c r="BD445" i="208"/>
  <c r="BD115" i="208"/>
  <c r="BD161" i="205"/>
  <c r="BD421" i="205"/>
  <c r="BD73" i="205"/>
  <c r="BD19" i="207"/>
  <c r="BD225" i="208"/>
  <c r="BD125" i="208"/>
  <c r="BD59" i="208"/>
  <c r="BD417" i="205"/>
  <c r="BD70" i="207"/>
  <c r="BD340" i="208"/>
  <c r="BD329" i="208"/>
  <c r="BD37" i="205"/>
  <c r="BD366" i="207"/>
  <c r="BD180" i="207"/>
  <c r="BD479" i="207"/>
  <c r="BD52" i="205"/>
  <c r="BD322" i="207"/>
  <c r="BD349" i="207"/>
  <c r="BD64" i="207"/>
  <c r="BD379" i="208"/>
  <c r="BD214" i="208"/>
  <c r="BD332" i="208"/>
  <c r="BD228" i="207"/>
  <c r="BD129" i="207"/>
  <c r="BD23" i="207"/>
  <c r="BD318" i="207"/>
  <c r="BD258" i="207"/>
  <c r="BD484" i="207"/>
  <c r="BD194" i="207"/>
  <c r="BD498" i="208"/>
  <c r="BD126" i="208"/>
  <c r="BD415" i="207"/>
  <c r="BD456" i="207"/>
  <c r="BD29" i="207"/>
  <c r="BD311" i="208"/>
  <c r="BD367" i="208"/>
  <c r="BD293" i="208"/>
  <c r="BD477" i="208"/>
  <c r="BD202" i="208"/>
  <c r="BD259" i="208"/>
  <c r="BD375" i="208"/>
  <c r="BD217" i="208"/>
  <c r="BD486" i="208"/>
  <c r="BD61" i="208"/>
  <c r="BD47" i="208"/>
  <c r="BD370" i="208"/>
  <c r="BD154" i="208"/>
  <c r="BD460" i="208"/>
  <c r="BD229" i="208"/>
  <c r="BD288" i="208"/>
  <c r="BD433" i="208"/>
  <c r="BD239" i="208"/>
  <c r="BD213" i="208"/>
  <c r="BD141" i="208"/>
  <c r="BD473" i="207"/>
  <c r="BD460" i="207"/>
  <c r="BD400" i="207"/>
  <c r="BD491" i="208"/>
  <c r="BD338" i="208"/>
  <c r="BD289" i="208"/>
  <c r="BD474" i="208"/>
  <c r="BD118" i="208"/>
  <c r="BD121" i="208"/>
  <c r="BD443" i="208"/>
  <c r="BD422" i="208"/>
  <c r="BD224" i="208"/>
  <c r="BD345" i="208"/>
  <c r="BD260" i="208"/>
  <c r="BD327" i="208"/>
  <c r="BD12" i="208"/>
  <c r="AZ8" i="208"/>
  <c r="AZ2" i="208" s="1"/>
  <c r="BD366" i="208"/>
  <c r="BD393" i="208"/>
  <c r="BD236" i="208"/>
  <c r="BD475" i="208"/>
  <c r="BD88" i="208"/>
  <c r="BD107" i="208"/>
  <c r="BD308" i="208"/>
  <c r="BD295" i="208"/>
  <c r="BD490" i="208"/>
  <c r="BD116" i="208"/>
  <c r="BD412" i="208"/>
  <c r="BD315" i="208"/>
  <c r="BD350" i="208"/>
  <c r="BD143" i="208"/>
  <c r="BD321" i="208"/>
  <c r="BD117" i="208"/>
  <c r="BD123" i="207"/>
  <c r="BD99" i="208"/>
  <c r="BD423" i="208"/>
  <c r="BD365" i="208"/>
  <c r="BD480" i="208"/>
  <c r="BD169" i="208"/>
  <c r="BD172" i="208"/>
  <c r="BD56" i="208"/>
  <c r="BD203" i="208"/>
  <c r="BD431" i="208"/>
  <c r="BD64" i="208"/>
  <c r="BD427" i="208"/>
  <c r="BD71" i="208"/>
  <c r="BD333" i="208"/>
  <c r="BD455" i="208"/>
  <c r="BD24" i="208"/>
  <c r="BD145" i="208"/>
  <c r="BD430" i="208"/>
  <c r="BD207" i="208"/>
  <c r="BD30" i="208"/>
  <c r="BD493" i="208"/>
  <c r="BD191" i="208"/>
  <c r="BD69" i="208"/>
  <c r="BD441" i="208"/>
  <c r="BD509" i="208"/>
  <c r="BD40" i="208"/>
  <c r="BD133" i="208"/>
  <c r="BD139" i="208"/>
  <c r="BD449" i="208"/>
  <c r="BD384" i="208"/>
  <c r="BD158" i="208"/>
  <c r="BD222" i="208"/>
  <c r="BD233" i="208"/>
  <c r="BD341" i="208"/>
  <c r="BD302" i="208"/>
  <c r="BD58" i="208"/>
  <c r="BD271" i="208"/>
  <c r="BD495" i="208"/>
  <c r="BD347" i="208"/>
  <c r="BD208" i="208"/>
  <c r="BD244" i="208"/>
  <c r="BD247" i="208"/>
  <c r="BD329" i="207"/>
  <c r="BD173" i="208"/>
  <c r="BD348" i="208"/>
  <c r="BD369" i="208"/>
  <c r="BD387" i="208"/>
  <c r="BD516" i="208"/>
  <c r="BD257" i="208"/>
  <c r="BD362" i="208"/>
  <c r="BD483" i="208"/>
  <c r="BD210" i="208"/>
  <c r="BD305" i="208"/>
  <c r="BD485" i="208"/>
  <c r="BD185" i="208"/>
  <c r="BD517" i="208"/>
  <c r="BD372" i="208"/>
  <c r="BD128" i="208"/>
  <c r="BD170" i="208"/>
  <c r="BD140" i="208"/>
  <c r="BD306" i="208"/>
  <c r="BD363" i="208"/>
  <c r="BD473" i="208"/>
  <c r="BD320" i="208"/>
  <c r="BD263" i="208"/>
  <c r="BD118" i="207"/>
  <c r="BD36" i="208"/>
  <c r="BD33" i="208"/>
  <c r="BD101" i="208"/>
  <c r="BD304" i="208"/>
  <c r="BD25" i="208"/>
  <c r="BD264" i="208"/>
  <c r="BD112" i="208"/>
  <c r="BD488" i="208"/>
  <c r="BD177" i="208"/>
  <c r="BD43" i="208"/>
  <c r="BD354" i="208"/>
  <c r="BD391" i="208"/>
  <c r="BD204" i="208"/>
  <c r="BD167" i="208"/>
  <c r="BD129" i="208"/>
  <c r="BD358" i="208"/>
  <c r="BD235" i="208"/>
  <c r="BD428" i="208"/>
  <c r="BD44" i="208"/>
  <c r="BD520" i="208"/>
  <c r="BD46" i="208"/>
  <c r="BD298" i="208"/>
  <c r="BD84" i="208"/>
  <c r="BD380" i="208"/>
  <c r="BD258" i="208"/>
  <c r="BD97" i="208"/>
  <c r="BD131" i="208"/>
  <c r="BD206" i="207"/>
  <c r="BD308" i="207"/>
  <c r="BD452" i="208"/>
  <c r="BD201" i="208"/>
  <c r="BD161" i="208"/>
  <c r="BD85" i="208"/>
  <c r="BD16" i="208"/>
  <c r="BD94" i="208"/>
  <c r="BD278" i="208"/>
  <c r="BD371" i="208"/>
  <c r="BD39" i="208"/>
  <c r="BD218" i="208"/>
  <c r="BD65" i="208"/>
  <c r="BD32" i="208"/>
  <c r="BD174" i="208"/>
  <c r="BD80" i="208"/>
  <c r="BD292" i="208"/>
  <c r="BD297" i="208"/>
  <c r="BD144" i="208"/>
  <c r="BD265" i="208"/>
  <c r="BD132" i="208"/>
  <c r="BD223" i="208"/>
  <c r="BD406" i="208"/>
  <c r="BD248" i="208"/>
  <c r="BD60" i="208"/>
  <c r="BD377" i="208"/>
  <c r="BD111" i="208"/>
  <c r="BD448" i="208"/>
  <c r="BD253" i="208"/>
  <c r="BD285" i="208"/>
  <c r="BD104" i="208"/>
  <c r="BD344" i="207"/>
  <c r="BD472" i="208"/>
  <c r="BD66" i="208"/>
  <c r="BD261" i="208"/>
  <c r="BD356" i="208"/>
  <c r="BD457" i="208"/>
  <c r="BD267" i="208"/>
  <c r="BD272" i="208"/>
  <c r="BD294" i="208"/>
  <c r="BD284" i="208"/>
  <c r="BD396" i="208"/>
  <c r="BD425" i="208"/>
  <c r="BD149" i="208"/>
  <c r="BD216" i="208"/>
  <c r="BD501" i="208"/>
  <c r="BD405" i="208"/>
  <c r="BD408" i="208"/>
  <c r="BD234" i="208"/>
  <c r="BD482" i="208"/>
  <c r="BD466" i="208"/>
  <c r="BD337" i="208"/>
  <c r="BD190" i="208"/>
  <c r="BD404" i="208"/>
  <c r="BD159" i="208"/>
  <c r="BD22" i="208"/>
  <c r="BD365" i="207"/>
  <c r="BD194" i="208"/>
  <c r="BD374" i="208"/>
  <c r="BD359" i="208"/>
  <c r="BD188" i="208"/>
  <c r="BD296" i="208"/>
  <c r="BD197" i="208"/>
  <c r="BD479" i="208"/>
  <c r="BD245" i="208"/>
  <c r="BD76" i="208"/>
  <c r="BD463" i="208"/>
  <c r="BD73" i="208"/>
  <c r="BD205" i="208"/>
  <c r="BD426" i="208"/>
  <c r="BD390" i="208"/>
  <c r="BD376" i="208"/>
  <c r="BD162" i="208"/>
  <c r="BD512" i="208"/>
  <c r="BD35" i="208"/>
  <c r="BD518" i="208"/>
  <c r="BD219" i="208"/>
  <c r="BD176" i="208"/>
  <c r="BD458" i="208"/>
  <c r="BD90" i="208"/>
  <c r="BD15" i="208"/>
  <c r="BD424" i="208"/>
  <c r="BD189" i="208"/>
  <c r="BD70" i="208"/>
  <c r="BD137" i="208"/>
  <c r="BD313" i="208"/>
  <c r="BD471" i="208"/>
  <c r="BD109" i="208"/>
  <c r="BD299" i="208"/>
  <c r="BD503" i="208"/>
  <c r="BD276" i="208"/>
  <c r="BD227" i="208"/>
  <c r="BD437" i="208"/>
  <c r="BD246" i="208"/>
  <c r="BD166" i="208"/>
  <c r="BD179" i="208"/>
  <c r="BD400" i="208"/>
  <c r="BD429" i="208"/>
  <c r="BD409" i="208"/>
  <c r="BD310" i="208"/>
  <c r="BD26" i="208"/>
  <c r="BD186" i="205"/>
  <c r="BD131" i="207"/>
  <c r="BD69" i="207"/>
  <c r="BD167" i="207"/>
  <c r="BD288" i="207"/>
  <c r="BD149" i="207"/>
  <c r="BD332" i="207"/>
  <c r="BD243" i="207"/>
  <c r="BD138" i="205"/>
  <c r="BD85" i="207"/>
  <c r="BD384" i="207"/>
  <c r="BD500" i="207"/>
  <c r="BD490" i="207"/>
  <c r="BD455" i="207"/>
  <c r="BD56" i="207"/>
  <c r="BD88" i="207"/>
  <c r="BD220" i="207"/>
  <c r="BD80" i="207"/>
  <c r="BD309" i="207"/>
  <c r="BD501" i="207"/>
  <c r="BD53" i="207"/>
  <c r="BD319" i="207"/>
  <c r="BD160" i="207"/>
  <c r="BD108" i="207"/>
  <c r="BD418" i="207"/>
  <c r="BD424" i="207"/>
  <c r="BD260" i="207"/>
  <c r="BD66" i="207"/>
  <c r="BD298" i="207"/>
  <c r="BD48" i="207"/>
  <c r="BD303" i="207"/>
  <c r="BD465" i="207"/>
  <c r="BD14" i="207"/>
  <c r="BD40" i="207"/>
  <c r="BD172" i="207"/>
  <c r="BD399" i="207"/>
  <c r="BD168" i="207"/>
  <c r="BD354" i="207"/>
  <c r="BD360" i="207"/>
  <c r="BD472" i="207"/>
  <c r="BD358" i="207"/>
  <c r="BD199" i="207"/>
  <c r="BD338" i="207"/>
  <c r="BD433" i="207"/>
  <c r="BD193" i="207"/>
  <c r="BD133" i="207"/>
  <c r="BD503" i="207"/>
  <c r="BD339" i="207"/>
  <c r="BD137" i="207"/>
  <c r="BD439" i="207"/>
  <c r="BD41" i="207"/>
  <c r="BD270" i="207"/>
  <c r="BD74" i="207"/>
  <c r="BD238" i="207"/>
  <c r="BD136" i="207"/>
  <c r="BD367" i="207"/>
  <c r="BD380" i="207"/>
  <c r="BD488" i="207"/>
  <c r="BD102" i="207"/>
  <c r="BD90" i="207"/>
  <c r="BD71" i="207"/>
  <c r="BD214" i="207"/>
  <c r="BD414" i="207"/>
  <c r="BD296" i="207"/>
  <c r="BD356" i="207"/>
  <c r="BD67" i="207"/>
  <c r="BD126" i="207"/>
  <c r="BD461" i="207"/>
  <c r="BD515" i="207"/>
  <c r="BD34" i="207"/>
  <c r="BD413" i="207"/>
  <c r="BD52" i="207"/>
  <c r="BD58" i="207"/>
  <c r="BD378" i="207"/>
  <c r="BD179" i="207"/>
  <c r="BD388" i="207"/>
  <c r="BD301" i="207"/>
  <c r="BD252" i="207"/>
  <c r="BD91" i="207"/>
  <c r="BD202" i="207"/>
  <c r="BD305" i="207"/>
  <c r="BD209" i="207"/>
  <c r="BD61" i="207"/>
  <c r="BD213" i="207"/>
  <c r="BD348" i="207"/>
  <c r="BD77" i="207"/>
  <c r="BD505" i="207"/>
  <c r="BD221" i="207"/>
  <c r="BD248" i="207"/>
  <c r="BD25" i="207"/>
  <c r="BD76" i="207"/>
  <c r="BD382" i="207"/>
  <c r="BD239" i="207"/>
  <c r="BD217" i="207"/>
  <c r="BD469" i="207"/>
  <c r="BD407" i="207"/>
  <c r="BD333" i="207"/>
  <c r="BD20" i="207"/>
  <c r="BD480" i="207"/>
  <c r="BD32" i="207"/>
  <c r="BD320" i="207"/>
  <c r="BD100" i="207"/>
  <c r="BD210" i="207"/>
  <c r="BD272" i="207"/>
  <c r="BD458" i="207"/>
  <c r="BD47" i="207"/>
  <c r="BD295" i="207"/>
  <c r="BD49" i="207"/>
  <c r="BD161" i="207"/>
  <c r="BD394" i="207"/>
  <c r="BD286" i="207"/>
  <c r="BD39" i="207"/>
  <c r="BD229" i="207"/>
  <c r="BD269" i="207"/>
  <c r="BD412" i="207"/>
  <c r="BD468" i="207"/>
  <c r="BD312" i="207"/>
  <c r="BD264" i="207"/>
  <c r="BD499" i="207"/>
  <c r="BD237" i="207"/>
  <c r="BD483" i="207"/>
  <c r="BD519" i="207"/>
  <c r="BD191" i="207"/>
  <c r="BD362" i="207"/>
  <c r="BD486" i="207"/>
  <c r="BD151" i="207"/>
  <c r="BD404" i="205"/>
  <c r="BD125" i="207"/>
  <c r="BD374" i="207"/>
  <c r="BD244" i="207"/>
  <c r="BD508" i="207"/>
  <c r="BD73" i="207"/>
  <c r="BD440" i="207"/>
  <c r="BD302" i="207"/>
  <c r="BD140" i="207"/>
  <c r="BD277" i="207"/>
  <c r="BD218" i="207"/>
  <c r="BD502" i="207"/>
  <c r="BD134" i="207"/>
  <c r="BD292" i="207"/>
  <c r="BD259" i="207"/>
  <c r="BD106" i="207"/>
  <c r="BD446" i="207"/>
  <c r="BD357" i="207"/>
  <c r="BD112" i="207"/>
  <c r="BD498" i="207"/>
  <c r="BD474" i="207"/>
  <c r="BD326" i="207"/>
  <c r="BD489" i="207"/>
  <c r="BD321" i="207"/>
  <c r="BD222" i="207"/>
  <c r="BD236" i="207"/>
  <c r="BD403" i="207"/>
  <c r="BD127" i="207"/>
  <c r="BD443" i="207"/>
  <c r="BD146" i="207"/>
  <c r="BD311" i="207"/>
  <c r="BD185" i="207"/>
  <c r="BD37" i="207"/>
  <c r="BD250" i="207"/>
  <c r="BD18" i="207"/>
  <c r="BD375" i="207"/>
  <c r="BD254" i="207"/>
  <c r="BD397" i="207"/>
  <c r="BD60" i="207"/>
  <c r="BD520" i="207"/>
  <c r="BD141" i="207"/>
  <c r="BD12" i="207"/>
  <c r="AZ8" i="207"/>
  <c r="AZ2" i="207" s="1"/>
  <c r="BD145" i="207"/>
  <c r="BD104" i="207"/>
  <c r="BD448" i="207"/>
  <c r="BD225" i="207"/>
  <c r="BD27" i="207"/>
  <c r="BD253" i="207"/>
  <c r="BD82" i="207"/>
  <c r="BD242" i="207"/>
  <c r="BD75" i="207"/>
  <c r="BD387" i="207"/>
  <c r="BD273" i="207"/>
  <c r="BD128" i="207"/>
  <c r="BD438" i="207"/>
  <c r="BD138" i="207"/>
  <c r="BD219" i="207"/>
  <c r="BD445" i="207"/>
  <c r="BD31" i="207"/>
  <c r="BD284" i="207"/>
  <c r="BD411" i="207"/>
  <c r="BD245" i="207"/>
  <c r="BD392" i="207"/>
  <c r="BD390" i="207"/>
  <c r="BD98" i="207"/>
  <c r="BD376" i="207"/>
  <c r="BD97" i="207"/>
  <c r="BD325" i="207"/>
  <c r="BD518" i="207"/>
  <c r="BD432" i="207"/>
  <c r="BD434" i="207"/>
  <c r="BD153" i="207"/>
  <c r="BD511" i="207"/>
  <c r="BD347" i="207"/>
  <c r="BD142" i="207"/>
  <c r="BD475" i="207"/>
  <c r="BD420" i="207"/>
  <c r="BD485" i="207"/>
  <c r="BD431" i="207"/>
  <c r="BD306" i="207"/>
  <c r="BD103" i="207"/>
  <c r="BD231" i="207"/>
  <c r="BD226" i="207"/>
  <c r="BD135" i="207"/>
  <c r="BD482" i="207"/>
  <c r="BD22" i="207"/>
  <c r="BD435" i="207"/>
  <c r="BD36" i="207"/>
  <c r="BD150" i="207"/>
  <c r="BD364" i="207"/>
  <c r="BD330" i="207"/>
  <c r="BD335" i="207"/>
  <c r="BD395" i="207"/>
  <c r="BD481" i="207"/>
  <c r="BD281" i="207"/>
  <c r="BD463" i="207"/>
  <c r="BD285" i="207"/>
  <c r="BD426" i="207"/>
  <c r="BD240" i="207"/>
  <c r="BD157" i="207"/>
  <c r="BD280" i="207"/>
  <c r="BD192" i="207"/>
  <c r="BD233" i="207"/>
  <c r="BD84" i="207"/>
  <c r="BD465" i="205"/>
  <c r="BD173" i="207"/>
  <c r="BD513" i="207"/>
  <c r="BD389" i="207"/>
  <c r="BD55" i="207"/>
  <c r="BD476" i="207"/>
  <c r="BD165" i="207"/>
  <c r="BD509" i="207"/>
  <c r="BD478" i="207"/>
  <c r="BD492" i="207"/>
  <c r="BD156" i="207"/>
  <c r="BD24" i="207"/>
  <c r="BD267" i="207"/>
  <c r="BD65" i="207"/>
  <c r="BD227" i="207"/>
  <c r="BD430" i="207"/>
  <c r="BD341" i="207"/>
  <c r="BD261" i="207"/>
  <c r="BD247" i="207"/>
  <c r="BD282" i="207"/>
  <c r="BD177" i="207"/>
  <c r="BD299" i="207"/>
  <c r="BB8" i="207"/>
  <c r="BB2" i="207" s="1"/>
  <c r="AX14" i="2" s="1"/>
  <c r="BD159" i="207"/>
  <c r="BD451" i="207"/>
  <c r="BD50" i="207"/>
  <c r="BD197" i="207"/>
  <c r="BD466" i="207"/>
  <c r="BD340" i="207"/>
  <c r="BD279" i="207"/>
  <c r="BD449" i="207"/>
  <c r="BD383" i="207"/>
  <c r="BD450" i="207"/>
  <c r="BD454" i="207"/>
  <c r="BD510" i="207"/>
  <c r="BD427" i="207"/>
  <c r="BD86" i="207"/>
  <c r="BD114" i="207"/>
  <c r="BD516" i="207"/>
  <c r="BD216" i="207"/>
  <c r="BD372" i="207"/>
  <c r="BD189" i="207"/>
  <c r="BD116" i="207"/>
  <c r="BD59" i="207"/>
  <c r="BD255" i="207"/>
  <c r="BD512" i="207"/>
  <c r="BD343" i="205"/>
  <c r="BD121" i="207"/>
  <c r="BD294" i="207"/>
  <c r="BD107" i="207"/>
  <c r="BD289" i="207"/>
  <c r="BD212" i="207"/>
  <c r="BD16" i="207"/>
  <c r="BD72" i="207"/>
  <c r="BD429" i="207"/>
  <c r="BD101" i="207"/>
  <c r="BD57" i="207"/>
  <c r="BD230" i="207"/>
  <c r="BD154" i="207"/>
  <c r="BD274" i="207"/>
  <c r="BD143" i="207"/>
  <c r="BD184" i="207"/>
  <c r="BD361" i="207"/>
  <c r="BD370" i="207"/>
  <c r="BD211" i="207"/>
  <c r="BD423" i="207"/>
  <c r="BD268" i="207"/>
  <c r="BD190" i="207"/>
  <c r="BD110" i="207"/>
  <c r="BD184" i="205"/>
  <c r="BD513" i="205"/>
  <c r="BD456" i="205"/>
  <c r="BD158" i="205"/>
  <c r="BD196" i="205"/>
  <c r="BD139" i="205"/>
  <c r="BD462" i="205"/>
  <c r="BD148" i="205"/>
  <c r="BD292" i="205"/>
  <c r="BD449" i="205"/>
  <c r="BD425" i="205"/>
  <c r="BD412" i="205"/>
  <c r="BD50" i="205"/>
  <c r="BD81" i="205"/>
  <c r="BD357" i="205"/>
  <c r="BD329" i="205"/>
  <c r="BD223" i="205"/>
  <c r="BD260" i="205"/>
  <c r="BD407" i="205"/>
  <c r="BD493" i="205"/>
  <c r="BD290" i="205"/>
  <c r="BD56" i="205"/>
  <c r="BD467" i="205"/>
  <c r="BD40" i="205"/>
  <c r="BD105" i="205"/>
  <c r="BD243" i="205"/>
  <c r="BD143" i="205"/>
  <c r="BD463" i="205"/>
  <c r="BD352" i="205"/>
  <c r="BD502" i="205"/>
  <c r="BD188" i="205"/>
  <c r="BD107" i="205"/>
  <c r="BD490" i="205"/>
  <c r="BD505" i="205"/>
  <c r="BD430" i="205"/>
  <c r="BD257" i="205"/>
  <c r="BD319" i="205"/>
  <c r="BD332" i="205"/>
  <c r="BD25" i="205"/>
  <c r="BD173" i="205"/>
  <c r="BD475" i="205"/>
  <c r="BD70" i="205"/>
  <c r="BD483" i="205"/>
  <c r="BD447" i="205"/>
  <c r="BD170" i="205"/>
  <c r="BD321" i="205"/>
  <c r="BD408" i="205"/>
  <c r="BD270" i="205"/>
  <c r="BD472" i="205"/>
  <c r="BD286" i="205"/>
  <c r="BD482" i="205"/>
  <c r="BD86" i="205"/>
  <c r="BD520" i="205"/>
  <c r="BD118" i="205"/>
  <c r="BD119" i="205"/>
  <c r="BD169" i="205"/>
  <c r="BD331" i="205"/>
  <c r="BD206" i="205"/>
  <c r="BD54" i="205"/>
  <c r="BD237" i="206"/>
  <c r="BD298" i="205"/>
  <c r="BD324" i="205"/>
  <c r="BD403" i="205"/>
  <c r="BD320" i="205"/>
  <c r="BD235" i="205"/>
  <c r="BD229" i="205"/>
  <c r="BD275" i="205"/>
  <c r="BD200" i="205"/>
  <c r="BD265" i="205"/>
  <c r="BD311" i="205"/>
  <c r="BD60" i="205"/>
  <c r="BD440" i="205"/>
  <c r="BD435" i="205"/>
  <c r="BD353" i="205"/>
  <c r="BD120" i="205"/>
  <c r="BD374" i="205"/>
  <c r="BD231" i="205"/>
  <c r="BD251" i="205"/>
  <c r="BD208" i="205"/>
  <c r="BD394" i="205"/>
  <c r="BD437" i="205"/>
  <c r="BD471" i="205"/>
  <c r="BD399" i="205"/>
  <c r="BD75" i="205"/>
  <c r="BD30" i="205"/>
  <c r="BD191" i="205"/>
  <c r="BD252" i="205"/>
  <c r="BD422" i="205"/>
  <c r="BD395" i="205"/>
  <c r="BD354" i="205"/>
  <c r="BD338" i="205"/>
  <c r="BD382" i="205"/>
  <c r="BD159" i="205"/>
  <c r="BD500" i="205"/>
  <c r="BD166" i="205"/>
  <c r="BD313" i="205"/>
  <c r="BD310" i="205"/>
  <c r="BD337" i="205"/>
  <c r="BD72" i="205"/>
  <c r="BD199" i="205"/>
  <c r="BD484" i="205"/>
  <c r="BD230" i="205"/>
  <c r="BD202" i="205"/>
  <c r="BD33" i="205"/>
  <c r="BD499" i="205"/>
  <c r="BD344" i="205"/>
  <c r="BD306" i="205"/>
  <c r="BD325" i="205"/>
  <c r="BD345" i="205"/>
  <c r="BD410" i="205"/>
  <c r="BD507" i="205"/>
  <c r="BD227" i="205"/>
  <c r="BD363" i="205"/>
  <c r="BD273" i="205"/>
  <c r="BD178" i="205"/>
  <c r="BD365" i="205"/>
  <c r="BD122" i="205"/>
  <c r="BD114" i="205"/>
  <c r="BD503" i="205"/>
  <c r="BD434" i="205"/>
  <c r="BD497" i="205"/>
  <c r="BD519" i="205"/>
  <c r="BD36" i="205"/>
  <c r="BD171" i="205"/>
  <c r="BD237" i="205"/>
  <c r="BD233" i="205"/>
  <c r="BD468" i="205"/>
  <c r="BD176" i="205"/>
  <c r="BD342" i="205"/>
  <c r="BD339" i="205"/>
  <c r="BD376" i="205"/>
  <c r="BD145" i="205"/>
  <c r="BD308" i="205"/>
  <c r="BD89" i="205"/>
  <c r="BD205" i="205"/>
  <c r="BD515" i="205"/>
  <c r="BD82" i="205"/>
  <c r="BD307" i="205"/>
  <c r="BD49" i="205"/>
  <c r="BD296" i="205"/>
  <c r="BD194" i="205"/>
  <c r="BD390" i="205"/>
  <c r="BD83" i="205"/>
  <c r="BD360" i="205"/>
  <c r="BD314" i="205"/>
  <c r="BD474" i="205"/>
  <c r="BD128" i="205"/>
  <c r="BD133" i="205"/>
  <c r="BD256" i="205"/>
  <c r="BD281" i="205"/>
  <c r="BD225" i="205"/>
  <c r="BD335" i="205"/>
  <c r="BD366" i="205"/>
  <c r="BD246" i="205"/>
  <c r="BD369" i="205"/>
  <c r="BD115" i="205"/>
  <c r="BD108" i="205"/>
  <c r="BD149" i="205"/>
  <c r="BD318" i="205"/>
  <c r="BD53" i="205"/>
  <c r="BD23" i="205"/>
  <c r="BD377" i="205"/>
  <c r="BD384" i="205"/>
  <c r="BD438" i="205"/>
  <c r="BD401" i="205"/>
  <c r="BD378" i="205"/>
  <c r="BD193" i="205"/>
  <c r="BD432" i="205"/>
  <c r="BD418" i="205"/>
  <c r="BD214" i="205"/>
  <c r="BD255" i="205"/>
  <c r="BD131" i="205"/>
  <c r="BD445" i="205"/>
  <c r="BD192" i="205"/>
  <c r="BD416" i="205"/>
  <c r="BD88" i="205"/>
  <c r="BD415" i="205"/>
  <c r="BD326" i="205"/>
  <c r="BD305" i="205"/>
  <c r="BD439" i="205"/>
  <c r="BD67" i="205"/>
  <c r="BD397" i="205"/>
  <c r="BD424" i="205"/>
  <c r="BD271" i="205"/>
  <c r="BD185" i="205"/>
  <c r="BD291" i="205"/>
  <c r="BD162" i="205"/>
  <c r="BD20" i="205"/>
  <c r="BD387" i="205"/>
  <c r="BD494" i="205"/>
  <c r="BD323" i="205"/>
  <c r="BD209" i="205"/>
  <c r="BD59" i="205"/>
  <c r="BD22" i="205"/>
  <c r="BD90" i="205"/>
  <c r="BD157" i="205"/>
  <c r="BD426" i="205"/>
  <c r="BD461" i="205"/>
  <c r="BD501" i="205"/>
  <c r="BD85" i="205"/>
  <c r="BD488" i="205"/>
  <c r="BD12" i="205"/>
  <c r="AZ8" i="205"/>
  <c r="AZ2" i="205" s="1"/>
  <c r="BD174" i="205"/>
  <c r="BD441" i="205"/>
  <c r="BD197" i="205"/>
  <c r="BD442" i="205"/>
  <c r="BD213" i="205"/>
  <c r="BD517" i="205"/>
  <c r="BD156" i="205"/>
  <c r="BD250" i="205"/>
  <c r="BD268" i="205"/>
  <c r="BD76" i="205"/>
  <c r="BD61" i="205"/>
  <c r="BD248" i="205"/>
  <c r="BD285" i="205"/>
  <c r="BD322" i="205"/>
  <c r="BD512" i="205"/>
  <c r="BD506" i="205"/>
  <c r="BD312" i="205"/>
  <c r="BD203" i="205"/>
  <c r="BD14" i="205"/>
  <c r="BD444" i="205"/>
  <c r="BD39" i="205"/>
  <c r="BD152" i="205"/>
  <c r="BD74" i="205"/>
  <c r="BD46" i="205"/>
  <c r="BD94" i="205"/>
  <c r="BD380" i="205"/>
  <c r="BD64" i="205"/>
  <c r="BD201" i="205"/>
  <c r="BD279" i="205"/>
  <c r="BD216" i="205"/>
  <c r="BD226" i="205"/>
  <c r="BD511" i="205"/>
  <c r="BD228" i="205"/>
  <c r="BD15" i="205"/>
  <c r="BD165" i="205"/>
  <c r="BD51" i="205"/>
  <c r="BD190" i="205"/>
  <c r="BD282" i="205"/>
  <c r="BD31" i="205"/>
  <c r="BD427" i="205"/>
  <c r="BD469" i="205"/>
  <c r="BD297" i="205"/>
  <c r="BD340" i="205"/>
  <c r="BD316" i="205"/>
  <c r="BD222" i="205"/>
  <c r="BD379" i="205"/>
  <c r="BD477" i="205"/>
  <c r="BD129" i="205"/>
  <c r="BD221" i="205"/>
  <c r="BD98" i="205"/>
  <c r="BD458" i="205"/>
  <c r="BD35" i="205"/>
  <c r="BD328" i="205"/>
  <c r="BD349" i="205"/>
  <c r="BD137" i="205"/>
  <c r="BD405" i="205"/>
  <c r="BD451" i="205"/>
  <c r="BD207" i="205"/>
  <c r="BD47" i="205"/>
  <c r="BD69" i="205"/>
  <c r="BD276" i="205"/>
  <c r="BD333" i="205"/>
  <c r="BD92" i="205"/>
  <c r="BD274" i="205"/>
  <c r="BD481" i="205"/>
  <c r="BD364" i="205"/>
  <c r="BD135" i="205"/>
  <c r="BD362" i="205"/>
  <c r="BD262" i="205"/>
  <c r="BD400" i="205"/>
  <c r="BD117" i="205"/>
  <c r="BD63" i="205"/>
  <c r="BD204" i="205"/>
  <c r="BD347" i="205"/>
  <c r="BD95" i="205"/>
  <c r="BD327" i="205"/>
  <c r="BD429" i="205"/>
  <c r="BD71" i="205"/>
  <c r="BD486" i="205"/>
  <c r="BD261" i="205"/>
  <c r="BD253" i="205"/>
  <c r="BD295" i="205"/>
  <c r="BD391" i="205"/>
  <c r="BD398" i="205"/>
  <c r="BD141" i="205"/>
  <c r="BD195" i="205"/>
  <c r="BD236" i="205"/>
  <c r="BD452" i="205"/>
  <c r="BD289" i="205"/>
  <c r="BD142" i="205"/>
  <c r="BD348" i="205"/>
  <c r="BD491" i="205"/>
  <c r="BD294" i="205"/>
  <c r="BD371" i="205"/>
  <c r="BD97" i="205"/>
  <c r="BD175" i="205"/>
  <c r="BD356" i="205"/>
  <c r="BD383" i="205"/>
  <c r="BD154" i="205"/>
  <c r="BD293" i="205"/>
  <c r="BD127" i="205"/>
  <c r="BD177" i="205"/>
  <c r="BD309" i="205"/>
  <c r="BD151" i="205"/>
  <c r="BD346" i="205"/>
  <c r="BD42" i="205"/>
  <c r="BD244" i="205"/>
  <c r="BD104" i="205"/>
  <c r="BD93" i="205"/>
  <c r="BD287" i="205"/>
  <c r="BD480" i="205"/>
  <c r="BD100" i="205"/>
  <c r="BD124" i="205"/>
  <c r="BD509" i="205"/>
  <c r="BD219" i="205"/>
  <c r="BD144" i="205"/>
  <c r="BB8" i="205"/>
  <c r="BB2" i="205" s="1"/>
  <c r="AX13" i="2" s="1"/>
  <c r="BD134" i="205"/>
  <c r="BD24" i="205"/>
  <c r="BD172" i="205"/>
  <c r="BD180" i="205"/>
  <c r="BD446" i="205"/>
  <c r="BD101" i="205"/>
  <c r="BD413" i="205"/>
  <c r="BD132" i="205"/>
  <c r="BD393" i="205"/>
  <c r="BD17" i="205"/>
  <c r="BD350" i="205"/>
  <c r="BD433" i="205"/>
  <c r="BD153" i="205"/>
  <c r="BD65" i="205"/>
  <c r="BD160" i="205"/>
  <c r="BD498" i="205"/>
  <c r="BD220" i="205"/>
  <c r="BD288" i="205"/>
  <c r="BD66" i="205"/>
  <c r="BD428" i="205"/>
  <c r="BD466" i="205"/>
  <c r="BD29" i="205"/>
  <c r="BD44" i="205"/>
  <c r="BD125" i="205"/>
  <c r="BD57" i="205"/>
  <c r="BD163" i="205"/>
  <c r="BD479" i="205"/>
  <c r="BD284" i="205"/>
  <c r="BD167" i="205"/>
  <c r="BD510" i="205"/>
  <c r="BD78" i="205"/>
  <c r="BD361" i="205"/>
  <c r="BD77" i="205"/>
  <c r="BD43" i="205"/>
  <c r="BD473" i="205"/>
  <c r="BD19" i="205"/>
  <c r="BD121" i="205"/>
  <c r="BD277" i="205"/>
  <c r="BD99" i="205"/>
  <c r="BD34" i="205"/>
  <c r="BD258" i="205"/>
  <c r="BD420" i="205"/>
  <c r="BD179" i="205"/>
  <c r="BD489" i="205"/>
  <c r="BD454" i="205"/>
  <c r="BD68" i="205"/>
  <c r="BD516" i="205"/>
  <c r="BD264" i="205"/>
  <c r="BD495" i="205"/>
  <c r="BD304" i="205"/>
  <c r="BD238" i="205"/>
  <c r="BD234" i="205"/>
  <c r="BD41" i="205"/>
  <c r="BD414" i="205"/>
  <c r="BD80" i="205"/>
  <c r="BD386" i="205"/>
  <c r="BD423" i="205"/>
  <c r="BD254" i="205"/>
  <c r="BD496" i="205"/>
  <c r="BD341" i="205"/>
  <c r="BD485" i="205"/>
  <c r="BD247" i="205"/>
  <c r="BD217" i="205"/>
  <c r="BD375" i="205"/>
  <c r="BD224" i="205"/>
  <c r="BD18" i="205"/>
  <c r="BD372" i="206"/>
  <c r="BD423" i="206"/>
  <c r="BD338" i="206"/>
  <c r="BD69" i="206"/>
  <c r="BD461" i="206"/>
  <c r="BD82" i="206"/>
  <c r="BD180" i="206"/>
  <c r="BD81" i="206"/>
  <c r="BD132" i="206"/>
  <c r="BD30" i="206"/>
  <c r="BD412" i="206"/>
  <c r="BD405" i="206"/>
  <c r="BD474" i="206"/>
  <c r="BD93" i="206"/>
  <c r="BD143" i="206"/>
  <c r="BD366" i="206"/>
  <c r="BD295" i="206"/>
  <c r="BD410" i="206"/>
  <c r="BD238" i="206"/>
  <c r="BD265" i="206"/>
  <c r="BD344" i="206"/>
  <c r="BD65" i="206"/>
  <c r="BD253" i="206"/>
  <c r="BD194" i="206"/>
  <c r="BD116" i="206"/>
  <c r="BD231" i="206"/>
  <c r="BD195" i="206"/>
  <c r="BD358" i="206"/>
  <c r="BD244" i="206"/>
  <c r="BD520" i="206"/>
  <c r="BD115" i="206"/>
  <c r="BD46" i="206"/>
  <c r="BD345" i="206"/>
  <c r="BD369" i="206"/>
  <c r="BD129" i="206"/>
  <c r="BD58" i="206"/>
  <c r="BD411" i="206"/>
  <c r="BD459" i="206"/>
  <c r="BD486" i="206"/>
  <c r="BD286" i="206"/>
  <c r="BD421" i="206"/>
  <c r="BD127" i="206"/>
  <c r="BD203" i="206"/>
  <c r="BD447" i="206"/>
  <c r="BD172" i="206"/>
  <c r="BD250" i="206"/>
  <c r="BD485" i="206"/>
  <c r="BD519" i="206"/>
  <c r="BD275" i="206"/>
  <c r="BD44" i="206"/>
  <c r="BD291" i="206"/>
  <c r="BD503" i="206"/>
  <c r="BD103" i="206"/>
  <c r="BD37" i="206"/>
  <c r="BD173" i="206"/>
  <c r="BD401" i="206"/>
  <c r="BD202" i="206"/>
  <c r="BD179" i="206"/>
  <c r="BD150" i="206"/>
  <c r="BD355" i="206"/>
  <c r="BD14" i="206"/>
  <c r="BD136" i="206"/>
  <c r="BD484" i="206"/>
  <c r="BD229" i="206"/>
  <c r="BD314" i="206"/>
  <c r="BD193" i="206"/>
  <c r="BD36" i="206"/>
  <c r="BD427" i="206"/>
  <c r="BD492" i="206"/>
  <c r="BD239" i="206"/>
  <c r="BD377" i="206"/>
  <c r="BD137" i="206"/>
  <c r="BD456" i="206"/>
  <c r="BD445" i="206"/>
  <c r="BD414" i="206"/>
  <c r="BD274" i="206"/>
  <c r="BD393" i="206"/>
  <c r="BD141" i="206"/>
  <c r="BD92" i="206"/>
  <c r="BD178" i="206"/>
  <c r="BD262" i="206"/>
  <c r="BD315" i="206"/>
  <c r="BD13" i="206"/>
  <c r="BD284" i="206"/>
  <c r="BD59" i="206"/>
  <c r="BD217" i="206"/>
  <c r="BD362" i="206"/>
  <c r="BD87" i="206"/>
  <c r="BD158" i="206"/>
  <c r="BD230" i="206"/>
  <c r="BD201" i="206"/>
  <c r="BD144" i="206"/>
  <c r="BD174" i="206"/>
  <c r="BD209" i="206"/>
  <c r="BD331" i="206"/>
  <c r="BD332" i="206"/>
  <c r="BD139" i="206"/>
  <c r="BD320" i="206"/>
  <c r="BD21" i="206"/>
  <c r="BD272" i="206"/>
  <c r="BD325" i="206"/>
  <c r="BD294" i="206"/>
  <c r="BD186" i="206"/>
  <c r="BD493" i="206"/>
  <c r="BD78" i="206"/>
  <c r="BD56" i="206"/>
  <c r="BD333" i="206"/>
  <c r="BD128" i="206"/>
  <c r="BD99" i="206"/>
  <c r="BD42" i="206"/>
  <c r="BD468" i="206"/>
  <c r="BD151" i="206"/>
  <c r="BD76" i="206"/>
  <c r="BD515" i="206"/>
  <c r="BD221" i="206"/>
  <c r="BD177" i="206"/>
  <c r="BD360" i="206"/>
  <c r="BD322" i="206"/>
  <c r="BD353" i="206"/>
  <c r="BD123" i="206"/>
  <c r="BD500" i="206"/>
  <c r="BD511" i="206"/>
  <c r="BD261" i="206"/>
  <c r="BD211" i="206"/>
  <c r="BD396" i="206"/>
  <c r="BD518" i="206"/>
  <c r="BD109" i="206"/>
  <c r="BD121" i="206"/>
  <c r="BD90" i="206"/>
  <c r="BD71" i="206"/>
  <c r="BD424" i="206"/>
  <c r="BD434" i="206"/>
  <c r="BD162" i="206"/>
  <c r="BD106" i="206"/>
  <c r="BD329" i="206"/>
  <c r="BD214" i="206"/>
  <c r="BD477" i="206"/>
  <c r="BD257" i="206"/>
  <c r="BD219" i="206"/>
  <c r="BD85" i="206"/>
  <c r="BD318" i="206"/>
  <c r="BD55" i="206"/>
  <c r="BD64" i="206"/>
  <c r="BD159" i="206"/>
  <c r="BD483" i="206"/>
  <c r="BD102" i="206"/>
  <c r="BD296" i="206"/>
  <c r="BD357" i="206"/>
  <c r="BD16" i="206"/>
  <c r="BD292" i="206"/>
  <c r="BD441" i="206"/>
  <c r="BD148" i="206"/>
  <c r="BD67" i="206"/>
  <c r="BD142" i="206"/>
  <c r="BD267" i="206"/>
  <c r="BD166" i="206"/>
  <c r="BD361" i="206"/>
  <c r="BD223" i="206"/>
  <c r="BD420" i="206"/>
  <c r="BD462" i="206"/>
  <c r="BD501" i="206"/>
  <c r="BD310" i="206"/>
  <c r="BD77" i="206"/>
  <c r="BD455" i="206"/>
  <c r="BD48" i="206"/>
  <c r="BD359" i="206"/>
  <c r="BD100" i="206"/>
  <c r="BD140" i="206"/>
  <c r="BD442" i="206"/>
  <c r="BD398" i="206"/>
  <c r="BD12" i="206"/>
  <c r="BD395" i="206"/>
  <c r="BD451" i="206"/>
  <c r="BD494" i="206"/>
  <c r="BD83" i="206"/>
  <c r="BD374" i="206"/>
  <c r="BD430" i="206"/>
  <c r="BD112" i="206"/>
  <c r="BD438" i="206"/>
  <c r="BD363" i="206"/>
  <c r="BD47" i="206"/>
  <c r="BD328" i="206"/>
  <c r="BD473" i="206"/>
  <c r="BD117" i="206"/>
  <c r="BD184" i="206"/>
  <c r="BD68" i="206"/>
  <c r="BD54" i="206"/>
  <c r="BD26" i="206"/>
  <c r="BD382" i="206"/>
  <c r="BD466" i="206"/>
  <c r="BD352" i="206"/>
  <c r="BD38" i="206"/>
  <c r="BD258" i="206"/>
  <c r="BD418" i="206"/>
  <c r="BD27" i="206"/>
  <c r="BD491" i="206"/>
  <c r="BD126" i="206"/>
  <c r="BD228" i="206"/>
  <c r="BD34" i="206"/>
  <c r="BD336" i="206"/>
  <c r="BD386" i="206"/>
  <c r="BD287" i="206"/>
  <c r="BD212" i="206"/>
  <c r="BD118" i="206"/>
  <c r="BD241" i="206"/>
  <c r="BD197" i="206"/>
  <c r="BD119" i="206"/>
  <c r="BD489" i="206"/>
  <c r="BD433" i="206"/>
  <c r="BD475" i="206"/>
  <c r="BD236" i="206"/>
  <c r="BD213" i="206"/>
  <c r="BD157" i="206"/>
  <c r="BD467" i="206"/>
  <c r="BD326" i="206"/>
  <c r="BD235" i="206"/>
  <c r="BD517" i="206"/>
  <c r="BD305" i="206"/>
  <c r="BD278" i="206"/>
  <c r="BD200" i="206"/>
  <c r="BD308" i="206"/>
  <c r="BD277" i="206"/>
  <c r="BD509" i="206"/>
  <c r="BD270" i="206"/>
  <c r="BD247" i="206"/>
  <c r="BD269" i="206"/>
  <c r="BD146" i="206"/>
  <c r="BD124" i="206"/>
  <c r="BD131" i="206"/>
  <c r="BD346" i="206"/>
  <c r="BD243" i="206"/>
  <c r="BD370" i="206"/>
  <c r="BD70" i="206"/>
  <c r="BD499" i="206"/>
  <c r="BD510" i="206"/>
  <c r="BD25" i="206"/>
  <c r="BD435" i="206"/>
  <c r="BD488" i="206"/>
  <c r="BD340" i="206"/>
  <c r="BD108" i="206"/>
  <c r="BD259" i="206"/>
  <c r="BD387" i="206"/>
  <c r="BD125" i="206"/>
  <c r="BD94" i="206"/>
  <c r="BD35" i="206"/>
  <c r="BD327" i="206"/>
  <c r="BD182" i="206"/>
  <c r="BD155" i="206"/>
  <c r="BD75" i="206"/>
  <c r="BD311" i="206"/>
  <c r="BD347" i="206"/>
  <c r="BD482" i="206"/>
  <c r="BD409" i="206"/>
  <c r="BD91" i="206"/>
  <c r="BD60" i="206"/>
  <c r="BD226" i="206"/>
  <c r="BD375" i="206"/>
  <c r="BD365" i="206"/>
  <c r="BD498" i="206"/>
  <c r="BD138" i="206"/>
  <c r="BD469" i="206"/>
  <c r="BD313" i="206"/>
  <c r="BD403" i="206"/>
  <c r="BD502" i="206"/>
  <c r="BD497" i="206"/>
  <c r="BD399" i="206"/>
  <c r="BD86" i="206"/>
  <c r="BD343" i="206"/>
  <c r="BD169" i="206"/>
  <c r="BD149" i="206"/>
  <c r="BD458" i="206"/>
  <c r="BD152" i="206"/>
  <c r="BD439" i="206"/>
  <c r="BD299" i="206"/>
  <c r="BD304" i="206"/>
  <c r="BD307" i="206"/>
  <c r="BD135" i="206"/>
  <c r="BD50" i="206"/>
  <c r="BD264" i="206"/>
  <c r="BD165" i="206"/>
  <c r="BD293" i="206"/>
  <c r="BD448" i="206"/>
  <c r="BD251" i="206"/>
  <c r="BD19" i="206"/>
  <c r="BD233" i="206"/>
  <c r="BD95" i="206"/>
  <c r="BD17" i="206"/>
  <c r="BD49" i="206"/>
  <c r="BD256" i="206"/>
  <c r="BD460" i="206"/>
  <c r="BD188" i="206"/>
  <c r="BD383" i="206"/>
  <c r="BD191" i="206"/>
  <c r="BD187" i="206"/>
  <c r="BD350" i="206"/>
  <c r="BD107" i="206"/>
  <c r="BD72" i="206"/>
  <c r="BD390" i="206"/>
  <c r="BD437" i="206"/>
  <c r="BD170" i="206"/>
  <c r="BD40" i="206"/>
  <c r="BD391" i="206"/>
  <c r="BD192" i="206"/>
  <c r="BD302" i="206"/>
  <c r="BD384" i="206"/>
  <c r="BD254" i="206"/>
  <c r="BD242" i="206"/>
  <c r="BD478" i="206"/>
  <c r="BD426" i="206"/>
  <c r="BD298" i="206"/>
  <c r="BD397" i="206"/>
  <c r="BD20" i="206"/>
  <c r="BD248" i="206"/>
  <c r="BD57" i="206"/>
  <c r="BD208" i="206"/>
  <c r="BD321" i="206"/>
  <c r="BD224" i="206"/>
  <c r="BD337" i="206"/>
  <c r="BD507" i="206"/>
  <c r="BD367" i="206"/>
  <c r="BD319" i="206"/>
  <c r="BD160" i="206"/>
  <c r="BD153" i="206"/>
  <c r="BD388" i="206"/>
  <c r="BD481" i="206"/>
  <c r="BD464" i="206"/>
  <c r="BD394" i="206"/>
  <c r="BD348" i="206"/>
  <c r="BD400" i="206"/>
  <c r="BD276" i="206"/>
  <c r="BD432" i="206"/>
  <c r="BD199" i="206"/>
  <c r="BD516" i="206"/>
  <c r="BD443" i="206"/>
  <c r="BD51" i="206"/>
  <c r="BD316" i="206"/>
  <c r="BD479" i="206"/>
  <c r="BD356" i="206"/>
  <c r="BD490" i="206"/>
  <c r="BD240" i="206"/>
  <c r="BD218" i="206"/>
  <c r="BD161" i="206"/>
  <c r="BD506" i="206"/>
  <c r="BD471" i="206"/>
  <c r="BD354" i="206"/>
  <c r="BD297" i="206"/>
  <c r="BD303" i="206"/>
  <c r="BD452" i="206"/>
  <c r="BD379" i="206"/>
  <c r="BD31" i="206"/>
  <c r="BD255" i="206"/>
  <c r="BD476" i="206"/>
  <c r="BD513" i="206"/>
  <c r="BD440" i="206"/>
  <c r="BD207" i="206"/>
  <c r="BD52" i="206"/>
  <c r="BD288" i="206"/>
  <c r="BD364" i="206"/>
  <c r="BD495" i="206"/>
  <c r="BD422" i="206"/>
  <c r="BD104" i="206"/>
  <c r="BD429" i="206"/>
  <c r="BD505" i="206"/>
  <c r="BD431" i="206"/>
  <c r="BD156" i="206"/>
  <c r="BD66" i="206"/>
  <c r="BD413" i="206"/>
  <c r="BD309" i="206"/>
  <c r="BD306" i="206"/>
  <c r="BD210" i="206"/>
  <c r="BD216" i="206"/>
  <c r="BD449" i="206"/>
  <c r="BD185" i="206"/>
  <c r="BD323" i="206"/>
  <c r="BD73" i="206"/>
  <c r="BD416" i="206"/>
  <c r="BD245" i="206"/>
  <c r="BD227" i="206"/>
  <c r="BD196" i="206"/>
  <c r="BD41" i="206"/>
  <c r="BD39" i="206"/>
  <c r="BD263" i="206"/>
  <c r="BD480" i="206"/>
  <c r="BD373" i="206"/>
  <c r="BD134" i="206"/>
  <c r="BD111" i="206"/>
  <c r="BD339" i="206"/>
  <c r="BD163" i="206"/>
  <c r="BD133" i="206"/>
  <c r="BD514" i="206"/>
  <c r="BD415" i="206"/>
  <c r="BD176" i="206"/>
  <c r="BD154" i="206"/>
  <c r="BD98" i="206"/>
  <c r="BD122" i="206"/>
  <c r="BD33" i="206"/>
  <c r="BD206" i="206"/>
  <c r="BD175" i="206"/>
  <c r="BD407" i="206"/>
  <c r="BD63" i="206"/>
  <c r="BD417" i="206"/>
  <c r="BD168" i="206"/>
  <c r="BD145" i="206"/>
  <c r="BD89" i="206"/>
  <c r="BD378" i="206"/>
  <c r="BD496" i="206"/>
  <c r="BD105" i="206"/>
  <c r="BD225" i="206"/>
  <c r="BD381" i="206"/>
  <c r="BD114" i="206"/>
  <c r="BD465" i="206"/>
  <c r="BD392" i="206"/>
  <c r="BD268" i="206"/>
  <c r="BD110" i="206"/>
  <c r="BD204" i="206"/>
  <c r="BD472" i="206"/>
  <c r="BD342" i="206"/>
  <c r="BD289" i="206"/>
  <c r="BD444" i="206"/>
  <c r="BD371" i="206"/>
  <c r="BD22" i="206"/>
  <c r="BD425" i="206"/>
  <c r="BD380" i="206"/>
  <c r="BD408" i="206"/>
  <c r="BD285" i="206"/>
  <c r="BD61" i="206"/>
  <c r="BD376" i="206"/>
  <c r="BD32" i="206"/>
  <c r="BD281" i="206"/>
  <c r="BD349" i="206"/>
  <c r="BD252" i="206"/>
  <c r="BD324" i="206"/>
  <c r="BD74" i="206"/>
  <c r="BD43" i="206"/>
  <c r="BD97" i="206"/>
  <c r="BD428" i="206"/>
  <c r="BD190" i="206"/>
  <c r="BD189" i="206"/>
  <c r="BD167" i="206"/>
  <c r="BD341" i="206"/>
  <c r="BD290" i="206"/>
  <c r="BD24" i="206"/>
  <c r="BD312" i="206"/>
  <c r="BD389" i="206"/>
  <c r="BD23" i="206"/>
  <c r="BD279" i="206"/>
  <c r="BD53" i="206"/>
  <c r="BD454" i="206"/>
  <c r="BD15" i="206"/>
  <c r="BD280" i="206"/>
  <c r="BD220" i="206"/>
  <c r="BD29" i="206"/>
  <c r="BB8" i="206"/>
  <c r="BB2" i="206" s="1"/>
  <c r="AX12" i="2" s="1"/>
  <c r="BD80" i="206"/>
  <c r="AZ8" i="206"/>
  <c r="AZ2" i="206" s="1"/>
  <c r="AV12" i="2" s="1"/>
  <c r="BD282" i="206"/>
  <c r="BD260" i="206"/>
  <c r="BD246" i="206"/>
  <c r="BD271" i="206"/>
  <c r="BD446" i="206"/>
  <c r="BD404" i="206"/>
  <c r="BD450" i="206"/>
  <c r="L29" i="202"/>
  <c r="O36" i="2"/>
  <c r="K11" i="203"/>
  <c r="K33" i="203" s="1"/>
  <c r="L23" i="203" s="1"/>
  <c r="BD8" i="224" l="1"/>
  <c r="BD2" i="224" s="1"/>
  <c r="BD8" i="223"/>
  <c r="BD2" i="223" s="1"/>
  <c r="BD8" i="222"/>
  <c r="BD2" i="222" s="1"/>
  <c r="BD8" i="221"/>
  <c r="BD2" i="221" s="1"/>
  <c r="BD8" i="220"/>
  <c r="BD2" i="220" s="1"/>
  <c r="BD8" i="219"/>
  <c r="BD2" i="219" s="1"/>
  <c r="BD8" i="218"/>
  <c r="BD2" i="218" s="1"/>
  <c r="BD8" i="217"/>
  <c r="BD2" i="217" s="1"/>
  <c r="BD8" i="216"/>
  <c r="BD2" i="216" s="1"/>
  <c r="BD8" i="215"/>
  <c r="BD2" i="215" s="1"/>
  <c r="BD8" i="214"/>
  <c r="BD2" i="214" s="1"/>
  <c r="BD8" i="213"/>
  <c r="BD2" i="213" s="1"/>
  <c r="BD8" i="212"/>
  <c r="BD2" i="212" s="1"/>
  <c r="BD8" i="211"/>
  <c r="BD2" i="211" s="1"/>
  <c r="BD8" i="210"/>
  <c r="BD2" i="210" s="1"/>
  <c r="BD8" i="209"/>
  <c r="BD2" i="209" s="1"/>
  <c r="BD8" i="208"/>
  <c r="BD2" i="208" s="1"/>
  <c r="BD8" i="207"/>
  <c r="BD2" i="207" s="1"/>
  <c r="BD8" i="205"/>
  <c r="BD2" i="205" s="1"/>
  <c r="AV20" i="2"/>
  <c r="AZ20" i="2" s="1"/>
  <c r="AV13" i="2"/>
  <c r="AZ13" i="2" s="1"/>
  <c r="AV27" i="2"/>
  <c r="AZ27" i="2" s="1"/>
  <c r="AV15" i="2"/>
  <c r="AZ15" i="2" s="1"/>
  <c r="AV14" i="2"/>
  <c r="AZ14" i="2" s="1"/>
  <c r="AV16" i="2"/>
  <c r="AZ16" i="2" s="1"/>
  <c r="AV25" i="2"/>
  <c r="AZ25" i="2" s="1"/>
  <c r="AV26" i="2"/>
  <c r="AZ26" i="2" s="1"/>
  <c r="AV18" i="2"/>
  <c r="AZ18" i="2" s="1"/>
  <c r="AV21" i="2"/>
  <c r="AZ21" i="2" s="1"/>
  <c r="AV29" i="2"/>
  <c r="AZ29" i="2" s="1"/>
  <c r="AV30" i="2"/>
  <c r="AZ30" i="2" s="1"/>
  <c r="AV23" i="2"/>
  <c r="AZ23" i="2" s="1"/>
  <c r="AV22" i="2"/>
  <c r="AZ22" i="2" s="1"/>
  <c r="AV28" i="2"/>
  <c r="AZ28" i="2" s="1"/>
  <c r="AV24" i="2"/>
  <c r="AZ24" i="2" s="1"/>
  <c r="AV31" i="2"/>
  <c r="AZ31" i="2" s="1"/>
  <c r="AV17" i="2"/>
  <c r="AZ17" i="2" s="1"/>
  <c r="AV19" i="2"/>
  <c r="AZ19" i="2" s="1"/>
  <c r="AZ12" i="2"/>
  <c r="BD8" i="206"/>
  <c r="BD2" i="206" s="1"/>
  <c r="AX33" i="2"/>
  <c r="L39" i="202"/>
  <c r="T21" i="193"/>
  <c r="AZ36" i="2" s="1"/>
  <c r="L13" i="203"/>
  <c r="L15" i="203"/>
  <c r="L14" i="203"/>
  <c r="L26" i="203"/>
  <c r="L24" i="203"/>
  <c r="L10" i="203"/>
  <c r="L17" i="203"/>
  <c r="L31" i="202"/>
  <c r="L19" i="203"/>
  <c r="L11" i="203"/>
  <c r="L20" i="203"/>
  <c r="K34" i="203"/>
  <c r="K35" i="203" s="1"/>
  <c r="K36" i="203" s="1"/>
  <c r="K37" i="203" s="1"/>
  <c r="L41" i="202" s="1"/>
  <c r="L21" i="203"/>
  <c r="AV33" i="2" l="1"/>
  <c r="AZ33" i="2"/>
  <c r="AZ40" i="2" s="1"/>
</calcChain>
</file>

<file path=xl/sharedStrings.xml><?xml version="1.0" encoding="utf-8"?>
<sst xmlns="http://schemas.openxmlformats.org/spreadsheetml/2006/main" count="2006" uniqueCount="405">
  <si>
    <t>MGKZ</t>
  </si>
  <si>
    <t>Kaufteile</t>
  </si>
  <si>
    <t>Bemerkung</t>
  </si>
  <si>
    <t>Benennung</t>
  </si>
  <si>
    <t>Gewinn</t>
  </si>
  <si>
    <t>Summe</t>
  </si>
  <si>
    <t>Sicherheit</t>
  </si>
  <si>
    <t>Pos</t>
  </si>
  <si>
    <t>Materialkosten</t>
  </si>
  <si>
    <t>Montage</t>
  </si>
  <si>
    <t>Fertigung</t>
  </si>
  <si>
    <t>Bezeichnung</t>
  </si>
  <si>
    <t>Stück</t>
  </si>
  <si>
    <t>Software</t>
  </si>
  <si>
    <t>Elektrik</t>
  </si>
  <si>
    <t>Auslöse</t>
  </si>
  <si>
    <t>Kilometer Firmen-PKW</t>
  </si>
  <si>
    <t>Taxi</t>
  </si>
  <si>
    <t>Leihauto</t>
  </si>
  <si>
    <t>Bus/Zug/Fähre</t>
  </si>
  <si>
    <t>Sonstiges</t>
  </si>
  <si>
    <t>Flüge</t>
  </si>
  <si>
    <t>Anlagenbesichtigung durch Kunde</t>
  </si>
  <si>
    <t>Vorabnahme</t>
  </si>
  <si>
    <t>Versand</t>
  </si>
  <si>
    <t>Dokumentation</t>
  </si>
  <si>
    <t>Fotos-Film erstellen</t>
  </si>
  <si>
    <t>Verpackung</t>
  </si>
  <si>
    <t>Inbetriebnahme Kunde</t>
  </si>
  <si>
    <t>Pl</t>
  </si>
  <si>
    <t>Versandkosten</t>
  </si>
  <si>
    <t>Auswärts</t>
  </si>
  <si>
    <t>Dok</t>
  </si>
  <si>
    <t>Doku</t>
  </si>
  <si>
    <t>Projektmanagement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</si>
  <si>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</si>
  <si>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</si>
  <si>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</si>
  <si>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</si>
  <si>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</si>
  <si>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</si>
  <si>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</si>
  <si>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</si>
  <si>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</si>
  <si>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</si>
  <si>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</si>
  <si>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</si>
  <si>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Dokumentation auswärts</t>
  </si>
  <si>
    <t>Auslösen</t>
  </si>
  <si>
    <t>Übernachtung / Hotel</t>
  </si>
  <si>
    <t>Projektvorgabewerte zur Eingabe in AP+</t>
  </si>
  <si>
    <t>1-001921</t>
  </si>
  <si>
    <t>Montage Reisezeiten</t>
  </si>
  <si>
    <t>Kostenstelle</t>
  </si>
  <si>
    <t>Vorgaben</t>
  </si>
  <si>
    <t>Std. VK</t>
  </si>
  <si>
    <t>Konstruktion Mechanik</t>
  </si>
  <si>
    <t>Konstruktion Elektrik</t>
  </si>
  <si>
    <t>Std.VK</t>
  </si>
  <si>
    <t>Betrag in €</t>
  </si>
  <si>
    <t>Kalkuliert inkl. Nachträge</t>
  </si>
  <si>
    <t>Angebotspreis mit Gewinn</t>
  </si>
  <si>
    <t>Angebotspreis Abgabe</t>
  </si>
  <si>
    <t>Reisekosten (Zeiten)</t>
  </si>
  <si>
    <t>Elektro Monteur Reisezeiten</t>
  </si>
  <si>
    <t>Kalkuliert Netto</t>
  </si>
  <si>
    <t>Elektrik im Haus</t>
  </si>
  <si>
    <t>Elektro-Monteur IBN-Kunde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</si>
  <si>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</si>
  <si>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</si>
  <si>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</si>
  <si>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</si>
  <si>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</si>
  <si>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</si>
  <si>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</si>
  <si>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Projektleiter Reisezeiten</t>
  </si>
  <si>
    <t>1-000555, 20</t>
  </si>
  <si>
    <t>kalkuliert</t>
  </si>
  <si>
    <t>auswärts:</t>
  </si>
  <si>
    <t>Projektleiter IBN-Kunde</t>
  </si>
  <si>
    <t>Projektleiter intern</t>
  </si>
  <si>
    <t>Zuschläge 25% Arbeits+Reisezeiten</t>
  </si>
  <si>
    <t>M-Konstruktion</t>
  </si>
  <si>
    <t>E-Konstruktion</t>
  </si>
  <si>
    <t>brutto</t>
  </si>
  <si>
    <t>Kaufteile/Beistellungen</t>
  </si>
  <si>
    <t>Verhandlungsspielraum</t>
  </si>
  <si>
    <t>Modul 08 leer</t>
  </si>
  <si>
    <t>Modul 09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</si>
  <si>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</si>
  <si>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</si>
  <si>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</si>
  <si>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</si>
  <si>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</si>
  <si>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</si>
  <si>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</si>
  <si>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</si>
  <si>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</si>
  <si>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</si>
  <si>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</si>
  <si>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</si>
  <si>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</si>
  <si>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</si>
  <si>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</si>
  <si>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</si>
  <si>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</si>
  <si>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</si>
  <si>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</si>
  <si>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</si>
  <si>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</si>
  <si>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</si>
  <si>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</si>
  <si>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</si>
  <si>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</si>
  <si>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</si>
  <si>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</si>
  <si>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</si>
  <si>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</si>
  <si>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</si>
  <si>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</si>
  <si>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</si>
  <si>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</si>
  <si>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</si>
  <si>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</si>
  <si>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</si>
  <si>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</si>
  <si>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</si>
  <si>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</si>
  <si>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</si>
  <si>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</si>
  <si>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</si>
  <si>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</si>
  <si>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Verpackungsmaterial (Holzbalken, Folie, ...)</t>
  </si>
  <si>
    <t>Preisübersicht</t>
  </si>
  <si>
    <t>Terminübersicht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</si>
  <si>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</si>
  <si>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</si>
  <si>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</si>
  <si>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</si>
  <si>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</si>
  <si>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</si>
  <si>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</si>
  <si>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</si>
  <si>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</si>
  <si>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</si>
  <si>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</si>
  <si>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</si>
  <si>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</si>
  <si>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</si>
  <si>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</si>
  <si>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</si>
  <si>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Modul 07 leer</t>
  </si>
  <si>
    <t>Verhandlungsnachlass</t>
  </si>
  <si>
    <t>inkl. MGKZ</t>
  </si>
  <si>
    <t>Stundensatz</t>
  </si>
  <si>
    <t>o.Gew.</t>
  </si>
  <si>
    <t>KT netto</t>
  </si>
  <si>
    <t>TF netto</t>
  </si>
  <si>
    <t>Risikoanalyse, Wartungspläne</t>
  </si>
  <si>
    <t>Übersetzungskosten</t>
  </si>
  <si>
    <t>Planung IBN Kunde</t>
  </si>
  <si>
    <t>Endabnahme - Review</t>
  </si>
  <si>
    <t>Optimierungen</t>
  </si>
  <si>
    <t>Kickoff, FMEA, Statusberichte</t>
  </si>
  <si>
    <t>Zeichnungen, Stücklisten ausdrucken</t>
  </si>
  <si>
    <t>CD, Ordner erstellen</t>
  </si>
  <si>
    <t>Bedienfunktionen, Geräteeinstellungen</t>
  </si>
  <si>
    <t>Betriebsanleitung</t>
  </si>
  <si>
    <t>Eplan und Stückliste drucken, Ablage am Server</t>
  </si>
  <si>
    <t>Stand 2020: 862€</t>
  </si>
  <si>
    <t>Stand 2020: 500€</t>
  </si>
  <si>
    <t>Stand 2020: 1.260€</t>
  </si>
  <si>
    <t>Stand 2020: 1.434€</t>
  </si>
  <si>
    <t>Stand 2020: 300€</t>
  </si>
  <si>
    <t>Stand 2020: 10.006€    #5645</t>
  </si>
  <si>
    <t>Stand 2020: 1.049€      #5814</t>
  </si>
  <si>
    <t>Stand 2020: 1.470€      #5903</t>
  </si>
  <si>
    <t>Vorkalkulation</t>
  </si>
  <si>
    <t>Reisezeiten</t>
  </si>
  <si>
    <t>Summen in €</t>
  </si>
  <si>
    <t>Bemerkung bzw. Layout/Bild</t>
  </si>
  <si>
    <t>Hotel</t>
  </si>
  <si>
    <t>Auslösen, Hotel, Anfahrt, Flüge...</t>
  </si>
  <si>
    <t>Zuschläge</t>
  </si>
  <si>
    <t>Kilometerpauschale Firmen-PKW</t>
  </si>
  <si>
    <t>Grundlage Kunden-IBN</t>
  </si>
  <si>
    <t>Auslöse pro Tag</t>
  </si>
  <si>
    <t>Hotel pro Tag</t>
  </si>
  <si>
    <t>Flugkosten</t>
  </si>
  <si>
    <t>Anfahrt-km</t>
  </si>
  <si>
    <t>Bus/Zug...</t>
  </si>
  <si>
    <r>
      <t xml:space="preserve">M-Konstruktion </t>
    </r>
    <r>
      <rPr>
        <sz val="11"/>
        <color rgb="FFFF0000"/>
        <rFont val="Calibri"/>
        <family val="2"/>
        <scheme val="minor"/>
      </rPr>
      <t>+ IBN-Kunde</t>
    </r>
  </si>
  <si>
    <t>M-Konstruktion Reisezeit</t>
  </si>
  <si>
    <t>1-000006,7,8,9,10,11,13, 1-00921</t>
  </si>
  <si>
    <t>Hotel, Auslöse, sonstiges (Zuschläge)</t>
  </si>
  <si>
    <t>Software (+ E-Konstruktion)</t>
  </si>
  <si>
    <t>Konstruktion (+ IBN-Kunde)</t>
  </si>
  <si>
    <t>Bus/Zug/F</t>
  </si>
  <si>
    <t>Einzelpreis</t>
  </si>
  <si>
    <t>340,350,360,370(MK),380 + PL + EKo</t>
  </si>
  <si>
    <t>Versand Inland bis 300km - 1 LKW</t>
  </si>
  <si>
    <t>Versand Inland bis 600km - 1 LKW</t>
  </si>
  <si>
    <t>Stand 2020: 600€</t>
  </si>
  <si>
    <t>Anlage detailliert</t>
  </si>
  <si>
    <t>Inbetriebnahme beim Kunden detailliert</t>
  </si>
  <si>
    <t>tauchen in der Nachkalkulation bei den aufgelaufenene Kosten nicht auf!</t>
  </si>
  <si>
    <t>Hinweis zu Zuschlägen 25% 1-001921:</t>
  </si>
  <si>
    <t>Angebotspreis final</t>
  </si>
  <si>
    <t>Vp</t>
  </si>
  <si>
    <t>Vs</t>
  </si>
  <si>
    <t>:</t>
  </si>
  <si>
    <t>Projektnachlass</t>
  </si>
  <si>
    <t>oder gewünschter Zielpreis</t>
  </si>
  <si>
    <t>Modulkalkulation</t>
  </si>
  <si>
    <t xml:space="preserve">Sicherheit nach </t>
  </si>
  <si>
    <t>Verhandlung</t>
  </si>
  <si>
    <t>Angebotskalkulation</t>
  </si>
  <si>
    <t>MKo</t>
  </si>
  <si>
    <t>Projektleitung (Pl)</t>
  </si>
  <si>
    <t>Projektnachlass:</t>
  </si>
  <si>
    <t>Gesamtsummen</t>
  </si>
  <si>
    <t>Pauschal</t>
  </si>
  <si>
    <t>Projektnachlass Verhandlung</t>
  </si>
  <si>
    <t>Eingabewerte</t>
  </si>
  <si>
    <r>
      <t xml:space="preserve">Teilefertigung </t>
    </r>
    <r>
      <rPr>
        <sz val="11"/>
        <color rgb="FFFF0000"/>
        <rFont val="Calibri"/>
        <family val="2"/>
        <scheme val="minor"/>
      </rPr>
      <t xml:space="preserve"> std : min</t>
    </r>
  </si>
  <si>
    <t>Arbeitszeiten vor Ort</t>
  </si>
  <si>
    <t>Arbeitszeiten im Haus</t>
  </si>
  <si>
    <r>
      <t xml:space="preserve">Software Reisezeiten </t>
    </r>
    <r>
      <rPr>
        <sz val="11"/>
        <color rgb="FFFF0000"/>
        <rFont val="Calibri"/>
        <family val="2"/>
        <scheme val="minor"/>
      </rPr>
      <t>+ E-Konstruktion</t>
    </r>
  </si>
  <si>
    <r>
      <t>Software IBN-Kunde</t>
    </r>
    <r>
      <rPr>
        <sz val="11"/>
        <color rgb="FFFF0000"/>
        <rFont val="Calibri"/>
        <family val="2"/>
        <scheme val="minor"/>
      </rPr>
      <t xml:space="preserve"> + E-Konstruktion</t>
    </r>
  </si>
  <si>
    <t>Software-IBN + Schulung im Haus</t>
  </si>
  <si>
    <t>+</t>
  </si>
  <si>
    <t>=</t>
  </si>
  <si>
    <t>Allgemeine Projektkosten:</t>
  </si>
  <si>
    <r>
      <t xml:space="preserve">Allgemeine Projektkosten: </t>
    </r>
    <r>
      <rPr>
        <sz val="11"/>
        <color theme="1"/>
        <rFont val="Arial"/>
        <family val="2"/>
      </rPr>
      <t>Projektmanagement - Dokumentation - Verpackung - Versand</t>
    </r>
  </si>
  <si>
    <t>tt</t>
  </si>
  <si>
    <t>Elektik</t>
  </si>
  <si>
    <t>Montage IBN-Kunde</t>
  </si>
  <si>
    <t>Montage im Haus</t>
  </si>
  <si>
    <t>Versandkosten (Verpackung und Transport)</t>
  </si>
  <si>
    <t>Projektmanagement/Projektleitung im Haus</t>
  </si>
  <si>
    <t>IBN</t>
  </si>
  <si>
    <t>Angebot</t>
  </si>
  <si>
    <t>Angebot %</t>
  </si>
  <si>
    <t>Summe %</t>
  </si>
  <si>
    <t>IBN %</t>
  </si>
  <si>
    <t>Zwischensummen</t>
  </si>
  <si>
    <t>MS-F_Rev.:8 / 06.03.25 / S. Schnurrenberger</t>
  </si>
  <si>
    <t>Dräxlmeier Satu Mare</t>
  </si>
  <si>
    <t>Automatic Production Line for Wire Processing</t>
  </si>
  <si>
    <t>A07616000A</t>
  </si>
  <si>
    <t>Schötz/Radlbeck</t>
  </si>
  <si>
    <t>Hr. Eglseder</t>
  </si>
  <si>
    <t>Electrical Testing</t>
  </si>
  <si>
    <t>Labeling</t>
  </si>
  <si>
    <t xml:space="preserve">Output </t>
  </si>
  <si>
    <t>Controls and HMI</t>
  </si>
  <si>
    <t>Cable supply on Coil</t>
  </si>
  <si>
    <t>Handover Unit</t>
  </si>
  <si>
    <t>Robot Handling</t>
  </si>
  <si>
    <t>Base Frame</t>
  </si>
  <si>
    <t>Shrink sleeve Supply on coil</t>
  </si>
  <si>
    <t>Cutting Shrink sleeve</t>
  </si>
  <si>
    <t>Opening Unit for Cable Clamping</t>
  </si>
  <si>
    <t xml:space="preserve">Handling Unit (2 Parts Parallel) </t>
  </si>
  <si>
    <t>Pneumatisches Messer (2x)</t>
  </si>
  <si>
    <t>2x Pneumatik</t>
  </si>
  <si>
    <t>GluFee variable Feeding Unit</t>
  </si>
  <si>
    <t>Glufee+Schrägbunker+Kamera+</t>
  </si>
  <si>
    <t>Robot with Gripper</t>
  </si>
  <si>
    <t>ABB + ein Greifer mit Multibacken</t>
  </si>
  <si>
    <t>pneumatische Spanneineit mit Wechselbacken codiert</t>
  </si>
  <si>
    <t>x-y-positioning unit for tin supply (+/- 10mm)</t>
  </si>
  <si>
    <t xml:space="preserve">(z.B. Baumer </t>
  </si>
  <si>
    <t>z.B. Baumer</t>
  </si>
  <si>
    <t>Kameracontroler incl. Programmierung und IBN; Reliste</t>
  </si>
  <si>
    <t>Testing Unit with 4 wire contacting (Burster Resistomat 32xx)</t>
  </si>
  <si>
    <t>CAB-Label printer</t>
  </si>
  <si>
    <t>aus Projekt 207533000</t>
  </si>
  <si>
    <t>NOK Box</t>
  </si>
  <si>
    <t>Aufnahme</t>
  </si>
  <si>
    <t>Grundgestell</t>
  </si>
  <si>
    <t>Bauteilabfragen</t>
  </si>
  <si>
    <t>Inbetriebnahme in Satu Mare</t>
  </si>
  <si>
    <t xml:space="preserve">Abnahme und Schulung </t>
  </si>
  <si>
    <t>1x Führung für Coil, und Schrumpfschlauch, Elektrischer Vorschub (Basis Druckermodul Nox?</t>
  </si>
  <si>
    <t>2 Pneumatikgreifer mit Wechselbacken codiert, x, y,z pneumatisch</t>
  </si>
  <si>
    <t xml:space="preserve"> handover station for crimps</t>
  </si>
  <si>
    <t xml:space="preserve"> crimp station (one Type) 25kN</t>
  </si>
  <si>
    <t>Schwenkhandling doppelt mit schwimmenden Greifern (2x)</t>
  </si>
  <si>
    <t>Automatic Production Line</t>
  </si>
  <si>
    <t>Comissioning in Satu Mare</t>
  </si>
  <si>
    <t>Additional Training in Straubing</t>
  </si>
  <si>
    <t>1 Greifer + 1 Pneumatische Bewegungen</t>
  </si>
  <si>
    <t>Option 1: Insert Shrink Sleeve 1</t>
  </si>
  <si>
    <t>Insert Shrinksleeve</t>
  </si>
  <si>
    <t>2x DMC - Reader for Cabel ID</t>
  </si>
  <si>
    <t>elektrischer y-Hub</t>
  </si>
  <si>
    <t>Fixing unit for cable lug</t>
  </si>
  <si>
    <t>Schwenkbewegung, Zustellung</t>
  </si>
  <si>
    <t>Changeover for different Types - coded</t>
  </si>
  <si>
    <t>Changeover Part for 1 Type</t>
  </si>
  <si>
    <t>2x Crimping Tool</t>
  </si>
  <si>
    <t>2x Bending Tool</t>
  </si>
  <si>
    <t xml:space="preserve"> Station mit Fügehub durch Kistler, Codierung für Crimpwerkzeug</t>
  </si>
  <si>
    <t>Support, Downholder, Die</t>
  </si>
  <si>
    <t>Bending unit (30 Nm)</t>
  </si>
  <si>
    <t>Opener Unit for WPC</t>
  </si>
  <si>
    <t>Gripping and Swiffeling Unit for Cabel</t>
  </si>
  <si>
    <t>inductiv heating station</t>
  </si>
  <si>
    <t>Tin feeding and supply</t>
  </si>
  <si>
    <t>Opener Unit WPC</t>
  </si>
  <si>
    <t>1 Pneumatikzylinder (Stopperzylinder)</t>
  </si>
  <si>
    <t>Tinningstation (Soldering) Terminal 1</t>
  </si>
  <si>
    <t>2x / 2x Pneumatikzylinder</t>
  </si>
  <si>
    <t>4x Greifer + 4x Pneumatische Aufschwenken + 1x 180° Drehtisch</t>
  </si>
  <si>
    <t>Zukaufteil Eldec</t>
  </si>
  <si>
    <t>2x / Zukaufteil</t>
  </si>
  <si>
    <t>1x / 2 elektrische Achsen</t>
  </si>
  <si>
    <t>Base frame</t>
  </si>
  <si>
    <t>Inspection Station Terminal 1 (Optical)</t>
  </si>
  <si>
    <t xml:space="preserve">Gestell </t>
  </si>
  <si>
    <t>Changing Station Terminal 1 to Terminal 2</t>
  </si>
  <si>
    <t>Support Unit Cable</t>
  </si>
  <si>
    <t>2x Pneumatikzylinder</t>
  </si>
  <si>
    <t>1x Elektrische Achse / 1x Greifer</t>
  </si>
  <si>
    <t>Handling + Gripper Cable + frame handling</t>
  </si>
  <si>
    <t>conveyor unit cable</t>
  </si>
  <si>
    <t>2 pneumatische Achsen</t>
  </si>
  <si>
    <t>Turning Cable Terminal 2</t>
  </si>
  <si>
    <t>1x Greifer + 1x pneumatische Dreheinheit</t>
  </si>
  <si>
    <t>Turning Unit + frame</t>
  </si>
  <si>
    <t>Handling Cable in WPC</t>
  </si>
  <si>
    <t>Zukaufteil +  Softwareschnittstelle (Kabelabwickler RAMA 800 / 18 Firma Metzner)</t>
  </si>
  <si>
    <t>Holder for Cable</t>
  </si>
  <si>
    <t>1x Pneumatik Greifer + 1x pneumatischer Z-Hub</t>
  </si>
  <si>
    <t>Cutting and Pull Unit for Isolation Part (pneumatic)</t>
  </si>
  <si>
    <t>1x elektrischer Greifer + 1x pneumatische Dreheinheit +  1x pneumatischer Y-Hub</t>
  </si>
  <si>
    <t>Bending Terminal 1</t>
  </si>
  <si>
    <t>Alignment Unit</t>
  </si>
  <si>
    <t>Zentrieren und bereitstellen des Crimps / 1x Greifer</t>
  </si>
  <si>
    <t>Removing Isolationpart for Terminal 1</t>
  </si>
  <si>
    <t>Removing Isolationpart for Terminal 2</t>
  </si>
  <si>
    <t>Feeding Terminal 2 and Crimping Terminal 2</t>
  </si>
  <si>
    <t>Feeding Terminal 1 and Crimping Terminal 1</t>
  </si>
  <si>
    <t>Bending Terminal 2</t>
  </si>
  <si>
    <t>Protective Fence und Doors</t>
  </si>
  <si>
    <t>Tinningstation (Soldering) Terminal 2</t>
  </si>
  <si>
    <t>Inspection Station Terminal 2 (Optical)</t>
  </si>
  <si>
    <t>Burster Resistomat / 2x pneumatische Bewegung</t>
  </si>
  <si>
    <t>double KLT storage</t>
  </si>
  <si>
    <t>ABB roboter 6-Achs, 2 Pneumatische Parallelgreifer</t>
  </si>
  <si>
    <t>2 Sensoren KLT vorhanden</t>
  </si>
  <si>
    <t>1 Sensor KLT vorhanden</t>
  </si>
  <si>
    <t>Fa Troax</t>
  </si>
  <si>
    <t>Protective Fence</t>
  </si>
  <si>
    <t>4 Zugangstür mannshoch mit Euchner Schutztürschalter</t>
  </si>
  <si>
    <t>Lineartaktsystem</t>
  </si>
  <si>
    <t>Weiss</t>
  </si>
  <si>
    <t>Schaltschrankmaterial komplett inkl. Steuerung/Bedienpult</t>
  </si>
  <si>
    <t>Grundinbetriebnahme / Automatikablauf</t>
  </si>
  <si>
    <t>Installationsgrundmaterial</t>
  </si>
  <si>
    <t>Sicherheitsbetrachtung HW-Planung</t>
  </si>
  <si>
    <t>Siemens Sicherheits Programmierung</t>
  </si>
  <si>
    <t>Pneumatik Wartungseinheit /Pneumatik allgemein</t>
  </si>
  <si>
    <t>Besprechungen (sowie Betreuungsumfang)</t>
  </si>
  <si>
    <t>Inbetriebnahme Unterstützung</t>
  </si>
  <si>
    <t>Optimierung / VDE Prüfungen</t>
  </si>
  <si>
    <t>Demontage</t>
  </si>
  <si>
    <t>MES Schnittstelle</t>
  </si>
  <si>
    <t>1 Woche</t>
  </si>
  <si>
    <t>Grundaufbau</t>
  </si>
  <si>
    <t>2x Mechaniker, 2x Elektriker</t>
  </si>
  <si>
    <t>1x Mechaniker, 1x Elektriker, 1x Software, 1x Roboter</t>
  </si>
  <si>
    <t>Grundinbetriebnahme</t>
  </si>
  <si>
    <t>1x Mechaniker, 1x Software</t>
  </si>
  <si>
    <t>Hochlauf</t>
  </si>
  <si>
    <t>1x Mechaniker, 1x Software, 1x Projektleiter</t>
  </si>
  <si>
    <t>Versand nach Satu Mare Rumänien</t>
  </si>
  <si>
    <t>Option 2: Electrical Testing</t>
  </si>
  <si>
    <t>Option 3: Labeling</t>
  </si>
  <si>
    <t>1x 16mm/2</t>
  </si>
  <si>
    <t>1x 25mm/2</t>
  </si>
  <si>
    <t>1x 35mm/2</t>
  </si>
  <si>
    <t>Cutting Cable</t>
  </si>
  <si>
    <t>Cutting Unit</t>
  </si>
  <si>
    <t>1x Greifer +1x pneumatischer Z-Hub + 1x pneumatische y-Achse</t>
  </si>
  <si>
    <t>2 Pneumatikzylinder (Stopperzylinder)</t>
  </si>
  <si>
    <t>Programmierung und IBN; Reliste</t>
  </si>
  <si>
    <t>Camara job</t>
  </si>
  <si>
    <t>Side Camera (1x) with positioning unit for checking bending angel</t>
  </si>
  <si>
    <t>Top Camera (1x) for checking Tinning, coverage of soldering, outstanding strengs, Isolation Quality</t>
  </si>
  <si>
    <t>suction unit</t>
  </si>
  <si>
    <t>für beide Tinningstationen</t>
  </si>
  <si>
    <t>Bei Tinning Terminal 1 enthalten</t>
  </si>
  <si>
    <t>Für Cutting und 2x Abisolieren</t>
  </si>
  <si>
    <t xml:space="preserve">Positioning unit for Cable </t>
  </si>
  <si>
    <t>Lineartransfer with Cable clamping</t>
  </si>
  <si>
    <t>Grundbestückung</t>
  </si>
  <si>
    <t>48 Stück</t>
  </si>
  <si>
    <t>21 Stück Kabel</t>
  </si>
  <si>
    <t>Supply OK Boxes</t>
  </si>
  <si>
    <t>Lift unit</t>
  </si>
  <si>
    <t>Station mit Fügehub durch Kistler, Codierung für Crimpwerkzeug</t>
  </si>
  <si>
    <t>Doppelstation</t>
  </si>
  <si>
    <t>Mehrkosten für zusätzliche Prozessstation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</si>
</sst>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#,##0\ &quot;€&quot;;\-#,##0\ &quot;€&quot;"/>
    <numFmt numFmtId="6" formatCode="#,##0\ &quot;€&quot;;[Red]\-#,##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_-* #,##0.00\ [$€]_-;\-* #,##0.00\ [$€]_-;_-* &quot;-&quot;??\ [$€]_-;_-@_-"/>
    <numFmt numFmtId="169" formatCode="#,##0.00&quot; DM&quot;;[Red]\-#,##0.00&quot; DM&quot;"/>
    <numFmt numFmtId="170" formatCode="_-* #,##0.00\ &quot;DM&quot;_-;\-* #,##0.00\ &quot;DM&quot;_-;_-* &quot;-&quot;??\ &quot;DM&quot;_-;_-@_-"/>
    <numFmt numFmtId="171" formatCode="dd/mm/yy;@"/>
    <numFmt numFmtId="172" formatCode="0&quot;x&quot;"/>
  </numFmts>
  <fonts count="9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b/>
      <sz val="8"/>
      <color theme="1"/>
      <name val="Courier New"/>
      <family val="3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theme="1"/>
      <name val="Arial"/>
      <family val="2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7D9C2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EAF0F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B2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medium">
        <color theme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9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4" fillId="0" borderId="0"/>
    <xf numFmtId="0" fontId="25" fillId="0" borderId="0"/>
  </cellStyleXfs>
  <cellXfs count="946">
    <xf numFmtId="0" fontId="0" fillId="0" borderId="0" xfId="0"/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27" fillId="0" borderId="0" xfId="13" applyFont="1" applyAlignment="1" applyProtection="1">
      <alignment vertical="center"/>
      <protection locked="0"/>
    </xf>
    <xf numFmtId="0" fontId="27" fillId="0" borderId="0" xfId="13" applyFont="1" applyProtection="1">
      <protection locked="0"/>
    </xf>
    <xf numFmtId="0" fontId="27" fillId="0" borderId="0" xfId="13" applyFont="1" applyAlignment="1" applyProtection="1">
      <alignment horizontal="center"/>
      <protection locked="0"/>
    </xf>
    <xf numFmtId="0" fontId="27" fillId="0" borderId="0" xfId="14" applyFont="1" applyProtection="1">
      <protection locked="0"/>
    </xf>
    <xf numFmtId="0" fontId="27" fillId="0" borderId="0" xfId="14" applyFont="1" applyAlignment="1" applyProtection="1">
      <alignment vertical="center"/>
      <protection locked="0"/>
    </xf>
    <xf numFmtId="14" fontId="33" fillId="0" borderId="0" xfId="13" applyNumberFormat="1" applyFont="1" applyAlignment="1" applyProtection="1">
      <alignment horizontal="left"/>
      <protection locked="0"/>
    </xf>
    <xf numFmtId="0" fontId="27" fillId="0" borderId="0" xfId="14" applyFont="1" applyAlignment="1" applyProtection="1">
      <alignment horizontal="center"/>
      <protection locked="0"/>
    </xf>
    <xf numFmtId="0" fontId="43" fillId="0" borderId="0" xfId="13" applyFont="1" applyProtection="1">
      <protection locked="0"/>
    </xf>
    <xf numFmtId="0" fontId="43" fillId="0" borderId="0" xfId="13" applyFont="1" applyAlignment="1" applyProtection="1">
      <alignment horizontal="center"/>
      <protection locked="0"/>
    </xf>
    <xf numFmtId="0" fontId="43" fillId="0" borderId="0" xfId="14" applyFont="1" applyAlignment="1" applyProtection="1">
      <alignment vertical="center"/>
      <protection locked="0"/>
    </xf>
    <xf numFmtId="0" fontId="43" fillId="0" borderId="0" xfId="14" applyFont="1" applyProtection="1">
      <protection locked="0"/>
    </xf>
    <xf numFmtId="0" fontId="44" fillId="4" borderId="0" xfId="0" applyFont="1" applyFill="1" applyAlignment="1">
      <alignment vertical="center"/>
    </xf>
    <xf numFmtId="0" fontId="50" fillId="0" borderId="8" xfId="13" applyFont="1" applyBorder="1" applyAlignment="1">
      <alignment horizontal="right"/>
    </xf>
    <xf numFmtId="0" fontId="50" fillId="0" borderId="14" xfId="13" applyFont="1" applyBorder="1" applyAlignment="1">
      <alignment horizontal="right"/>
    </xf>
    <xf numFmtId="4" fontId="47" fillId="0" borderId="10" xfId="14" applyNumberFormat="1" applyFont="1" applyBorder="1" applyAlignment="1">
      <alignment vertical="center"/>
    </xf>
    <xf numFmtId="4" fontId="46" fillId="0" borderId="20" xfId="14" applyNumberFormat="1" applyFont="1" applyBorder="1" applyAlignment="1">
      <alignment vertical="center"/>
    </xf>
    <xf numFmtId="4" fontId="52" fillId="0" borderId="19" xfId="14" applyNumberFormat="1" applyFont="1" applyBorder="1" applyAlignment="1">
      <alignment vertical="center"/>
    </xf>
    <xf numFmtId="164" fontId="52" fillId="0" borderId="20" xfId="14" applyNumberFormat="1" applyFont="1" applyBorder="1" applyAlignment="1">
      <alignment vertical="center"/>
    </xf>
    <xf numFmtId="0" fontId="43" fillId="0" borderId="0" xfId="13" applyFont="1" applyAlignment="1" applyProtection="1">
      <alignment vertical="center"/>
      <protection locked="0"/>
    </xf>
    <xf numFmtId="4" fontId="46" fillId="0" borderId="18" xfId="14" applyNumberFormat="1" applyFont="1" applyBorder="1" applyAlignment="1">
      <alignment vertical="center"/>
    </xf>
    <xf numFmtId="164" fontId="53" fillId="0" borderId="28" xfId="14" applyNumberFormat="1" applyFont="1" applyBorder="1" applyAlignment="1">
      <alignment vertical="center"/>
    </xf>
    <xf numFmtId="4" fontId="53" fillId="0" borderId="20" xfId="14" applyNumberFormat="1" applyFont="1" applyBorder="1" applyAlignment="1">
      <alignment vertical="center"/>
    </xf>
    <xf numFmtId="4" fontId="54" fillId="0" borderId="19" xfId="14" applyNumberFormat="1" applyFont="1" applyBorder="1" applyAlignment="1">
      <alignment vertical="center"/>
    </xf>
    <xf numFmtId="4" fontId="55" fillId="0" borderId="20" xfId="14" applyNumberFormat="1" applyFont="1" applyBorder="1" applyAlignment="1">
      <alignment vertical="center"/>
    </xf>
    <xf numFmtId="4" fontId="46" fillId="0" borderId="7" xfId="14" applyNumberFormat="1" applyFont="1" applyBorder="1" applyAlignment="1">
      <alignment vertical="center"/>
    </xf>
    <xf numFmtId="3" fontId="51" fillId="8" borderId="41" xfId="14" applyNumberFormat="1" applyFont="1" applyFill="1" applyBorder="1" applyAlignment="1">
      <alignment horizontal="center" vertical="center"/>
    </xf>
    <xf numFmtId="164" fontId="53" fillId="0" borderId="14" xfId="14" applyNumberFormat="1" applyFont="1" applyBorder="1" applyAlignment="1">
      <alignment vertical="center"/>
    </xf>
    <xf numFmtId="0" fontId="47" fillId="0" borderId="18" xfId="14" applyFont="1" applyBorder="1" applyAlignment="1">
      <alignment vertical="center"/>
    </xf>
    <xf numFmtId="0" fontId="46" fillId="0" borderId="28" xfId="14" applyFont="1" applyBorder="1" applyAlignment="1">
      <alignment horizontal="right" vertical="center"/>
    </xf>
    <xf numFmtId="0" fontId="57" fillId="0" borderId="0" xfId="14" applyFont="1" applyAlignment="1" applyProtection="1">
      <alignment vertical="center"/>
      <protection locked="0"/>
    </xf>
    <xf numFmtId="4" fontId="47" fillId="0" borderId="19" xfId="14" applyNumberFormat="1" applyFont="1" applyBorder="1" applyAlignment="1">
      <alignment horizontal="right" vertical="center"/>
    </xf>
    <xf numFmtId="4" fontId="54" fillId="0" borderId="28" xfId="14" applyNumberFormat="1" applyFont="1" applyBorder="1" applyAlignment="1">
      <alignment vertical="center"/>
    </xf>
    <xf numFmtId="164" fontId="52" fillId="0" borderId="14" xfId="14" applyNumberFormat="1" applyFont="1" applyBorder="1" applyAlignment="1">
      <alignment vertical="center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46" fillId="0" borderId="0" xfId="14" applyFont="1" applyAlignment="1">
      <alignment horizontal="center" vertical="center"/>
    </xf>
    <xf numFmtId="0" fontId="46" fillId="0" borderId="10" xfId="13" applyFont="1" applyBorder="1" applyAlignment="1" applyProtection="1">
      <alignment vertical="center"/>
      <protection locked="0"/>
    </xf>
    <xf numFmtId="0" fontId="46" fillId="0" borderId="19" xfId="13" applyFont="1" applyBorder="1" applyAlignment="1" applyProtection="1">
      <alignment vertical="center"/>
      <protection locked="0"/>
    </xf>
    <xf numFmtId="164" fontId="46" fillId="0" borderId="20" xfId="13" applyNumberFormat="1" applyFont="1" applyBorder="1" applyAlignment="1">
      <alignment vertical="center"/>
    </xf>
    <xf numFmtId="0" fontId="46" fillId="0" borderId="18" xfId="13" applyFont="1" applyBorder="1" applyAlignment="1" applyProtection="1">
      <alignment vertical="center"/>
      <protection locked="0"/>
    </xf>
    <xf numFmtId="164" fontId="46" fillId="0" borderId="28" xfId="13" applyNumberFormat="1" applyFont="1" applyBorder="1" applyAlignment="1">
      <alignment vertical="center"/>
    </xf>
    <xf numFmtId="0" fontId="43" fillId="0" borderId="0" xfId="14" applyFont="1" applyAlignment="1" applyProtection="1">
      <alignment horizontal="center"/>
      <protection locked="0"/>
    </xf>
    <xf numFmtId="0" fontId="58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6" fillId="3" borderId="22" xfId="0" applyFont="1" applyFill="1" applyBorder="1" applyAlignment="1">
      <alignment horizontal="center" vertical="center"/>
    </xf>
    <xf numFmtId="1" fontId="69" fillId="4" borderId="22" xfId="0" applyNumberFormat="1" applyFont="1" applyFill="1" applyBorder="1" applyAlignment="1" applyProtection="1">
      <alignment horizontal="center" vertical="center"/>
      <protection locked="0"/>
    </xf>
    <xf numFmtId="0" fontId="66" fillId="3" borderId="27" xfId="0" applyFont="1" applyFill="1" applyBorder="1" applyAlignment="1">
      <alignment horizontal="center" vertical="center"/>
    </xf>
    <xf numFmtId="1" fontId="69" fillId="4" borderId="27" xfId="0" applyNumberFormat="1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58" fillId="4" borderId="0" xfId="0" applyFont="1" applyFill="1" applyAlignment="1">
      <alignment horizontal="left" vertical="center"/>
    </xf>
    <xf numFmtId="0" fontId="69" fillId="4" borderId="39" xfId="0" applyFont="1" applyFill="1" applyBorder="1" applyAlignment="1">
      <alignment vertical="center"/>
    </xf>
    <xf numFmtId="0" fontId="59" fillId="4" borderId="29" xfId="0" applyFont="1" applyFill="1" applyBorder="1" applyAlignment="1">
      <alignment vertical="center"/>
    </xf>
    <xf numFmtId="1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vertical="center"/>
    </xf>
    <xf numFmtId="0" fontId="69" fillId="4" borderId="0" xfId="0" applyFont="1" applyFill="1" applyAlignment="1">
      <alignment vertical="center"/>
    </xf>
    <xf numFmtId="0" fontId="58" fillId="4" borderId="0" xfId="0" applyFont="1" applyFill="1" applyAlignment="1">
      <alignment horizontal="center" vertical="center"/>
    </xf>
    <xf numFmtId="4" fontId="14" fillId="0" borderId="7" xfId="14" applyNumberFormat="1" applyFont="1" applyBorder="1" applyAlignment="1">
      <alignment vertical="center"/>
    </xf>
    <xf numFmtId="4" fontId="14" fillId="0" borderId="18" xfId="14" applyNumberFormat="1" applyFont="1" applyBorder="1" applyAlignment="1">
      <alignment vertical="center"/>
    </xf>
    <xf numFmtId="0" fontId="39" fillId="0" borderId="19" xfId="14" applyFont="1" applyBorder="1" applyAlignment="1">
      <alignment horizontal="right" vertical="center"/>
    </xf>
    <xf numFmtId="0" fontId="43" fillId="0" borderId="0" xfId="14" applyFont="1" applyAlignment="1" applyProtection="1">
      <alignment horizontal="center" vertical="center"/>
      <protection locked="0"/>
    </xf>
    <xf numFmtId="0" fontId="43" fillId="0" borderId="0" xfId="14" applyFont="1" applyAlignment="1" applyProtection="1">
      <alignment horizontal="left"/>
      <protection locked="0"/>
    </xf>
    <xf numFmtId="0" fontId="26" fillId="0" borderId="0" xfId="14" applyFont="1" applyAlignment="1" applyProtection="1">
      <alignment horizontal="left"/>
      <protection locked="0"/>
    </xf>
    <xf numFmtId="0" fontId="43" fillId="0" borderId="14" xfId="14" applyFont="1" applyBorder="1" applyAlignment="1" applyProtection="1">
      <alignment horizontal="center" vertical="center"/>
      <protection locked="0"/>
    </xf>
    <xf numFmtId="0" fontId="26" fillId="0" borderId="14" xfId="14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>
      <alignment vertical="center"/>
    </xf>
    <xf numFmtId="0" fontId="26" fillId="0" borderId="0" xfId="14" applyFont="1" applyAlignment="1" applyProtection="1">
      <alignment horizontal="center" vertical="center"/>
      <protection locked="0"/>
    </xf>
    <xf numFmtId="0" fontId="3" fillId="4" borderId="29" xfId="0" applyFont="1" applyFill="1" applyBorder="1" applyAlignment="1">
      <alignment horizontal="right" vertical="center"/>
    </xf>
    <xf numFmtId="0" fontId="3" fillId="4" borderId="29" xfId="0" applyFont="1" applyFill="1" applyBorder="1" applyAlignment="1">
      <alignment vertical="center"/>
    </xf>
    <xf numFmtId="0" fontId="72" fillId="4" borderId="29" xfId="0" applyFont="1" applyFill="1" applyBorder="1" applyAlignment="1">
      <alignment vertical="center"/>
    </xf>
    <xf numFmtId="164" fontId="52" fillId="8" borderId="48" xfId="14" applyNumberFormat="1" applyFont="1" applyFill="1" applyBorder="1" applyAlignment="1">
      <alignment vertical="center"/>
    </xf>
    <xf numFmtId="0" fontId="26" fillId="0" borderId="28" xfId="14" applyFont="1" applyBorder="1" applyAlignment="1" applyProtection="1">
      <alignment horizontal="center" vertical="center"/>
      <protection locked="0"/>
    </xf>
    <xf numFmtId="0" fontId="39" fillId="0" borderId="10" xfId="14" applyFont="1" applyBorder="1" applyAlignment="1">
      <alignment horizontal="center" vertical="center"/>
    </xf>
    <xf numFmtId="9" fontId="56" fillId="0" borderId="18" xfId="13" applyNumberFormat="1" applyFont="1" applyBorder="1" applyAlignment="1">
      <alignment horizontal="center" vertical="center"/>
    </xf>
    <xf numFmtId="164" fontId="52" fillId="8" borderId="42" xfId="14" applyNumberFormat="1" applyFont="1" applyFill="1" applyBorder="1" applyAlignment="1">
      <alignment vertical="center"/>
    </xf>
    <xf numFmtId="4" fontId="47" fillId="0" borderId="19" xfId="14" applyNumberFormat="1" applyFont="1" applyBorder="1" applyAlignment="1">
      <alignment vertical="center"/>
    </xf>
    <xf numFmtId="0" fontId="3" fillId="4" borderId="39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right" vertical="center"/>
    </xf>
    <xf numFmtId="0" fontId="59" fillId="4" borderId="52" xfId="0" applyFont="1" applyFill="1" applyBorder="1" applyAlignment="1">
      <alignment vertical="center"/>
    </xf>
    <xf numFmtId="0" fontId="69" fillId="4" borderId="52" xfId="0" applyFont="1" applyFill="1" applyBorder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20" fillId="3" borderId="38" xfId="0" applyFont="1" applyFill="1" applyBorder="1" applyAlignment="1">
      <alignment horizontal="center" vertical="center"/>
    </xf>
    <xf numFmtId="166" fontId="15" fillId="4" borderId="54" xfId="0" applyNumberFormat="1" applyFont="1" applyFill="1" applyBorder="1" applyAlignment="1">
      <alignment vertical="center"/>
    </xf>
    <xf numFmtId="16" fontId="20" fillId="0" borderId="3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66" fontId="3" fillId="0" borderId="54" xfId="0" applyNumberFormat="1" applyFont="1" applyBorder="1" applyAlignment="1" applyProtection="1">
      <alignment vertical="center"/>
      <protection locked="0"/>
    </xf>
    <xf numFmtId="0" fontId="58" fillId="4" borderId="0" xfId="0" applyFont="1" applyFill="1" applyAlignment="1" applyProtection="1">
      <alignment vertical="center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8" fillId="4" borderId="0" xfId="0" applyNumberFormat="1" applyFont="1" applyFill="1" applyAlignment="1" applyProtection="1">
      <alignment horizontal="right" vertical="center"/>
      <protection locked="0"/>
    </xf>
    <xf numFmtId="166" fontId="22" fillId="4" borderId="0" xfId="0" applyNumberFormat="1" applyFont="1" applyFill="1" applyAlignment="1" applyProtection="1">
      <alignment horizontal="right" vertical="center"/>
      <protection locked="0"/>
    </xf>
    <xf numFmtId="0" fontId="17" fillId="4" borderId="0" xfId="0" applyFont="1" applyFill="1" applyAlignment="1" applyProtection="1">
      <alignment vertical="center"/>
      <protection locked="0"/>
    </xf>
    <xf numFmtId="0" fontId="59" fillId="4" borderId="0" xfId="0" applyFont="1" applyFill="1" applyAlignment="1" applyProtection="1">
      <alignment vertical="center"/>
      <protection locked="0"/>
    </xf>
    <xf numFmtId="0" fontId="60" fillId="4" borderId="0" xfId="0" applyFont="1" applyFill="1" applyAlignment="1" applyProtection="1">
      <alignment vertical="center"/>
      <protection locked="0"/>
    </xf>
    <xf numFmtId="166" fontId="63" fillId="4" borderId="0" xfId="0" applyNumberFormat="1" applyFont="1" applyFill="1" applyAlignment="1" applyProtection="1">
      <alignment vertical="center"/>
      <protection locked="0"/>
    </xf>
    <xf numFmtId="0" fontId="62" fillId="4" borderId="0" xfId="0" applyFont="1" applyFill="1" applyAlignment="1" applyProtection="1">
      <alignment vertical="center"/>
      <protection locked="0"/>
    </xf>
    <xf numFmtId="10" fontId="56" fillId="9" borderId="43" xfId="13" applyNumberFormat="1" applyFont="1" applyFill="1" applyBorder="1" applyAlignment="1">
      <alignment vertical="center"/>
    </xf>
    <xf numFmtId="0" fontId="58" fillId="4" borderId="0" xfId="0" applyFont="1" applyFill="1" applyAlignment="1" applyProtection="1">
      <alignment horizontal="left" vertical="center"/>
      <protection locked="0"/>
    </xf>
    <xf numFmtId="0" fontId="76" fillId="4" borderId="0" xfId="0" applyFont="1" applyFill="1" applyAlignment="1" applyProtection="1">
      <alignment vertical="center"/>
      <protection locked="0"/>
    </xf>
    <xf numFmtId="0" fontId="58" fillId="4" borderId="0" xfId="0" applyFont="1" applyFill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1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9" fontId="21" fillId="14" borderId="2" xfId="0" applyNumberFormat="1" applyFont="1" applyFill="1" applyBorder="1" applyAlignment="1">
      <alignment horizontal="center" vertical="center"/>
    </xf>
    <xf numFmtId="166" fontId="18" fillId="10" borderId="6" xfId="0" applyNumberFormat="1" applyFont="1" applyFill="1" applyBorder="1" applyAlignment="1">
      <alignment vertical="center"/>
    </xf>
    <xf numFmtId="166" fontId="18" fillId="14" borderId="16" xfId="0" applyNumberFormat="1" applyFont="1" applyFill="1" applyBorder="1" applyAlignment="1">
      <alignment vertical="center"/>
    </xf>
    <xf numFmtId="0" fontId="32" fillId="0" borderId="0" xfId="0" applyFont="1" applyAlignment="1" applyProtection="1">
      <alignment horizontal="center"/>
      <protection locked="0"/>
    </xf>
    <xf numFmtId="0" fontId="80" fillId="0" borderId="0" xfId="0" applyFont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32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71" fillId="4" borderId="2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" fontId="32" fillId="0" borderId="66" xfId="0" applyNumberFormat="1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32" fillId="0" borderId="16" xfId="0" applyFont="1" applyBorder="1" applyAlignment="1" applyProtection="1">
      <alignment horizontal="center" vertical="center"/>
      <protection locked="0"/>
    </xf>
    <xf numFmtId="166" fontId="32" fillId="0" borderId="61" xfId="0" applyNumberFormat="1" applyFont="1" applyBorder="1" applyAlignment="1" applyProtection="1">
      <alignment vertical="center"/>
      <protection locked="0"/>
    </xf>
    <xf numFmtId="166" fontId="64" fillId="0" borderId="0" xfId="0" applyNumberFormat="1" applyFont="1" applyAlignment="1">
      <alignment vertical="center"/>
    </xf>
    <xf numFmtId="166" fontId="64" fillId="0" borderId="19" xfId="0" applyNumberFormat="1" applyFont="1" applyBorder="1" applyAlignment="1">
      <alignment vertical="center"/>
    </xf>
    <xf numFmtId="166" fontId="13" fillId="0" borderId="16" xfId="0" applyNumberFormat="1" applyFont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46" xfId="0" applyBorder="1"/>
    <xf numFmtId="0" fontId="18" fillId="0" borderId="46" xfId="0" applyFont="1" applyBorder="1" applyAlignment="1">
      <alignment horizontal="centerContinuous"/>
    </xf>
    <xf numFmtId="0" fontId="62" fillId="0" borderId="64" xfId="0" applyFont="1" applyBorder="1" applyAlignment="1" applyProtection="1">
      <alignment vertical="center"/>
      <protection locked="0"/>
    </xf>
    <xf numFmtId="0" fontId="62" fillId="0" borderId="66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83" fillId="0" borderId="0" xfId="0" applyFont="1" applyAlignment="1">
      <alignment vertical="center"/>
    </xf>
    <xf numFmtId="1" fontId="2" fillId="0" borderId="66" xfId="0" applyNumberFormat="1" applyFont="1" applyBorder="1" applyAlignment="1">
      <alignment horizontal="left" vertical="center"/>
    </xf>
    <xf numFmtId="166" fontId="5" fillId="0" borderId="64" xfId="0" applyNumberFormat="1" applyFont="1" applyBorder="1" applyAlignment="1">
      <alignment horizontal="right" vertical="center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62" fillId="0" borderId="0" xfId="0" applyFont="1" applyBorder="1" applyAlignment="1" applyProtection="1">
      <alignment vertical="center"/>
      <protection locked="0"/>
    </xf>
    <xf numFmtId="166" fontId="4" fillId="4" borderId="0" xfId="0" applyNumberFormat="1" applyFont="1" applyFill="1" applyAlignment="1" applyProtection="1">
      <alignment horizontal="center" vertical="center"/>
      <protection locked="0"/>
    </xf>
    <xf numFmtId="0" fontId="26" fillId="0" borderId="0" xfId="14" applyFont="1" applyAlignment="1" applyProtection="1">
      <alignment vertical="center"/>
      <protection locked="0"/>
    </xf>
    <xf numFmtId="0" fontId="20" fillId="0" borderId="16" xfId="0" applyFont="1" applyFill="1" applyBorder="1" applyAlignment="1">
      <alignment horizontal="center" vertical="center"/>
    </xf>
    <xf numFmtId="0" fontId="43" fillId="0" borderId="0" xfId="14" applyFont="1" applyAlignment="1" applyProtection="1">
      <alignment horizontal="left" vertical="center"/>
      <protection locked="0"/>
    </xf>
    <xf numFmtId="0" fontId="26" fillId="0" borderId="71" xfId="14" applyFont="1" applyBorder="1" applyAlignment="1" applyProtection="1">
      <alignment horizontal="left" vertical="center"/>
      <protection locked="0"/>
    </xf>
    <xf numFmtId="0" fontId="43" fillId="0" borderId="8" xfId="14" applyFont="1" applyBorder="1" applyAlignment="1" applyProtection="1">
      <alignment horizontal="left" vertical="center"/>
      <protection locked="0"/>
    </xf>
    <xf numFmtId="0" fontId="26" fillId="0" borderId="8" xfId="14" applyFont="1" applyBorder="1" applyAlignment="1" applyProtection="1">
      <alignment horizontal="left"/>
      <protection locked="0"/>
    </xf>
    <xf numFmtId="10" fontId="42" fillId="2" borderId="0" xfId="0" applyNumberFormat="1" applyFont="1" applyFill="1" applyBorder="1" applyAlignment="1" applyProtection="1">
      <alignment horizontal="center" vertical="center"/>
      <protection locked="0"/>
    </xf>
    <xf numFmtId="10" fontId="41" fillId="2" borderId="0" xfId="0" applyNumberFormat="1" applyFont="1" applyFill="1" applyBorder="1" applyAlignment="1" applyProtection="1">
      <alignment horizontal="center" vertical="center"/>
      <protection locked="0"/>
    </xf>
    <xf numFmtId="164" fontId="39" fillId="0" borderId="20" xfId="14" applyNumberFormat="1" applyFont="1" applyBorder="1" applyAlignment="1">
      <alignment horizontal="right" vertical="center"/>
    </xf>
    <xf numFmtId="164" fontId="51" fillId="0" borderId="10" xfId="14" applyNumberFormat="1" applyFont="1" applyBorder="1" applyAlignment="1">
      <alignment horizontal="center" vertical="center"/>
    </xf>
    <xf numFmtId="164" fontId="51" fillId="2" borderId="18" xfId="14" applyNumberFormat="1" applyFont="1" applyFill="1" applyBorder="1" applyAlignment="1">
      <alignment horizontal="center" vertical="center"/>
    </xf>
    <xf numFmtId="4" fontId="51" fillId="0" borderId="10" xfId="14" applyNumberFormat="1" applyFont="1" applyBorder="1" applyAlignment="1">
      <alignment horizontal="center" vertical="center"/>
    </xf>
    <xf numFmtId="164" fontId="51" fillId="2" borderId="7" xfId="14" applyNumberFormat="1" applyFont="1" applyFill="1" applyBorder="1" applyAlignment="1">
      <alignment horizontal="center" vertical="center"/>
    </xf>
    <xf numFmtId="4" fontId="54" fillId="0" borderId="10" xfId="14" applyNumberFormat="1" applyFont="1" applyBorder="1" applyAlignment="1">
      <alignment horizontal="left" vertical="center"/>
    </xf>
    <xf numFmtId="4" fontId="54" fillId="0" borderId="18" xfId="14" applyNumberFormat="1" applyFont="1" applyBorder="1" applyAlignment="1">
      <alignment vertical="center"/>
    </xf>
    <xf numFmtId="4" fontId="54" fillId="0" borderId="7" xfId="14" applyNumberFormat="1" applyFont="1" applyBorder="1" applyAlignment="1">
      <alignment horizontal="center" vertical="center"/>
    </xf>
    <xf numFmtId="0" fontId="40" fillId="0" borderId="14" xfId="13" applyFont="1" applyBorder="1" applyAlignment="1">
      <alignment horizontal="center" wrapText="1"/>
    </xf>
    <xf numFmtId="164" fontId="51" fillId="0" borderId="20" xfId="14" applyNumberFormat="1" applyFont="1" applyBorder="1" applyAlignment="1">
      <alignment horizontal="center" vertical="center"/>
    </xf>
    <xf numFmtId="164" fontId="51" fillId="0" borderId="28" xfId="14" applyNumberFormat="1" applyFont="1" applyBorder="1" applyAlignment="1">
      <alignment horizontal="center" vertical="center"/>
    </xf>
    <xf numFmtId="4" fontId="51" fillId="0" borderId="20" xfId="14" applyNumberFormat="1" applyFont="1" applyBorder="1" applyAlignment="1">
      <alignment horizontal="center" vertical="center"/>
    </xf>
    <xf numFmtId="0" fontId="39" fillId="0" borderId="20" xfId="14" applyFont="1" applyBorder="1" applyAlignment="1">
      <alignment horizontal="center" vertical="center"/>
    </xf>
    <xf numFmtId="9" fontId="56" fillId="0" borderId="28" xfId="13" applyNumberFormat="1" applyFont="1" applyBorder="1" applyAlignment="1">
      <alignment horizontal="center" vertical="center"/>
    </xf>
    <xf numFmtId="4" fontId="54" fillId="0" borderId="20" xfId="14" applyNumberFormat="1" applyFont="1" applyBorder="1" applyAlignment="1">
      <alignment horizontal="left" vertical="center"/>
    </xf>
    <xf numFmtId="4" fontId="54" fillId="0" borderId="14" xfId="14" applyNumberFormat="1" applyFont="1" applyBorder="1" applyAlignment="1">
      <alignment horizontal="center" vertical="center"/>
    </xf>
    <xf numFmtId="0" fontId="40" fillId="0" borderId="18" xfId="13" applyFont="1" applyBorder="1" applyAlignment="1">
      <alignment horizontal="center" wrapText="1"/>
    </xf>
    <xf numFmtId="164" fontId="52" fillId="0" borderId="0" xfId="14" applyNumberFormat="1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vertical="center"/>
      <protection locked="0"/>
    </xf>
    <xf numFmtId="0" fontId="18" fillId="0" borderId="54" xfId="0" applyFont="1" applyBorder="1" applyAlignment="1" applyProtection="1">
      <alignment vertical="center"/>
      <protection locked="0"/>
    </xf>
    <xf numFmtId="166" fontId="3" fillId="10" borderId="6" xfId="0" applyNumberFormat="1" applyFont="1" applyFill="1" applyBorder="1" applyAlignment="1">
      <alignment vertical="center"/>
    </xf>
    <xf numFmtId="166" fontId="3" fillId="14" borderId="16" xfId="0" applyNumberFormat="1" applyFont="1" applyFill="1" applyBorder="1" applyAlignment="1">
      <alignment vertical="center"/>
    </xf>
    <xf numFmtId="16" fontId="20" fillId="0" borderId="36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6" fontId="18" fillId="4" borderId="21" xfId="0" applyNumberFormat="1" applyFont="1" applyFill="1" applyBorder="1" applyAlignment="1">
      <alignment vertical="center"/>
    </xf>
    <xf numFmtId="166" fontId="3" fillId="4" borderId="21" xfId="0" applyNumberFormat="1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66" fontId="18" fillId="0" borderId="18" xfId="0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6" fontId="3" fillId="4" borderId="18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6" fontId="3" fillId="0" borderId="0" xfId="0" applyNumberFormat="1" applyFont="1" applyFill="1" applyAlignment="1" applyProtection="1">
      <alignment vertical="top" wrapText="1"/>
      <protection locked="0"/>
    </xf>
    <xf numFmtId="0" fontId="26" fillId="0" borderId="0" xfId="14" applyFont="1" applyAlignment="1" applyProtection="1">
      <alignment horizontal="left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166" fontId="3" fillId="14" borderId="44" xfId="0" applyNumberFormat="1" applyFont="1" applyFill="1" applyBorder="1" applyAlignment="1">
      <alignment vertical="center"/>
    </xf>
    <xf numFmtId="166" fontId="32" fillId="0" borderId="44" xfId="0" applyNumberFormat="1" applyFont="1" applyBorder="1" applyAlignment="1" applyProtection="1">
      <alignment vertical="center"/>
      <protection locked="0"/>
    </xf>
    <xf numFmtId="0" fontId="34" fillId="0" borderId="10" xfId="13" applyFont="1" applyBorder="1" applyAlignment="1">
      <alignment horizontal="left"/>
    </xf>
    <xf numFmtId="0" fontId="14" fillId="0" borderId="19" xfId="13" applyFont="1" applyBorder="1" applyAlignment="1">
      <alignment horizontal="center"/>
    </xf>
    <xf numFmtId="14" fontId="14" fillId="0" borderId="20" xfId="13" applyNumberFormat="1" applyFont="1" applyBorder="1" applyAlignment="1" applyProtection="1">
      <alignment horizontal="center"/>
      <protection locked="0"/>
    </xf>
    <xf numFmtId="0" fontId="26" fillId="0" borderId="28" xfId="14" applyFont="1" applyBorder="1" applyAlignment="1" applyProtection="1">
      <alignment vertical="center"/>
      <protection locked="0"/>
    </xf>
    <xf numFmtId="0" fontId="26" fillId="0" borderId="0" xfId="14" applyFont="1" applyAlignment="1" applyProtection="1">
      <protection locked="0"/>
    </xf>
    <xf numFmtId="0" fontId="26" fillId="0" borderId="28" xfId="14" applyFont="1" applyBorder="1" applyAlignment="1" applyProtection="1">
      <protection locked="0"/>
    </xf>
    <xf numFmtId="164" fontId="14" fillId="0" borderId="28" xfId="14" applyNumberFormat="1" applyFont="1" applyBorder="1" applyProtection="1"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3" fillId="4" borderId="54" xfId="0" applyFont="1" applyFill="1" applyBorder="1" applyAlignment="1" applyProtection="1">
      <alignment vertical="center"/>
      <protection locked="0"/>
    </xf>
    <xf numFmtId="14" fontId="14" fillId="0" borderId="19" xfId="13" applyNumberFormat="1" applyFont="1" applyBorder="1" applyAlignment="1" applyProtection="1">
      <alignment horizontal="center"/>
      <protection locked="0"/>
    </xf>
    <xf numFmtId="164" fontId="14" fillId="0" borderId="0" xfId="14" applyNumberFormat="1" applyFont="1" applyBorder="1" applyProtection="1">
      <protection locked="0"/>
    </xf>
    <xf numFmtId="0" fontId="50" fillId="0" borderId="7" xfId="13" applyFont="1" applyBorder="1" applyAlignment="1">
      <alignment horizontal="center"/>
    </xf>
    <xf numFmtId="3" fontId="51" fillId="8" borderId="56" xfId="14" applyNumberFormat="1" applyFont="1" applyFill="1" applyBorder="1" applyAlignment="1">
      <alignment horizontal="center" vertical="center"/>
    </xf>
    <xf numFmtId="3" fontId="51" fillId="8" borderId="75" xfId="14" applyNumberFormat="1" applyFont="1" applyFill="1" applyBorder="1" applyAlignment="1">
      <alignment horizontal="center" vertical="center"/>
    </xf>
    <xf numFmtId="3" fontId="51" fillId="0" borderId="10" xfId="14" applyNumberFormat="1" applyFont="1" applyBorder="1" applyAlignment="1">
      <alignment horizontal="center" vertical="center"/>
    </xf>
    <xf numFmtId="164" fontId="52" fillId="8" borderId="57" xfId="14" applyNumberFormat="1" applyFont="1" applyFill="1" applyBorder="1" applyAlignment="1">
      <alignment vertical="center"/>
    </xf>
    <xf numFmtId="4" fontId="47" fillId="0" borderId="10" xfId="14" applyNumberFormat="1" applyFont="1" applyBorder="1" applyAlignment="1">
      <alignment horizontal="center" vertical="center"/>
    </xf>
    <xf numFmtId="164" fontId="38" fillId="0" borderId="0" xfId="14" applyNumberFormat="1" applyFont="1" applyBorder="1" applyAlignment="1">
      <alignment vertical="center"/>
    </xf>
    <xf numFmtId="0" fontId="46" fillId="0" borderId="0" xfId="13" applyFont="1" applyBorder="1" applyAlignment="1" applyProtection="1">
      <alignment vertical="center"/>
      <protection locked="0"/>
    </xf>
    <xf numFmtId="14" fontId="46" fillId="0" borderId="20" xfId="13" applyNumberFormat="1" applyFont="1" applyBorder="1" applyAlignment="1" applyProtection="1">
      <alignment horizontal="left"/>
      <protection locked="0"/>
    </xf>
    <xf numFmtId="0" fontId="43" fillId="0" borderId="28" xfId="14" applyFont="1" applyBorder="1" applyProtection="1">
      <protection locked="0"/>
    </xf>
    <xf numFmtId="0" fontId="43" fillId="0" borderId="14" xfId="14" applyFont="1" applyBorder="1" applyProtection="1">
      <protection locked="0"/>
    </xf>
    <xf numFmtId="164" fontId="90" fillId="2" borderId="0" xfId="14" applyNumberFormat="1" applyFont="1" applyFill="1" applyBorder="1" applyAlignment="1">
      <alignment horizontal="center" vertical="center"/>
    </xf>
    <xf numFmtId="164" fontId="51" fillId="2" borderId="0" xfId="14" applyNumberFormat="1" applyFont="1" applyFill="1" applyBorder="1" applyAlignment="1" applyProtection="1">
      <alignment vertical="center"/>
      <protection locked="0"/>
    </xf>
    <xf numFmtId="0" fontId="91" fillId="0" borderId="0" xfId="14" applyFont="1" applyAlignment="1" applyProtection="1">
      <alignment vertical="center"/>
      <protection locked="0"/>
    </xf>
    <xf numFmtId="9" fontId="34" fillId="2" borderId="18" xfId="0" applyNumberFormat="1" applyFont="1" applyFill="1" applyBorder="1" applyAlignment="1">
      <alignment horizontal="center" vertical="center"/>
    </xf>
    <xf numFmtId="164" fontId="53" fillId="0" borderId="76" xfId="14" applyNumberFormat="1" applyFont="1" applyBorder="1" applyAlignment="1">
      <alignment vertical="center"/>
    </xf>
    <xf numFmtId="0" fontId="3" fillId="0" borderId="7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88" fillId="0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4" fillId="15" borderId="1" xfId="0" applyFont="1" applyFill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166" fontId="88" fillId="4" borderId="0" xfId="0" applyNumberFormat="1" applyFont="1" applyFill="1" applyAlignment="1" applyProtection="1">
      <alignment vertical="center"/>
    </xf>
    <xf numFmtId="166" fontId="3" fillId="15" borderId="44" xfId="0" applyNumberFormat="1" applyFont="1" applyFill="1" applyBorder="1" applyAlignment="1" applyProtection="1">
      <alignment vertical="center"/>
    </xf>
    <xf numFmtId="166" fontId="32" fillId="0" borderId="44" xfId="0" applyNumberFormat="1" applyFont="1" applyBorder="1" applyAlignment="1" applyProtection="1">
      <alignment vertical="center"/>
    </xf>
    <xf numFmtId="166" fontId="13" fillId="4" borderId="6" xfId="0" applyNumberFormat="1" applyFont="1" applyFill="1" applyBorder="1" applyAlignment="1" applyProtection="1">
      <alignment vertical="center"/>
    </xf>
    <xf numFmtId="0" fontId="21" fillId="4" borderId="0" xfId="0" applyFont="1" applyFill="1" applyAlignment="1" applyProtection="1">
      <alignment horizontal="center" vertical="center"/>
    </xf>
    <xf numFmtId="0" fontId="12" fillId="13" borderId="1" xfId="0" applyFont="1" applyFill="1" applyBorder="1" applyAlignment="1" applyProtection="1">
      <alignment horizontal="center" vertical="center" wrapText="1"/>
    </xf>
    <xf numFmtId="0" fontId="12" fillId="10" borderId="1" xfId="0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166" fontId="18" fillId="0" borderId="78" xfId="0" applyNumberFormat="1" applyFont="1" applyBorder="1" applyAlignment="1">
      <alignment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166" fontId="3" fillId="0" borderId="21" xfId="0" applyNumberFormat="1" applyFont="1" applyBorder="1" applyAlignment="1" applyProtection="1">
      <alignment vertical="center"/>
      <protection locked="0"/>
    </xf>
    <xf numFmtId="166" fontId="18" fillId="0" borderId="21" xfId="0" applyNumberFormat="1" applyFont="1" applyBorder="1" applyAlignment="1">
      <alignment vertical="center"/>
    </xf>
    <xf numFmtId="0" fontId="32" fillId="4" borderId="0" xfId="0" applyFont="1" applyFill="1" applyAlignment="1">
      <alignment horizontal="center" vertical="center"/>
    </xf>
    <xf numFmtId="0" fontId="11" fillId="4" borderId="0" xfId="0" applyFont="1" applyFill="1" applyAlignment="1" applyProtection="1">
      <alignment vertical="center"/>
    </xf>
    <xf numFmtId="166" fontId="14" fillId="4" borderId="0" xfId="0" applyNumberFormat="1" applyFont="1" applyFill="1" applyAlignment="1" applyProtection="1">
      <alignment vertical="center"/>
    </xf>
    <xf numFmtId="0" fontId="87" fillId="4" borderId="0" xfId="0" applyFont="1" applyFill="1" applyAlignment="1" applyProtection="1">
      <alignment vertical="center"/>
    </xf>
    <xf numFmtId="0" fontId="66" fillId="0" borderId="39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9" fontId="21" fillId="0" borderId="39" xfId="0" applyNumberFormat="1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166" fontId="3" fillId="15" borderId="22" xfId="0" applyNumberFormat="1" applyFont="1" applyFill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right" vertical="center"/>
      <protection locked="0"/>
    </xf>
    <xf numFmtId="0" fontId="21" fillId="2" borderId="1" xfId="0" applyFont="1" applyFill="1" applyBorder="1" applyAlignment="1" applyProtection="1">
      <alignment vertical="center"/>
    </xf>
    <xf numFmtId="14" fontId="4" fillId="0" borderId="0" xfId="0" applyNumberFormat="1" applyFont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4" fontId="4" fillId="4" borderId="0" xfId="0" applyNumberFormat="1" applyFont="1" applyFill="1" applyAlignment="1" applyProtection="1">
      <alignment vertical="center"/>
    </xf>
    <xf numFmtId="14" fontId="21" fillId="4" borderId="0" xfId="0" applyNumberFormat="1" applyFont="1" applyFill="1" applyAlignment="1" applyProtection="1">
      <alignment vertical="center"/>
    </xf>
    <xf numFmtId="0" fontId="7" fillId="4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6" fontId="18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top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6" fontId="18" fillId="17" borderId="80" xfId="0" applyNumberFormat="1" applyFont="1" applyFill="1" applyBorder="1" applyAlignment="1" applyProtection="1">
      <alignment horizontal="center" vertical="top" textRotation="90"/>
    </xf>
    <xf numFmtId="166" fontId="18" fillId="11" borderId="82" xfId="0" applyNumberFormat="1" applyFont="1" applyFill="1" applyBorder="1" applyAlignment="1" applyProtection="1">
      <alignment horizontal="center" vertical="top" textRotation="90"/>
    </xf>
    <xf numFmtId="166" fontId="18" fillId="12" borderId="80" xfId="0" applyNumberFormat="1" applyFont="1" applyFill="1" applyBorder="1" applyAlignment="1" applyProtection="1">
      <alignment horizontal="center" vertical="top" textRotation="90"/>
    </xf>
    <xf numFmtId="166" fontId="18" fillId="11" borderId="80" xfId="0" applyNumberFormat="1" applyFont="1" applyFill="1" applyBorder="1" applyAlignment="1" applyProtection="1">
      <alignment horizontal="center" vertical="top" textRotation="90"/>
    </xf>
    <xf numFmtId="166" fontId="18" fillId="13" borderId="80" xfId="0" applyNumberFormat="1" applyFont="1" applyFill="1" applyBorder="1" applyAlignment="1" applyProtection="1">
      <alignment horizontal="center" vertical="top" textRotation="90"/>
    </xf>
    <xf numFmtId="166" fontId="18" fillId="14" borderId="80" xfId="0" applyNumberFormat="1" applyFont="1" applyFill="1" applyBorder="1" applyAlignment="1" applyProtection="1">
      <alignment horizontal="center" vertical="top" textRotation="90"/>
    </xf>
    <xf numFmtId="166" fontId="18" fillId="2" borderId="80" xfId="0" applyNumberFormat="1" applyFont="1" applyFill="1" applyBorder="1" applyAlignment="1" applyProtection="1">
      <alignment horizontal="center" vertical="top" textRotation="90"/>
    </xf>
    <xf numFmtId="166" fontId="18" fillId="2" borderId="82" xfId="0" applyNumberFormat="1" applyFont="1" applyFill="1" applyBorder="1" applyAlignment="1" applyProtection="1">
      <alignment horizontal="center" vertical="top" textRotation="90"/>
    </xf>
    <xf numFmtId="166" fontId="18" fillId="15" borderId="80" xfId="0" applyNumberFormat="1" applyFont="1" applyFill="1" applyBorder="1" applyAlignment="1" applyProtection="1">
      <alignment horizontal="center" vertical="top" textRotation="90"/>
    </xf>
    <xf numFmtId="165" fontId="10" fillId="17" borderId="81" xfId="0" applyNumberFormat="1" applyFont="1" applyFill="1" applyBorder="1" applyAlignment="1" applyProtection="1">
      <alignment horizontal="center" vertical="center"/>
    </xf>
    <xf numFmtId="165" fontId="10" fillId="11" borderId="83" xfId="0" applyNumberFormat="1" applyFont="1" applyFill="1" applyBorder="1" applyAlignment="1" applyProtection="1">
      <alignment horizontal="center" vertical="center"/>
    </xf>
    <xf numFmtId="165" fontId="10" fillId="12" borderId="81" xfId="0" applyNumberFormat="1" applyFont="1" applyFill="1" applyBorder="1" applyAlignment="1" applyProtection="1">
      <alignment horizontal="center" vertical="center"/>
    </xf>
    <xf numFmtId="165" fontId="10" fillId="11" borderId="81" xfId="0" applyNumberFormat="1" applyFont="1" applyFill="1" applyBorder="1" applyAlignment="1" applyProtection="1">
      <alignment horizontal="center" vertical="center"/>
    </xf>
    <xf numFmtId="165" fontId="10" fillId="13" borderId="81" xfId="0" applyNumberFormat="1" applyFont="1" applyFill="1" applyBorder="1" applyAlignment="1" applyProtection="1">
      <alignment horizontal="center" vertical="center"/>
    </xf>
    <xf numFmtId="165" fontId="10" fillId="14" borderId="81" xfId="0" applyNumberFormat="1" applyFont="1" applyFill="1" applyBorder="1" applyAlignment="1" applyProtection="1">
      <alignment horizontal="center" vertical="center"/>
    </xf>
    <xf numFmtId="165" fontId="10" fillId="2" borderId="81" xfId="0" applyNumberFormat="1" applyFont="1" applyFill="1" applyBorder="1" applyAlignment="1" applyProtection="1">
      <alignment horizontal="center" vertical="center"/>
    </xf>
    <xf numFmtId="164" fontId="10" fillId="2" borderId="83" xfId="0" applyNumberFormat="1" applyFont="1" applyFill="1" applyBorder="1" applyAlignment="1" applyProtection="1">
      <alignment horizontal="center" vertical="center"/>
    </xf>
    <xf numFmtId="166" fontId="10" fillId="2" borderId="81" xfId="0" applyNumberFormat="1" applyFont="1" applyFill="1" applyBorder="1" applyAlignment="1" applyProtection="1">
      <alignment horizontal="center" vertical="center"/>
    </xf>
    <xf numFmtId="9" fontId="10" fillId="15" borderId="81" xfId="0" applyNumberFormat="1" applyFont="1" applyFill="1" applyBorder="1" applyAlignment="1" applyProtection="1">
      <alignment horizontal="center" vertical="center"/>
    </xf>
    <xf numFmtId="1" fontId="3" fillId="17" borderId="5" xfId="0" applyNumberFormat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15" borderId="5" xfId="0" applyFont="1" applyFill="1" applyBorder="1" applyAlignment="1" applyProtection="1">
      <alignment horizontal="center" vertical="center"/>
    </xf>
    <xf numFmtId="166" fontId="18" fillId="0" borderId="0" xfId="0" applyNumberFormat="1" applyFont="1" applyAlignment="1" applyProtection="1">
      <alignment horizontal="right" vertical="center"/>
    </xf>
    <xf numFmtId="164" fontId="3" fillId="0" borderId="0" xfId="0" applyNumberFormat="1" applyFont="1" applyAlignment="1" applyProtection="1">
      <alignment horizontal="right" vertical="center"/>
    </xf>
    <xf numFmtId="166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top"/>
      <protection locked="0"/>
    </xf>
    <xf numFmtId="0" fontId="58" fillId="4" borderId="0" xfId="0" applyFont="1" applyFill="1" applyAlignment="1" applyProtection="1">
      <alignment vertical="center"/>
    </xf>
    <xf numFmtId="0" fontId="71" fillId="4" borderId="0" xfId="0" applyFont="1" applyFill="1" applyAlignment="1" applyProtection="1">
      <alignment vertical="center"/>
    </xf>
    <xf numFmtId="0" fontId="58" fillId="0" borderId="0" xfId="0" applyFont="1" applyFill="1" applyBorder="1" applyAlignment="1">
      <alignment vertical="center"/>
    </xf>
    <xf numFmtId="0" fontId="2" fillId="0" borderId="0" xfId="0" applyFont="1" applyFill="1" applyAlignment="1" applyProtection="1">
      <alignment vertical="center"/>
      <protection locked="0"/>
    </xf>
    <xf numFmtId="166" fontId="2" fillId="4" borderId="0" xfId="0" applyNumberFormat="1" applyFont="1" applyFill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4" fontId="2" fillId="4" borderId="0" xfId="0" applyNumberFormat="1" applyFont="1" applyFill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right" vertical="center"/>
      <protection locked="0"/>
    </xf>
    <xf numFmtId="10" fontId="10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righ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166" fontId="3" fillId="0" borderId="16" xfId="0" applyNumberFormat="1" applyFont="1" applyFill="1" applyBorder="1" applyAlignment="1" applyProtection="1">
      <alignment vertical="center"/>
      <protection locked="0"/>
    </xf>
    <xf numFmtId="166" fontId="4" fillId="19" borderId="0" xfId="0" applyNumberFormat="1" applyFont="1" applyFill="1" applyBorder="1" applyAlignment="1" applyProtection="1">
      <alignment vertical="center"/>
      <protection locked="0"/>
    </xf>
    <xf numFmtId="0" fontId="82" fillId="15" borderId="67" xfId="0" applyFont="1" applyFill="1" applyBorder="1" applyAlignment="1">
      <alignment vertical="center"/>
    </xf>
    <xf numFmtId="0" fontId="82" fillId="15" borderId="46" xfId="0" applyFont="1" applyFill="1" applyBorder="1" applyAlignment="1">
      <alignment vertical="center"/>
    </xf>
    <xf numFmtId="0" fontId="61" fillId="4" borderId="0" xfId="0" applyFont="1" applyFill="1" applyAlignment="1" applyProtection="1">
      <alignment vertical="center"/>
      <protection locked="0"/>
    </xf>
    <xf numFmtId="0" fontId="71" fillId="4" borderId="0" xfId="0" applyFont="1" applyFill="1" applyAlignment="1" applyProtection="1">
      <alignment vertical="center"/>
      <protection locked="0"/>
    </xf>
    <xf numFmtId="0" fontId="81" fillId="0" borderId="0" xfId="0" applyFont="1" applyAlignment="1" applyProtection="1">
      <alignment vertical="center"/>
      <protection locked="0"/>
    </xf>
    <xf numFmtId="164" fontId="58" fillId="4" borderId="0" xfId="0" applyNumberFormat="1" applyFont="1" applyFill="1" applyAlignment="1" applyProtection="1">
      <alignment horizontal="right" vertical="center"/>
      <protection locked="0"/>
    </xf>
    <xf numFmtId="0" fontId="81" fillId="0" borderId="0" xfId="0" applyFont="1" applyAlignment="1" applyProtection="1">
      <alignment horizontal="left" vertical="center" indent="1"/>
      <protection locked="0"/>
    </xf>
    <xf numFmtId="0" fontId="73" fillId="4" borderId="0" xfId="0" applyFont="1" applyFill="1" applyAlignment="1" applyProtection="1">
      <alignment vertical="center"/>
      <protection locked="0"/>
    </xf>
    <xf numFmtId="166" fontId="74" fillId="4" borderId="0" xfId="0" applyNumberFormat="1" applyFont="1" applyFill="1" applyAlignment="1" applyProtection="1">
      <alignment horizontal="right" vertical="center"/>
      <protection locked="0"/>
    </xf>
    <xf numFmtId="10" fontId="75" fillId="4" borderId="0" xfId="0" applyNumberFormat="1" applyFont="1" applyFill="1" applyAlignment="1" applyProtection="1">
      <alignment horizontal="center" vertical="center"/>
      <protection locked="0"/>
    </xf>
    <xf numFmtId="166" fontId="70" fillId="4" borderId="0" xfId="0" applyNumberFormat="1" applyFont="1" applyFill="1" applyAlignment="1" applyProtection="1">
      <alignment horizontal="right" vertical="center"/>
      <protection locked="0"/>
    </xf>
    <xf numFmtId="0" fontId="62" fillId="4" borderId="0" xfId="0" applyFont="1" applyFill="1" applyAlignment="1" applyProtection="1">
      <alignment horizontal="left" vertical="center"/>
      <protection locked="0"/>
    </xf>
    <xf numFmtId="0" fontId="77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4" fillId="4" borderId="0" xfId="0" applyFont="1" applyFill="1" applyAlignment="1" applyProtection="1">
      <alignment horizontal="center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56" fillId="9" borderId="86" xfId="13" applyNumberFormat="1" applyFont="1" applyFill="1" applyBorder="1" applyAlignment="1">
      <alignment vertical="center"/>
    </xf>
    <xf numFmtId="0" fontId="14" fillId="9" borderId="2" xfId="13" applyFont="1" applyFill="1" applyBorder="1" applyAlignment="1" applyProtection="1">
      <alignment vertical="center"/>
      <protection locked="0"/>
    </xf>
    <xf numFmtId="0" fontId="46" fillId="9" borderId="3" xfId="13" applyFont="1" applyFill="1" applyBorder="1" applyAlignment="1" applyProtection="1">
      <alignment vertical="center"/>
      <protection locked="0"/>
    </xf>
    <xf numFmtId="164" fontId="34" fillId="9" borderId="4" xfId="13" applyNumberFormat="1" applyFont="1" applyFill="1" applyBorder="1" applyAlignment="1">
      <alignment vertical="center"/>
    </xf>
    <xf numFmtId="0" fontId="14" fillId="0" borderId="7" xfId="13" applyFont="1" applyBorder="1" applyAlignment="1">
      <alignment horizontal="left"/>
    </xf>
    <xf numFmtId="164" fontId="14" fillId="0" borderId="8" xfId="14" applyNumberFormat="1" applyFont="1" applyBorder="1" applyProtection="1">
      <protection locked="0"/>
    </xf>
    <xf numFmtId="164" fontId="90" fillId="2" borderId="8" xfId="14" applyNumberFormat="1" applyFont="1" applyFill="1" applyBorder="1" applyAlignment="1">
      <alignment horizontal="center" vertical="center"/>
    </xf>
    <xf numFmtId="164" fontId="14" fillId="0" borderId="14" xfId="14" applyNumberFormat="1" applyFont="1" applyBorder="1" applyProtection="1">
      <protection locked="0"/>
    </xf>
    <xf numFmtId="14" fontId="46" fillId="0" borderId="0" xfId="13" applyNumberFormat="1" applyFont="1" applyAlignment="1" applyProtection="1">
      <alignment horizontal="left"/>
    </xf>
    <xf numFmtId="0" fontId="46" fillId="0" borderId="0" xfId="13" applyFont="1" applyAlignment="1" applyProtection="1">
      <alignment horizontal="left"/>
    </xf>
    <xf numFmtId="0" fontId="4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vertical="center"/>
    </xf>
    <xf numFmtId="0" fontId="14" fillId="0" borderId="19" xfId="13" applyFont="1" applyFill="1" applyBorder="1" applyAlignment="1" applyProtection="1">
      <alignment vertical="center"/>
    </xf>
    <xf numFmtId="0" fontId="47" fillId="0" borderId="19" xfId="13" applyFont="1" applyFill="1" applyBorder="1" applyAlignment="1" applyProtection="1">
      <alignment vertical="center"/>
    </xf>
    <xf numFmtId="164" fontId="14" fillId="0" borderId="19" xfId="13" applyNumberFormat="1" applyFont="1" applyFill="1" applyBorder="1" applyAlignment="1" applyProtection="1">
      <alignment horizontal="right" vertical="center"/>
    </xf>
    <xf numFmtId="0" fontId="50" fillId="0" borderId="0" xfId="13" applyFont="1" applyBorder="1" applyAlignment="1" applyProtection="1">
      <alignment horizontal="right"/>
    </xf>
    <xf numFmtId="164" fontId="52" fillId="0" borderId="0" xfId="14" applyNumberFormat="1" applyFont="1" applyBorder="1" applyAlignment="1" applyProtection="1">
      <alignment vertical="center"/>
    </xf>
    <xf numFmtId="10" fontId="86" fillId="0" borderId="0" xfId="14" applyNumberFormat="1" applyFont="1" applyBorder="1" applyAlignment="1" applyProtection="1">
      <alignment horizontal="center" vertical="center"/>
    </xf>
    <xf numFmtId="4" fontId="53" fillId="0" borderId="0" xfId="14" applyNumberFormat="1" applyFont="1" applyBorder="1" applyAlignment="1" applyProtection="1">
      <alignment vertical="center"/>
    </xf>
    <xf numFmtId="4" fontId="55" fillId="0" borderId="0" xfId="14" applyNumberFormat="1" applyFont="1" applyBorder="1" applyAlignment="1" applyProtection="1">
      <alignment vertical="center"/>
    </xf>
    <xf numFmtId="164" fontId="39" fillId="0" borderId="0" xfId="14" applyNumberFormat="1" applyFont="1" applyBorder="1" applyAlignment="1" applyProtection="1">
      <alignment horizontal="right" vertical="center"/>
    </xf>
    <xf numFmtId="4" fontId="54" fillId="0" borderId="0" xfId="14" applyNumberFormat="1" applyFont="1" applyBorder="1" applyAlignment="1" applyProtection="1">
      <alignment vertical="center"/>
    </xf>
    <xf numFmtId="164" fontId="53" fillId="0" borderId="0" xfId="14" applyNumberFormat="1" applyFont="1" applyBorder="1" applyAlignment="1" applyProtection="1">
      <alignment vertical="center"/>
    </xf>
    <xf numFmtId="164" fontId="46" fillId="0" borderId="0" xfId="13" applyNumberFormat="1" applyFont="1" applyBorder="1" applyAlignment="1" applyProtection="1">
      <alignment vertical="center"/>
    </xf>
    <xf numFmtId="0" fontId="43" fillId="0" borderId="0" xfId="13" applyFont="1" applyProtection="1"/>
    <xf numFmtId="0" fontId="2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horizontal="center" vertical="center"/>
    </xf>
    <xf numFmtId="0" fontId="26" fillId="0" borderId="0" xfId="14" applyFont="1" applyProtection="1"/>
    <xf numFmtId="0" fontId="26" fillId="0" borderId="0" xfId="14" quotePrefix="1" applyFont="1" applyAlignment="1" applyProtection="1">
      <alignment horizontal="left"/>
    </xf>
    <xf numFmtId="0" fontId="43" fillId="0" borderId="0" xfId="14" applyFont="1" applyProtection="1"/>
    <xf numFmtId="0" fontId="43" fillId="0" borderId="0" xfId="14" applyFont="1" applyAlignment="1" applyProtection="1">
      <alignment horizontal="left"/>
    </xf>
    <xf numFmtId="0" fontId="26" fillId="0" borderId="0" xfId="14" applyFont="1" applyAlignment="1" applyProtection="1">
      <alignment horizontal="center"/>
    </xf>
    <xf numFmtId="0" fontId="26" fillId="0" borderId="0" xfId="14" applyFont="1" applyAlignment="1" applyProtection="1">
      <alignment horizontal="left"/>
    </xf>
    <xf numFmtId="14" fontId="32" fillId="4" borderId="0" xfId="0" applyNumberFormat="1" applyFont="1" applyFill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14" fontId="45" fillId="4" borderId="0" xfId="0" applyNumberFormat="1" applyFont="1" applyFill="1" applyBorder="1" applyAlignment="1" applyProtection="1">
      <alignment horizontal="center" vertical="center"/>
    </xf>
    <xf numFmtId="0" fontId="47" fillId="0" borderId="0" xfId="13" applyFont="1" applyProtection="1"/>
    <xf numFmtId="0" fontId="47" fillId="0" borderId="0" xfId="13" applyFont="1" applyAlignment="1" applyProtection="1">
      <alignment horizontal="left"/>
    </xf>
    <xf numFmtId="0" fontId="48" fillId="0" borderId="0" xfId="13" applyFont="1" applyAlignment="1" applyProtection="1">
      <alignment horizontal="center"/>
    </xf>
    <xf numFmtId="0" fontId="12" fillId="2" borderId="3" xfId="0" applyFont="1" applyFill="1" applyBorder="1" applyAlignment="1">
      <alignment horizontal="center" vertical="center"/>
    </xf>
    <xf numFmtId="16" fontId="20" fillId="0" borderId="28" xfId="0" applyNumberFormat="1" applyFont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69" fillId="4" borderId="29" xfId="0" applyFont="1" applyFill="1" applyBorder="1" applyAlignment="1">
      <alignment vertical="center"/>
    </xf>
    <xf numFmtId="0" fontId="4" fillId="4" borderId="0" xfId="0" applyFont="1" applyFill="1" applyAlignment="1" applyProtection="1">
      <alignment horizontal="center" vertical="center"/>
    </xf>
    <xf numFmtId="0" fontId="32" fillId="4" borderId="0" xfId="0" applyFont="1" applyFill="1" applyAlignment="1" applyProtection="1">
      <alignment horizontal="left" vertical="center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69" fillId="4" borderId="29" xfId="0" applyFont="1" applyFill="1" applyBorder="1" applyAlignment="1">
      <alignment horizontal="right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21" fillId="19" borderId="1" xfId="0" applyNumberFormat="1" applyFont="1" applyFill="1" applyBorder="1" applyAlignment="1" applyProtection="1">
      <alignment horizontal="center" vertical="center"/>
    </xf>
    <xf numFmtId="10" fontId="4" fillId="19" borderId="0" xfId="0" applyNumberFormat="1" applyFont="1" applyFill="1" applyBorder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horizontal="center"/>
    </xf>
    <xf numFmtId="10" fontId="21" fillId="4" borderId="0" xfId="0" applyNumberFormat="1" applyFont="1" applyFill="1" applyAlignment="1" applyProtection="1">
      <alignment horizontal="center" vertical="center"/>
    </xf>
    <xf numFmtId="0" fontId="26" fillId="0" borderId="0" xfId="14" applyFont="1" applyAlignment="1" applyProtection="1">
      <alignment vertical="center"/>
    </xf>
    <xf numFmtId="0" fontId="43" fillId="0" borderId="0" xfId="14" applyFont="1" applyFill="1" applyAlignment="1" applyProtection="1">
      <alignment horizontal="center" vertical="center"/>
    </xf>
    <xf numFmtId="0" fontId="26" fillId="0" borderId="0" xfId="14" quotePrefix="1" applyFont="1" applyAlignment="1" applyProtection="1">
      <alignment horizontal="left" vertical="center"/>
    </xf>
    <xf numFmtId="165" fontId="2" fillId="4" borderId="0" xfId="0" applyNumberFormat="1" applyFont="1" applyFill="1" applyAlignment="1" applyProtection="1">
      <alignment horizontal="left"/>
    </xf>
    <xf numFmtId="165" fontId="2" fillId="4" borderId="0" xfId="0" applyNumberFormat="1" applyFont="1" applyFill="1" applyAlignment="1" applyProtection="1">
      <alignment horizontal="left" vertical="center"/>
    </xf>
    <xf numFmtId="0" fontId="14" fillId="0" borderId="18" xfId="14" applyFont="1" applyBorder="1" applyProtection="1">
      <protection locked="0"/>
    </xf>
    <xf numFmtId="0" fontId="80" fillId="0" borderId="0" xfId="0" applyFont="1" applyFill="1" applyBorder="1" applyAlignment="1" applyProtection="1">
      <alignment horizontal="right" vertical="center" wrapText="1"/>
    </xf>
    <xf numFmtId="0" fontId="29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right" vertical="center"/>
    </xf>
    <xf numFmtId="14" fontId="32" fillId="4" borderId="0" xfId="0" applyNumberFormat="1" applyFont="1" applyFill="1" applyBorder="1" applyAlignment="1" applyProtection="1">
      <alignment horizontal="left" vertical="center"/>
    </xf>
    <xf numFmtId="0" fontId="34" fillId="0" borderId="0" xfId="13" applyFont="1" applyAlignment="1" applyProtection="1">
      <alignment horizontal="left"/>
    </xf>
    <xf numFmtId="0" fontId="35" fillId="0" borderId="0" xfId="13" applyFont="1" applyAlignment="1" applyProtection="1">
      <alignment horizontal="center"/>
    </xf>
    <xf numFmtId="0" fontId="4" fillId="0" borderId="0" xfId="0" applyFont="1" applyBorder="1" applyAlignment="1" applyProtection="1">
      <alignment horizontal="left" vertical="center"/>
    </xf>
    <xf numFmtId="0" fontId="35" fillId="0" borderId="0" xfId="13" applyFont="1" applyAlignment="1" applyProtection="1">
      <alignment horizontal="left"/>
    </xf>
    <xf numFmtId="4" fontId="14" fillId="0" borderId="0" xfId="14" applyNumberFormat="1" applyFont="1" applyAlignment="1" applyProtection="1">
      <alignment vertical="center"/>
    </xf>
    <xf numFmtId="0" fontId="27" fillId="0" borderId="0" xfId="14" applyFont="1" applyAlignment="1" applyProtection="1">
      <alignment vertical="center"/>
    </xf>
    <xf numFmtId="0" fontId="40" fillId="0" borderId="0" xfId="14" applyFont="1" applyAlignment="1" applyProtection="1">
      <alignment horizontal="center"/>
    </xf>
    <xf numFmtId="2" fontId="34" fillId="0" borderId="0" xfId="14" applyNumberFormat="1" applyFont="1" applyAlignment="1" applyProtection="1">
      <alignment vertical="center"/>
    </xf>
    <xf numFmtId="4" fontId="37" fillId="0" borderId="0" xfId="14" applyNumberFormat="1" applyFont="1" applyAlignment="1" applyProtection="1">
      <alignment vertical="center"/>
    </xf>
    <xf numFmtId="0" fontId="14" fillId="0" borderId="0" xfId="14" applyFont="1" applyAlignment="1" applyProtection="1">
      <alignment vertical="center"/>
    </xf>
    <xf numFmtId="0" fontId="27" fillId="0" borderId="0" xfId="13" applyFont="1" applyAlignment="1" applyProtection="1">
      <alignment vertical="center"/>
    </xf>
    <xf numFmtId="0" fontId="14" fillId="0" borderId="0" xfId="13" applyFont="1" applyAlignment="1" applyProtection="1">
      <alignment vertical="center"/>
    </xf>
    <xf numFmtId="3" fontId="36" fillId="0" borderId="0" xfId="14" applyNumberFormat="1" applyFont="1" applyAlignment="1" applyProtection="1">
      <alignment horizontal="center" vertical="center"/>
    </xf>
    <xf numFmtId="164" fontId="14" fillId="0" borderId="0" xfId="14" applyNumberFormat="1" applyFont="1" applyAlignment="1" applyProtection="1">
      <alignment vertical="center"/>
    </xf>
    <xf numFmtId="2" fontId="27" fillId="0" borderId="0" xfId="13" applyNumberFormat="1" applyFont="1" applyAlignment="1" applyProtection="1">
      <alignment vertical="center"/>
    </xf>
    <xf numFmtId="2" fontId="34" fillId="0" borderId="0" xfId="13" applyNumberFormat="1" applyFont="1" applyAlignment="1" applyProtection="1">
      <alignment vertical="center"/>
    </xf>
    <xf numFmtId="10" fontId="34" fillId="0" borderId="0" xfId="14" applyNumberFormat="1" applyFont="1" applyAlignment="1" applyProtection="1">
      <alignment vertical="center"/>
    </xf>
    <xf numFmtId="164" fontId="89" fillId="0" borderId="0" xfId="14" applyNumberFormat="1" applyFont="1" applyAlignment="1" applyProtection="1">
      <alignment vertical="center"/>
    </xf>
    <xf numFmtId="164" fontId="38" fillId="0" borderId="0" xfId="14" applyNumberFormat="1" applyFont="1" applyAlignment="1" applyProtection="1">
      <alignment vertical="center"/>
    </xf>
    <xf numFmtId="0" fontId="39" fillId="0" borderId="0" xfId="14" applyFont="1" applyAlignment="1" applyProtection="1">
      <alignment vertical="center"/>
    </xf>
    <xf numFmtId="1" fontId="34" fillId="0" borderId="0" xfId="13" applyNumberFormat="1" applyFont="1" applyAlignment="1" applyProtection="1">
      <alignment horizontal="center" vertical="center"/>
    </xf>
    <xf numFmtId="0" fontId="27" fillId="0" borderId="0" xfId="14" applyFont="1" applyProtection="1"/>
    <xf numFmtId="0" fontId="33" fillId="0" borderId="0" xfId="14" applyFont="1" applyAlignment="1" applyProtection="1">
      <alignment horizontal="center" vertical="center"/>
    </xf>
    <xf numFmtId="0" fontId="91" fillId="0" borderId="0" xfId="14" applyFont="1" applyProtection="1"/>
    <xf numFmtId="0" fontId="33" fillId="0" borderId="0" xfId="13" applyFont="1" applyAlignment="1" applyProtection="1">
      <alignment horizontal="left"/>
    </xf>
    <xf numFmtId="14" fontId="33" fillId="0" borderId="0" xfId="13" applyNumberFormat="1" applyFont="1" applyAlignment="1" applyProtection="1">
      <alignment horizontal="left"/>
    </xf>
    <xf numFmtId="0" fontId="91" fillId="0" borderId="0" xfId="14" applyFont="1" applyAlignment="1" applyProtection="1">
      <alignment vertical="center"/>
    </xf>
    <xf numFmtId="0" fontId="28" fillId="4" borderId="0" xfId="0" applyFont="1" applyFill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31" fillId="4" borderId="0" xfId="0" applyFont="1" applyFill="1" applyAlignment="1" applyProtection="1">
      <alignment vertical="center"/>
      <protection locked="0"/>
    </xf>
    <xf numFmtId="0" fontId="33" fillId="0" borderId="0" xfId="14" applyFont="1" applyAlignment="1" applyProtection="1">
      <alignment horizontal="center" vertical="center"/>
      <protection locked="0"/>
    </xf>
    <xf numFmtId="0" fontId="33" fillId="0" borderId="0" xfId="13" applyFont="1" applyAlignment="1" applyProtection="1">
      <alignment horizontal="left"/>
      <protection locked="0"/>
    </xf>
    <xf numFmtId="1" fontId="69" fillId="4" borderId="38" xfId="0" applyNumberFormat="1" applyFont="1" applyFill="1" applyBorder="1" applyAlignment="1" applyProtection="1">
      <alignment horizontal="center" vertical="center"/>
      <protection locked="0"/>
    </xf>
    <xf numFmtId="1" fontId="69" fillId="4" borderId="5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13" borderId="1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 wrapText="1"/>
    </xf>
    <xf numFmtId="0" fontId="13" fillId="4" borderId="55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166" fontId="12" fillId="13" borderId="1" xfId="0" applyNumberFormat="1" applyFont="1" applyFill="1" applyBorder="1" applyAlignment="1" applyProtection="1">
      <alignment vertical="center"/>
    </xf>
    <xf numFmtId="166" fontId="12" fillId="19" borderId="1" xfId="0" applyNumberFormat="1" applyFont="1" applyFill="1" applyBorder="1" applyAlignment="1" applyProtection="1">
      <alignment vertical="center"/>
    </xf>
    <xf numFmtId="166" fontId="15" fillId="20" borderId="6" xfId="0" applyNumberFormat="1" applyFont="1" applyFill="1" applyBorder="1" applyAlignment="1" applyProtection="1">
      <alignment vertical="center"/>
    </xf>
    <xf numFmtId="166" fontId="15" fillId="21" borderId="6" xfId="0" applyNumberFormat="1" applyFont="1" applyFill="1" applyBorder="1" applyAlignment="1" applyProtection="1">
      <alignment vertical="center"/>
    </xf>
    <xf numFmtId="166" fontId="13" fillId="0" borderId="6" xfId="0" applyNumberFormat="1" applyFont="1" applyFill="1" applyBorder="1" applyAlignment="1" applyProtection="1">
      <alignment vertical="center"/>
    </xf>
    <xf numFmtId="166" fontId="15" fillId="4" borderId="54" xfId="0" applyNumberFormat="1" applyFont="1" applyFill="1" applyBorder="1" applyAlignment="1" applyProtection="1">
      <alignment vertical="center"/>
    </xf>
    <xf numFmtId="166" fontId="15" fillId="0" borderId="78" xfId="0" applyNumberFormat="1" applyFont="1" applyBorder="1" applyAlignment="1" applyProtection="1">
      <alignment vertical="center"/>
    </xf>
    <xf numFmtId="166" fontId="15" fillId="0" borderId="5" xfId="0" applyNumberFormat="1" applyFont="1" applyBorder="1" applyAlignment="1" applyProtection="1">
      <alignment vertical="center"/>
    </xf>
    <xf numFmtId="0" fontId="8" fillId="4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1" fontId="69" fillId="10" borderId="23" xfId="0" applyNumberFormat="1" applyFont="1" applyFill="1" applyBorder="1" applyAlignment="1">
      <alignment horizontal="center" vertical="center"/>
    </xf>
    <xf numFmtId="1" fontId="69" fillId="11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 applyProtection="1">
      <alignment horizontal="center" vertical="center"/>
    </xf>
    <xf numFmtId="0" fontId="69" fillId="0" borderId="21" xfId="0" applyFont="1" applyBorder="1" applyAlignment="1">
      <alignment horizontal="center" vertical="center"/>
    </xf>
    <xf numFmtId="167" fontId="67" fillId="0" borderId="35" xfId="0" applyNumberFormat="1" applyFont="1" applyBorder="1" applyAlignment="1">
      <alignment horizontal="center" vertical="center"/>
    </xf>
    <xf numFmtId="1" fontId="67" fillId="10" borderId="15" xfId="0" applyNumberFormat="1" applyFont="1" applyFill="1" applyBorder="1" applyAlignment="1">
      <alignment horizontal="center" vertical="center"/>
    </xf>
    <xf numFmtId="1" fontId="67" fillId="11" borderId="15" xfId="0" applyNumberFormat="1" applyFont="1" applyFill="1" applyBorder="1" applyAlignment="1">
      <alignment horizontal="center" vertical="center"/>
    </xf>
    <xf numFmtId="1" fontId="67" fillId="12" borderId="15" xfId="0" applyNumberFormat="1" applyFont="1" applyFill="1" applyBorder="1" applyAlignment="1">
      <alignment horizontal="center" vertical="center"/>
    </xf>
    <xf numFmtId="1" fontId="3" fillId="11" borderId="7" xfId="0" applyNumberFormat="1" applyFont="1" applyFill="1" applyBorder="1" applyAlignment="1" applyProtection="1">
      <alignment horizontal="center" vertical="center"/>
    </xf>
    <xf numFmtId="1" fontId="3" fillId="12" borderId="5" xfId="0" applyNumberFormat="1" applyFont="1" applyFill="1" applyBorder="1" applyAlignment="1" applyProtection="1">
      <alignment horizontal="center" vertical="center"/>
    </xf>
    <xf numFmtId="166" fontId="3" fillId="0" borderId="37" xfId="0" applyNumberFormat="1" applyFont="1" applyBorder="1" applyAlignment="1">
      <alignment horizontal="right" vertical="center"/>
    </xf>
    <xf numFmtId="166" fontId="4" fillId="14" borderId="22" xfId="0" applyNumberFormat="1" applyFont="1" applyFill="1" applyBorder="1" applyAlignment="1" applyProtection="1">
      <alignment vertical="center"/>
    </xf>
    <xf numFmtId="166" fontId="18" fillId="10" borderId="3" xfId="0" applyNumberFormat="1" applyFont="1" applyFill="1" applyBorder="1" applyAlignment="1">
      <alignment horizontal="right" vertical="center"/>
    </xf>
    <xf numFmtId="10" fontId="10" fillId="14" borderId="5" xfId="0" applyNumberFormat="1" applyFont="1" applyFill="1" applyBorder="1" applyAlignment="1" applyProtection="1">
      <alignment horizontal="center" vertical="center"/>
    </xf>
    <xf numFmtId="10" fontId="2" fillId="4" borderId="74" xfId="0" applyNumberFormat="1" applyFont="1" applyFill="1" applyBorder="1" applyAlignment="1" applyProtection="1">
      <alignment horizontal="center" vertical="center"/>
    </xf>
    <xf numFmtId="0" fontId="4" fillId="4" borderId="74" xfId="0" applyFont="1" applyFill="1" applyBorder="1" applyAlignment="1" applyProtection="1">
      <alignment horizontal="right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166" fontId="15" fillId="4" borderId="22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92" fillId="4" borderId="0" xfId="0" applyFont="1" applyFill="1" applyAlignment="1">
      <alignment vertical="center"/>
    </xf>
    <xf numFmtId="0" fontId="58" fillId="4" borderId="0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</xf>
    <xf numFmtId="166" fontId="15" fillId="0" borderId="31" xfId="0" applyNumberFormat="1" applyFont="1" applyBorder="1" applyAlignment="1" applyProtection="1">
      <alignment horizontal="right" vertical="center"/>
      <protection locked="0"/>
    </xf>
    <xf numFmtId="166" fontId="15" fillId="4" borderId="19" xfId="0" applyNumberFormat="1" applyFont="1" applyFill="1" applyBorder="1" applyAlignment="1" applyProtection="1">
      <alignment horizontal="right" vertical="center"/>
      <protection locked="0"/>
    </xf>
    <xf numFmtId="0" fontId="71" fillId="4" borderId="0" xfId="0" applyFont="1" applyFill="1" applyBorder="1" applyAlignment="1">
      <alignment vertical="center"/>
    </xf>
    <xf numFmtId="0" fontId="69" fillId="4" borderId="0" xfId="0" applyFont="1" applyFill="1" applyBorder="1" applyAlignment="1">
      <alignment vertical="center"/>
    </xf>
    <xf numFmtId="0" fontId="21" fillId="19" borderId="9" xfId="0" applyFont="1" applyFill="1" applyBorder="1" applyAlignment="1" applyProtection="1">
      <alignment horizontal="center" vertical="center" wrapText="1"/>
    </xf>
    <xf numFmtId="166" fontId="15" fillId="20" borderId="22" xfId="0" applyNumberFormat="1" applyFont="1" applyFill="1" applyBorder="1" applyAlignment="1" applyProtection="1">
      <alignment vertical="center"/>
    </xf>
    <xf numFmtId="0" fontId="69" fillId="0" borderId="89" xfId="0" applyFont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 applyProtection="1">
      <alignment vertical="center"/>
    </xf>
    <xf numFmtId="166" fontId="21" fillId="14" borderId="1" xfId="0" applyNumberFormat="1" applyFont="1" applyFill="1" applyBorder="1" applyAlignment="1">
      <alignment horizontal="right" vertical="center"/>
    </xf>
    <xf numFmtId="0" fontId="59" fillId="4" borderId="25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66" fontId="3" fillId="10" borderId="29" xfId="0" applyNumberFormat="1" applyFont="1" applyFill="1" applyBorder="1" applyAlignment="1" applyProtection="1">
      <alignment horizontal="right" vertical="center"/>
    </xf>
    <xf numFmtId="0" fontId="69" fillId="0" borderId="33" xfId="0" applyFont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166" fontId="15" fillId="0" borderId="52" xfId="0" applyNumberFormat="1" applyFont="1" applyBorder="1" applyAlignment="1">
      <alignment horizontal="right" vertical="center"/>
    </xf>
    <xf numFmtId="166" fontId="18" fillId="0" borderId="0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 applyProtection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1" fontId="69" fillId="0" borderId="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vertical="center"/>
    </xf>
    <xf numFmtId="166" fontId="15" fillId="4" borderId="0" xfId="0" applyNumberFormat="1" applyFont="1" applyFill="1" applyBorder="1" applyAlignment="1" applyProtection="1">
      <alignment vertical="center"/>
    </xf>
    <xf numFmtId="166" fontId="3" fillId="0" borderId="5" xfId="0" applyNumberFormat="1" applyFont="1" applyFill="1" applyBorder="1" applyAlignment="1" applyProtection="1">
      <alignment vertical="center"/>
      <protection locked="0"/>
    </xf>
    <xf numFmtId="0" fontId="21" fillId="13" borderId="9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19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21" fillId="19" borderId="1" xfId="0" applyFont="1" applyFill="1" applyBorder="1" applyAlignment="1" applyProtection="1">
      <alignment horizontal="center" vertical="center" wrapText="1"/>
    </xf>
    <xf numFmtId="166" fontId="13" fillId="4" borderId="93" xfId="0" applyNumberFormat="1" applyFont="1" applyFill="1" applyBorder="1" applyAlignment="1">
      <alignment vertical="center"/>
    </xf>
    <xf numFmtId="1" fontId="13" fillId="0" borderId="44" xfId="0" applyNumberFormat="1" applyFont="1" applyFill="1" applyBorder="1" applyAlignment="1" applyProtection="1">
      <alignment horizontal="center" vertical="center"/>
      <protection locked="0"/>
    </xf>
    <xf numFmtId="1" fontId="13" fillId="0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78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66" fontId="13" fillId="0" borderId="44" xfId="0" applyNumberFormat="1" applyFont="1" applyFill="1" applyBorder="1" applyAlignment="1" applyProtection="1">
      <alignment vertical="center"/>
    </xf>
    <xf numFmtId="166" fontId="13" fillId="0" borderId="78" xfId="0" applyNumberFormat="1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166" fontId="3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10" fontId="21" fillId="19" borderId="0" xfId="0" applyNumberFormat="1" applyFont="1" applyFill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1" fontId="69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166" fontId="13" fillId="4" borderId="16" xfId="0" applyNumberFormat="1" applyFont="1" applyFill="1" applyBorder="1" applyAlignment="1">
      <alignment vertical="center"/>
    </xf>
    <xf numFmtId="166" fontId="15" fillId="4" borderId="1" xfId="0" applyNumberFormat="1" applyFont="1" applyFill="1" applyBorder="1" applyAlignment="1">
      <alignment vertical="center"/>
    </xf>
    <xf numFmtId="166" fontId="13" fillId="0" borderId="16" xfId="0" applyNumberFormat="1" applyFont="1" applyFill="1" applyBorder="1" applyAlignment="1" applyProtection="1">
      <alignment vertical="center"/>
    </xf>
    <xf numFmtId="166" fontId="15" fillId="20" borderId="1" xfId="0" applyNumberFormat="1" applyFont="1" applyFill="1" applyBorder="1" applyAlignment="1" applyProtection="1">
      <alignment vertical="center"/>
    </xf>
    <xf numFmtId="1" fontId="13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</xf>
    <xf numFmtId="166" fontId="3" fillId="14" borderId="1" xfId="0" applyNumberFormat="1" applyFont="1" applyFill="1" applyBorder="1" applyAlignment="1">
      <alignment vertical="center"/>
    </xf>
    <xf numFmtId="166" fontId="18" fillId="14" borderId="1" xfId="0" applyNumberFormat="1" applyFont="1" applyFill="1" applyBorder="1" applyAlignment="1">
      <alignment vertical="center"/>
    </xf>
    <xf numFmtId="166" fontId="18" fillId="0" borderId="1" xfId="0" applyNumberFormat="1" applyFont="1" applyFill="1" applyBorder="1" applyAlignment="1">
      <alignment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166" fontId="13" fillId="4" borderId="16" xfId="0" applyNumberFormat="1" applyFont="1" applyFill="1" applyBorder="1" applyAlignment="1" applyProtection="1">
      <alignment vertical="center"/>
      <protection locked="0"/>
    </xf>
    <xf numFmtId="166" fontId="13" fillId="4" borderId="44" xfId="0" applyNumberFormat="1" applyFont="1" applyFill="1" applyBorder="1" applyAlignment="1" applyProtection="1">
      <alignment vertical="center"/>
      <protection locked="0"/>
    </xf>
    <xf numFmtId="166" fontId="13" fillId="4" borderId="78" xfId="0" applyNumberFormat="1" applyFont="1" applyFill="1" applyBorder="1" applyAlignment="1" applyProtection="1">
      <alignment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14" fontId="32" fillId="4" borderId="19" xfId="0" applyNumberFormat="1" applyFont="1" applyFill="1" applyBorder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</xf>
    <xf numFmtId="166" fontId="3" fillId="0" borderId="0" xfId="0" applyNumberFormat="1" applyFont="1" applyAlignment="1" applyProtection="1">
      <alignment vertical="center"/>
    </xf>
    <xf numFmtId="166" fontId="3" fillId="7" borderId="22" xfId="0" applyNumberFormat="1" applyFont="1" applyFill="1" applyBorder="1" applyAlignment="1" applyProtection="1">
      <alignment vertical="center"/>
    </xf>
    <xf numFmtId="0" fontId="58" fillId="7" borderId="0" xfId="0" applyFont="1" applyFill="1" applyAlignment="1" applyProtection="1">
      <alignment vertical="center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58" xfId="13" applyFont="1" applyBorder="1" applyAlignment="1" applyProtection="1">
      <alignment vertical="center"/>
    </xf>
    <xf numFmtId="0" fontId="40" fillId="0" borderId="58" xfId="14" applyFont="1" applyBorder="1" applyAlignment="1" applyProtection="1">
      <alignment horizontal="center"/>
    </xf>
    <xf numFmtId="2" fontId="14" fillId="0" borderId="0" xfId="14" applyNumberFormat="1" applyFont="1" applyAlignment="1" applyProtection="1">
      <alignment horizontal="center" vertical="center"/>
    </xf>
    <xf numFmtId="164" fontId="34" fillId="0" borderId="0" xfId="14" applyNumberFormat="1" applyFont="1" applyAlignment="1" applyProtection="1">
      <alignment horizontal="center" vertical="center"/>
    </xf>
    <xf numFmtId="0" fontId="27" fillId="0" borderId="0" xfId="13" applyFont="1" applyAlignment="1" applyProtection="1">
      <alignment horizontal="center" vertical="center"/>
    </xf>
    <xf numFmtId="10" fontId="34" fillId="0" borderId="0" xfId="13" applyNumberFormat="1" applyFont="1" applyAlignment="1" applyProtection="1">
      <alignment horizontal="center" vertical="center"/>
    </xf>
    <xf numFmtId="10" fontId="34" fillId="0" borderId="0" xfId="14" applyNumberFormat="1" applyFont="1" applyAlignment="1" applyProtection="1">
      <alignment horizontal="center" vertical="center"/>
    </xf>
    <xf numFmtId="10" fontId="27" fillId="0" borderId="0" xfId="13" applyNumberFormat="1" applyFont="1" applyAlignment="1" applyProtection="1">
      <alignment horizontal="center" vertical="center"/>
    </xf>
    <xf numFmtId="4" fontId="34" fillId="0" borderId="58" xfId="14" applyNumberFormat="1" applyFont="1" applyBorder="1" applyAlignment="1" applyProtection="1">
      <alignment vertical="center"/>
    </xf>
    <xf numFmtId="4" fontId="14" fillId="0" borderId="58" xfId="14" applyNumberFormat="1" applyFont="1" applyBorder="1" applyAlignment="1" applyProtection="1">
      <alignment vertical="center"/>
    </xf>
    <xf numFmtId="4" fontId="33" fillId="0" borderId="58" xfId="14" applyNumberFormat="1" applyFont="1" applyBorder="1" applyAlignment="1" applyProtection="1">
      <alignment vertical="center"/>
    </xf>
    <xf numFmtId="164" fontId="61" fillId="0" borderId="58" xfId="14" applyNumberFormat="1" applyFont="1" applyBorder="1" applyAlignment="1" applyProtection="1">
      <alignment horizontal="center"/>
    </xf>
    <xf numFmtId="164" fontId="36" fillId="0" borderId="58" xfId="14" applyNumberFormat="1" applyFont="1" applyBorder="1" applyAlignment="1" applyProtection="1">
      <alignment horizontal="center" vertical="center"/>
    </xf>
    <xf numFmtId="4" fontId="36" fillId="0" borderId="58" xfId="14" applyNumberFormat="1" applyFont="1" applyBorder="1" applyAlignment="1" applyProtection="1">
      <alignment horizontal="center" vertical="center"/>
    </xf>
    <xf numFmtId="164" fontId="34" fillId="0" borderId="58" xfId="14" applyNumberFormat="1" applyFont="1" applyBorder="1" applyAlignment="1" applyProtection="1">
      <alignment vertical="center"/>
    </xf>
    <xf numFmtId="0" fontId="27" fillId="0" borderId="58" xfId="13" applyFont="1" applyBorder="1" applyProtection="1"/>
    <xf numFmtId="1" fontId="91" fillId="0" borderId="0" xfId="14" applyNumberFormat="1" applyFont="1" applyAlignment="1" applyProtection="1">
      <alignment vertical="center"/>
    </xf>
    <xf numFmtId="0" fontId="21" fillId="10" borderId="1" xfId="0" applyFont="1" applyFill="1" applyBorder="1" applyAlignment="1" applyProtection="1">
      <alignment horizontal="center" vertical="center" wrapText="1"/>
    </xf>
    <xf numFmtId="0" fontId="21" fillId="11" borderId="1" xfId="0" applyFont="1" applyFill="1" applyBorder="1" applyAlignment="1" applyProtection="1">
      <alignment horizontal="center" vertical="center" wrapText="1"/>
    </xf>
    <xf numFmtId="0" fontId="21" fillId="12" borderId="1" xfId="0" applyFont="1" applyFill="1" applyBorder="1" applyAlignment="1" applyProtection="1">
      <alignment horizontal="center" vertical="center" wrapText="1"/>
    </xf>
    <xf numFmtId="166" fontId="13" fillId="4" borderId="17" xfId="0" applyNumberFormat="1" applyFont="1" applyFill="1" applyBorder="1" applyAlignment="1">
      <alignment vertical="center"/>
    </xf>
    <xf numFmtId="166" fontId="13" fillId="4" borderId="5" xfId="0" applyNumberFormat="1" applyFont="1" applyFill="1" applyBorder="1" applyAlignment="1">
      <alignment vertical="center"/>
    </xf>
    <xf numFmtId="1" fontId="3" fillId="13" borderId="16" xfId="0" applyNumberFormat="1" applyFont="1" applyFill="1" applyBorder="1" applyAlignment="1">
      <alignment horizontal="center" vertical="center"/>
    </xf>
    <xf numFmtId="1" fontId="3" fillId="10" borderId="16" xfId="0" applyNumberFormat="1" applyFont="1" applyFill="1" applyBorder="1" applyAlignment="1">
      <alignment horizontal="center" vertical="center"/>
    </xf>
    <xf numFmtId="1" fontId="3" fillId="11" borderId="16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1" fontId="3" fillId="13" borderId="44" xfId="0" applyNumberFormat="1" applyFont="1" applyFill="1" applyBorder="1" applyAlignment="1">
      <alignment horizontal="center" vertical="center"/>
    </xf>
    <xf numFmtId="1" fontId="3" fillId="10" borderId="44" xfId="0" applyNumberFormat="1" applyFont="1" applyFill="1" applyBorder="1" applyAlignment="1">
      <alignment horizontal="center" vertical="center"/>
    </xf>
    <xf numFmtId="1" fontId="3" fillId="11" borderId="44" xfId="0" applyNumberFormat="1" applyFont="1" applyFill="1" applyBorder="1" applyAlignment="1">
      <alignment horizontal="center" vertical="center"/>
    </xf>
    <xf numFmtId="1" fontId="3" fillId="12" borderId="44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 applyProtection="1">
      <alignment horizontal="center" vertical="center"/>
    </xf>
    <xf numFmtId="1" fontId="3" fillId="11" borderId="5" xfId="0" applyNumberFormat="1" applyFont="1" applyFill="1" applyBorder="1" applyAlignment="1" applyProtection="1">
      <alignment horizontal="center" vertical="center"/>
    </xf>
    <xf numFmtId="2" fontId="3" fillId="17" borderId="5" xfId="0" applyNumberFormat="1" applyFont="1" applyFill="1" applyBorder="1" applyAlignment="1" applyProtection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" fontId="3" fillId="2" borderId="84" xfId="0" applyNumberFormat="1" applyFont="1" applyFill="1" applyBorder="1" applyAlignment="1" applyProtection="1">
      <alignment horizontal="center" vertical="center"/>
    </xf>
    <xf numFmtId="1" fontId="69" fillId="13" borderId="23" xfId="0" applyNumberFormat="1" applyFont="1" applyFill="1" applyBorder="1" applyAlignment="1" applyProtection="1">
      <alignment horizontal="center" vertical="center"/>
    </xf>
    <xf numFmtId="1" fontId="69" fillId="11" borderId="23" xfId="0" applyNumberFormat="1" applyFont="1" applyFill="1" applyBorder="1" applyAlignment="1" applyProtection="1">
      <alignment horizontal="center" vertical="center"/>
    </xf>
    <xf numFmtId="1" fontId="69" fillId="13" borderId="22" xfId="0" applyNumberFormat="1" applyFont="1" applyFill="1" applyBorder="1" applyAlignment="1" applyProtection="1">
      <alignment horizontal="center" vertical="center"/>
    </xf>
    <xf numFmtId="1" fontId="67" fillId="13" borderId="1" xfId="0" applyNumberFormat="1" applyFont="1" applyFill="1" applyBorder="1" applyAlignment="1">
      <alignment horizontal="center" vertical="center"/>
    </xf>
    <xf numFmtId="1" fontId="67" fillId="13" borderId="15" xfId="0" applyNumberFormat="1" applyFont="1" applyFill="1" applyBorder="1" applyAlignment="1">
      <alignment horizontal="center" vertical="center"/>
    </xf>
    <xf numFmtId="1" fontId="69" fillId="10" borderId="38" xfId="0" applyNumberFormat="1" applyFont="1" applyFill="1" applyBorder="1" applyAlignment="1">
      <alignment horizontal="center" vertical="center"/>
    </xf>
    <xf numFmtId="1" fontId="69" fillId="10" borderId="22" xfId="0" applyNumberFormat="1" applyFont="1" applyFill="1" applyBorder="1" applyAlignment="1">
      <alignment horizontal="center" vertical="center"/>
    </xf>
    <xf numFmtId="1" fontId="69" fillId="11" borderId="29" xfId="0" applyNumberFormat="1" applyFont="1" applyFill="1" applyBorder="1" applyAlignment="1">
      <alignment horizontal="center" vertical="center"/>
    </xf>
    <xf numFmtId="1" fontId="69" fillId="12" borderId="38" xfId="0" applyNumberFormat="1" applyFont="1" applyFill="1" applyBorder="1" applyAlignment="1">
      <alignment horizontal="center" vertical="center"/>
    </xf>
    <xf numFmtId="1" fontId="69" fillId="12" borderId="22" xfId="0" applyNumberFormat="1" applyFont="1" applyFill="1" applyBorder="1" applyAlignment="1">
      <alignment horizontal="center" vertical="center"/>
    </xf>
    <xf numFmtId="1" fontId="3" fillId="13" borderId="38" xfId="0" applyNumberFormat="1" applyFont="1" applyFill="1" applyBorder="1" applyAlignment="1">
      <alignment horizontal="center" vertical="center"/>
    </xf>
    <xf numFmtId="5" fontId="67" fillId="14" borderId="22" xfId="0" applyNumberFormat="1" applyFont="1" applyFill="1" applyBorder="1" applyAlignment="1">
      <alignment vertical="center"/>
    </xf>
    <xf numFmtId="1" fontId="3" fillId="13" borderId="22" xfId="0" applyNumberFormat="1" applyFont="1" applyFill="1" applyBorder="1" applyAlignment="1" applyProtection="1">
      <alignment horizontal="center" vertical="center"/>
    </xf>
    <xf numFmtId="1" fontId="3" fillId="10" borderId="22" xfId="0" applyNumberFormat="1" applyFont="1" applyFill="1" applyBorder="1" applyAlignment="1" applyProtection="1">
      <alignment horizontal="center" vertical="center"/>
    </xf>
    <xf numFmtId="1" fontId="3" fillId="11" borderId="22" xfId="0" applyNumberFormat="1" applyFont="1" applyFill="1" applyBorder="1" applyAlignment="1" applyProtection="1">
      <alignment horizontal="center" vertical="center"/>
    </xf>
    <xf numFmtId="1" fontId="3" fillId="12" borderId="22" xfId="0" applyNumberFormat="1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1" fontId="3" fillId="7" borderId="22" xfId="0" applyNumberFormat="1" applyFont="1" applyFill="1" applyBorder="1" applyAlignment="1" applyProtection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2" fontId="34" fillId="0" borderId="58" xfId="14" applyNumberFormat="1" applyFont="1" applyBorder="1" applyAlignment="1" applyProtection="1">
      <alignment vertical="center"/>
    </xf>
    <xf numFmtId="164" fontId="14" fillId="0" borderId="0" xfId="14" applyNumberFormat="1" applyFont="1" applyAlignment="1" applyProtection="1">
      <alignment horizontal="center" vertical="center"/>
    </xf>
    <xf numFmtId="166" fontId="14" fillId="4" borderId="0" xfId="0" applyNumberFormat="1" applyFont="1" applyFill="1" applyAlignment="1" applyProtection="1">
      <alignment horizontal="center" vertical="center"/>
    </xf>
    <xf numFmtId="166" fontId="15" fillId="21" borderId="22" xfId="0" applyNumberFormat="1" applyFont="1" applyFill="1" applyBorder="1" applyAlignment="1" applyProtection="1">
      <alignment horizontal="right" vertical="center"/>
    </xf>
    <xf numFmtId="166" fontId="12" fillId="22" borderId="1" xfId="0" applyNumberFormat="1" applyFont="1" applyFill="1" applyBorder="1" applyAlignment="1" applyProtection="1">
      <alignment vertical="center"/>
    </xf>
    <xf numFmtId="166" fontId="12" fillId="0" borderId="1" xfId="0" applyNumberFormat="1" applyFont="1" applyFill="1" applyBorder="1" applyAlignment="1" applyProtection="1">
      <alignment vertical="center"/>
    </xf>
    <xf numFmtId="0" fontId="21" fillId="22" borderId="9" xfId="0" applyFont="1" applyFill="1" applyBorder="1" applyAlignment="1" applyProtection="1">
      <alignment horizontal="center" vertical="center" wrapText="1"/>
    </xf>
    <xf numFmtId="166" fontId="15" fillId="7" borderId="6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11" fillId="4" borderId="0" xfId="0" applyFont="1" applyFill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15" fillId="4" borderId="0" xfId="0" applyNumberFormat="1" applyFont="1" applyFill="1" applyBorder="1" applyAlignment="1" applyProtection="1">
      <alignment horizontal="right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</xf>
    <xf numFmtId="166" fontId="15" fillId="18" borderId="22" xfId="0" applyNumberFormat="1" applyFont="1" applyFill="1" applyBorder="1" applyAlignment="1" applyProtection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93" fillId="0" borderId="0" xfId="0" applyFont="1" applyFill="1" applyBorder="1" applyAlignment="1"/>
    <xf numFmtId="0" fontId="26" fillId="0" borderId="0" xfId="13" applyFont="1" applyAlignment="1" applyProtection="1">
      <alignment vertical="center"/>
      <protection locked="0"/>
    </xf>
    <xf numFmtId="14" fontId="32" fillId="4" borderId="0" xfId="0" applyNumberFormat="1" applyFont="1" applyFill="1" applyBorder="1" applyAlignment="1" applyProtection="1">
      <alignment horizontal="center" vertical="center"/>
    </xf>
    <xf numFmtId="14" fontId="32" fillId="0" borderId="0" xfId="0" applyNumberFormat="1" applyFont="1" applyBorder="1" applyAlignment="1" applyProtection="1">
      <alignment horizontal="left" vertical="center"/>
    </xf>
    <xf numFmtId="0" fontId="2" fillId="0" borderId="19" xfId="0" applyFont="1" applyFill="1" applyBorder="1" applyAlignment="1">
      <alignment horizontal="right" vertical="center"/>
    </xf>
    <xf numFmtId="0" fontId="21" fillId="2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66" fontId="15" fillId="2" borderId="1" xfId="0" applyNumberFormat="1" applyFont="1" applyFill="1" applyBorder="1" applyAlignment="1">
      <alignment horizontal="right" vertical="center"/>
    </xf>
    <xf numFmtId="0" fontId="93" fillId="0" borderId="0" xfId="0" applyFont="1" applyFill="1" applyBorder="1" applyAlignment="1">
      <alignment vertical="center"/>
    </xf>
    <xf numFmtId="0" fontId="68" fillId="4" borderId="0" xfId="0" applyFont="1" applyFill="1" applyAlignment="1" applyProtection="1">
      <alignment horizontal="center" vertical="center"/>
    </xf>
    <xf numFmtId="0" fontId="70" fillId="4" borderId="0" xfId="0" applyFont="1" applyFill="1" applyAlignment="1" applyProtection="1">
      <alignment vertical="center"/>
    </xf>
    <xf numFmtId="0" fontId="59" fillId="4" borderId="0" xfId="0" applyFont="1" applyFill="1" applyAlignment="1" applyProtection="1">
      <alignment vertical="center"/>
    </xf>
    <xf numFmtId="166" fontId="63" fillId="4" borderId="0" xfId="0" applyNumberFormat="1" applyFont="1" applyFill="1" applyAlignment="1" applyProtection="1">
      <alignment vertical="center"/>
    </xf>
    <xf numFmtId="0" fontId="58" fillId="4" borderId="0" xfId="0" applyFont="1" applyFill="1" applyBorder="1" applyAlignment="1" applyProtection="1">
      <alignment vertical="center"/>
    </xf>
    <xf numFmtId="0" fontId="62" fillId="4" borderId="0" xfId="0" applyFont="1" applyFill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49" fontId="8" fillId="4" borderId="0" xfId="0" applyNumberFormat="1" applyFont="1" applyFill="1" applyAlignment="1" applyProtection="1">
      <alignment horizontal="center" vertical="center"/>
    </xf>
    <xf numFmtId="0" fontId="62" fillId="0" borderId="36" xfId="0" applyFont="1" applyBorder="1" applyAlignment="1" applyProtection="1">
      <alignment vertical="center"/>
      <protection locked="0"/>
    </xf>
    <xf numFmtId="0" fontId="62" fillId="0" borderId="94" xfId="0" applyFont="1" applyBorder="1" applyAlignment="1" applyProtection="1">
      <alignment vertical="center"/>
      <protection locked="0"/>
    </xf>
    <xf numFmtId="0" fontId="58" fillId="4" borderId="0" xfId="0" applyFont="1" applyFill="1" applyBorder="1" applyAlignment="1" applyProtection="1">
      <alignment vertical="center"/>
      <protection locked="0"/>
    </xf>
    <xf numFmtId="0" fontId="94" fillId="0" borderId="0" xfId="13" applyFont="1" applyAlignment="1" applyProtection="1">
      <alignment horizontal="left"/>
    </xf>
    <xf numFmtId="166" fontId="32" fillId="23" borderId="61" xfId="0" applyNumberFormat="1" applyFont="1" applyFill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24" borderId="16" xfId="0" applyFont="1" applyFill="1" applyBorder="1" applyAlignment="1" applyProtection="1">
      <alignment horizontal="center" vertical="center"/>
      <protection locked="0"/>
    </xf>
    <xf numFmtId="166" fontId="32" fillId="24" borderId="61" xfId="0" applyNumberFormat="1" applyFont="1" applyFill="1" applyBorder="1" applyAlignment="1" applyProtection="1">
      <alignment vertical="center"/>
      <protection locked="0"/>
    </xf>
    <xf numFmtId="0" fontId="20" fillId="0" borderId="16" xfId="0" applyFont="1" applyBorder="1" applyAlignment="1" applyProtection="1">
      <alignment horizontal="center" vertical="center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90" xfId="0" applyFont="1" applyBorder="1" applyAlignment="1" applyProtection="1">
      <alignment vertical="center"/>
      <protection locked="0"/>
    </xf>
    <xf numFmtId="0" fontId="32" fillId="25" borderId="16" xfId="0" applyFont="1" applyFill="1" applyBorder="1" applyAlignment="1" applyProtection="1">
      <alignment horizontal="center" vertical="center"/>
      <protection locked="0"/>
    </xf>
    <xf numFmtId="166" fontId="32" fillId="25" borderId="61" xfId="0" applyNumberFormat="1" applyFont="1" applyFill="1" applyBorder="1" applyAlignment="1" applyProtection="1">
      <alignment vertical="center"/>
      <protection locked="0"/>
    </xf>
    <xf numFmtId="0" fontId="26" fillId="0" borderId="0" xfId="13" applyFont="1" applyProtection="1"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2" fillId="4" borderId="90" xfId="0" quotePrefix="1" applyFont="1" applyFill="1" applyBorder="1" applyAlignment="1" applyProtection="1">
      <alignment vertical="center"/>
      <protection locked="0"/>
    </xf>
    <xf numFmtId="0" fontId="32" fillId="4" borderId="92" xfId="0" applyFont="1" applyFill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2" fillId="4" borderId="90" xfId="0" applyFont="1" applyFill="1" applyBorder="1" applyAlignment="1" applyProtection="1">
      <alignment vertical="center"/>
      <protection locked="0"/>
    </xf>
    <xf numFmtId="0" fontId="32" fillId="4" borderId="91" xfId="0" applyFont="1" applyFill="1" applyBorder="1" applyAlignment="1" applyProtection="1">
      <alignment vertical="center"/>
      <protection locked="0"/>
    </xf>
    <xf numFmtId="0" fontId="32" fillId="4" borderId="16" xfId="0" applyFont="1" applyFill="1" applyBorder="1" applyAlignment="1" applyProtection="1">
      <alignment horizontal="center" vertical="center"/>
      <protection locked="0"/>
    </xf>
    <xf numFmtId="166" fontId="32" fillId="4" borderId="61" xfId="0" applyNumberFormat="1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3" fillId="4" borderId="90" xfId="0" applyFont="1" applyFill="1" applyBorder="1" applyAlignment="1" applyProtection="1">
      <alignment vertical="center"/>
      <protection locked="0"/>
    </xf>
    <xf numFmtId="0" fontId="32" fillId="26" borderId="90" xfId="0" applyFont="1" applyFill="1" applyBorder="1" applyAlignment="1" applyProtection="1">
      <alignment vertical="center"/>
      <protection locked="0"/>
    </xf>
    <xf numFmtId="0" fontId="32" fillId="26" borderId="91" xfId="0" applyFont="1" applyFill="1" applyBorder="1" applyAlignment="1" applyProtection="1">
      <alignment vertical="center"/>
      <protection locked="0"/>
    </xf>
    <xf numFmtId="0" fontId="32" fillId="26" borderId="92" xfId="0" applyFont="1" applyFill="1" applyBorder="1" applyAlignment="1" applyProtection="1">
      <alignment vertical="center"/>
      <protection locked="0"/>
    </xf>
    <xf numFmtId="0" fontId="32" fillId="26" borderId="90" xfId="0" quotePrefix="1" applyFont="1" applyFill="1" applyBorder="1" applyAlignment="1" applyProtection="1">
      <alignment vertical="center"/>
      <protection locked="0"/>
    </xf>
    <xf numFmtId="0" fontId="12" fillId="0" borderId="0" xfId="0" applyFont="1" applyFill="1" applyBorder="1" applyAlignment="1">
      <alignment horizontal="right" vertical="center"/>
    </xf>
    <xf numFmtId="0" fontId="21" fillId="0" borderId="19" xfId="0" applyFont="1" applyBorder="1" applyAlignment="1" applyProtection="1">
      <alignment horizontal="left" vertical="center"/>
      <protection locked="0"/>
    </xf>
    <xf numFmtId="14" fontId="12" fillId="4" borderId="0" xfId="0" applyNumberFormat="1" applyFont="1" applyFill="1" applyBorder="1" applyAlignment="1" applyProtection="1">
      <alignment horizontal="left" vertical="center"/>
      <protection locked="0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69" fillId="0" borderId="39" xfId="0" applyFont="1" applyBorder="1" applyAlignment="1" applyProtection="1">
      <alignment horizontal="left" vertical="center"/>
      <protection locked="0"/>
    </xf>
    <xf numFmtId="0" fontId="69" fillId="0" borderId="50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69" fillId="0" borderId="29" xfId="0" applyFont="1" applyBorder="1" applyAlignment="1" applyProtection="1">
      <alignment horizontal="left" vertical="center"/>
      <protection locked="0"/>
    </xf>
    <xf numFmtId="0" fontId="69" fillId="0" borderId="26" xfId="0" applyFont="1" applyBorder="1" applyAlignment="1" applyProtection="1">
      <alignment horizontal="left" vertical="center"/>
      <protection locked="0"/>
    </xf>
    <xf numFmtId="0" fontId="3" fillId="0" borderId="87" xfId="0" applyFont="1" applyBorder="1" applyAlignment="1" applyProtection="1">
      <alignment horizontal="left" vertical="center"/>
      <protection locked="0"/>
    </xf>
    <xf numFmtId="0" fontId="69" fillId="0" borderId="25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69" fillId="0" borderId="24" xfId="0" applyFont="1" applyBorder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horizontal="center" vertical="center"/>
    </xf>
    <xf numFmtId="14" fontId="32" fillId="4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left" vertical="center" wrapText="1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69" fillId="0" borderId="32" xfId="0" applyFont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0" fontId="21" fillId="19" borderId="0" xfId="0" applyNumberFormat="1" applyFont="1" applyFill="1" applyAlignment="1" applyProtection="1">
      <alignment horizontal="center" vertical="center"/>
    </xf>
    <xf numFmtId="0" fontId="40" fillId="0" borderId="10" xfId="13" applyFont="1" applyBorder="1" applyAlignment="1">
      <alignment horizontal="center" wrapText="1"/>
    </xf>
    <xf numFmtId="0" fontId="40" fillId="0" borderId="20" xfId="13" applyFont="1" applyBorder="1" applyAlignment="1">
      <alignment horizontal="center" wrapText="1"/>
    </xf>
    <xf numFmtId="0" fontId="50" fillId="8" borderId="13" xfId="13" applyFont="1" applyFill="1" applyBorder="1" applyAlignment="1">
      <alignment horizontal="center"/>
    </xf>
    <xf numFmtId="0" fontId="50" fillId="8" borderId="12" xfId="13" applyFont="1" applyFill="1" applyBorder="1" applyAlignment="1">
      <alignment horizontal="center"/>
    </xf>
    <xf numFmtId="0" fontId="50" fillId="8" borderId="11" xfId="13" applyFont="1" applyFill="1" applyBorder="1" applyAlignment="1">
      <alignment horizontal="center"/>
    </xf>
    <xf numFmtId="0" fontId="21" fillId="0" borderId="19" xfId="0" applyFont="1" applyBorder="1" applyAlignment="1" applyProtection="1">
      <alignment horizontal="left" vertical="center"/>
    </xf>
    <xf numFmtId="14" fontId="32" fillId="4" borderId="19" xfId="0" applyNumberFormat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49" fillId="0" borderId="10" xfId="13" applyFont="1" applyBorder="1" applyAlignment="1">
      <alignment vertical="center"/>
    </xf>
    <xf numFmtId="0" fontId="49" fillId="0" borderId="19" xfId="13" applyFont="1" applyBorder="1" applyAlignment="1">
      <alignment vertical="center"/>
    </xf>
    <xf numFmtId="0" fontId="49" fillId="0" borderId="20" xfId="13" applyFont="1" applyBorder="1" applyAlignment="1">
      <alignment vertical="center"/>
    </xf>
    <xf numFmtId="0" fontId="49" fillId="0" borderId="7" xfId="13" applyFont="1" applyBorder="1" applyAlignment="1">
      <alignment vertical="center"/>
    </xf>
    <xf numFmtId="0" fontId="49" fillId="0" borderId="8" xfId="13" applyFont="1" applyBorder="1" applyAlignment="1">
      <alignment vertical="center"/>
    </xf>
    <xf numFmtId="0" fontId="49" fillId="0" borderId="14" xfId="13" applyFont="1" applyBorder="1" applyAlignment="1">
      <alignment vertical="center"/>
    </xf>
    <xf numFmtId="0" fontId="0" fillId="0" borderId="7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47" xfId="0" applyBorder="1" applyAlignment="1">
      <alignment horizontal="center"/>
    </xf>
    <xf numFmtId="0" fontId="82" fillId="15" borderId="45" xfId="0" applyFont="1" applyFill="1" applyBorder="1" applyAlignment="1">
      <alignment horizontal="center" vertical="center"/>
    </xf>
    <xf numFmtId="0" fontId="82" fillId="15" borderId="46" xfId="0" applyFont="1" applyFill="1" applyBorder="1" applyAlignment="1">
      <alignment horizontal="center" vertical="center"/>
    </xf>
    <xf numFmtId="0" fontId="82" fillId="15" borderId="47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8" fillId="0" borderId="46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166" fontId="2" fillId="0" borderId="64" xfId="0" applyNumberFormat="1" applyFont="1" applyBorder="1" applyAlignment="1" applyProtection="1">
      <alignment horizontal="center" vertical="center"/>
    </xf>
    <xf numFmtId="166" fontId="2" fillId="0" borderId="65" xfId="0" applyNumberFormat="1" applyFont="1" applyBorder="1" applyAlignment="1" applyProtection="1">
      <alignment horizontal="center" vertical="center"/>
    </xf>
    <xf numFmtId="166" fontId="2" fillId="0" borderId="66" xfId="0" applyNumberFormat="1" applyFont="1" applyBorder="1" applyAlignment="1" applyProtection="1">
      <alignment horizontal="center" vertical="center"/>
    </xf>
    <xf numFmtId="0" fontId="82" fillId="16" borderId="67" xfId="0" applyFont="1" applyFill="1" applyBorder="1" applyAlignment="1">
      <alignment horizontal="center" vertical="center"/>
    </xf>
    <xf numFmtId="0" fontId="82" fillId="16" borderId="46" xfId="0" applyFont="1" applyFill="1" applyBorder="1" applyAlignment="1">
      <alignment horizontal="center" vertical="center"/>
    </xf>
    <xf numFmtId="166" fontId="2" fillId="0" borderId="64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0" borderId="63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horizontal="left" vertical="center"/>
      <protection locked="0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2" fillId="0" borderId="64" xfId="0" applyNumberFormat="1" applyFont="1" applyBorder="1" applyAlignment="1" applyProtection="1">
      <alignment horizontal="center" vertical="center"/>
    </xf>
    <xf numFmtId="0" fontId="2" fillId="0" borderId="65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14" fontId="21" fillId="0" borderId="19" xfId="0" applyNumberFormat="1" applyFont="1" applyBorder="1" applyAlignment="1">
      <alignment horizontal="left" vertical="center"/>
    </xf>
    <xf numFmtId="14" fontId="32" fillId="0" borderId="1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2" fontId="91" fillId="0" borderId="0" xfId="14" applyNumberFormat="1" applyFont="1" applyAlignment="1" applyProtection="1">
      <alignment horizontal="right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</xf>
    <xf numFmtId="0" fontId="13" fillId="0" borderId="90" xfId="0" applyFont="1" applyBorder="1" applyAlignment="1" applyProtection="1">
      <alignment horizontal="left" vertical="center"/>
      <protection locked="0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2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0" borderId="61" xfId="0" applyFont="1" applyBorder="1" applyAlignment="1" applyProtection="1">
      <alignment horizontal="left" vertical="center"/>
      <protection locked="0"/>
    </xf>
    <xf numFmtId="0" fontId="13" fillId="0" borderId="58" xfId="0" applyFont="1" applyBorder="1" applyAlignment="1" applyProtection="1">
      <alignment horizontal="left" vertical="center"/>
      <protection locked="0"/>
    </xf>
    <xf numFmtId="0" fontId="13" fillId="0" borderId="77" xfId="0" applyFont="1" applyBorder="1" applyAlignment="1" applyProtection="1">
      <alignment horizontal="left" vertical="center"/>
      <protection locked="0"/>
    </xf>
    <xf numFmtId="0" fontId="13" fillId="0" borderId="79" xfId="0" applyFont="1" applyBorder="1" applyAlignment="1" applyProtection="1">
      <alignment horizontal="left" vertical="center"/>
      <protection locked="0"/>
    </xf>
    <xf numFmtId="0" fontId="13" fillId="0" borderId="88" xfId="0" applyFont="1" applyBorder="1" applyAlignment="1" applyProtection="1">
      <alignment horizontal="left" vertical="center"/>
      <protection locked="0"/>
    </xf>
    <xf numFmtId="0" fontId="13" fillId="0" borderId="59" xfId="0" applyFont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0" fontId="3" fillId="4" borderId="2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0" fontId="13" fillId="4" borderId="61" xfId="0" applyFont="1" applyFill="1" applyBorder="1" applyAlignment="1" applyProtection="1">
      <alignment vertical="center"/>
      <protection locked="0"/>
    </xf>
    <xf numFmtId="0" fontId="13" fillId="4" borderId="58" xfId="0" applyFont="1" applyFill="1" applyBorder="1" applyAlignment="1" applyProtection="1">
      <alignment vertical="center"/>
      <protection locked="0"/>
    </xf>
    <xf numFmtId="0" fontId="13" fillId="4" borderId="77" xfId="0" applyFont="1" applyFill="1" applyBorder="1" applyAlignment="1" applyProtection="1">
      <alignment vertical="center"/>
      <protection locked="0"/>
    </xf>
    <xf numFmtId="0" fontId="13" fillId="4" borderId="45" xfId="0" applyFont="1" applyFill="1" applyBorder="1" applyAlignment="1" applyProtection="1">
      <alignment vertical="center"/>
      <protection locked="0"/>
    </xf>
    <xf numFmtId="0" fontId="13" fillId="4" borderId="46" xfId="0" applyFont="1" applyFill="1" applyBorder="1" applyAlignment="1" applyProtection="1">
      <alignment vertical="center"/>
      <protection locked="0"/>
    </xf>
    <xf numFmtId="0" fontId="13" fillId="4" borderId="47" xfId="0" applyFont="1" applyFill="1" applyBorder="1" applyAlignment="1" applyProtection="1">
      <alignment vertical="center"/>
      <protection locked="0"/>
    </xf>
    <xf numFmtId="0" fontId="21" fillId="0" borderId="0" xfId="0" applyFont="1" applyBorder="1" applyAlignment="1" applyProtection="1">
      <alignment horizontal="left" vertical="center"/>
    </xf>
    <xf numFmtId="0" fontId="13" fillId="4" borderId="79" xfId="0" applyFont="1" applyFill="1" applyBorder="1" applyAlignment="1" applyProtection="1">
      <alignment vertical="center"/>
      <protection locked="0"/>
    </xf>
    <xf numFmtId="0" fontId="13" fillId="4" borderId="88" xfId="0" applyFont="1" applyFill="1" applyBorder="1" applyAlignment="1" applyProtection="1">
      <alignment vertical="center"/>
      <protection locked="0"/>
    </xf>
    <xf numFmtId="0" fontId="13" fillId="4" borderId="59" xfId="0" applyFont="1" applyFill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0" fontId="13" fillId="4" borderId="53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0" fontId="13" fillId="4" borderId="55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14" fontId="32" fillId="4" borderId="19" xfId="0" applyNumberFormat="1" applyFont="1" applyFill="1" applyBorder="1" applyAlignment="1" applyProtection="1">
      <alignment vertical="center"/>
    </xf>
    <xf numFmtId="0" fontId="15" fillId="0" borderId="2" xfId="0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8" fillId="0" borderId="45" xfId="0" applyFont="1" applyBorder="1" applyAlignment="1" applyProtection="1">
      <alignment vertical="center"/>
      <protection locked="0"/>
    </xf>
    <xf numFmtId="0" fontId="8" fillId="0" borderId="54" xfId="0" applyFont="1" applyBorder="1" applyAlignment="1" applyProtection="1">
      <alignment vertical="center"/>
      <protection locked="0"/>
    </xf>
    <xf numFmtId="0" fontId="8" fillId="0" borderId="55" xfId="0" applyFont="1" applyBorder="1" applyAlignment="1" applyProtection="1">
      <alignment vertical="center"/>
      <protection locked="0"/>
    </xf>
    <xf numFmtId="0" fontId="32" fillId="4" borderId="90" xfId="0" quotePrefix="1" applyFont="1" applyFill="1" applyBorder="1" applyAlignment="1" applyProtection="1">
      <alignment vertical="center"/>
      <protection locked="0"/>
    </xf>
    <xf numFmtId="0" fontId="32" fillId="4" borderId="92" xfId="0" applyFont="1" applyFill="1" applyBorder="1" applyAlignment="1" applyProtection="1">
      <alignment vertical="center"/>
      <protection locked="0"/>
    </xf>
    <xf numFmtId="0" fontId="18" fillId="22" borderId="90" xfId="0" applyFont="1" applyFill="1" applyBorder="1" applyAlignment="1" applyProtection="1">
      <alignment vertical="center"/>
      <protection locked="0"/>
    </xf>
    <xf numFmtId="0" fontId="18" fillId="22" borderId="91" xfId="0" applyFont="1" applyFill="1" applyBorder="1" applyAlignment="1" applyProtection="1">
      <alignment vertical="center"/>
      <protection locked="0"/>
    </xf>
    <xf numFmtId="0" fontId="18" fillId="22" borderId="92" xfId="0" applyFont="1" applyFill="1" applyBorder="1" applyAlignment="1" applyProtection="1">
      <alignment vertical="center"/>
      <protection locked="0"/>
    </xf>
    <xf numFmtId="0" fontId="13" fillId="0" borderId="90" xfId="0" applyFont="1" applyBorder="1" applyAlignment="1" applyProtection="1">
      <alignment vertical="center"/>
      <protection locked="0"/>
    </xf>
    <xf numFmtId="0" fontId="13" fillId="0" borderId="91" xfId="0" applyFont="1" applyBorder="1" applyAlignment="1" applyProtection="1">
      <alignment vertical="center"/>
      <protection locked="0"/>
    </xf>
    <xf numFmtId="0" fontId="13" fillId="0" borderId="92" xfId="0" applyFont="1" applyBorder="1" applyAlignment="1" applyProtection="1">
      <alignment vertical="center"/>
      <protection locked="0"/>
    </xf>
    <xf numFmtId="0" fontId="32" fillId="24" borderId="45" xfId="0" quotePrefix="1" applyFont="1" applyFill="1" applyBorder="1" applyAlignment="1" applyProtection="1">
      <alignment vertical="center"/>
      <protection locked="0"/>
    </xf>
    <xf numFmtId="0" fontId="32" fillId="24" borderId="55" xfId="0" applyFont="1" applyFill="1" applyBorder="1" applyAlignment="1" applyProtection="1">
      <alignment vertical="center"/>
      <protection locked="0"/>
    </xf>
    <xf numFmtId="0" fontId="32" fillId="4" borderId="72" xfId="0" applyFont="1" applyFill="1" applyBorder="1" applyAlignment="1" applyProtection="1">
      <alignment vertical="center"/>
      <protection locked="0"/>
    </xf>
    <xf numFmtId="0" fontId="32" fillId="4" borderId="90" xfId="0" applyFont="1" applyFill="1" applyBorder="1" applyAlignment="1" applyProtection="1">
      <alignment vertical="center"/>
      <protection locked="0"/>
    </xf>
    <xf numFmtId="0" fontId="32" fillId="4" borderId="91" xfId="0" applyFont="1" applyFill="1" applyBorder="1" applyAlignment="1" applyProtection="1">
      <alignment vertical="center"/>
      <protection locked="0"/>
    </xf>
    <xf numFmtId="0" fontId="32" fillId="0" borderId="90" xfId="0" applyFont="1" applyBorder="1" applyAlignment="1" applyProtection="1">
      <alignment vertical="center"/>
      <protection locked="0"/>
    </xf>
    <xf numFmtId="0" fontId="32" fillId="0" borderId="91" xfId="0" applyFont="1" applyBorder="1" applyAlignment="1" applyProtection="1">
      <alignment vertical="center"/>
      <protection locked="0"/>
    </xf>
    <xf numFmtId="0" fontId="32" fillId="0" borderId="92" xfId="0" applyFont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2" fillId="4" borderId="92" xfId="0" quotePrefix="1" applyFont="1" applyFill="1" applyBorder="1" applyAlignment="1" applyProtection="1">
      <alignment vertical="center"/>
      <protection locked="0"/>
    </xf>
    <xf numFmtId="0" fontId="32" fillId="4" borderId="77" xfId="0" applyFont="1" applyFill="1" applyBorder="1" applyAlignment="1" applyProtection="1">
      <alignment vertical="center"/>
      <protection locked="0"/>
    </xf>
    <xf numFmtId="0" fontId="32" fillId="24" borderId="72" xfId="0" applyFont="1" applyFill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88" xfId="0" applyFont="1" applyBorder="1" applyAlignment="1" applyProtection="1">
      <alignment vertical="center"/>
      <protection locked="0"/>
    </xf>
    <xf numFmtId="0" fontId="32" fillId="23" borderId="45" xfId="0" applyFont="1" applyFill="1" applyBorder="1" applyAlignment="1" applyProtection="1">
      <alignment vertical="center"/>
      <protection locked="0"/>
    </xf>
    <xf numFmtId="0" fontId="32" fillId="23" borderId="54" xfId="0" applyFont="1" applyFill="1" applyBorder="1" applyAlignment="1" applyProtection="1">
      <alignment vertical="center"/>
      <protection locked="0"/>
    </xf>
    <xf numFmtId="0" fontId="32" fillId="23" borderId="55" xfId="0" applyFont="1" applyFill="1" applyBorder="1" applyAlignment="1" applyProtection="1">
      <alignment vertical="center"/>
      <protection locked="0"/>
    </xf>
    <xf numFmtId="0" fontId="32" fillId="4" borderId="45" xfId="0" applyFont="1" applyFill="1" applyBorder="1" applyAlignment="1" applyProtection="1">
      <alignment vertical="center"/>
      <protection locked="0"/>
    </xf>
    <xf numFmtId="0" fontId="32" fillId="4" borderId="54" xfId="0" applyFont="1" applyFill="1" applyBorder="1" applyAlignment="1" applyProtection="1">
      <alignment vertical="center"/>
      <protection locked="0"/>
    </xf>
    <xf numFmtId="0" fontId="32" fillId="24" borderId="45" xfId="0" applyFont="1" applyFill="1" applyBorder="1" applyAlignment="1" applyProtection="1">
      <alignment vertical="center"/>
      <protection locked="0"/>
    </xf>
    <xf numFmtId="0" fontId="32" fillId="24" borderId="54" xfId="0" applyFont="1" applyFill="1" applyBorder="1" applyAlignment="1" applyProtection="1">
      <alignment vertical="center"/>
      <protection locked="0"/>
    </xf>
    <xf numFmtId="0" fontId="32" fillId="24" borderId="90" xfId="0" applyFont="1" applyFill="1" applyBorder="1" applyAlignment="1" applyProtection="1">
      <alignment vertical="center"/>
      <protection locked="0"/>
    </xf>
    <xf numFmtId="0" fontId="32" fillId="24" borderId="91" xfId="0" applyFont="1" applyFill="1" applyBorder="1" applyAlignment="1" applyProtection="1">
      <alignment vertical="center"/>
      <protection locked="0"/>
    </xf>
    <xf numFmtId="0" fontId="32" fillId="24" borderId="92" xfId="0" applyFont="1" applyFill="1" applyBorder="1" applyAlignment="1" applyProtection="1">
      <alignment vertical="center"/>
      <protection locked="0"/>
    </xf>
    <xf numFmtId="0" fontId="32" fillId="24" borderId="90" xfId="0" quotePrefix="1" applyFont="1" applyFill="1" applyBorder="1" applyAlignment="1" applyProtection="1">
      <alignment vertical="center"/>
      <protection locked="0"/>
    </xf>
    <xf numFmtId="0" fontId="4" fillId="4" borderId="0" xfId="0" applyFont="1" applyFill="1" applyAlignment="1" applyProtection="1">
      <alignment horizontal="center" vertical="center"/>
    </xf>
    <xf numFmtId="0" fontId="21" fillId="2" borderId="2" xfId="0" applyFont="1" applyFill="1" applyBorder="1" applyAlignment="1" applyProtection="1">
      <alignment vertical="center"/>
    </xf>
    <xf numFmtId="0" fontId="21" fillId="2" borderId="3" xfId="0" applyFont="1" applyFill="1" applyBorder="1" applyAlignment="1" applyProtection="1">
      <alignment vertical="center"/>
    </xf>
    <xf numFmtId="0" fontId="4" fillId="4" borderId="73" xfId="0" applyFont="1" applyFill="1" applyBorder="1" applyAlignment="1" applyProtection="1">
      <alignment horizontal="center" vertical="top"/>
    </xf>
    <xf numFmtId="0" fontId="21" fillId="0" borderId="19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left" vertical="center"/>
    </xf>
    <xf numFmtId="0" fontId="32" fillId="25" borderId="45" xfId="0" applyFont="1" applyFill="1" applyBorder="1" applyAlignment="1" applyProtection="1">
      <alignment vertical="center"/>
      <protection locked="0"/>
    </xf>
    <xf numFmtId="0" fontId="32" fillId="25" borderId="54" xfId="0" applyFont="1" applyFill="1" applyBorder="1" applyAlignment="1" applyProtection="1">
      <alignment vertical="center"/>
      <protection locked="0"/>
    </xf>
    <xf numFmtId="0" fontId="32" fillId="25" borderId="55" xfId="0" applyFont="1" applyFill="1" applyBorder="1" applyAlignment="1" applyProtection="1">
      <alignment vertical="center"/>
      <protection locked="0"/>
    </xf>
    <xf numFmtId="0" fontId="32" fillId="25" borderId="45" xfId="0" quotePrefix="1" applyFont="1" applyFill="1" applyBorder="1" applyAlignment="1" applyProtection="1">
      <alignment vertical="center"/>
      <protection locked="0"/>
    </xf>
    <xf numFmtId="0" fontId="32" fillId="25" borderId="72" xfId="0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30"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</dxfs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4EB285"/>
      <color rgb="FFA7D9C2"/>
      <color rgb="FFD9D9D9"/>
      <color rgb="FFF2F2F2"/>
      <color rgb="FFEAF0FC"/>
      <color rgb="FF6EC09B"/>
      <color rgb="FFDCE6FA"/>
      <color rgb="FFEAF6F0"/>
      <color rgb="FFDAEEE4"/>
      <color rgb="FFCD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v>Kosten anteilig in %</c:v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721E-49C6-AB4C-77AEB94B783B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721E-49C6-AB4C-77AEB94B783B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721E-49C6-AB4C-77AEB94B783B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721E-49C6-AB4C-77AEB94B783B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721E-49C6-AB4C-77AEB94B783B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721E-49C6-AB4C-77AEB94B783B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721E-49C6-AB4C-77AEB94B783B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721E-49C6-AB4C-77AEB94B783B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721E-49C6-AB4C-77AEB94B783B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3-721E-49C6-AB4C-77AEB94B783B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721E-49C6-AB4C-77AEB94B783B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7-721E-49C6-AB4C-77AEB94B78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(VK!$B$10,VK!$B$11,VK!$B$13,VK!$B$14,VK!$B$15,VK!$B$16,VK!$B$19,VK!$B$20,VK!$B$21,VK!$B$23,VK!$B$24,VK!$B$25)</c:f>
              <c:strCache>
                <c:ptCount val="12"/>
                <c:pt idx="0">
                  <c:v>Konstruktion (+ IBN-Kunde)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 im Haus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</c:v>
                </c:pt>
                <c:pt idx="8">
                  <c:v>Elektrik</c:v>
                </c:pt>
                <c:pt idx="9">
                  <c:v>Kaufteile</c:v>
                </c:pt>
                <c:pt idx="10">
                  <c:v>Versandkosten</c:v>
                </c:pt>
                <c:pt idx="11">
                  <c:v>Inbetriebnahme Kunde</c:v>
                </c:pt>
              </c:strCache>
            </c:strRef>
          </c:cat>
          <c:val>
            <c:numRef>
              <c:f>(VK!$L$10,VK!$L$11,VK!$L$13,VK!$L$14,VK!$L$15,VK!$L$17,VK!$L$19,VK!$L$20,VK!$L$21,VK!$L$23,VK!$L$24,VK!$L$26)</c:f>
              <c:numCache>
                <c:formatCode>0.00%</c:formatCode>
                <c:ptCount val="12"/>
                <c:pt idx="0">
                  <c:v>0.12158216180200199</c:v>
                </c:pt>
                <c:pt idx="1">
                  <c:v>0</c:v>
                </c:pt>
                <c:pt idx="2">
                  <c:v>3.4395824108800495E-2</c:v>
                </c:pt>
                <c:pt idx="3">
                  <c:v>6.2462459753472865E-2</c:v>
                </c:pt>
                <c:pt idx="4">
                  <c:v>8.5089972553804225E-2</c:v>
                </c:pt>
                <c:pt idx="5">
                  <c:v>3.0320365989369828E-2</c:v>
                </c:pt>
                <c:pt idx="6">
                  <c:v>8.4533180378363076E-2</c:v>
                </c:pt>
                <c:pt idx="7">
                  <c:v>0.11120808616596967</c:v>
                </c:pt>
                <c:pt idx="8">
                  <c:v>4.1670707293952433E-2</c:v>
                </c:pt>
                <c:pt idx="9">
                  <c:v>0.37713022496959825</c:v>
                </c:pt>
                <c:pt idx="10">
                  <c:v>3.5081415194312192E-3</c:v>
                </c:pt>
                <c:pt idx="11">
                  <c:v>4.8098875465235939E-2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1E-49C6-AB4C-77AEB9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6</xdr:row>
      <xdr:rowOff>11430</xdr:rowOff>
    </xdr:from>
    <xdr:to>
      <xdr:col>3</xdr:col>
      <xdr:colOff>75566</xdr:colOff>
      <xdr:row>7</xdr:row>
      <xdr:rowOff>176209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05150" y="1291590"/>
          <a:ext cx="719456" cy="354644"/>
        </a:xfrm>
        <a:prstGeom prst="rect">
          <a:avLst/>
        </a:prstGeom>
      </xdr:spPr>
    </xdr:pic>
    <xdr:clientData/>
  </xdr:twoCellAnchor>
  <xdr:twoCellAnchor>
    <xdr:from>
      <xdr:col>13</xdr:col>
      <xdr:colOff>28577</xdr:colOff>
      <xdr:row>6</xdr:row>
      <xdr:rowOff>33020</xdr:rowOff>
    </xdr:from>
    <xdr:to>
      <xdr:col>18</xdr:col>
      <xdr:colOff>677122</xdr:colOff>
      <xdr:row>29</xdr:row>
      <xdr:rowOff>6773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37D374-FD36-4216-95E7-46F9F6EE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29</xdr:row>
      <xdr:rowOff>137160</xdr:rowOff>
    </xdr:from>
    <xdr:to>
      <xdr:col>18</xdr:col>
      <xdr:colOff>845820</xdr:colOff>
      <xdr:row>33</xdr:row>
      <xdr:rowOff>7620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26B74C2-85EA-4A70-B714-93A5D69FFBF7}"/>
            </a:ext>
          </a:extLst>
        </xdr:cNvPr>
        <xdr:cNvSpPr txBox="1"/>
      </xdr:nvSpPr>
      <xdr:spPr>
        <a:xfrm>
          <a:off x="12869333" y="1271693"/>
          <a:ext cx="1633220" cy="60706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Angebot</a:t>
          </a:r>
        </a:p>
      </xdr:txBody>
    </xdr:sp>
    <xdr:clientData/>
  </xdr:twoCellAnchor>
  <xdr:twoCellAnchor>
    <xdr:from>
      <xdr:col>17</xdr:col>
      <xdr:colOff>0</xdr:colOff>
      <xdr:row>33</xdr:row>
      <xdr:rowOff>167640</xdr:rowOff>
    </xdr:from>
    <xdr:to>
      <xdr:col>18</xdr:col>
      <xdr:colOff>830580</xdr:colOff>
      <xdr:row>37</xdr:row>
      <xdr:rowOff>38100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8A7EA3D-F74F-4C94-8E42-F52545BE0B8E}"/>
            </a:ext>
          </a:extLst>
        </xdr:cNvPr>
        <xdr:cNvSpPr txBox="1"/>
      </xdr:nvSpPr>
      <xdr:spPr>
        <a:xfrm>
          <a:off x="12869333" y="2038773"/>
          <a:ext cx="1617980" cy="649394"/>
        </a:xfrm>
        <a:prstGeom prst="rect">
          <a:avLst/>
        </a:prstGeom>
        <a:solidFill>
          <a:srgbClr val="A7D9C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Verhandlung</a:t>
          </a:r>
        </a:p>
      </xdr:txBody>
    </xdr:sp>
    <xdr:clientData/>
  </xdr:twoCellAnchor>
  <xdr:twoCellAnchor>
    <xdr:from>
      <xdr:col>13</xdr:col>
      <xdr:colOff>68580</xdr:colOff>
      <xdr:row>33</xdr:row>
      <xdr:rowOff>68580</xdr:rowOff>
    </xdr:from>
    <xdr:to>
      <xdr:col>18</xdr:col>
      <xdr:colOff>838200</xdr:colOff>
      <xdr:row>33</xdr:row>
      <xdr:rowOff>83820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037EA411-E3C0-46E6-870A-D2D465C2A366}"/>
            </a:ext>
          </a:extLst>
        </xdr:cNvPr>
        <xdr:cNvCxnSpPr/>
      </xdr:nvCxnSpPr>
      <xdr:spPr>
        <a:xfrm flipV="1">
          <a:off x="9508913" y="1939713"/>
          <a:ext cx="498602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26622</xdr:colOff>
      <xdr:row>7</xdr:row>
      <xdr:rowOff>347470</xdr:rowOff>
    </xdr:from>
    <xdr:to>
      <xdr:col>134</xdr:col>
      <xdr:colOff>11095</xdr:colOff>
      <xdr:row>7</xdr:row>
      <xdr:rowOff>492259</xdr:rowOff>
    </xdr:to>
    <xdr:sp macro="" textlink="">
      <xdr:nvSpPr>
        <xdr:cNvPr id="19" name="Rechteck 4">
          <a:extLst>
            <a:ext uri="{FF2B5EF4-FFF2-40B4-BE49-F238E27FC236}">
              <a16:creationId xmlns:a16="http://schemas.microsoft.com/office/drawing/2014/main" id="{2B4B24F8-DE32-C8E8-B220-A9097AE5E2C5}"/>
            </a:ext>
          </a:extLst>
        </xdr:cNvPr>
        <xdr:cNvSpPr/>
      </xdr:nvSpPr>
      <xdr:spPr>
        <a:xfrm>
          <a:off x="8020002" y="1917190"/>
          <a:ext cx="959833" cy="144789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Ausprobe</a:t>
          </a:r>
        </a:p>
      </xdr:txBody>
    </xdr:sp>
    <xdr:clientData/>
  </xdr:twoCellAnchor>
  <xdr:twoCellAnchor>
    <xdr:from>
      <xdr:col>118</xdr:col>
      <xdr:colOff>72396</xdr:colOff>
      <xdr:row>7</xdr:row>
      <xdr:rowOff>340375</xdr:rowOff>
    </xdr:from>
    <xdr:to>
      <xdr:col>126</xdr:col>
      <xdr:colOff>33036</xdr:colOff>
      <xdr:row>7</xdr:row>
      <xdr:rowOff>485164</xdr:rowOff>
    </xdr:to>
    <xdr:sp macro="" textlink="">
      <xdr:nvSpPr>
        <xdr:cNvPr id="18" name="Rechteck 3">
          <a:extLst>
            <a:ext uri="{FF2B5EF4-FFF2-40B4-BE49-F238E27FC236}">
              <a16:creationId xmlns:a16="http://schemas.microsoft.com/office/drawing/2014/main" id="{7CD945C1-F03D-0C55-D232-00BED50D984A}"/>
            </a:ext>
          </a:extLst>
        </xdr:cNvPr>
        <xdr:cNvSpPr/>
      </xdr:nvSpPr>
      <xdr:spPr>
        <a:xfrm>
          <a:off x="7090416" y="1910095"/>
          <a:ext cx="936000" cy="144789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Montage</a:t>
          </a:r>
        </a:p>
      </xdr:txBody>
    </xdr:sp>
    <xdr:clientData/>
  </xdr:twoCellAnchor>
  <xdr:twoCellAnchor>
    <xdr:from>
      <xdr:col>105</xdr:col>
      <xdr:colOff>64642</xdr:colOff>
      <xdr:row>7</xdr:row>
      <xdr:rowOff>338452</xdr:rowOff>
    </xdr:from>
    <xdr:to>
      <xdr:col>118</xdr:col>
      <xdr:colOff>38157</xdr:colOff>
      <xdr:row>7</xdr:row>
      <xdr:rowOff>482452</xdr:rowOff>
    </xdr:to>
    <xdr:sp macro="" textlink="">
      <xdr:nvSpPr>
        <xdr:cNvPr id="17" name="Rechteck 2">
          <a:extLst>
            <a:ext uri="{FF2B5EF4-FFF2-40B4-BE49-F238E27FC236}">
              <a16:creationId xmlns:a16="http://schemas.microsoft.com/office/drawing/2014/main" id="{89DA455C-17B7-349F-49CD-F8AA62A8F86A}"/>
            </a:ext>
          </a:extLst>
        </xdr:cNvPr>
        <xdr:cNvSpPr/>
      </xdr:nvSpPr>
      <xdr:spPr>
        <a:xfrm>
          <a:off x="5497702" y="1908172"/>
          <a:ext cx="1558475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Beschaffung</a:t>
          </a:r>
        </a:p>
      </xdr:txBody>
    </xdr:sp>
    <xdr:clientData/>
  </xdr:twoCellAnchor>
  <xdr:twoCellAnchor>
    <xdr:from>
      <xdr:col>95</xdr:col>
      <xdr:colOff>14581</xdr:colOff>
      <xdr:row>7</xdr:row>
      <xdr:rowOff>331637</xdr:rowOff>
    </xdr:from>
    <xdr:to>
      <xdr:col>105</xdr:col>
      <xdr:colOff>3199</xdr:colOff>
      <xdr:row>7</xdr:row>
      <xdr:rowOff>476426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32684C4B-C02E-DA44-23D1-867D4A7FF9FC}"/>
            </a:ext>
          </a:extLst>
        </xdr:cNvPr>
        <xdr:cNvSpPr/>
      </xdr:nvSpPr>
      <xdr:spPr>
        <a:xfrm>
          <a:off x="4228441" y="1901357"/>
          <a:ext cx="1207818" cy="144789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0">
              <a:solidFill>
                <a:srgbClr val="C00000"/>
              </a:solidFill>
            </a:rPr>
            <a:t>Konstruktion</a:t>
          </a:r>
        </a:p>
      </xdr:txBody>
    </xdr:sp>
    <xdr:clientData/>
  </xdr:twoCellAnchor>
  <xdr:twoCellAnchor>
    <xdr:from>
      <xdr:col>92</xdr:col>
      <xdr:colOff>117750</xdr:colOff>
      <xdr:row>7</xdr:row>
      <xdr:rowOff>77302</xdr:rowOff>
    </xdr:from>
    <xdr:to>
      <xdr:col>111</xdr:col>
      <xdr:colOff>20103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689750" y="1620352"/>
          <a:ext cx="2074053" cy="3196439"/>
          <a:chOff x="3792512" y="1325077"/>
          <a:chExt cx="3275586" cy="3196439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7"/>
            <a:ext cx="810749" cy="3196439"/>
            <a:chOff x="2954311" y="1125298"/>
            <a:chExt cx="810749" cy="3344730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8"/>
              <a:ext cx="810749" cy="456130"/>
              <a:chOff x="2868586" y="1031916"/>
              <a:chExt cx="810749" cy="465864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38307" y="1269789"/>
                <a:ext cx="212582" cy="227991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867873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5992656" y="2333625"/>
            <a:ext cx="107544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115</xdr:col>
      <xdr:colOff>32853</xdr:colOff>
      <xdr:row>7</xdr:row>
      <xdr:rowOff>60865</xdr:rowOff>
    </xdr:from>
    <xdr:to>
      <xdr:col>126</xdr:col>
      <xdr:colOff>20398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233753" y="1603915"/>
          <a:ext cx="1244845" cy="3210040"/>
          <a:chOff x="7950116" y="1314355"/>
          <a:chExt cx="2127037" cy="3221540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8978121" y="3346863"/>
            <a:ext cx="1099032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5"/>
            <a:ext cx="1775331" cy="3221540"/>
            <a:chOff x="7950116" y="1314355"/>
            <a:chExt cx="1775331" cy="3221540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8" y="3090643"/>
              <a:ext cx="1160089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5"/>
              <a:ext cx="1285568" cy="3221540"/>
              <a:chOff x="6187991" y="1134097"/>
              <a:chExt cx="1285568" cy="3370507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7"/>
                <a:ext cx="1285568" cy="465612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118</xdr:col>
      <xdr:colOff>53354</xdr:colOff>
      <xdr:row>7</xdr:row>
      <xdr:rowOff>62948</xdr:rowOff>
    </xdr:from>
    <xdr:to>
      <xdr:col>134</xdr:col>
      <xdr:colOff>21270</xdr:colOff>
      <xdr:row>19</xdr:row>
      <xdr:rowOff>54340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7597154" y="1605998"/>
          <a:ext cx="1796716" cy="3220367"/>
          <a:chOff x="9042431" y="1161975"/>
          <a:chExt cx="3012881" cy="3193885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2" y="3648407"/>
            <a:ext cx="150282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9042431" y="1161975"/>
            <a:ext cx="2623911" cy="3193885"/>
            <a:chOff x="8328056" y="1153995"/>
            <a:chExt cx="2623911" cy="334075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8328056" y="3502672"/>
              <a:ext cx="150282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982357" y="1153995"/>
              <a:ext cx="1969610" cy="3340756"/>
              <a:chOff x="7191657" y="1153995"/>
              <a:chExt cx="1969610" cy="334075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191657" y="1153995"/>
                <a:ext cx="1969610" cy="452060"/>
                <a:chOff x="7746485" y="1060601"/>
                <a:chExt cx="1969610" cy="463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746485" y="1060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94</xdr:col>
      <xdr:colOff>52508</xdr:colOff>
      <xdr:row>19</xdr:row>
      <xdr:rowOff>206493</xdr:rowOff>
    </xdr:from>
    <xdr:to>
      <xdr:col>138</xdr:col>
      <xdr:colOff>57236</xdr:colOff>
      <xdr:row>20</xdr:row>
      <xdr:rowOff>182824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853108" y="4978518"/>
          <a:ext cx="5033928" cy="223981"/>
          <a:chOff x="6694916" y="11930785"/>
          <a:chExt cx="5836436" cy="225306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3315"/>
            <a:ext cx="5736851" cy="222776"/>
            <a:chOff x="6180105" y="10824900"/>
            <a:chExt cx="6466007" cy="224005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5" y="10863480"/>
              <a:ext cx="1479795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319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7697836" y="10862681"/>
              <a:ext cx="1909413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124 </a:t>
              </a:r>
              <a:r>
                <a:rPr lang="de-DE" sz="900" b="1">
                  <a:solidFill>
                    <a:srgbClr val="C00000"/>
                  </a:solidFill>
                </a:rPr>
                <a:t>478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26T€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9630526" y="10864592"/>
              <a:ext cx="1175970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133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250 </a:t>
              </a:r>
              <a:r>
                <a:rPr lang="de-DE" sz="900" b="1" baseline="0">
                  <a:solidFill>
                    <a:srgbClr val="FFC000"/>
                  </a:solidFill>
                </a:rPr>
                <a:t>206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0806780" y="10864070"/>
              <a:ext cx="1175969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128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11977817" y="10861344"/>
              <a:ext cx="668295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 </a:t>
              </a:r>
              <a:r>
                <a:rPr lang="de-DE" sz="900" b="1">
                  <a:solidFill>
                    <a:schemeClr val="tx2"/>
                  </a:solidFill>
                </a:rPr>
                <a:t>8 </a:t>
              </a:r>
              <a:r>
                <a:rPr lang="de-DE" sz="900" b="1">
                  <a:solidFill>
                    <a:srgbClr val="FFC000"/>
                  </a:solidFill>
                </a:rPr>
                <a:t>8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7584702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9528319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0700672" y="10824900"/>
              <a:ext cx="190941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11904594" y="10825059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694916" y="11930785"/>
            <a:ext cx="156531" cy="213644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2</xdr:col>
      <xdr:colOff>0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2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2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2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100</xdr:col>
      <xdr:colOff>113393</xdr:colOff>
      <xdr:row>7</xdr:row>
      <xdr:rowOff>79384</xdr:rowOff>
    </xdr:from>
    <xdr:to>
      <xdr:col>123</xdr:col>
      <xdr:colOff>41411</xdr:colOff>
      <xdr:row>19</xdr:row>
      <xdr:rowOff>55283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F51A11-2BDD-84A3-152E-83329D313408}"/>
            </a:ext>
          </a:extLst>
        </xdr:cNvPr>
        <xdr:cNvGrpSpPr/>
      </xdr:nvGrpSpPr>
      <xdr:grpSpPr>
        <a:xfrm>
          <a:off x="5599793" y="1622434"/>
          <a:ext cx="2556918" cy="3204874"/>
          <a:chOff x="5531057" y="1628232"/>
          <a:chExt cx="2595405" cy="3214399"/>
        </a:xfrm>
      </xdr:grpSpPr>
      <xdr:grpSp>
        <xdr:nvGrpSpPr>
          <xdr:cNvPr id="38" name="Gruppieren 37">
            <a:extLst>
              <a:ext uri="{FF2B5EF4-FFF2-40B4-BE49-F238E27FC236}">
                <a16:creationId xmlns:a16="http://schemas.microsoft.com/office/drawing/2014/main" id="{A95F824D-E701-48F0-9844-2829C08213F7}"/>
              </a:ext>
            </a:extLst>
          </xdr:cNvPr>
          <xdr:cNvGrpSpPr/>
        </xdr:nvGrpSpPr>
        <xdr:grpSpPr>
          <a:xfrm>
            <a:off x="5531057" y="1628232"/>
            <a:ext cx="2595405" cy="3214399"/>
            <a:chOff x="4850677" y="1346209"/>
            <a:chExt cx="4259094" cy="3204874"/>
          </a:xfrm>
        </xdr:grpSpPr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51F13D70-D1AC-4A7B-A315-16F3058CDD35}"/>
                </a:ext>
              </a:extLst>
            </xdr:cNvPr>
            <xdr:cNvSpPr/>
          </xdr:nvSpPr>
          <xdr:spPr>
            <a:xfrm>
              <a:off x="6028979" y="2850258"/>
              <a:ext cx="2126240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97" name="Gruppieren 196">
              <a:extLst>
                <a:ext uri="{FF2B5EF4-FFF2-40B4-BE49-F238E27FC236}">
                  <a16:creationId xmlns:a16="http://schemas.microsoft.com/office/drawing/2014/main" id="{C2FE41CC-97B2-4B6E-8C7B-3DB2F3F2D776}"/>
                </a:ext>
              </a:extLst>
            </xdr:cNvPr>
            <xdr:cNvGrpSpPr/>
          </xdr:nvGrpSpPr>
          <xdr:grpSpPr>
            <a:xfrm>
              <a:off x="5697163" y="2613699"/>
              <a:ext cx="3412608" cy="75847"/>
              <a:chOff x="5043665" y="3041220"/>
              <a:chExt cx="3413892" cy="81262"/>
            </a:xfrm>
          </xdr:grpSpPr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65" y="3041220"/>
                <a:ext cx="2491672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199" name="Rechteck 198">
                <a:extLst>
                  <a:ext uri="{FF2B5EF4-FFF2-40B4-BE49-F238E27FC236}">
                    <a16:creationId xmlns:a16="http://schemas.microsoft.com/office/drawing/2014/main" id="{AD0F60D2-53A3-4431-BD5C-896DA77F842C}"/>
                  </a:ext>
                </a:extLst>
              </xdr:cNvPr>
              <xdr:cNvSpPr/>
            </xdr:nvSpPr>
            <xdr:spPr>
              <a:xfrm>
                <a:off x="7485196" y="3045342"/>
                <a:ext cx="972361" cy="77140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3" name="Gruppieren 2">
              <a:extLst>
                <a:ext uri="{FF2B5EF4-FFF2-40B4-BE49-F238E27FC236}">
                  <a16:creationId xmlns:a16="http://schemas.microsoft.com/office/drawing/2014/main" id="{68E4FDAC-F81F-4815-8627-CDE9C6854E3F}"/>
                </a:ext>
              </a:extLst>
            </xdr:cNvPr>
            <xdr:cNvGrpSpPr/>
          </xdr:nvGrpSpPr>
          <xdr:grpSpPr>
            <a:xfrm>
              <a:off x="4850677" y="1346209"/>
              <a:ext cx="1686135" cy="3204874"/>
              <a:chOff x="4164879" y="1147357"/>
              <a:chExt cx="1686135" cy="3352719"/>
            </a:xfrm>
          </xdr:grpSpPr>
          <xdr:grpSp>
            <xdr:nvGrpSpPr>
              <xdr:cNvPr id="20" name="Gruppieren 19">
                <a:extLst>
                  <a:ext uri="{FF2B5EF4-FFF2-40B4-BE49-F238E27FC236}">
                    <a16:creationId xmlns:a16="http://schemas.microsoft.com/office/drawing/2014/main" id="{61FF3B67-5181-4A48-81A7-9CAB9B0AAA8E}"/>
                  </a:ext>
                </a:extLst>
              </xdr:cNvPr>
              <xdr:cNvGrpSpPr/>
            </xdr:nvGrpSpPr>
            <xdr:grpSpPr>
              <a:xfrm>
                <a:off x="4164879" y="1147357"/>
                <a:ext cx="1686135" cy="450151"/>
                <a:chOff x="2858710" y="1062760"/>
                <a:chExt cx="1688898" cy="450034"/>
              </a:xfrm>
            </xdr:grpSpPr>
            <xdr:sp macro="" textlink="">
              <xdr:nvSpPr>
                <xdr:cNvPr id="2" name="Textfeld 1">
                  <a:extLst>
                    <a:ext uri="{FF2B5EF4-FFF2-40B4-BE49-F238E27FC236}">
                      <a16:creationId xmlns:a16="http://schemas.microsoft.com/office/drawing/2014/main" id="{499491CA-3062-4722-94BA-B15DAE4843D8}"/>
                    </a:ext>
                  </a:extLst>
                </xdr:cNvPr>
                <xdr:cNvSpPr txBox="1"/>
              </xdr:nvSpPr>
              <xdr:spPr>
                <a:xfrm>
                  <a:off x="2858710" y="1062760"/>
                  <a:ext cx="1688898" cy="2904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Beschaffung</a:t>
                  </a:r>
                </a:p>
              </xdr:txBody>
            </xdr:sp>
            <xdr:sp macro="" textlink="">
              <xdr:nvSpPr>
                <xdr:cNvPr id="161" name="Raute 160">
                  <a:extLst>
                    <a:ext uri="{FF2B5EF4-FFF2-40B4-BE49-F238E27FC236}">
                      <a16:creationId xmlns:a16="http://schemas.microsoft.com/office/drawing/2014/main" id="{932B035D-1C25-40FC-BFEA-EA37D1212CD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3562862" y="1285874"/>
                  <a:ext cx="246930" cy="226920"/>
                </a:xfrm>
                <a:prstGeom prst="diamond">
                  <a:avLst/>
                </a:prstGeom>
                <a:solidFill>
                  <a:srgbClr val="3C3C3C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205" name="Gerader Verbinder 204">
                <a:extLst>
                  <a:ext uri="{FF2B5EF4-FFF2-40B4-BE49-F238E27FC236}">
                    <a16:creationId xmlns:a16="http://schemas.microsoft.com/office/drawing/2014/main" id="{57ABC856-5CF0-4FE1-A26B-0AE8E4768396}"/>
                  </a:ext>
                </a:extLst>
              </xdr:cNvPr>
              <xdr:cNvCxnSpPr/>
            </xdr:nvCxnSpPr>
            <xdr:spPr>
              <a:xfrm flipH="1">
                <a:off x="4991100" y="1562539"/>
                <a:ext cx="0" cy="2937537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CECE2BFB-55B0-4B68-AA0C-83CD72EE3B23}"/>
              </a:ext>
            </a:extLst>
          </xdr:cNvPr>
          <xdr:cNvSpPr/>
        </xdr:nvSpPr>
        <xdr:spPr>
          <a:xfrm>
            <a:off x="5540012" y="2894772"/>
            <a:ext cx="478770" cy="72000"/>
          </a:xfrm>
          <a:prstGeom prst="rect">
            <a:avLst/>
          </a:prstGeom>
          <a:pattFill prst="dkUpDiag">
            <a:fgClr>
              <a:srgbClr val="0E2019"/>
            </a:fgClr>
            <a:bgClr>
              <a:schemeClr val="bg1"/>
            </a:bgClr>
          </a:patt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131</xdr:col>
      <xdr:colOff>4565</xdr:colOff>
      <xdr:row>7</xdr:row>
      <xdr:rowOff>70524</xdr:rowOff>
    </xdr:from>
    <xdr:to>
      <xdr:col>143</xdr:col>
      <xdr:colOff>30487</xdr:colOff>
      <xdr:row>19</xdr:row>
      <xdr:rowOff>54013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B6FF4436-AEEF-9287-2ABC-7266554EA7B4}"/>
            </a:ext>
          </a:extLst>
        </xdr:cNvPr>
        <xdr:cNvGrpSpPr/>
      </xdr:nvGrpSpPr>
      <xdr:grpSpPr>
        <a:xfrm>
          <a:off x="9034265" y="1613574"/>
          <a:ext cx="1397522" cy="3212464"/>
          <a:chOff x="8592305" y="1640244"/>
          <a:chExt cx="1488962" cy="3252469"/>
        </a:xfrm>
      </xdr:grpSpPr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3E922617-7B14-4619-B386-620E55BDACFC}"/>
              </a:ext>
            </a:extLst>
          </xdr:cNvPr>
          <xdr:cNvGrpSpPr/>
        </xdr:nvGrpSpPr>
        <xdr:grpSpPr>
          <a:xfrm>
            <a:off x="8592305" y="1640244"/>
            <a:ext cx="1488962" cy="3252469"/>
            <a:chOff x="12640875" y="1146849"/>
            <a:chExt cx="2389208" cy="3212464"/>
          </a:xfrm>
        </xdr:grpSpPr>
        <xdr:grpSp>
          <xdr:nvGrpSpPr>
            <xdr:cNvPr id="14" name="Gruppieren 13">
              <a:extLst>
                <a:ext uri="{FF2B5EF4-FFF2-40B4-BE49-F238E27FC236}">
                  <a16:creationId xmlns:a16="http://schemas.microsoft.com/office/drawing/2014/main" id="{49DC4D1E-AA10-4A57-8CC2-C8918089B025}"/>
                </a:ext>
              </a:extLst>
            </xdr:cNvPr>
            <xdr:cNvGrpSpPr/>
          </xdr:nvGrpSpPr>
          <xdr:grpSpPr>
            <a:xfrm>
              <a:off x="12640875" y="1146849"/>
              <a:ext cx="2389208" cy="3212464"/>
              <a:chOff x="10154850" y="1138470"/>
              <a:chExt cx="2389208" cy="3361189"/>
            </a:xfrm>
          </xdr:grpSpPr>
          <xdr:cxnSp macro="">
            <xdr:nvCxnSpPr>
              <xdr:cNvPr id="31" name="Gerader Verbinder 30">
                <a:extLst>
                  <a:ext uri="{FF2B5EF4-FFF2-40B4-BE49-F238E27FC236}">
                    <a16:creationId xmlns:a16="http://schemas.microsoft.com/office/drawing/2014/main" id="{4FFAF0BE-E352-430D-8551-B76A873AC7DF}"/>
                  </a:ext>
                </a:extLst>
              </xdr:cNvPr>
              <xdr:cNvCxnSpPr/>
            </xdr:nvCxnSpPr>
            <xdr:spPr>
              <a:xfrm flipH="1">
                <a:off x="10781122" y="1561659"/>
                <a:ext cx="0" cy="2938000"/>
              </a:xfrm>
              <a:prstGeom prst="line">
                <a:avLst/>
              </a:prstGeom>
              <a:ln w="25400">
                <a:solidFill>
                  <a:schemeClr val="dk1">
                    <a:alpha val="50000"/>
                  </a:schemeClr>
                </a:solidFill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8" name="Gruppieren 27">
                <a:extLst>
                  <a:ext uri="{FF2B5EF4-FFF2-40B4-BE49-F238E27FC236}">
                    <a16:creationId xmlns:a16="http://schemas.microsoft.com/office/drawing/2014/main" id="{F29EACB3-1E30-40E0-9B93-577E7D25EC9E}"/>
                  </a:ext>
                </a:extLst>
              </xdr:cNvPr>
              <xdr:cNvGrpSpPr/>
            </xdr:nvGrpSpPr>
            <xdr:grpSpPr>
              <a:xfrm>
                <a:off x="10154850" y="1138470"/>
                <a:ext cx="2389208" cy="460491"/>
                <a:chOff x="9290191" y="1052760"/>
                <a:chExt cx="2389208" cy="473305"/>
              </a:xfrm>
            </xdr:grpSpPr>
            <xdr:sp macro="" textlink="">
              <xdr:nvSpPr>
                <xdr:cNvPr id="118" name="Textfeld 117">
                  <a:extLst>
                    <a:ext uri="{FF2B5EF4-FFF2-40B4-BE49-F238E27FC236}">
                      <a16:creationId xmlns:a16="http://schemas.microsoft.com/office/drawing/2014/main" id="{D3DE6BEE-496C-4129-B108-317A8BBA40BA}"/>
                    </a:ext>
                  </a:extLst>
                </xdr:cNvPr>
                <xdr:cNvSpPr txBox="1"/>
              </xdr:nvSpPr>
              <xdr:spPr>
                <a:xfrm>
                  <a:off x="9290191" y="1052760"/>
                  <a:ext cx="2389208" cy="27452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Vorabnahme/Lieferung</a:t>
                  </a:r>
                </a:p>
              </xdr:txBody>
            </xdr:sp>
            <xdr:sp macro="" textlink="">
              <xdr:nvSpPr>
                <xdr:cNvPr id="164" name="Raute 163">
                  <a:extLst>
                    <a:ext uri="{FF2B5EF4-FFF2-40B4-BE49-F238E27FC236}">
                      <a16:creationId xmlns:a16="http://schemas.microsoft.com/office/drawing/2014/main" id="{20BCAB15-5350-433B-8144-F21F798596B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9798844" y="1295399"/>
                  <a:ext cx="251472" cy="230666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6</a:t>
                  </a:r>
                </a:p>
              </xdr:txBody>
            </xdr:sp>
          </xdr:grpSp>
        </xdr:grp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9C1CC804-5511-4C3F-A9BC-F9A742EB4CD6}"/>
                </a:ext>
              </a:extLst>
            </xdr:cNvPr>
            <xdr:cNvSpPr/>
          </xdr:nvSpPr>
          <xdr:spPr>
            <a:xfrm>
              <a:off x="13262941" y="3899535"/>
              <a:ext cx="430775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38D0B52F-BE42-449C-A546-10842B3BFC41}"/>
                </a:ext>
              </a:extLst>
            </xdr:cNvPr>
            <xdr:cNvSpPr/>
          </xdr:nvSpPr>
          <xdr:spPr>
            <a:xfrm>
              <a:off x="13667521" y="4124324"/>
              <a:ext cx="369236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sp macro="" textlink="">
        <xdr:nvSpPr>
          <xdr:cNvPr id="4" name="Raute 3">
            <a:extLst>
              <a:ext uri="{FF2B5EF4-FFF2-40B4-BE49-F238E27FC236}">
                <a16:creationId xmlns:a16="http://schemas.microsoft.com/office/drawing/2014/main" id="{B98DA535-36E5-4D3B-8683-96E4C8D54245}"/>
              </a:ext>
            </a:extLst>
          </xdr:cNvPr>
          <xdr:cNvSpPr>
            <a:spLocks noChangeAspect="1"/>
          </xdr:cNvSpPr>
        </xdr:nvSpPr>
        <xdr:spPr>
          <a:xfrm>
            <a:off x="8698981" y="1868844"/>
            <a:ext cx="156718" cy="217162"/>
          </a:xfrm>
          <a:prstGeom prst="diamond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59244</xdr:colOff>
      <xdr:row>5</xdr:row>
      <xdr:rowOff>30975</xdr:rowOff>
    </xdr:from>
    <xdr:to>
      <xdr:col>4</xdr:col>
      <xdr:colOff>20510</xdr:colOff>
      <xdr:row>5</xdr:row>
      <xdr:rowOff>438151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22484" y="115873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34479</xdr:colOff>
      <xdr:row>5</xdr:row>
      <xdr:rowOff>30975</xdr:rowOff>
    </xdr:from>
    <xdr:to>
      <xdr:col>10</xdr:col>
      <xdr:colOff>854900</xdr:colOff>
      <xdr:row>5</xdr:row>
      <xdr:rowOff>438151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7753539" y="1158735"/>
          <a:ext cx="824231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B1:ET282"/>
  <sheetViews>
    <sheetView showGridLines="0" zoomScaleNormal="100" workbookViewId="0">
      <pane xSplit="6" ySplit="11" topLeftCell="G12" activePane="bottomRight" state="frozen"/>
      <selection pane="topRight" activeCell="G1" sqref="G1"/>
      <selection pane="bottomLeft" activeCell="A9" sqref="A9"/>
      <selection pane="bottomRight" activeCell="BD19" sqref="BD19"/>
    </sheetView>
  </sheetViews>
  <sheetFormatPr baseColWidth="10" defaultColWidth="11.42578125" defaultRowHeight="11.25" outlineLevelRow="1" outlineLevelCol="1"/>
  <cols>
    <col min="1" max="1" width="1.7109375" style="53" customWidth="1"/>
    <col min="2" max="2" width="4" style="53" customWidth="1"/>
    <col min="3" max="5" width="18.7109375" style="53" customWidth="1"/>
    <col min="6" max="6" width="6.7109375" style="53" customWidth="1"/>
    <col min="7" max="13" width="6.28515625" style="53" customWidth="1" outlineLevel="1"/>
    <col min="14" max="15" width="11.7109375" style="53" customWidth="1" outlineLevel="1"/>
    <col min="16" max="16" width="1.7109375" style="53" customWidth="1"/>
    <col min="17" max="17" width="16.7109375" style="53" customWidth="1"/>
    <col min="18" max="18" width="2.28515625" style="53" customWidth="1" collapsed="1"/>
    <col min="19" max="21" width="6.28515625" style="71" hidden="1" customWidth="1" outlineLevel="1"/>
    <col min="22" max="24" width="6.28515625" style="53" hidden="1" customWidth="1" outlineLevel="1"/>
    <col min="25" max="25" width="1.7109375" style="53" hidden="1" customWidth="1" outlineLevel="1"/>
    <col min="26" max="31" width="6.28515625" style="53" hidden="1" customWidth="1" outlineLevel="1"/>
    <col min="32" max="32" width="1.7109375" style="53" hidden="1" customWidth="1" outlineLevel="1"/>
    <col min="33" max="34" width="6.7109375" style="53" hidden="1" customWidth="1" outlineLevel="1"/>
    <col min="35" max="36" width="9.28515625" style="53" hidden="1" customWidth="1" outlineLevel="1"/>
    <col min="37" max="38" width="7.7109375" style="53" hidden="1" customWidth="1" outlineLevel="1"/>
    <col min="39" max="39" width="8.7109375" style="53" hidden="1" customWidth="1" outlineLevel="1"/>
    <col min="40" max="40" width="8.28515625" style="53" hidden="1" customWidth="1" outlineLevel="1"/>
    <col min="41" max="41" width="1.7109375" style="53" hidden="1" customWidth="1" outlineLevel="1"/>
    <col min="42" max="42" width="10.7109375" style="53" hidden="1" customWidth="1" outlineLevel="1"/>
    <col min="43" max="43" width="1.7109375" style="53" hidden="1" customWidth="1" outlineLevel="1"/>
    <col min="44" max="44" width="14.7109375" style="53" customWidth="1"/>
    <col min="45" max="45" width="1.7109375" style="53" customWidth="1"/>
    <col min="46" max="46" width="14.7109375" style="53" customWidth="1"/>
    <col min="47" max="47" width="2.28515625" style="53" customWidth="1" collapsed="1"/>
    <col min="48" max="48" width="16.7109375" style="53" hidden="1" customWidth="1" outlineLevel="1"/>
    <col min="49" max="49" width="1.7109375" style="53" hidden="1" customWidth="1" outlineLevel="1"/>
    <col min="50" max="50" width="14.7109375" style="53" hidden="1" customWidth="1" outlineLevel="1"/>
    <col min="51" max="51" width="1.7109375" style="53" hidden="1" customWidth="1" outlineLevel="1"/>
    <col min="52" max="52" width="14.7109375" style="103" hidden="1" customWidth="1" outlineLevel="1"/>
    <col min="53" max="53" width="1.7109375" style="103" customWidth="1"/>
    <col min="54" max="150" width="11.42578125" style="103"/>
    <col min="151" max="16384" width="11.42578125" style="53"/>
  </cols>
  <sheetData>
    <row r="1" spans="2:150" ht="8.25" customHeight="1" thickBot="1">
      <c r="R1" s="103"/>
      <c r="S1" s="125"/>
      <c r="T1" s="125"/>
      <c r="U1" s="125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S1" s="103"/>
      <c r="AU1" s="103"/>
      <c r="AV1" s="103"/>
      <c r="AW1" s="103"/>
      <c r="AY1" s="103"/>
    </row>
    <row r="2" spans="2:150" ht="19.899999999999999" customHeight="1" thickBot="1">
      <c r="B2" s="776" t="s">
        <v>133</v>
      </c>
      <c r="C2" s="777"/>
      <c r="D2" s="777"/>
      <c r="E2" s="777"/>
      <c r="F2" s="777"/>
      <c r="G2" s="420"/>
      <c r="H2" s="774" t="s">
        <v>203</v>
      </c>
      <c r="I2" s="774"/>
      <c r="J2" s="774"/>
      <c r="K2" s="774"/>
      <c r="L2" s="774"/>
      <c r="M2" s="774"/>
      <c r="N2" s="774"/>
      <c r="O2" s="774"/>
      <c r="P2" s="140"/>
      <c r="Q2" s="140"/>
      <c r="R2" s="140"/>
      <c r="S2" s="774" t="s">
        <v>204</v>
      </c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774"/>
      <c r="AL2" s="774"/>
      <c r="AM2" s="774"/>
      <c r="AN2" s="774"/>
      <c r="AO2" s="774"/>
      <c r="AP2" s="774"/>
      <c r="AQ2" s="140"/>
      <c r="AR2" s="140"/>
      <c r="AS2" s="140"/>
      <c r="AT2" s="378"/>
      <c r="AU2" s="103"/>
      <c r="AV2" s="713"/>
      <c r="AW2" s="713"/>
      <c r="AX2" s="713"/>
      <c r="AY2" s="713"/>
      <c r="AZ2" s="713"/>
    </row>
    <row r="3" spans="2:150" s="55" customFormat="1" ht="19.899999999999999" customHeight="1">
      <c r="B3" s="761" t="s">
        <v>247</v>
      </c>
      <c r="C3" s="761"/>
      <c r="D3" s="761"/>
      <c r="E3" s="775" t="s">
        <v>251</v>
      </c>
      <c r="F3" s="775"/>
      <c r="G3" s="141"/>
      <c r="H3" s="141"/>
      <c r="I3" s="141"/>
      <c r="J3" s="141"/>
      <c r="K3" s="141"/>
      <c r="L3" s="141"/>
      <c r="M3" s="141"/>
      <c r="N3" s="499"/>
      <c r="O3" s="54"/>
      <c r="P3" s="54"/>
      <c r="Q3" s="54"/>
      <c r="R3" s="705"/>
      <c r="S3" s="118"/>
      <c r="T3" s="118"/>
      <c r="U3" s="118"/>
      <c r="V3" s="118"/>
      <c r="W3" s="118"/>
      <c r="X3" s="118"/>
      <c r="Y3" s="344"/>
      <c r="Z3" s="118"/>
      <c r="AA3" s="118"/>
      <c r="AB3" s="118"/>
      <c r="AC3" s="118"/>
      <c r="AD3" s="118"/>
      <c r="AE3" s="118"/>
      <c r="AF3" s="344"/>
      <c r="AG3" s="118"/>
      <c r="AH3" s="118"/>
      <c r="AI3" s="118"/>
      <c r="AJ3" s="118"/>
      <c r="AK3" s="118"/>
      <c r="AL3" s="118"/>
      <c r="AM3" s="118"/>
      <c r="AN3" s="118"/>
      <c r="AO3" s="344"/>
      <c r="AP3" s="118"/>
      <c r="AQ3" s="344"/>
      <c r="AR3" s="142"/>
      <c r="AS3" s="709"/>
      <c r="AT3" s="142"/>
      <c r="AU3" s="344"/>
      <c r="AV3" s="787" t="s">
        <v>219</v>
      </c>
      <c r="AW3" s="787"/>
      <c r="AX3" s="787"/>
      <c r="AY3" s="787"/>
      <c r="AZ3" s="787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</row>
    <row r="4" spans="2:150" s="55" customFormat="1" ht="20.100000000000001" customHeight="1">
      <c r="B4" s="762" t="s">
        <v>248</v>
      </c>
      <c r="C4" s="762"/>
      <c r="D4" s="762"/>
      <c r="E4" s="762"/>
      <c r="F4" s="762"/>
      <c r="G4" s="144"/>
      <c r="H4" s="144"/>
      <c r="I4" s="144"/>
      <c r="J4" s="144"/>
      <c r="K4" s="144"/>
      <c r="L4" s="144"/>
      <c r="M4" s="144"/>
      <c r="N4" s="427"/>
      <c r="O4" s="145"/>
      <c r="P4" s="146"/>
      <c r="Q4" s="146"/>
      <c r="R4" s="706"/>
      <c r="S4" s="120"/>
      <c r="T4" s="120"/>
      <c r="U4" s="120"/>
      <c r="V4" s="120"/>
      <c r="W4" s="120"/>
      <c r="X4" s="120"/>
      <c r="Y4" s="259"/>
      <c r="Z4" s="120"/>
      <c r="AA4" s="120"/>
      <c r="AB4" s="120"/>
      <c r="AC4" s="120"/>
      <c r="AD4" s="120"/>
      <c r="AE4" s="120"/>
      <c r="AF4" s="259"/>
      <c r="AG4" s="120"/>
      <c r="AH4" s="120"/>
      <c r="AI4" s="120"/>
      <c r="AJ4" s="120"/>
      <c r="AK4" s="120"/>
      <c r="AL4" s="120"/>
      <c r="AM4" s="120"/>
      <c r="AN4" s="120"/>
      <c r="AO4" s="259"/>
      <c r="AP4" s="120"/>
      <c r="AQ4" s="259"/>
      <c r="AR4" s="146"/>
      <c r="AS4" s="710"/>
      <c r="AT4" s="146"/>
      <c r="AU4" s="259"/>
      <c r="AV4" s="789">
        <f>Projektnachlass</f>
        <v>0</v>
      </c>
      <c r="AW4" s="789"/>
      <c r="AX4" s="789"/>
      <c r="AY4" s="789"/>
      <c r="AZ4" s="78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</row>
    <row r="5" spans="2:150" ht="20.100000000000001" customHeight="1" collapsed="1">
      <c r="B5" s="763" t="s">
        <v>249</v>
      </c>
      <c r="C5" s="763"/>
      <c r="D5" s="145">
        <v>45761</v>
      </c>
      <c r="E5" s="779" t="s">
        <v>250</v>
      </c>
      <c r="F5" s="779"/>
      <c r="G5" s="788" t="s">
        <v>226</v>
      </c>
      <c r="H5" s="788"/>
      <c r="I5" s="788"/>
      <c r="J5" s="788"/>
      <c r="K5" s="788"/>
      <c r="L5" s="788"/>
      <c r="M5" s="788"/>
      <c r="N5" s="498"/>
      <c r="O5" s="497"/>
      <c r="P5" s="346"/>
      <c r="Q5" s="478"/>
      <c r="R5" s="344"/>
      <c r="S5" s="786" t="s">
        <v>225</v>
      </c>
      <c r="T5" s="786"/>
      <c r="U5" s="786"/>
      <c r="V5" s="786"/>
      <c r="W5" s="786"/>
      <c r="X5" s="786"/>
      <c r="Y5" s="259"/>
      <c r="Z5" s="786" t="s">
        <v>178</v>
      </c>
      <c r="AA5" s="786"/>
      <c r="AB5" s="786"/>
      <c r="AC5" s="786"/>
      <c r="AD5" s="786"/>
      <c r="AE5" s="786"/>
      <c r="AF5" s="259"/>
      <c r="AG5" s="786" t="s">
        <v>182</v>
      </c>
      <c r="AH5" s="786"/>
      <c r="AI5" s="786"/>
      <c r="AJ5" s="786"/>
      <c r="AK5" s="786"/>
      <c r="AL5" s="786"/>
      <c r="AM5" s="786"/>
      <c r="AN5" s="786"/>
      <c r="AO5" s="259"/>
      <c r="AP5" s="103"/>
      <c r="AQ5" s="259"/>
      <c r="AR5" s="479"/>
      <c r="AS5" s="344"/>
      <c r="AT5" s="479"/>
      <c r="AU5" s="259"/>
      <c r="AV5" s="285"/>
      <c r="AW5" s="344"/>
      <c r="AY5" s="344"/>
    </row>
    <row r="6" spans="2:150" ht="64.900000000000006" hidden="1" customHeight="1" outlineLevel="1">
      <c r="B6" s="143"/>
      <c r="C6" s="223"/>
      <c r="D6" s="145"/>
      <c r="E6" s="426"/>
      <c r="F6" s="426"/>
      <c r="G6" s="320">
        <f t="shared" ref="G6" si="0">G8*G7</f>
        <v>0</v>
      </c>
      <c r="H6" s="316">
        <f t="shared" ref="H6:M6" si="1">H8*H7</f>
        <v>260063.15789473685</v>
      </c>
      <c r="I6" s="317">
        <f t="shared" si="1"/>
        <v>74142.31578947368</v>
      </c>
      <c r="J6" s="318">
        <f t="shared" si="1"/>
        <v>122430</v>
      </c>
      <c r="K6" s="318">
        <f t="shared" si="1"/>
        <v>196593.15789473685</v>
      </c>
      <c r="L6" s="319">
        <f t="shared" si="1"/>
        <v>96276.631578947374</v>
      </c>
      <c r="M6" s="320">
        <f t="shared" si="1"/>
        <v>195306.73684210525</v>
      </c>
      <c r="N6" s="316">
        <f>SUM(N12:N31)</f>
        <v>256936.84210526317</v>
      </c>
      <c r="O6" s="321">
        <f>SUM(O12,O29,O44,O61,O78,O95,O112,O129,O146,O163,O180,O197,O214,O231,O248,O265,O282,O299,O316,O333,O350,O367,O384,O401,O418,O435,O452,O469,O486,O503)</f>
        <v>871327.36842105293</v>
      </c>
      <c r="P6" s="346"/>
      <c r="Q6" s="478"/>
      <c r="R6" s="707"/>
      <c r="S6" s="320">
        <f t="shared" ref="S6:X6" si="2">S8*S7</f>
        <v>5094.7368421052633</v>
      </c>
      <c r="T6" s="316">
        <f t="shared" si="2"/>
        <v>0</v>
      </c>
      <c r="U6" s="318">
        <f t="shared" si="2"/>
        <v>0</v>
      </c>
      <c r="V6" s="318">
        <f t="shared" si="2"/>
        <v>20668.42105263158</v>
      </c>
      <c r="W6" s="319">
        <f t="shared" si="2"/>
        <v>13292.631578947368</v>
      </c>
      <c r="X6" s="320">
        <f t="shared" si="2"/>
        <v>20888.42105263158</v>
      </c>
      <c r="Y6" s="259"/>
      <c r="Z6" s="320">
        <f t="shared" ref="Z6:AI6" si="3">Z8*Z7</f>
        <v>2037.8947368421054</v>
      </c>
      <c r="AA6" s="316">
        <f t="shared" si="3"/>
        <v>0</v>
      </c>
      <c r="AB6" s="318">
        <f t="shared" si="3"/>
        <v>0</v>
      </c>
      <c r="AC6" s="318">
        <f t="shared" si="3"/>
        <v>2917.8947368421054</v>
      </c>
      <c r="AD6" s="319">
        <f t="shared" si="3"/>
        <v>3038.3157894736842</v>
      </c>
      <c r="AE6" s="320">
        <f t="shared" si="3"/>
        <v>4557.4736842105267</v>
      </c>
      <c r="AF6" s="259"/>
      <c r="AG6" s="322">
        <f t="shared" si="3"/>
        <v>4877.0526315789475</v>
      </c>
      <c r="AH6" s="322">
        <f t="shared" si="3"/>
        <v>8105.2631578947376</v>
      </c>
      <c r="AI6" s="323">
        <f t="shared" si="3"/>
        <v>0</v>
      </c>
      <c r="AJ6" s="321">
        <f>SUM(AJ12:AJ31)</f>
        <v>4052.6315789473688</v>
      </c>
      <c r="AK6" s="321">
        <f>SUM(AK12:AK31)</f>
        <v>0</v>
      </c>
      <c r="AL6" s="321">
        <f>SUM(AL12:AL31)</f>
        <v>3473.6842105263163</v>
      </c>
      <c r="AM6" s="321">
        <f>SUM(AM12:AM31)</f>
        <v>0</v>
      </c>
      <c r="AN6" s="321">
        <f>SUM(AN12:AN31)</f>
        <v>0</v>
      </c>
      <c r="AO6" s="259"/>
      <c r="AP6" s="324">
        <f>SUM(AP12:AP31)</f>
        <v>18123.947368421053</v>
      </c>
      <c r="AQ6" s="259"/>
      <c r="AR6" s="479"/>
      <c r="AS6" s="344"/>
      <c r="AT6" s="479"/>
      <c r="AU6" s="259"/>
      <c r="AV6" s="285"/>
      <c r="AW6" s="344"/>
      <c r="AY6" s="344"/>
    </row>
    <row r="7" spans="2:150" ht="19.5" hidden="1" customHeight="1" outlineLevel="1">
      <c r="B7" s="143"/>
      <c r="C7" s="223"/>
      <c r="D7" s="145"/>
      <c r="E7" s="426"/>
      <c r="F7" s="426"/>
      <c r="G7" s="329">
        <f>Pl*(1+Gewinn)*(1+SicherheitAngebot)</f>
        <v>127.36842105263159</v>
      </c>
      <c r="H7" s="325">
        <f>MKo*(1+Gewinn)*(1+SicherheitAngebot)</f>
        <v>115.78947368421053</v>
      </c>
      <c r="I7" s="326">
        <f>EKo*(1+Gewinn)*(1+SicherheitAngebot)</f>
        <v>106.52631578947368</v>
      </c>
      <c r="J7" s="327">
        <f>Sw*(1+Gewinn)*(1+SicherheitAngebot)</f>
        <v>121.57894736842105</v>
      </c>
      <c r="K7" s="327">
        <f>Inb*(1+Gewinn)*(1+SicherheitAngebot)</f>
        <v>121.57894736842105</v>
      </c>
      <c r="L7" s="328">
        <f>El*(1+Gewinn)*(1+SicherheitAngebot)</f>
        <v>94.94736842105263</v>
      </c>
      <c r="M7" s="329">
        <f>Mo*(1+Gewinn)*(1+SicherheitAngebot)</f>
        <v>94.94736842105263</v>
      </c>
      <c r="N7" s="325">
        <f>TF*(1+Gewinn)*(1+SicherheitAngebot)</f>
        <v>98.421052631578959</v>
      </c>
      <c r="O7" s="330" t="s">
        <v>0</v>
      </c>
      <c r="P7" s="346"/>
      <c r="Q7" s="478"/>
      <c r="R7" s="707"/>
      <c r="S7" s="329">
        <f>Pl*(1+Gewinn)*(1+SicherheitAngebot)</f>
        <v>127.36842105263159</v>
      </c>
      <c r="T7" s="325">
        <f>MKo*(1+Gewinn)*(1+SicherheitAngebot)</f>
        <v>115.78947368421053</v>
      </c>
      <c r="U7" s="327">
        <f>Inb*(1+Gewinn)*(1+SicherheitAngebot)</f>
        <v>121.57894736842105</v>
      </c>
      <c r="V7" s="327">
        <f>Inb*(1+Gewinn)*(1+SicherheitAngebot)</f>
        <v>121.57894736842105</v>
      </c>
      <c r="W7" s="328">
        <f>El*(1+Gewinn)*(1+SicherheitAngebot)</f>
        <v>94.94736842105263</v>
      </c>
      <c r="X7" s="329">
        <f>Mo*(1+Gewinn)*(1+SicherheitAngebot)</f>
        <v>94.94736842105263</v>
      </c>
      <c r="Y7" s="259"/>
      <c r="Z7" s="329">
        <f>Pl*(1+Gewinn)*(1+SicherheitAngebot)</f>
        <v>127.36842105263159</v>
      </c>
      <c r="AA7" s="325">
        <f>MKo*(1+Gewinn)*(1+SicherheitAngebot)</f>
        <v>115.78947368421053</v>
      </c>
      <c r="AB7" s="327">
        <f>Inb*(1+Gewinn)*(1+SicherheitAngebot)</f>
        <v>121.57894736842105</v>
      </c>
      <c r="AC7" s="327">
        <f>Inb*(1+Gewinn)*(1+SicherheitAngebot)</f>
        <v>121.57894736842105</v>
      </c>
      <c r="AD7" s="328">
        <f>El*(1+Gewinn)*(1+SicherheitAngebot)</f>
        <v>94.94736842105263</v>
      </c>
      <c r="AE7" s="329">
        <f>Mo*(1+Gewinn)*(1+SicherheitAngebot)</f>
        <v>94.94736842105263</v>
      </c>
      <c r="AF7" s="259"/>
      <c r="AG7" s="331">
        <f>Auslöse*(1+Gewinn)*(1+SicherheitAngebot)</f>
        <v>60.210526315789473</v>
      </c>
      <c r="AH7" s="331">
        <f>Hotel*(1+Gewinn)*(1+SicherheitAngebot)</f>
        <v>115.78947368421053</v>
      </c>
      <c r="AI7" s="332">
        <f>KM_Pauschale*(1+Gewinn)*(1+SicherheitAngebot)</f>
        <v>0.6947368421052631</v>
      </c>
      <c r="AJ7" s="333" t="s">
        <v>21</v>
      </c>
      <c r="AK7" s="333" t="s">
        <v>17</v>
      </c>
      <c r="AL7" s="333" t="s">
        <v>18</v>
      </c>
      <c r="AM7" s="333" t="s">
        <v>197</v>
      </c>
      <c r="AN7" s="333" t="s">
        <v>20</v>
      </c>
      <c r="AO7" s="259"/>
      <c r="AP7" s="334">
        <f>Zuschläge_IBN</f>
        <v>0.25</v>
      </c>
      <c r="AQ7" s="259"/>
      <c r="AR7" s="479"/>
      <c r="AS7" s="344"/>
      <c r="AT7" s="479"/>
      <c r="AU7" s="259"/>
      <c r="AV7" s="285"/>
      <c r="AW7" s="344"/>
      <c r="AY7" s="344"/>
    </row>
    <row r="8" spans="2:150" ht="19.5" hidden="1" customHeight="1" outlineLevel="1" thickBot="1">
      <c r="B8" s="143"/>
      <c r="C8" s="223"/>
      <c r="D8" s="145"/>
      <c r="E8" s="426"/>
      <c r="F8" s="426"/>
      <c r="G8" s="650">
        <f t="shared" ref="G8:M8" si="4">SUM(G12:G31)</f>
        <v>0</v>
      </c>
      <c r="H8" s="335">
        <f t="shared" si="4"/>
        <v>2246</v>
      </c>
      <c r="I8" s="510">
        <f t="shared" si="4"/>
        <v>696</v>
      </c>
      <c r="J8" s="511">
        <f t="shared" si="4"/>
        <v>1007</v>
      </c>
      <c r="K8" s="511">
        <f t="shared" si="4"/>
        <v>1617</v>
      </c>
      <c r="L8" s="651">
        <f t="shared" si="4"/>
        <v>1014</v>
      </c>
      <c r="M8" s="650">
        <f t="shared" si="4"/>
        <v>2057</v>
      </c>
      <c r="N8" s="652">
        <f>N6/N7</f>
        <v>2610.5882352941176</v>
      </c>
      <c r="O8" s="515">
        <f>MGKZ</f>
        <v>0.1</v>
      </c>
      <c r="P8" s="346"/>
      <c r="Q8" s="478"/>
      <c r="R8" s="707"/>
      <c r="S8" s="650">
        <f t="shared" ref="S8:X8" si="5">S33</f>
        <v>40</v>
      </c>
      <c r="T8" s="335">
        <f t="shared" si="5"/>
        <v>0</v>
      </c>
      <c r="U8" s="651">
        <f t="shared" si="5"/>
        <v>0</v>
      </c>
      <c r="V8" s="511">
        <f t="shared" si="5"/>
        <v>170</v>
      </c>
      <c r="W8" s="651">
        <f t="shared" si="5"/>
        <v>140</v>
      </c>
      <c r="X8" s="650">
        <f t="shared" si="5"/>
        <v>220</v>
      </c>
      <c r="Y8" s="259"/>
      <c r="Z8" s="650">
        <f t="shared" ref="Z8:AE8" si="6">Z33</f>
        <v>16</v>
      </c>
      <c r="AA8" s="335">
        <f t="shared" si="6"/>
        <v>0</v>
      </c>
      <c r="AB8" s="651">
        <f t="shared" si="6"/>
        <v>0</v>
      </c>
      <c r="AC8" s="511">
        <f t="shared" si="6"/>
        <v>24</v>
      </c>
      <c r="AD8" s="651">
        <f t="shared" si="6"/>
        <v>32</v>
      </c>
      <c r="AE8" s="650">
        <f t="shared" si="6"/>
        <v>48</v>
      </c>
      <c r="AF8" s="259"/>
      <c r="AG8" s="654">
        <f>SUM(AG12:AG31)</f>
        <v>81</v>
      </c>
      <c r="AH8" s="654">
        <f>SUM(AH12:AH31)</f>
        <v>70</v>
      </c>
      <c r="AI8" s="654">
        <f>SUM(AI12:AI31)</f>
        <v>0</v>
      </c>
      <c r="AJ8" s="336"/>
      <c r="AK8" s="336"/>
      <c r="AL8" s="336"/>
      <c r="AM8" s="336"/>
      <c r="AN8" s="336"/>
      <c r="AO8" s="259"/>
      <c r="AP8" s="337"/>
      <c r="AQ8" s="259"/>
      <c r="AR8" s="479"/>
      <c r="AS8" s="344"/>
      <c r="AT8" s="479"/>
      <c r="AU8" s="259"/>
      <c r="AV8" s="285"/>
      <c r="AW8" s="344"/>
      <c r="AY8" s="344"/>
    </row>
    <row r="9" spans="2:150" ht="4.9000000000000004" customHeight="1" thickBot="1">
      <c r="B9" s="143"/>
      <c r="C9" s="223"/>
      <c r="D9" s="145"/>
      <c r="E9" s="226"/>
      <c r="F9" s="226"/>
      <c r="G9" s="426"/>
      <c r="H9" s="426"/>
      <c r="I9" s="426"/>
      <c r="J9" s="426"/>
      <c r="K9" s="426"/>
      <c r="L9" s="426"/>
      <c r="M9" s="426"/>
      <c r="N9" s="426"/>
      <c r="O9" s="426"/>
      <c r="P9" s="524"/>
      <c r="Q9" s="520"/>
      <c r="R9" s="344"/>
      <c r="S9" s="303"/>
      <c r="T9" s="303"/>
      <c r="U9" s="303"/>
      <c r="V9" s="303"/>
      <c r="W9" s="303"/>
      <c r="X9" s="303"/>
      <c r="Y9" s="259"/>
      <c r="Z9" s="303"/>
      <c r="AA9" s="303"/>
      <c r="AB9" s="303"/>
      <c r="AC9" s="303"/>
      <c r="AD9" s="303"/>
      <c r="AE9" s="303"/>
      <c r="AF9" s="259"/>
      <c r="AG9" s="303"/>
      <c r="AH9" s="303"/>
      <c r="AI9" s="303"/>
      <c r="AJ9" s="303"/>
      <c r="AK9" s="303"/>
      <c r="AL9" s="303"/>
      <c r="AM9" s="303"/>
      <c r="AN9" s="303"/>
      <c r="AO9" s="259"/>
      <c r="AP9" s="103"/>
      <c r="AQ9" s="259"/>
      <c r="AR9" s="525"/>
      <c r="AS9" s="344"/>
      <c r="AT9" s="688"/>
      <c r="AU9" s="259"/>
      <c r="AV9" s="103"/>
      <c r="AW9" s="344"/>
      <c r="AX9" s="103"/>
      <c r="AY9" s="344"/>
    </row>
    <row r="10" spans="2:150" s="57" customFormat="1" ht="20.100000000000001" customHeight="1" thickBot="1">
      <c r="B10" s="783" t="s">
        <v>3</v>
      </c>
      <c r="C10" s="784"/>
      <c r="D10" s="784"/>
      <c r="E10" s="785"/>
      <c r="F10" s="56" t="s">
        <v>12</v>
      </c>
      <c r="G10" s="480" t="s">
        <v>29</v>
      </c>
      <c r="H10" s="481" t="s">
        <v>217</v>
      </c>
      <c r="I10" s="482" t="s">
        <v>105</v>
      </c>
      <c r="J10" s="483" t="s">
        <v>150</v>
      </c>
      <c r="K10" s="483" t="s">
        <v>106</v>
      </c>
      <c r="L10" s="482" t="s">
        <v>103</v>
      </c>
      <c r="M10" s="540" t="s">
        <v>107</v>
      </c>
      <c r="N10" s="539" t="s">
        <v>102</v>
      </c>
      <c r="O10" s="135" t="s">
        <v>131</v>
      </c>
      <c r="P10" s="147"/>
      <c r="Q10" s="519" t="s">
        <v>5</v>
      </c>
      <c r="R10" s="266" t="s">
        <v>230</v>
      </c>
      <c r="S10" s="526" t="s">
        <v>29</v>
      </c>
      <c r="T10" s="637" t="s">
        <v>217</v>
      </c>
      <c r="U10" s="638" t="s">
        <v>105</v>
      </c>
      <c r="V10" s="639" t="s">
        <v>106</v>
      </c>
      <c r="W10" s="638" t="s">
        <v>103</v>
      </c>
      <c r="X10" s="526" t="s">
        <v>107</v>
      </c>
      <c r="Y10" s="303"/>
      <c r="Z10" s="526" t="s">
        <v>29</v>
      </c>
      <c r="AA10" s="637" t="s">
        <v>217</v>
      </c>
      <c r="AB10" s="638" t="s">
        <v>105</v>
      </c>
      <c r="AC10" s="639" t="s">
        <v>106</v>
      </c>
      <c r="AD10" s="638" t="s">
        <v>103</v>
      </c>
      <c r="AE10" s="526" t="s">
        <v>107</v>
      </c>
      <c r="AF10" s="259"/>
      <c r="AG10" s="271" t="s">
        <v>15</v>
      </c>
      <c r="AH10" s="271" t="s">
        <v>181</v>
      </c>
      <c r="AI10" s="271" t="s">
        <v>189</v>
      </c>
      <c r="AJ10" s="271" t="s">
        <v>188</v>
      </c>
      <c r="AK10" s="271" t="s">
        <v>17</v>
      </c>
      <c r="AL10" s="271" t="s">
        <v>18</v>
      </c>
      <c r="AM10" s="271" t="s">
        <v>190</v>
      </c>
      <c r="AN10" s="271" t="s">
        <v>20</v>
      </c>
      <c r="AO10" s="259"/>
      <c r="AP10" s="260" t="s">
        <v>183</v>
      </c>
      <c r="AQ10" s="259"/>
      <c r="AR10" s="526" t="s">
        <v>240</v>
      </c>
      <c r="AS10" s="266" t="s">
        <v>231</v>
      </c>
      <c r="AT10" s="690" t="s">
        <v>241</v>
      </c>
      <c r="AU10" s="259"/>
      <c r="AV10" s="570" t="s">
        <v>243</v>
      </c>
      <c r="AW10" s="266" t="s">
        <v>230</v>
      </c>
      <c r="AX10" s="570" t="s">
        <v>244</v>
      </c>
      <c r="AY10" s="266" t="s">
        <v>231</v>
      </c>
      <c r="AZ10" s="570" t="s">
        <v>242</v>
      </c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</row>
    <row r="11" spans="2:150" s="57" customFormat="1" ht="3.95" customHeight="1" thickBot="1">
      <c r="B11" s="289"/>
      <c r="C11" s="289"/>
      <c r="D11" s="289"/>
      <c r="E11" s="289"/>
      <c r="F11" s="289"/>
      <c r="G11" s="290"/>
      <c r="H11" s="290"/>
      <c r="I11" s="290"/>
      <c r="J11" s="290"/>
      <c r="K11" s="290"/>
      <c r="L11" s="290"/>
      <c r="M11" s="290"/>
      <c r="N11" s="290"/>
      <c r="O11" s="291"/>
      <c r="P11" s="134"/>
      <c r="Q11" s="292"/>
      <c r="R11" s="703"/>
      <c r="S11" s="105"/>
      <c r="T11" s="105"/>
      <c r="U11" s="105"/>
      <c r="V11" s="105"/>
      <c r="W11" s="105"/>
      <c r="X11" s="105"/>
      <c r="Y11" s="259"/>
      <c r="Z11" s="105"/>
      <c r="AA11" s="105"/>
      <c r="AB11" s="105"/>
      <c r="AC11" s="105"/>
      <c r="AD11" s="105"/>
      <c r="AE11" s="105"/>
      <c r="AF11" s="259"/>
      <c r="AG11" s="105"/>
      <c r="AH11" s="105"/>
      <c r="AI11" s="105"/>
      <c r="AJ11" s="105"/>
      <c r="AK11" s="105"/>
      <c r="AL11" s="121"/>
      <c r="AM11" s="121"/>
      <c r="AN11" s="121"/>
      <c r="AO11" s="708"/>
      <c r="AP11" s="121"/>
      <c r="AQ11" s="708"/>
      <c r="AR11" s="293"/>
      <c r="AS11" s="708"/>
      <c r="AT11" s="293"/>
      <c r="AU11" s="708"/>
      <c r="AV11" s="121"/>
      <c r="AW11" s="708"/>
      <c r="AX11" s="121"/>
      <c r="AY11" s="708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</row>
    <row r="12" spans="2:150" ht="20.100000000000001" customHeight="1" thickTop="1" thickBot="1">
      <c r="B12" s="58">
        <v>1</v>
      </c>
      <c r="C12" s="770" t="s">
        <v>289</v>
      </c>
      <c r="D12" s="780"/>
      <c r="E12" s="781"/>
      <c r="F12" s="59">
        <v>1</v>
      </c>
      <c r="G12" s="656">
        <f>F12*'1'!I$8</f>
        <v>0</v>
      </c>
      <c r="H12" s="501">
        <f>F12*'1'!J$8</f>
        <v>2246</v>
      </c>
      <c r="I12" s="502">
        <f>F12*'1'!K$8</f>
        <v>696</v>
      </c>
      <c r="J12" s="503">
        <f>F12*'1'!L$8</f>
        <v>1007</v>
      </c>
      <c r="K12" s="504">
        <f>F12*'1'!M$8</f>
        <v>1617</v>
      </c>
      <c r="L12" s="657">
        <f>F12*'1'!N$8</f>
        <v>1014</v>
      </c>
      <c r="M12" s="658">
        <f>F12*'1'!O$8</f>
        <v>2057</v>
      </c>
      <c r="N12" s="541">
        <f>F12*'1'!R$6</f>
        <v>256936.84210526317</v>
      </c>
      <c r="O12" s="513">
        <f>F12*'1'!S$6</f>
        <v>871327.36842105293</v>
      </c>
      <c r="P12" s="345"/>
      <c r="Q12" s="521">
        <f>'1'!U$2</f>
        <v>2073076.210526316</v>
      </c>
      <c r="R12" s="344"/>
      <c r="S12" s="668">
        <f>F12*'1'!W$8</f>
        <v>40</v>
      </c>
      <c r="T12" s="669">
        <f>F12*'1'!X$8</f>
        <v>0</v>
      </c>
      <c r="U12" s="670">
        <f>F12*'1'!Y$8</f>
        <v>0</v>
      </c>
      <c r="V12" s="671">
        <f>F12*'1'!Z$8</f>
        <v>170</v>
      </c>
      <c r="W12" s="670">
        <f>F12*'1'!AA$8</f>
        <v>140</v>
      </c>
      <c r="X12" s="668">
        <f>F12*'1'!AB$8</f>
        <v>220</v>
      </c>
      <c r="Y12" s="259"/>
      <c r="Z12" s="668">
        <f>F12*'1'!AD$8</f>
        <v>16</v>
      </c>
      <c r="AA12" s="669">
        <f>F12*'1'!AE$8</f>
        <v>0</v>
      </c>
      <c r="AB12" s="670">
        <f>F12*'1'!AF$8</f>
        <v>0</v>
      </c>
      <c r="AC12" s="671">
        <f>F12*'1'!AG$8</f>
        <v>24</v>
      </c>
      <c r="AD12" s="670">
        <f>F12*'1'!AH$8</f>
        <v>32</v>
      </c>
      <c r="AE12" s="668">
        <f>F12*'1'!AI$8</f>
        <v>48</v>
      </c>
      <c r="AF12" s="259"/>
      <c r="AG12" s="676">
        <f>F12*'1'!AK$8</f>
        <v>81</v>
      </c>
      <c r="AH12" s="676">
        <f>F12*'1'!AL$8</f>
        <v>70</v>
      </c>
      <c r="AI12" s="676">
        <f>F12*'1'!AM$8</f>
        <v>0</v>
      </c>
      <c r="AJ12" s="608">
        <f>F12*'1'!AN$6</f>
        <v>4052.6315789473688</v>
      </c>
      <c r="AK12" s="608">
        <f>F12*'1'!AO$6</f>
        <v>0</v>
      </c>
      <c r="AL12" s="608">
        <f>F12*'1'!AP$6</f>
        <v>3473.6842105263163</v>
      </c>
      <c r="AM12" s="608">
        <f>F12*'1'!AQ$6</f>
        <v>0</v>
      </c>
      <c r="AN12" s="608">
        <f>F12*'1'!AR$6</f>
        <v>0</v>
      </c>
      <c r="AO12" s="344"/>
      <c r="AP12" s="294">
        <f>F12*'1'!AT$6</f>
        <v>18123.947368421053</v>
      </c>
      <c r="AQ12" s="344"/>
      <c r="AR12" s="681">
        <f>'1'!AV$2</f>
        <v>111128.36842105264</v>
      </c>
      <c r="AS12" s="344"/>
      <c r="AT12" s="691">
        <f>Q12+AR12</f>
        <v>2184204.5789473685</v>
      </c>
      <c r="AU12" s="344"/>
      <c r="AV12" s="532">
        <f>'1'!AZ$2</f>
        <v>2073076.210526316</v>
      </c>
      <c r="AW12" s="344"/>
      <c r="AX12" s="532">
        <f>'1'!BB$2</f>
        <v>111128.36842105264</v>
      </c>
      <c r="AY12" s="344"/>
      <c r="AZ12" s="532">
        <f>AV12+AX12</f>
        <v>2184204.5789473685</v>
      </c>
    </row>
    <row r="13" spans="2:150" ht="20.100000000000001" customHeight="1" thickTop="1" thickBot="1">
      <c r="B13" s="58">
        <v>2</v>
      </c>
      <c r="C13" s="772" t="s">
        <v>291</v>
      </c>
      <c r="D13" s="767"/>
      <c r="E13" s="773"/>
      <c r="F13" s="59">
        <v>1</v>
      </c>
      <c r="G13" s="656">
        <f>F13*'2'!I$8</f>
        <v>0</v>
      </c>
      <c r="H13" s="501">
        <f>F13*'2'!J$8</f>
        <v>0</v>
      </c>
      <c r="I13" s="502">
        <f>F13*'2'!K$8</f>
        <v>0</v>
      </c>
      <c r="J13" s="503">
        <f>F13*'2'!L$8</f>
        <v>0</v>
      </c>
      <c r="K13" s="504">
        <f>F13*'2'!M$8</f>
        <v>0</v>
      </c>
      <c r="L13" s="657">
        <f>F13*'2'!N$8</f>
        <v>0</v>
      </c>
      <c r="M13" s="658">
        <f>F13*'2'!O$8</f>
        <v>0</v>
      </c>
      <c r="N13" s="541">
        <f>F13*'2'!R$6</f>
        <v>0</v>
      </c>
      <c r="O13" s="513">
        <f>F13*'2'!S$6</f>
        <v>0</v>
      </c>
      <c r="P13" s="345"/>
      <c r="Q13" s="521">
        <f>'2'!U$2</f>
        <v>0</v>
      </c>
      <c r="R13" s="344"/>
      <c r="S13" s="668">
        <f>F13*'2'!W$8</f>
        <v>0</v>
      </c>
      <c r="T13" s="669">
        <f>F13*'2'!X$8</f>
        <v>0</v>
      </c>
      <c r="U13" s="670">
        <f>F13*'2'!Y$8</f>
        <v>0</v>
      </c>
      <c r="V13" s="671">
        <f>F13*'2'!Z$8</f>
        <v>0</v>
      </c>
      <c r="W13" s="670">
        <f>F13*'2'!AA$8</f>
        <v>0</v>
      </c>
      <c r="X13" s="668">
        <f>F13*'2'!AB$8</f>
        <v>0</v>
      </c>
      <c r="Y13" s="259"/>
      <c r="Z13" s="668">
        <f>F13*'2'!AD$8</f>
        <v>0</v>
      </c>
      <c r="AA13" s="669">
        <f>F13*'2'!AE$8</f>
        <v>0</v>
      </c>
      <c r="AB13" s="670">
        <f>F13*'2'!AF$8</f>
        <v>0</v>
      </c>
      <c r="AC13" s="671">
        <f>F13*'2'!AG$8</f>
        <v>0</v>
      </c>
      <c r="AD13" s="670">
        <f>F13*'2'!AH$8</f>
        <v>0</v>
      </c>
      <c r="AE13" s="668">
        <f>F13*'2'!AI$8</f>
        <v>0</v>
      </c>
      <c r="AF13" s="259"/>
      <c r="AG13" s="676">
        <f>F13*'2'!AK$8</f>
        <v>0</v>
      </c>
      <c r="AH13" s="676">
        <f>F13*'2'!AL$8</f>
        <v>0</v>
      </c>
      <c r="AI13" s="676">
        <f>F13*'2'!AM$8</f>
        <v>0</v>
      </c>
      <c r="AJ13" s="608">
        <f>F13*'2'!AN$6</f>
        <v>0</v>
      </c>
      <c r="AK13" s="608">
        <f>F13*'2'!AO$6</f>
        <v>0</v>
      </c>
      <c r="AL13" s="608">
        <f>F13*'2'!AP$6</f>
        <v>0</v>
      </c>
      <c r="AM13" s="608">
        <f>F13*'2'!AQ$6</f>
        <v>0</v>
      </c>
      <c r="AN13" s="608">
        <f>F13*'2'!AR$6</f>
        <v>0</v>
      </c>
      <c r="AO13" s="344"/>
      <c r="AP13" s="294">
        <f>F13*'2'!AT$6</f>
        <v>0</v>
      </c>
      <c r="AQ13" s="344"/>
      <c r="AR13" s="681">
        <f>'2'!AV$2</f>
        <v>0</v>
      </c>
      <c r="AS13" s="344"/>
      <c r="AT13" s="691">
        <f t="shared" ref="AT13:AT31" si="7">Q13+AR13</f>
        <v>0</v>
      </c>
      <c r="AU13" s="344"/>
      <c r="AV13" s="532">
        <f>'2'!AZ$2</f>
        <v>0</v>
      </c>
      <c r="AW13" s="344"/>
      <c r="AX13" s="532">
        <f>'2'!BB$2</f>
        <v>0</v>
      </c>
      <c r="AY13" s="344"/>
      <c r="AZ13" s="532">
        <f t="shared" ref="AZ13:AZ31" si="8">AV13+AX13</f>
        <v>0</v>
      </c>
    </row>
    <row r="14" spans="2:150" ht="20.100000000000001" customHeight="1" thickTop="1" thickBot="1">
      <c r="B14" s="60">
        <v>3</v>
      </c>
      <c r="C14" s="772" t="s">
        <v>290</v>
      </c>
      <c r="D14" s="767"/>
      <c r="E14" s="773"/>
      <c r="F14" s="61">
        <v>1</v>
      </c>
      <c r="G14" s="656">
        <f>F14*'3'!I$8</f>
        <v>0</v>
      </c>
      <c r="H14" s="501">
        <f>F14*'3'!J$8</f>
        <v>0</v>
      </c>
      <c r="I14" s="502">
        <f>F14*'3'!K$8</f>
        <v>0</v>
      </c>
      <c r="J14" s="503">
        <f>F14*'3'!L$8</f>
        <v>0</v>
      </c>
      <c r="K14" s="504">
        <f>F14*'3'!M$8</f>
        <v>0</v>
      </c>
      <c r="L14" s="657">
        <f>F14*'3'!N$8</f>
        <v>0</v>
      </c>
      <c r="M14" s="658">
        <f>F14*'3'!O$8</f>
        <v>0</v>
      </c>
      <c r="N14" s="541">
        <f>F14*'3'!R$6</f>
        <v>0</v>
      </c>
      <c r="O14" s="513">
        <f>F14*'3'!S$6</f>
        <v>0</v>
      </c>
      <c r="P14" s="345"/>
      <c r="Q14" s="521">
        <f>'3'!U$2</f>
        <v>0</v>
      </c>
      <c r="R14" s="344"/>
      <c r="S14" s="668">
        <f>F14*'3'!W$8</f>
        <v>0</v>
      </c>
      <c r="T14" s="669">
        <f>F14*'3'!X$8</f>
        <v>0</v>
      </c>
      <c r="U14" s="670">
        <f>F14*'3'!Y$8</f>
        <v>0</v>
      </c>
      <c r="V14" s="671">
        <f>F14*'3'!Z$8</f>
        <v>0</v>
      </c>
      <c r="W14" s="670">
        <f>F14*'3'!AA$8</f>
        <v>0</v>
      </c>
      <c r="X14" s="668">
        <f>F14*'3'!AB$8</f>
        <v>0</v>
      </c>
      <c r="Y14" s="259"/>
      <c r="Z14" s="668">
        <f>F14*'3'!AD$8</f>
        <v>0</v>
      </c>
      <c r="AA14" s="669">
        <f>F14*'3'!AE$8</f>
        <v>0</v>
      </c>
      <c r="AB14" s="670">
        <f>F14*'3'!AF$8</f>
        <v>0</v>
      </c>
      <c r="AC14" s="671">
        <f>F14*'3'!AG$8</f>
        <v>0</v>
      </c>
      <c r="AD14" s="670">
        <f>F14*'3'!AH$8</f>
        <v>0</v>
      </c>
      <c r="AE14" s="668">
        <f>F14*'3'!AI$8</f>
        <v>0</v>
      </c>
      <c r="AF14" s="259"/>
      <c r="AG14" s="676">
        <f>F14*'3'!AK$8</f>
        <v>0</v>
      </c>
      <c r="AH14" s="676">
        <f>F14*'3'!AL$8</f>
        <v>0</v>
      </c>
      <c r="AI14" s="676">
        <f>F14*'3'!AM$8</f>
        <v>0</v>
      </c>
      <c r="AJ14" s="608">
        <f>F14*'3'!AN$6</f>
        <v>0</v>
      </c>
      <c r="AK14" s="608">
        <f>F14*'3'!AO$6</f>
        <v>0</v>
      </c>
      <c r="AL14" s="608">
        <f>F14*'3'!AP$6</f>
        <v>0</v>
      </c>
      <c r="AM14" s="608">
        <f>F14*'3'!AQ$6</f>
        <v>0</v>
      </c>
      <c r="AN14" s="608">
        <f>F14*'3'!AR$6</f>
        <v>0</v>
      </c>
      <c r="AO14" s="344"/>
      <c r="AP14" s="294">
        <f>F14*'3'!AT$6</f>
        <v>0</v>
      </c>
      <c r="AQ14" s="344"/>
      <c r="AR14" s="681">
        <f>'3'!AV$2</f>
        <v>0</v>
      </c>
      <c r="AS14" s="344"/>
      <c r="AT14" s="691">
        <f t="shared" si="7"/>
        <v>0</v>
      </c>
      <c r="AU14" s="344"/>
      <c r="AV14" s="532">
        <f>'3'!AZ$2</f>
        <v>0</v>
      </c>
      <c r="AW14" s="344"/>
      <c r="AX14" s="532">
        <f>'3'!BB$2</f>
        <v>0</v>
      </c>
      <c r="AY14" s="344"/>
      <c r="AZ14" s="532">
        <f t="shared" si="8"/>
        <v>0</v>
      </c>
    </row>
    <row r="15" spans="2:150" ht="20.100000000000001" customHeight="1" thickTop="1" thickBot="1">
      <c r="B15" s="58">
        <v>4</v>
      </c>
      <c r="C15" s="772" t="s">
        <v>293</v>
      </c>
      <c r="D15" s="767"/>
      <c r="E15" s="773"/>
      <c r="F15" s="59">
        <v>0</v>
      </c>
      <c r="G15" s="656">
        <f>F15*'4'!I$8</f>
        <v>0</v>
      </c>
      <c r="H15" s="501">
        <f>F15*'4'!J$8</f>
        <v>0</v>
      </c>
      <c r="I15" s="502">
        <f>F15*'4'!K$8</f>
        <v>0</v>
      </c>
      <c r="J15" s="503">
        <f>F15*'4'!L$8</f>
        <v>0</v>
      </c>
      <c r="K15" s="504">
        <f>F15*'4'!M$8</f>
        <v>0</v>
      </c>
      <c r="L15" s="657">
        <f>F15*'4'!N$8</f>
        <v>0</v>
      </c>
      <c r="M15" s="658">
        <f>F15*'4'!O$8</f>
        <v>0</v>
      </c>
      <c r="N15" s="541">
        <f>F15*'4'!R$6</f>
        <v>0</v>
      </c>
      <c r="O15" s="513">
        <f>F15*'4'!S$6</f>
        <v>0</v>
      </c>
      <c r="P15" s="345"/>
      <c r="Q15" s="521">
        <f>'4'!U$2</f>
        <v>0</v>
      </c>
      <c r="R15" s="344"/>
      <c r="S15" s="668">
        <f>F15*'4'!W$8</f>
        <v>0</v>
      </c>
      <c r="T15" s="669">
        <f>F15*'4'!X$8</f>
        <v>0</v>
      </c>
      <c r="U15" s="670">
        <f>F15*'4'!Y$8</f>
        <v>0</v>
      </c>
      <c r="V15" s="671">
        <f>F15*'4'!Z$8</f>
        <v>0</v>
      </c>
      <c r="W15" s="670">
        <f>F15*'4'!AA$8</f>
        <v>0</v>
      </c>
      <c r="X15" s="668">
        <f>F15*'4'!AB$8</f>
        <v>0</v>
      </c>
      <c r="Y15" s="259"/>
      <c r="Z15" s="668">
        <f>F15*'4'!AD$8</f>
        <v>0</v>
      </c>
      <c r="AA15" s="669">
        <f>F15*'4'!AE$8</f>
        <v>0</v>
      </c>
      <c r="AB15" s="670">
        <f>F15*'4'!AF$8</f>
        <v>0</v>
      </c>
      <c r="AC15" s="671">
        <f>F15*'4'!AG$8</f>
        <v>0</v>
      </c>
      <c r="AD15" s="670">
        <f>F15*'4'!AH$8</f>
        <v>0</v>
      </c>
      <c r="AE15" s="668">
        <f>F15*'4'!AI$8</f>
        <v>0</v>
      </c>
      <c r="AF15" s="259"/>
      <c r="AG15" s="676">
        <f>F15*'4'!AK$8</f>
        <v>0</v>
      </c>
      <c r="AH15" s="676">
        <f>F15*'4'!AL$8</f>
        <v>0</v>
      </c>
      <c r="AI15" s="676">
        <f>F15*'4'!AM$8</f>
        <v>0</v>
      </c>
      <c r="AJ15" s="608">
        <f>F15*'4'!AN$6</f>
        <v>0</v>
      </c>
      <c r="AK15" s="608">
        <f>F15*'4'!AO$6</f>
        <v>0</v>
      </c>
      <c r="AL15" s="608">
        <f>F15*'4'!AP$6</f>
        <v>0</v>
      </c>
      <c r="AM15" s="608">
        <f>F15*'4'!AQ$6</f>
        <v>0</v>
      </c>
      <c r="AN15" s="608">
        <f>F15*'4'!AR$6</f>
        <v>0</v>
      </c>
      <c r="AO15" s="344"/>
      <c r="AP15" s="294">
        <f>F15*'4'!AT$6</f>
        <v>0</v>
      </c>
      <c r="AQ15" s="344"/>
      <c r="AR15" s="681">
        <f>'4'!AV$2</f>
        <v>0</v>
      </c>
      <c r="AS15" s="344"/>
      <c r="AT15" s="691">
        <f t="shared" si="7"/>
        <v>0</v>
      </c>
      <c r="AU15" s="344"/>
      <c r="AV15" s="532">
        <f>'4'!AZ$2</f>
        <v>0</v>
      </c>
      <c r="AW15" s="344"/>
      <c r="AX15" s="532">
        <f>'4'!BB$2</f>
        <v>0</v>
      </c>
      <c r="AY15" s="344"/>
      <c r="AZ15" s="532">
        <f t="shared" si="8"/>
        <v>0</v>
      </c>
    </row>
    <row r="16" spans="2:150" ht="20.100000000000001" customHeight="1" thickTop="1" thickBot="1">
      <c r="B16" s="58">
        <v>5</v>
      </c>
      <c r="C16" s="772" t="s">
        <v>378</v>
      </c>
      <c r="D16" s="767"/>
      <c r="E16" s="773"/>
      <c r="F16" s="59">
        <v>0</v>
      </c>
      <c r="G16" s="656">
        <f>F16*'5'!I$8</f>
        <v>0</v>
      </c>
      <c r="H16" s="501">
        <f>F16*'5'!J$8</f>
        <v>0</v>
      </c>
      <c r="I16" s="502">
        <f>F16*'5'!K$8</f>
        <v>0</v>
      </c>
      <c r="J16" s="503">
        <f>F16*'5'!L$8</f>
        <v>0</v>
      </c>
      <c r="K16" s="504">
        <f>F16*'5'!M$8</f>
        <v>0</v>
      </c>
      <c r="L16" s="657">
        <f>F16*'5'!N$8</f>
        <v>0</v>
      </c>
      <c r="M16" s="658">
        <f>F16*'5'!O$8</f>
        <v>0</v>
      </c>
      <c r="N16" s="541">
        <f>F16*'5'!R$6</f>
        <v>0</v>
      </c>
      <c r="O16" s="513">
        <f>F16*'5'!S$6</f>
        <v>0</v>
      </c>
      <c r="P16" s="345"/>
      <c r="Q16" s="521">
        <f>'5'!U$2</f>
        <v>0</v>
      </c>
      <c r="R16" s="344"/>
      <c r="S16" s="668">
        <f>F16*'5'!W$8</f>
        <v>0</v>
      </c>
      <c r="T16" s="669">
        <f>F16*'5'!X$8</f>
        <v>0</v>
      </c>
      <c r="U16" s="670">
        <f>F16*'5'!Y$8</f>
        <v>0</v>
      </c>
      <c r="V16" s="671">
        <f>F16*'5'!Z$8</f>
        <v>0</v>
      </c>
      <c r="W16" s="670">
        <f>F16*'5'!AA$8</f>
        <v>0</v>
      </c>
      <c r="X16" s="668">
        <f>F16*'5'!AB$8</f>
        <v>0</v>
      </c>
      <c r="Y16" s="259"/>
      <c r="Z16" s="668">
        <f>F16*'5'!AD$8</f>
        <v>0</v>
      </c>
      <c r="AA16" s="669">
        <f>F16*'5'!AE$8</f>
        <v>0</v>
      </c>
      <c r="AB16" s="670">
        <f>F16*'5'!AF$8</f>
        <v>0</v>
      </c>
      <c r="AC16" s="671">
        <f>F16*'5'!AG$8</f>
        <v>0</v>
      </c>
      <c r="AD16" s="670">
        <f>F16*'5'!AH$8</f>
        <v>0</v>
      </c>
      <c r="AE16" s="668">
        <f>F16*'5'!AI$8</f>
        <v>0</v>
      </c>
      <c r="AF16" s="259"/>
      <c r="AG16" s="676">
        <f>F16*'5'!AK$8</f>
        <v>0</v>
      </c>
      <c r="AH16" s="676">
        <f>F16*'5'!AL$8</f>
        <v>0</v>
      </c>
      <c r="AI16" s="676">
        <f>F16*'5'!AM$8</f>
        <v>0</v>
      </c>
      <c r="AJ16" s="608">
        <f>F16*'5'!AN$6</f>
        <v>0</v>
      </c>
      <c r="AK16" s="608">
        <f>F16*'5'!AO$6</f>
        <v>0</v>
      </c>
      <c r="AL16" s="608">
        <f>F16*'5'!AP$6</f>
        <v>0</v>
      </c>
      <c r="AM16" s="608">
        <f>F16*'5'!AQ$6</f>
        <v>0</v>
      </c>
      <c r="AN16" s="608">
        <f>F16*'5'!AR$6</f>
        <v>0</v>
      </c>
      <c r="AO16" s="344"/>
      <c r="AP16" s="294">
        <f>F16*'5'!AT$6</f>
        <v>0</v>
      </c>
      <c r="AQ16" s="344"/>
      <c r="AR16" s="681">
        <f>'5'!AV$2</f>
        <v>0</v>
      </c>
      <c r="AS16" s="344"/>
      <c r="AT16" s="691">
        <f t="shared" si="7"/>
        <v>0</v>
      </c>
      <c r="AU16" s="344"/>
      <c r="AV16" s="532">
        <f>'5'!AZ$2</f>
        <v>0</v>
      </c>
      <c r="AW16" s="344"/>
      <c r="AX16" s="532">
        <f>'5'!BB$2</f>
        <v>0</v>
      </c>
      <c r="AY16" s="344"/>
      <c r="AZ16" s="532">
        <f t="shared" si="8"/>
        <v>0</v>
      </c>
    </row>
    <row r="17" spans="2:52" ht="20.100000000000001" customHeight="1" thickTop="1" thickBot="1">
      <c r="B17" s="58">
        <v>6</v>
      </c>
      <c r="C17" s="772" t="s">
        <v>379</v>
      </c>
      <c r="D17" s="767"/>
      <c r="E17" s="773"/>
      <c r="F17" s="59">
        <v>0</v>
      </c>
      <c r="G17" s="656">
        <f>F17*'6'!I$8</f>
        <v>0</v>
      </c>
      <c r="H17" s="501">
        <f>F17*'6'!J$8</f>
        <v>0</v>
      </c>
      <c r="I17" s="502">
        <f>F17*'6'!K$8</f>
        <v>0</v>
      </c>
      <c r="J17" s="503">
        <f>F17*'6'!L$8</f>
        <v>0</v>
      </c>
      <c r="K17" s="504">
        <f>F17*'6'!M$8</f>
        <v>0</v>
      </c>
      <c r="L17" s="657">
        <f>F17*'6'!N$8</f>
        <v>0</v>
      </c>
      <c r="M17" s="658">
        <f>F17*'6'!O$8</f>
        <v>0</v>
      </c>
      <c r="N17" s="541">
        <f>F17*'6'!R$6</f>
        <v>0</v>
      </c>
      <c r="O17" s="513">
        <f>F17*'6'!S$6</f>
        <v>0</v>
      </c>
      <c r="P17" s="345"/>
      <c r="Q17" s="521">
        <f>'6'!U$2</f>
        <v>0</v>
      </c>
      <c r="R17" s="344"/>
      <c r="S17" s="668">
        <f>F17*'6'!W$8</f>
        <v>0</v>
      </c>
      <c r="T17" s="669">
        <f>F17*'6'!X$8</f>
        <v>0</v>
      </c>
      <c r="U17" s="670">
        <f>F17*'6'!Y$8</f>
        <v>0</v>
      </c>
      <c r="V17" s="671">
        <f>F17*'6'!Z$8</f>
        <v>0</v>
      </c>
      <c r="W17" s="670">
        <f>F17*'6'!AA$8</f>
        <v>0</v>
      </c>
      <c r="X17" s="668">
        <f>F17*'6'!AB$8</f>
        <v>0</v>
      </c>
      <c r="Y17" s="259"/>
      <c r="Z17" s="668">
        <f>F17*'6'!AD$8</f>
        <v>0</v>
      </c>
      <c r="AA17" s="669">
        <f>F17*'6'!AE$8</f>
        <v>0</v>
      </c>
      <c r="AB17" s="670">
        <f>F17*'6'!AF$8</f>
        <v>0</v>
      </c>
      <c r="AC17" s="671">
        <f>F17*'6'!AG$8</f>
        <v>0</v>
      </c>
      <c r="AD17" s="670">
        <f>F17*'6'!AH$8</f>
        <v>0</v>
      </c>
      <c r="AE17" s="668">
        <f>F17*'6'!AI$8</f>
        <v>0</v>
      </c>
      <c r="AF17" s="259"/>
      <c r="AG17" s="676">
        <f>F17*'6'!AK$8</f>
        <v>0</v>
      </c>
      <c r="AH17" s="676">
        <f>F17*'6'!AL$8</f>
        <v>0</v>
      </c>
      <c r="AI17" s="676">
        <f>F17*'6'!AM$8</f>
        <v>0</v>
      </c>
      <c r="AJ17" s="608">
        <f>F17*'6'!AN$6</f>
        <v>0</v>
      </c>
      <c r="AK17" s="608">
        <f>F17*'6'!AO$6</f>
        <v>0</v>
      </c>
      <c r="AL17" s="608">
        <f>F17*'6'!AP$6</f>
        <v>0</v>
      </c>
      <c r="AM17" s="608">
        <f>F17*'6'!AQ$6</f>
        <v>0</v>
      </c>
      <c r="AN17" s="608">
        <f>F17*'6'!AR$6</f>
        <v>0</v>
      </c>
      <c r="AO17" s="344"/>
      <c r="AP17" s="294">
        <f>F17*'6'!AT$6</f>
        <v>0</v>
      </c>
      <c r="AQ17" s="344"/>
      <c r="AR17" s="681">
        <f>'6'!AV$2</f>
        <v>0</v>
      </c>
      <c r="AS17" s="344"/>
      <c r="AT17" s="691">
        <f t="shared" si="7"/>
        <v>0</v>
      </c>
      <c r="AU17" s="344"/>
      <c r="AV17" s="532">
        <f>'6'!AZ$2</f>
        <v>0</v>
      </c>
      <c r="AW17" s="344"/>
      <c r="AX17" s="532">
        <f>'6'!BB$2</f>
        <v>0</v>
      </c>
      <c r="AY17" s="344"/>
      <c r="AZ17" s="532">
        <f t="shared" si="8"/>
        <v>0</v>
      </c>
    </row>
    <row r="18" spans="2:52" ht="20.100000000000001" customHeight="1" thickTop="1" thickBot="1">
      <c r="B18" s="58">
        <v>7</v>
      </c>
      <c r="C18" s="772" t="s">
        <v>151</v>
      </c>
      <c r="D18" s="767"/>
      <c r="E18" s="773"/>
      <c r="F18" s="59">
        <v>1</v>
      </c>
      <c r="G18" s="656">
        <f>F18*'7'!I$8</f>
        <v>0</v>
      </c>
      <c r="H18" s="501">
        <f>F18*'7'!J$8</f>
        <v>0</v>
      </c>
      <c r="I18" s="502">
        <f>F18*'7'!K$8</f>
        <v>0</v>
      </c>
      <c r="J18" s="503">
        <f>F18*'7'!L$8</f>
        <v>0</v>
      </c>
      <c r="K18" s="504">
        <f>F18*'7'!M$8</f>
        <v>0</v>
      </c>
      <c r="L18" s="657">
        <f>F18*'7'!N$8</f>
        <v>0</v>
      </c>
      <c r="M18" s="658">
        <f>F18*'7'!O$8</f>
        <v>0</v>
      </c>
      <c r="N18" s="541">
        <f>F18*'7'!R$6</f>
        <v>0</v>
      </c>
      <c r="O18" s="513">
        <f>F18*'7'!S$6</f>
        <v>0</v>
      </c>
      <c r="P18" s="345"/>
      <c r="Q18" s="521">
        <f>'7'!U$2</f>
        <v>0</v>
      </c>
      <c r="R18" s="344"/>
      <c r="S18" s="668">
        <f>F18*'7'!W$8</f>
        <v>0</v>
      </c>
      <c r="T18" s="669">
        <f>F18*'7'!X$8</f>
        <v>0</v>
      </c>
      <c r="U18" s="670">
        <f>F18*'7'!Y$8</f>
        <v>0</v>
      </c>
      <c r="V18" s="671">
        <f>F18*'7'!Z$8</f>
        <v>0</v>
      </c>
      <c r="W18" s="670">
        <f>F18*'7'!AA$8</f>
        <v>0</v>
      </c>
      <c r="X18" s="668">
        <f>F18*'7'!AB$8</f>
        <v>0</v>
      </c>
      <c r="Y18" s="259"/>
      <c r="Z18" s="668">
        <f>F18*'7'!AD$8</f>
        <v>0</v>
      </c>
      <c r="AA18" s="669">
        <f>F18*'7'!AE$8</f>
        <v>0</v>
      </c>
      <c r="AB18" s="670">
        <f>F18*'7'!AF$8</f>
        <v>0</v>
      </c>
      <c r="AC18" s="671">
        <f>F18*'7'!AG$8</f>
        <v>0</v>
      </c>
      <c r="AD18" s="670">
        <f>F18*'7'!AH$8</f>
        <v>0</v>
      </c>
      <c r="AE18" s="668">
        <f>F18*'7'!AI$8</f>
        <v>0</v>
      </c>
      <c r="AF18" s="259"/>
      <c r="AG18" s="676">
        <f>F18*'7'!AK$8</f>
        <v>0</v>
      </c>
      <c r="AH18" s="676">
        <f>F18*'7'!AL$8</f>
        <v>0</v>
      </c>
      <c r="AI18" s="676">
        <f>F18*'7'!AM$8</f>
        <v>0</v>
      </c>
      <c r="AJ18" s="608">
        <f>F18*'7'!AN$6</f>
        <v>0</v>
      </c>
      <c r="AK18" s="608">
        <f>F18*'7'!AO$6</f>
        <v>0</v>
      </c>
      <c r="AL18" s="608">
        <f>F18*'7'!AP$6</f>
        <v>0</v>
      </c>
      <c r="AM18" s="608">
        <f>F18*'7'!AQ$6</f>
        <v>0</v>
      </c>
      <c r="AN18" s="608">
        <f>F18*'7'!AR$6</f>
        <v>0</v>
      </c>
      <c r="AO18" s="344"/>
      <c r="AP18" s="294">
        <f>F18*'7'!AT$6</f>
        <v>0</v>
      </c>
      <c r="AQ18" s="344"/>
      <c r="AR18" s="681">
        <f>'7'!AV$2</f>
        <v>0</v>
      </c>
      <c r="AS18" s="344"/>
      <c r="AT18" s="691">
        <f t="shared" si="7"/>
        <v>0</v>
      </c>
      <c r="AU18" s="344"/>
      <c r="AV18" s="532">
        <f>'7'!AZ$2</f>
        <v>0</v>
      </c>
      <c r="AW18" s="344"/>
      <c r="AX18" s="532">
        <f>'7'!BB$2</f>
        <v>0</v>
      </c>
      <c r="AY18" s="344"/>
      <c r="AZ18" s="532">
        <f t="shared" si="8"/>
        <v>0</v>
      </c>
    </row>
    <row r="19" spans="2:52" ht="20.100000000000001" customHeight="1" thickTop="1" thickBot="1">
      <c r="B19" s="58">
        <v>8</v>
      </c>
      <c r="C19" s="772" t="s">
        <v>87</v>
      </c>
      <c r="D19" s="767"/>
      <c r="E19" s="773"/>
      <c r="F19" s="59">
        <v>1</v>
      </c>
      <c r="G19" s="656">
        <f>F19*'8'!I$8</f>
        <v>0</v>
      </c>
      <c r="H19" s="501">
        <f>F19*'8'!J$8</f>
        <v>0</v>
      </c>
      <c r="I19" s="502">
        <f>F19*'8'!K$8</f>
        <v>0</v>
      </c>
      <c r="J19" s="503">
        <f>F19*'8'!L$8</f>
        <v>0</v>
      </c>
      <c r="K19" s="504">
        <f>F19*'8'!M$8</f>
        <v>0</v>
      </c>
      <c r="L19" s="657">
        <f>F19*'8'!N$8</f>
        <v>0</v>
      </c>
      <c r="M19" s="658">
        <f>F19*'8'!O$8</f>
        <v>0</v>
      </c>
      <c r="N19" s="541">
        <f>F19*'8'!R$6</f>
        <v>0</v>
      </c>
      <c r="O19" s="513">
        <f>F19*'8'!S$6</f>
        <v>0</v>
      </c>
      <c r="P19" s="345"/>
      <c r="Q19" s="521">
        <f>'8'!U$2</f>
        <v>0</v>
      </c>
      <c r="R19" s="344"/>
      <c r="S19" s="668">
        <f>F19*'8'!W$8</f>
        <v>0</v>
      </c>
      <c r="T19" s="669">
        <f>F19*'8'!X$8</f>
        <v>0</v>
      </c>
      <c r="U19" s="670">
        <f>F19*'8'!Y$8</f>
        <v>0</v>
      </c>
      <c r="V19" s="671">
        <f>F19*'8'!Z$8</f>
        <v>0</v>
      </c>
      <c r="W19" s="670">
        <f>F19*'8'!AA$8</f>
        <v>0</v>
      </c>
      <c r="X19" s="668">
        <f>F19*'8'!AB$8</f>
        <v>0</v>
      </c>
      <c r="Y19" s="259"/>
      <c r="Z19" s="668">
        <f>F19*'8'!AD$8</f>
        <v>0</v>
      </c>
      <c r="AA19" s="669">
        <f>F19*'8'!AE$8</f>
        <v>0</v>
      </c>
      <c r="AB19" s="670">
        <f>F19*'8'!AF$8</f>
        <v>0</v>
      </c>
      <c r="AC19" s="671">
        <f>F19*'8'!AG$8</f>
        <v>0</v>
      </c>
      <c r="AD19" s="670">
        <f>F19*'8'!AH$8</f>
        <v>0</v>
      </c>
      <c r="AE19" s="668">
        <f>F19*'8'!AI$8</f>
        <v>0</v>
      </c>
      <c r="AF19" s="259"/>
      <c r="AG19" s="676">
        <f>F19*'8'!AK$8</f>
        <v>0</v>
      </c>
      <c r="AH19" s="676">
        <f>F19*'8'!AL$8</f>
        <v>0</v>
      </c>
      <c r="AI19" s="676">
        <f>F19*'8'!AM$8</f>
        <v>0</v>
      </c>
      <c r="AJ19" s="608">
        <f>F19*'8'!AN$6</f>
        <v>0</v>
      </c>
      <c r="AK19" s="608">
        <f>F19*'8'!AO$6</f>
        <v>0</v>
      </c>
      <c r="AL19" s="608">
        <f>F19*'8'!AP$6</f>
        <v>0</v>
      </c>
      <c r="AM19" s="608">
        <f>F19*'8'!AQ$6</f>
        <v>0</v>
      </c>
      <c r="AN19" s="608">
        <f>F19*'8'!AR$6</f>
        <v>0</v>
      </c>
      <c r="AO19" s="344"/>
      <c r="AP19" s="294">
        <f>F19*'8'!AT$6</f>
        <v>0</v>
      </c>
      <c r="AQ19" s="344"/>
      <c r="AR19" s="681">
        <f>'8'!AV$2</f>
        <v>0</v>
      </c>
      <c r="AS19" s="344"/>
      <c r="AT19" s="691">
        <f t="shared" si="7"/>
        <v>0</v>
      </c>
      <c r="AU19" s="344"/>
      <c r="AV19" s="532">
        <f>'8'!AZ$2</f>
        <v>0</v>
      </c>
      <c r="AW19" s="344"/>
      <c r="AX19" s="532">
        <f>'8'!BB$2</f>
        <v>0</v>
      </c>
      <c r="AY19" s="344"/>
      <c r="AZ19" s="532">
        <f t="shared" si="8"/>
        <v>0</v>
      </c>
    </row>
    <row r="20" spans="2:52" ht="20.100000000000001" customHeight="1" thickTop="1" thickBot="1">
      <c r="B20" s="58">
        <v>9</v>
      </c>
      <c r="C20" s="772" t="s">
        <v>88</v>
      </c>
      <c r="D20" s="767"/>
      <c r="E20" s="773"/>
      <c r="F20" s="59">
        <v>1</v>
      </c>
      <c r="G20" s="656">
        <f>F20*'9'!I$8</f>
        <v>0</v>
      </c>
      <c r="H20" s="501">
        <f>F20*'9'!J$8</f>
        <v>0</v>
      </c>
      <c r="I20" s="502">
        <f>F20*'9'!K$8</f>
        <v>0</v>
      </c>
      <c r="J20" s="503">
        <f>F20*'9'!L$8</f>
        <v>0</v>
      </c>
      <c r="K20" s="504">
        <f>F20*'9'!M$8</f>
        <v>0</v>
      </c>
      <c r="L20" s="657">
        <f>F20*'9'!N$8</f>
        <v>0</v>
      </c>
      <c r="M20" s="658">
        <f>F20*'9'!O$8</f>
        <v>0</v>
      </c>
      <c r="N20" s="541">
        <f>F20*'9'!R$6</f>
        <v>0</v>
      </c>
      <c r="O20" s="513">
        <f>F20*'9'!S$6</f>
        <v>0</v>
      </c>
      <c r="P20" s="345"/>
      <c r="Q20" s="521">
        <f>'9'!U$2</f>
        <v>0</v>
      </c>
      <c r="R20" s="344"/>
      <c r="S20" s="668">
        <f>F20*'9'!W$8</f>
        <v>0</v>
      </c>
      <c r="T20" s="669">
        <f>F20*'9'!X$8</f>
        <v>0</v>
      </c>
      <c r="U20" s="670">
        <f>F20*'9'!Y$8</f>
        <v>0</v>
      </c>
      <c r="V20" s="671">
        <f>F20*'9'!Z$8</f>
        <v>0</v>
      </c>
      <c r="W20" s="670">
        <f>F20*'9'!AA$8</f>
        <v>0</v>
      </c>
      <c r="X20" s="668">
        <f>F20*'9'!AB$8</f>
        <v>0</v>
      </c>
      <c r="Y20" s="259"/>
      <c r="Z20" s="668">
        <f>F20*'9'!AD$8</f>
        <v>0</v>
      </c>
      <c r="AA20" s="669">
        <f>F20*'9'!AE$8</f>
        <v>0</v>
      </c>
      <c r="AB20" s="670">
        <f>F20*'9'!AF$8</f>
        <v>0</v>
      </c>
      <c r="AC20" s="671">
        <f>F20*'9'!AG$8</f>
        <v>0</v>
      </c>
      <c r="AD20" s="670">
        <f>F20*'9'!AH$8</f>
        <v>0</v>
      </c>
      <c r="AE20" s="668">
        <f>F20*'9'!AI$8</f>
        <v>0</v>
      </c>
      <c r="AF20" s="259"/>
      <c r="AG20" s="676">
        <f>F20*'9'!AK$8</f>
        <v>0</v>
      </c>
      <c r="AH20" s="676">
        <f>F20*'9'!AL$8</f>
        <v>0</v>
      </c>
      <c r="AI20" s="676">
        <f>F20*'9'!AM$8</f>
        <v>0</v>
      </c>
      <c r="AJ20" s="608">
        <f>F20*'9'!AN$6</f>
        <v>0</v>
      </c>
      <c r="AK20" s="608">
        <f>F20*'9'!AO$6</f>
        <v>0</v>
      </c>
      <c r="AL20" s="608">
        <f>F20*'9'!AP$6</f>
        <v>0</v>
      </c>
      <c r="AM20" s="608">
        <f>F20*'9'!AQ$6</f>
        <v>0</v>
      </c>
      <c r="AN20" s="608">
        <f>F20*'9'!AR$6</f>
        <v>0</v>
      </c>
      <c r="AO20" s="344"/>
      <c r="AP20" s="294">
        <f>F20*'9'!AT$6</f>
        <v>0</v>
      </c>
      <c r="AQ20" s="344"/>
      <c r="AR20" s="681">
        <f>'9'!AV$2</f>
        <v>0</v>
      </c>
      <c r="AS20" s="344"/>
      <c r="AT20" s="691">
        <f t="shared" si="7"/>
        <v>0</v>
      </c>
      <c r="AU20" s="344"/>
      <c r="AV20" s="532">
        <f>'9'!AZ$2</f>
        <v>0</v>
      </c>
      <c r="AW20" s="344"/>
      <c r="AX20" s="532">
        <f>'9'!BB$2</f>
        <v>0</v>
      </c>
      <c r="AY20" s="344"/>
      <c r="AZ20" s="532">
        <f t="shared" si="8"/>
        <v>0</v>
      </c>
    </row>
    <row r="21" spans="2:52" ht="20.100000000000001" customHeight="1" thickTop="1" thickBot="1">
      <c r="B21" s="58">
        <v>10</v>
      </c>
      <c r="C21" s="772" t="s">
        <v>300</v>
      </c>
      <c r="D21" s="767"/>
      <c r="E21" s="773"/>
      <c r="F21" s="59">
        <v>0</v>
      </c>
      <c r="G21" s="656">
        <f>F21*'10'!I$8</f>
        <v>0</v>
      </c>
      <c r="H21" s="501">
        <f>F21*'10'!J$8</f>
        <v>0</v>
      </c>
      <c r="I21" s="502">
        <f>F21*'10'!K$8</f>
        <v>0</v>
      </c>
      <c r="J21" s="503">
        <f>F21*'10'!L$8</f>
        <v>0</v>
      </c>
      <c r="K21" s="504">
        <f>F21*'10'!M$8</f>
        <v>0</v>
      </c>
      <c r="L21" s="657">
        <f>F21*'10'!N$8</f>
        <v>0</v>
      </c>
      <c r="M21" s="658">
        <f>F21*'10'!O$8</f>
        <v>0</v>
      </c>
      <c r="N21" s="541">
        <f>F21*'10'!R$6</f>
        <v>0</v>
      </c>
      <c r="O21" s="513">
        <f>F21*'10'!S$6</f>
        <v>0</v>
      </c>
      <c r="P21" s="345"/>
      <c r="Q21" s="521">
        <f>'10'!U$2</f>
        <v>0</v>
      </c>
      <c r="R21" s="344"/>
      <c r="S21" s="668">
        <f>F21*'10'!W$8</f>
        <v>0</v>
      </c>
      <c r="T21" s="669">
        <f>F21*'10'!X$8</f>
        <v>0</v>
      </c>
      <c r="U21" s="670">
        <f>F21*'10'!Y$8</f>
        <v>0</v>
      </c>
      <c r="V21" s="671">
        <f>F21*'10'!Z$8</f>
        <v>0</v>
      </c>
      <c r="W21" s="670">
        <f>F21*'10'!AA$8</f>
        <v>0</v>
      </c>
      <c r="X21" s="668">
        <f>F21*'10'!AB$8</f>
        <v>0</v>
      </c>
      <c r="Y21" s="259"/>
      <c r="Z21" s="668">
        <f>F21*'10'!AD$8</f>
        <v>0</v>
      </c>
      <c r="AA21" s="669">
        <f>F21*'10'!AE$8</f>
        <v>0</v>
      </c>
      <c r="AB21" s="670">
        <f>F21*'10'!AF$8</f>
        <v>0</v>
      </c>
      <c r="AC21" s="671">
        <f>F21*'10'!AG$8</f>
        <v>0</v>
      </c>
      <c r="AD21" s="670">
        <f>F21*'10'!AH$8</f>
        <v>0</v>
      </c>
      <c r="AE21" s="668">
        <f>F21*'10'!AI$8</f>
        <v>0</v>
      </c>
      <c r="AF21" s="259"/>
      <c r="AG21" s="676">
        <f>F21*'10'!AK$8</f>
        <v>0</v>
      </c>
      <c r="AH21" s="676">
        <f>F21*'10'!AL$8</f>
        <v>0</v>
      </c>
      <c r="AI21" s="676">
        <f>F21*'10'!AM$8</f>
        <v>0</v>
      </c>
      <c r="AJ21" s="608">
        <f>F21*'10'!AN$6</f>
        <v>0</v>
      </c>
      <c r="AK21" s="608">
        <f>F21*'10'!AO$6</f>
        <v>0</v>
      </c>
      <c r="AL21" s="608">
        <f>F21*'10'!AP$6</f>
        <v>0</v>
      </c>
      <c r="AM21" s="608">
        <f>F21*'10'!AQ$6</f>
        <v>0</v>
      </c>
      <c r="AN21" s="608">
        <f>F21*'10'!AR$6</f>
        <v>0</v>
      </c>
      <c r="AO21" s="344"/>
      <c r="AP21" s="294">
        <f>F21*'10'!AT$6</f>
        <v>0</v>
      </c>
      <c r="AQ21" s="344"/>
      <c r="AR21" s="681">
        <f>'10'!AV$2</f>
        <v>0</v>
      </c>
      <c r="AS21" s="344"/>
      <c r="AT21" s="691">
        <f t="shared" si="7"/>
        <v>0</v>
      </c>
      <c r="AU21" s="344"/>
      <c r="AV21" s="532">
        <f>'10'!AZ$2</f>
        <v>0</v>
      </c>
      <c r="AW21" s="344"/>
      <c r="AX21" s="532">
        <f>'10'!BB$2</f>
        <v>0</v>
      </c>
      <c r="AY21" s="344"/>
      <c r="AZ21" s="532">
        <f t="shared" si="8"/>
        <v>0</v>
      </c>
    </row>
    <row r="22" spans="2:52" ht="20.100000000000001" customHeight="1" thickTop="1" thickBot="1">
      <c r="B22" s="58">
        <v>11</v>
      </c>
      <c r="C22" s="772" t="s">
        <v>89</v>
      </c>
      <c r="D22" s="767"/>
      <c r="E22" s="773"/>
      <c r="F22" s="59">
        <v>1</v>
      </c>
      <c r="G22" s="656">
        <f>F22*'11'!I$8</f>
        <v>0</v>
      </c>
      <c r="H22" s="501">
        <f>F22*'11'!J$8</f>
        <v>0</v>
      </c>
      <c r="I22" s="502">
        <f>F22*'11'!K$8</f>
        <v>0</v>
      </c>
      <c r="J22" s="503">
        <f>F22*'11'!L$8</f>
        <v>0</v>
      </c>
      <c r="K22" s="504">
        <f>F22*'11'!M$8</f>
        <v>0</v>
      </c>
      <c r="L22" s="657">
        <f>F22*'11'!N$8</f>
        <v>0</v>
      </c>
      <c r="M22" s="658">
        <f>F22*'11'!O$8</f>
        <v>0</v>
      </c>
      <c r="N22" s="541">
        <f>F22*'11'!R$6</f>
        <v>0</v>
      </c>
      <c r="O22" s="513">
        <f>F22*'11'!S$6</f>
        <v>0</v>
      </c>
      <c r="P22" s="345"/>
      <c r="Q22" s="521">
        <f>'11'!U$2</f>
        <v>0</v>
      </c>
      <c r="R22" s="344"/>
      <c r="S22" s="668">
        <f>F22*'11'!W$8</f>
        <v>0</v>
      </c>
      <c r="T22" s="669">
        <f>F22*'11'!X$8</f>
        <v>0</v>
      </c>
      <c r="U22" s="670">
        <f>F22*'11'!Y$8</f>
        <v>0</v>
      </c>
      <c r="V22" s="671">
        <f>F22*'11'!Z$8</f>
        <v>0</v>
      </c>
      <c r="W22" s="670">
        <f>F22*'11'!AA$8</f>
        <v>0</v>
      </c>
      <c r="X22" s="668">
        <f>F22*'11'!AB$8</f>
        <v>0</v>
      </c>
      <c r="Y22" s="259"/>
      <c r="Z22" s="668">
        <f>F22*'11'!AD$8</f>
        <v>0</v>
      </c>
      <c r="AA22" s="669">
        <f>F22*'11'!AE$8</f>
        <v>0</v>
      </c>
      <c r="AB22" s="670">
        <f>F22*'11'!AF$8</f>
        <v>0</v>
      </c>
      <c r="AC22" s="671">
        <f>F22*'11'!AG$8</f>
        <v>0</v>
      </c>
      <c r="AD22" s="670">
        <f>F22*'11'!AH$8</f>
        <v>0</v>
      </c>
      <c r="AE22" s="668">
        <f>F22*'11'!AI$8</f>
        <v>0</v>
      </c>
      <c r="AF22" s="259"/>
      <c r="AG22" s="676">
        <f>F22*'11'!AK$8</f>
        <v>0</v>
      </c>
      <c r="AH22" s="676">
        <f>F22*'11'!AL$8</f>
        <v>0</v>
      </c>
      <c r="AI22" s="676">
        <f>F22*'11'!AM$8</f>
        <v>0</v>
      </c>
      <c r="AJ22" s="608">
        <f>F22*'11'!AN$6</f>
        <v>0</v>
      </c>
      <c r="AK22" s="608">
        <f>F22*'11'!AO$6</f>
        <v>0</v>
      </c>
      <c r="AL22" s="608">
        <f>F22*'11'!AP$6</f>
        <v>0</v>
      </c>
      <c r="AM22" s="608">
        <f>F22*'11'!AQ$6</f>
        <v>0</v>
      </c>
      <c r="AN22" s="608">
        <f>F22*'11'!AR$6</f>
        <v>0</v>
      </c>
      <c r="AO22" s="344"/>
      <c r="AP22" s="294">
        <f>F22*'11'!AT$6</f>
        <v>0</v>
      </c>
      <c r="AQ22" s="344"/>
      <c r="AR22" s="681">
        <f>'11'!AV$2</f>
        <v>0</v>
      </c>
      <c r="AS22" s="344"/>
      <c r="AT22" s="691">
        <f t="shared" si="7"/>
        <v>0</v>
      </c>
      <c r="AU22" s="344"/>
      <c r="AV22" s="532">
        <f>'11'!AZ$2</f>
        <v>0</v>
      </c>
      <c r="AW22" s="344"/>
      <c r="AX22" s="532">
        <f>'11'!BB$2</f>
        <v>0</v>
      </c>
      <c r="AY22" s="344"/>
      <c r="AZ22" s="532">
        <f t="shared" si="8"/>
        <v>0</v>
      </c>
    </row>
    <row r="23" spans="2:52" ht="20.100000000000001" customHeight="1" thickTop="1" thickBot="1">
      <c r="B23" s="58">
        <v>12</v>
      </c>
      <c r="C23" s="772" t="s">
        <v>90</v>
      </c>
      <c r="D23" s="767"/>
      <c r="E23" s="773"/>
      <c r="F23" s="59">
        <v>1</v>
      </c>
      <c r="G23" s="656">
        <f>F23*'12'!I$8</f>
        <v>0</v>
      </c>
      <c r="H23" s="501">
        <f>F23*'12'!J$8</f>
        <v>0</v>
      </c>
      <c r="I23" s="502">
        <f>F23*'12'!K$8</f>
        <v>0</v>
      </c>
      <c r="J23" s="503">
        <f>F23*'12'!L$8</f>
        <v>0</v>
      </c>
      <c r="K23" s="504">
        <f>F23*'12'!M$8</f>
        <v>0</v>
      </c>
      <c r="L23" s="657">
        <f>F23*'12'!N$8</f>
        <v>0</v>
      </c>
      <c r="M23" s="658">
        <f>F23*'12'!O$8</f>
        <v>0</v>
      </c>
      <c r="N23" s="541">
        <f>F23*'12'!R$6</f>
        <v>0</v>
      </c>
      <c r="O23" s="513">
        <f>F23*'12'!S$6</f>
        <v>0</v>
      </c>
      <c r="P23" s="345"/>
      <c r="Q23" s="521">
        <f>'12'!U$2</f>
        <v>0</v>
      </c>
      <c r="R23" s="344"/>
      <c r="S23" s="668">
        <f>F23*'12'!W$8</f>
        <v>0</v>
      </c>
      <c r="T23" s="669">
        <f>F23*'12'!X$8</f>
        <v>0</v>
      </c>
      <c r="U23" s="670">
        <f>F23*'12'!Y$8</f>
        <v>0</v>
      </c>
      <c r="V23" s="671">
        <f>F23*'12'!Z$8</f>
        <v>0</v>
      </c>
      <c r="W23" s="670">
        <f>F23*'12'!AA$8</f>
        <v>0</v>
      </c>
      <c r="X23" s="668">
        <f>F23*'12'!AB$8</f>
        <v>0</v>
      </c>
      <c r="Y23" s="259"/>
      <c r="Z23" s="668">
        <f>F23*'12'!AD$8</f>
        <v>0</v>
      </c>
      <c r="AA23" s="669">
        <f>F23*'12'!AE$8</f>
        <v>0</v>
      </c>
      <c r="AB23" s="670">
        <f>F23*'12'!AF$8</f>
        <v>0</v>
      </c>
      <c r="AC23" s="671">
        <f>F23*'12'!AG$8</f>
        <v>0</v>
      </c>
      <c r="AD23" s="670">
        <f>F23*'12'!AH$8</f>
        <v>0</v>
      </c>
      <c r="AE23" s="668">
        <f>F23*'12'!AI$8</f>
        <v>0</v>
      </c>
      <c r="AF23" s="259"/>
      <c r="AG23" s="676">
        <f>F23*'12'!AK$8</f>
        <v>0</v>
      </c>
      <c r="AH23" s="676">
        <f>F23*'12'!AL$8</f>
        <v>0</v>
      </c>
      <c r="AI23" s="676">
        <f>F23*'12'!AM$8</f>
        <v>0</v>
      </c>
      <c r="AJ23" s="608">
        <f>F23*'12'!AN$6</f>
        <v>0</v>
      </c>
      <c r="AK23" s="608">
        <f>F23*'12'!AO$6</f>
        <v>0</v>
      </c>
      <c r="AL23" s="608">
        <f>F23*'12'!AP$6</f>
        <v>0</v>
      </c>
      <c r="AM23" s="608">
        <f>F23*'12'!AQ$6</f>
        <v>0</v>
      </c>
      <c r="AN23" s="608">
        <f>F23*'12'!AR$6</f>
        <v>0</v>
      </c>
      <c r="AO23" s="344"/>
      <c r="AP23" s="294">
        <f>F23*'12'!AT$6</f>
        <v>0</v>
      </c>
      <c r="AQ23" s="344"/>
      <c r="AR23" s="681">
        <f>'12'!AV$2</f>
        <v>0</v>
      </c>
      <c r="AS23" s="344"/>
      <c r="AT23" s="691">
        <f t="shared" si="7"/>
        <v>0</v>
      </c>
      <c r="AU23" s="344"/>
      <c r="AV23" s="532">
        <f>'12'!AZ$2</f>
        <v>0</v>
      </c>
      <c r="AW23" s="344"/>
      <c r="AX23" s="532">
        <f>'12'!BB$2</f>
        <v>0</v>
      </c>
      <c r="AY23" s="344"/>
      <c r="AZ23" s="532">
        <f t="shared" si="8"/>
        <v>0</v>
      </c>
    </row>
    <row r="24" spans="2:52" ht="20.100000000000001" customHeight="1" thickTop="1" thickBot="1">
      <c r="B24" s="58">
        <v>13</v>
      </c>
      <c r="C24" s="772" t="s">
        <v>91</v>
      </c>
      <c r="D24" s="767"/>
      <c r="E24" s="773"/>
      <c r="F24" s="59">
        <v>1</v>
      </c>
      <c r="G24" s="656">
        <f>F24*'13'!I$8</f>
        <v>0</v>
      </c>
      <c r="H24" s="501">
        <f>F24*'13'!J$8</f>
        <v>0</v>
      </c>
      <c r="I24" s="502">
        <f>F24*'13'!K$8</f>
        <v>0</v>
      </c>
      <c r="J24" s="503">
        <f>F24*'13'!L$8</f>
        <v>0</v>
      </c>
      <c r="K24" s="504">
        <f>F24*'13'!M$8</f>
        <v>0</v>
      </c>
      <c r="L24" s="657">
        <f>F24*'13'!N$8</f>
        <v>0</v>
      </c>
      <c r="M24" s="658">
        <f>F24*'13'!O$8</f>
        <v>0</v>
      </c>
      <c r="N24" s="541">
        <f>F24*'13'!R$6</f>
        <v>0</v>
      </c>
      <c r="O24" s="513">
        <f>F24*'13'!S$6</f>
        <v>0</v>
      </c>
      <c r="P24" s="345"/>
      <c r="Q24" s="521">
        <f>'13'!U$2</f>
        <v>0</v>
      </c>
      <c r="R24" s="344"/>
      <c r="S24" s="668">
        <f>F24*'13'!W$8</f>
        <v>0</v>
      </c>
      <c r="T24" s="669">
        <f>F24*'13'!X$8</f>
        <v>0</v>
      </c>
      <c r="U24" s="670">
        <f>F24*'13'!Y$8</f>
        <v>0</v>
      </c>
      <c r="V24" s="671">
        <f>F24*'13'!Z$8</f>
        <v>0</v>
      </c>
      <c r="W24" s="670">
        <f>F24*'13'!AA$8</f>
        <v>0</v>
      </c>
      <c r="X24" s="668">
        <f>F24*'13'!AB$8</f>
        <v>0</v>
      </c>
      <c r="Y24" s="259"/>
      <c r="Z24" s="668">
        <f>F24*'13'!AD$8</f>
        <v>0</v>
      </c>
      <c r="AA24" s="669">
        <f>F24*'13'!AE$8</f>
        <v>0</v>
      </c>
      <c r="AB24" s="670">
        <f>F24*'13'!AF$8</f>
        <v>0</v>
      </c>
      <c r="AC24" s="671">
        <f>F24*'13'!AG$8</f>
        <v>0</v>
      </c>
      <c r="AD24" s="670">
        <f>F24*'13'!AH$8</f>
        <v>0</v>
      </c>
      <c r="AE24" s="668">
        <f>F24*'13'!AI$8</f>
        <v>0</v>
      </c>
      <c r="AF24" s="259"/>
      <c r="AG24" s="676">
        <f>F24*'13'!AK$8</f>
        <v>0</v>
      </c>
      <c r="AH24" s="676">
        <f>F24*'13'!AL$8</f>
        <v>0</v>
      </c>
      <c r="AI24" s="676">
        <f>F24*'13'!AM$8</f>
        <v>0</v>
      </c>
      <c r="AJ24" s="608">
        <f>F24*'13'!AN$6</f>
        <v>0</v>
      </c>
      <c r="AK24" s="608">
        <f>F24*'13'!AO$6</f>
        <v>0</v>
      </c>
      <c r="AL24" s="608">
        <f>F24*'13'!AP$6</f>
        <v>0</v>
      </c>
      <c r="AM24" s="608">
        <f>F24*'13'!AQ$6</f>
        <v>0</v>
      </c>
      <c r="AN24" s="608">
        <f>F24*'13'!AR$6</f>
        <v>0</v>
      </c>
      <c r="AO24" s="344"/>
      <c r="AP24" s="294">
        <f>F24*'13'!AT$6</f>
        <v>0</v>
      </c>
      <c r="AQ24" s="344"/>
      <c r="AR24" s="681">
        <f>'13'!AV$2</f>
        <v>0</v>
      </c>
      <c r="AS24" s="344"/>
      <c r="AT24" s="691">
        <f t="shared" si="7"/>
        <v>0</v>
      </c>
      <c r="AU24" s="344"/>
      <c r="AV24" s="532">
        <f>'13'!AZ$2</f>
        <v>0</v>
      </c>
      <c r="AW24" s="344"/>
      <c r="AX24" s="532">
        <f>'13'!BB$2</f>
        <v>0</v>
      </c>
      <c r="AY24" s="344"/>
      <c r="AZ24" s="532">
        <f t="shared" si="8"/>
        <v>0</v>
      </c>
    </row>
    <row r="25" spans="2:52" ht="20.100000000000001" customHeight="1" thickTop="1" thickBot="1">
      <c r="B25" s="58">
        <v>14</v>
      </c>
      <c r="C25" s="772" t="s">
        <v>92</v>
      </c>
      <c r="D25" s="767"/>
      <c r="E25" s="773"/>
      <c r="F25" s="59">
        <v>1</v>
      </c>
      <c r="G25" s="656">
        <f>F25*'14'!I$8</f>
        <v>0</v>
      </c>
      <c r="H25" s="501">
        <f>F25*'14'!J$8</f>
        <v>0</v>
      </c>
      <c r="I25" s="502">
        <f>F25*'14'!K$8</f>
        <v>0</v>
      </c>
      <c r="J25" s="503">
        <f>F25*'14'!L$8</f>
        <v>0</v>
      </c>
      <c r="K25" s="504">
        <f>F25*'14'!M$8</f>
        <v>0</v>
      </c>
      <c r="L25" s="657">
        <f>F25*'14'!N$8</f>
        <v>0</v>
      </c>
      <c r="M25" s="658">
        <f>F25*'14'!O$8</f>
        <v>0</v>
      </c>
      <c r="N25" s="541">
        <f>F25*'14'!R$6</f>
        <v>0</v>
      </c>
      <c r="O25" s="513">
        <f>F25*'14'!S$6</f>
        <v>0</v>
      </c>
      <c r="P25" s="345"/>
      <c r="Q25" s="521">
        <f>'14'!U$2</f>
        <v>0</v>
      </c>
      <c r="R25" s="344"/>
      <c r="S25" s="668">
        <f>F25*'14'!W$8</f>
        <v>0</v>
      </c>
      <c r="T25" s="669">
        <f>F25*'14'!X$8</f>
        <v>0</v>
      </c>
      <c r="U25" s="670">
        <f>F25*'14'!Y$8</f>
        <v>0</v>
      </c>
      <c r="V25" s="671">
        <f>F25*'14'!Z$8</f>
        <v>0</v>
      </c>
      <c r="W25" s="670">
        <f>F25*'14'!AA$8</f>
        <v>0</v>
      </c>
      <c r="X25" s="668">
        <f>F25*'14'!AB$8</f>
        <v>0</v>
      </c>
      <c r="Y25" s="259"/>
      <c r="Z25" s="668">
        <f>F25*'14'!AD$8</f>
        <v>0</v>
      </c>
      <c r="AA25" s="669">
        <f>F25*'14'!AE$8</f>
        <v>0</v>
      </c>
      <c r="AB25" s="670">
        <f>F25*'14'!AF$8</f>
        <v>0</v>
      </c>
      <c r="AC25" s="671">
        <f>F25*'14'!AG$8</f>
        <v>0</v>
      </c>
      <c r="AD25" s="670">
        <f>F25*'14'!AH$8</f>
        <v>0</v>
      </c>
      <c r="AE25" s="668">
        <f>F25*'14'!AI$8</f>
        <v>0</v>
      </c>
      <c r="AF25" s="259"/>
      <c r="AG25" s="676">
        <f>F25*'14'!AK$8</f>
        <v>0</v>
      </c>
      <c r="AH25" s="676">
        <f>F25*'14'!AL$8</f>
        <v>0</v>
      </c>
      <c r="AI25" s="676">
        <f>F25*'14'!AM$8</f>
        <v>0</v>
      </c>
      <c r="AJ25" s="608">
        <f>F25*'14'!AN$6</f>
        <v>0</v>
      </c>
      <c r="AK25" s="608">
        <f>F25*'14'!AO$6</f>
        <v>0</v>
      </c>
      <c r="AL25" s="608">
        <f>F25*'14'!AP$6</f>
        <v>0</v>
      </c>
      <c r="AM25" s="608">
        <f>F25*'14'!AQ$6</f>
        <v>0</v>
      </c>
      <c r="AN25" s="608">
        <f>F25*'14'!AR$6</f>
        <v>0</v>
      </c>
      <c r="AO25" s="344"/>
      <c r="AP25" s="294">
        <f>F25*'14'!AT$6</f>
        <v>0</v>
      </c>
      <c r="AQ25" s="344"/>
      <c r="AR25" s="681">
        <f>'14'!AV$2</f>
        <v>0</v>
      </c>
      <c r="AS25" s="344"/>
      <c r="AT25" s="691">
        <f t="shared" si="7"/>
        <v>0</v>
      </c>
      <c r="AU25" s="344"/>
      <c r="AV25" s="532">
        <f>'14'!AZ$2</f>
        <v>0</v>
      </c>
      <c r="AW25" s="344"/>
      <c r="AX25" s="532">
        <f>'14'!BB$2</f>
        <v>0</v>
      </c>
      <c r="AY25" s="344"/>
      <c r="AZ25" s="532">
        <f t="shared" si="8"/>
        <v>0</v>
      </c>
    </row>
    <row r="26" spans="2:52" ht="20.100000000000001" customHeight="1" thickTop="1" thickBot="1">
      <c r="B26" s="58">
        <v>15</v>
      </c>
      <c r="C26" s="772" t="s">
        <v>93</v>
      </c>
      <c r="D26" s="767"/>
      <c r="E26" s="773"/>
      <c r="F26" s="59">
        <v>1</v>
      </c>
      <c r="G26" s="656">
        <f>F26*'15'!I$8</f>
        <v>0</v>
      </c>
      <c r="H26" s="501">
        <f>F26*'15'!J$8</f>
        <v>0</v>
      </c>
      <c r="I26" s="502">
        <f>F26*'15'!K$8</f>
        <v>0</v>
      </c>
      <c r="J26" s="503">
        <f>F26*'15'!L$8</f>
        <v>0</v>
      </c>
      <c r="K26" s="504">
        <f>F26*'15'!M$8</f>
        <v>0</v>
      </c>
      <c r="L26" s="657">
        <f>F26*'15'!N$8</f>
        <v>0</v>
      </c>
      <c r="M26" s="658">
        <f>F26*'15'!O$8</f>
        <v>0</v>
      </c>
      <c r="N26" s="541">
        <f>F26*'15'!R$6</f>
        <v>0</v>
      </c>
      <c r="O26" s="513">
        <f>F26*'15'!S$6</f>
        <v>0</v>
      </c>
      <c r="P26" s="345"/>
      <c r="Q26" s="521">
        <f>'15'!U$2</f>
        <v>0</v>
      </c>
      <c r="R26" s="344"/>
      <c r="S26" s="668">
        <f>F26*'15'!W$8</f>
        <v>0</v>
      </c>
      <c r="T26" s="669">
        <f>F26*'15'!X$8</f>
        <v>0</v>
      </c>
      <c r="U26" s="670">
        <f>F26*'15'!Y$8</f>
        <v>0</v>
      </c>
      <c r="V26" s="671">
        <f>F26*'15'!Z$8</f>
        <v>0</v>
      </c>
      <c r="W26" s="670">
        <f>F26*'15'!AA$8</f>
        <v>0</v>
      </c>
      <c r="X26" s="668">
        <f>F26*'15'!AB$8</f>
        <v>0</v>
      </c>
      <c r="Y26" s="259"/>
      <c r="Z26" s="668">
        <f>F26*'15'!AD$8</f>
        <v>0</v>
      </c>
      <c r="AA26" s="669">
        <f>F26*'15'!AE$8</f>
        <v>0</v>
      </c>
      <c r="AB26" s="670">
        <f>F26*'15'!AF$8</f>
        <v>0</v>
      </c>
      <c r="AC26" s="671">
        <f>F26*'15'!AG$8</f>
        <v>0</v>
      </c>
      <c r="AD26" s="670">
        <f>F26*'15'!AH$8</f>
        <v>0</v>
      </c>
      <c r="AE26" s="668">
        <f>F26*'15'!AI$8</f>
        <v>0</v>
      </c>
      <c r="AF26" s="259"/>
      <c r="AG26" s="676">
        <f>F26*'15'!AK$8</f>
        <v>0</v>
      </c>
      <c r="AH26" s="676">
        <f>F26*'15'!AL$8</f>
        <v>0</v>
      </c>
      <c r="AI26" s="676">
        <f>F26*'15'!AM$8</f>
        <v>0</v>
      </c>
      <c r="AJ26" s="608">
        <f>F26*'15'!AN$6</f>
        <v>0</v>
      </c>
      <c r="AK26" s="608">
        <f>F26*'15'!AO$6</f>
        <v>0</v>
      </c>
      <c r="AL26" s="608">
        <f>F26*'15'!AP$6</f>
        <v>0</v>
      </c>
      <c r="AM26" s="608">
        <f>F26*'15'!AQ$6</f>
        <v>0</v>
      </c>
      <c r="AN26" s="608">
        <f>F26*'15'!AR$6</f>
        <v>0</v>
      </c>
      <c r="AO26" s="344"/>
      <c r="AP26" s="294">
        <f>F26*'15'!AT$6</f>
        <v>0</v>
      </c>
      <c r="AQ26" s="344"/>
      <c r="AR26" s="681">
        <f>'15'!AV$2</f>
        <v>0</v>
      </c>
      <c r="AS26" s="344"/>
      <c r="AT26" s="691">
        <f t="shared" si="7"/>
        <v>0</v>
      </c>
      <c r="AU26" s="344"/>
      <c r="AV26" s="532">
        <f>'15'!AZ$2</f>
        <v>0</v>
      </c>
      <c r="AW26" s="344"/>
      <c r="AX26" s="532">
        <f>'15'!BB$2</f>
        <v>0</v>
      </c>
      <c r="AY26" s="344"/>
      <c r="AZ26" s="532">
        <f t="shared" si="8"/>
        <v>0</v>
      </c>
    </row>
    <row r="27" spans="2:52" ht="20.100000000000001" customHeight="1" thickTop="1" thickBot="1">
      <c r="B27" s="58">
        <v>16</v>
      </c>
      <c r="C27" s="772" t="s">
        <v>94</v>
      </c>
      <c r="D27" s="767"/>
      <c r="E27" s="773"/>
      <c r="F27" s="59">
        <v>1</v>
      </c>
      <c r="G27" s="656">
        <f>F27*'16'!I$8</f>
        <v>0</v>
      </c>
      <c r="H27" s="501">
        <f>F27*'16'!J$8</f>
        <v>0</v>
      </c>
      <c r="I27" s="502">
        <f>F27*'16'!K$8</f>
        <v>0</v>
      </c>
      <c r="J27" s="503">
        <f>F27*'16'!L$8</f>
        <v>0</v>
      </c>
      <c r="K27" s="504">
        <f>F27*'16'!M$8</f>
        <v>0</v>
      </c>
      <c r="L27" s="657">
        <f>F27*'16'!N$8</f>
        <v>0</v>
      </c>
      <c r="M27" s="658">
        <f>F27*'16'!O$8</f>
        <v>0</v>
      </c>
      <c r="N27" s="541">
        <f>F27*'16'!R$6</f>
        <v>0</v>
      </c>
      <c r="O27" s="513">
        <f>F27*'16'!S$6</f>
        <v>0</v>
      </c>
      <c r="P27" s="345"/>
      <c r="Q27" s="521">
        <f>'16'!U$2</f>
        <v>0</v>
      </c>
      <c r="R27" s="344"/>
      <c r="S27" s="668">
        <f>F27*'16'!W$8</f>
        <v>0</v>
      </c>
      <c r="T27" s="669">
        <f>F27*'16'!X$8</f>
        <v>0</v>
      </c>
      <c r="U27" s="670">
        <f>F27*'16'!Y$8</f>
        <v>0</v>
      </c>
      <c r="V27" s="671">
        <f>F27*'16'!Z$8</f>
        <v>0</v>
      </c>
      <c r="W27" s="670">
        <f>F27*'16'!AA$8</f>
        <v>0</v>
      </c>
      <c r="X27" s="668">
        <f>F27*'16'!AB$8</f>
        <v>0</v>
      </c>
      <c r="Y27" s="259"/>
      <c r="Z27" s="668">
        <f>F27*'16'!AD$8</f>
        <v>0</v>
      </c>
      <c r="AA27" s="669">
        <f>F27*'16'!AE$8</f>
        <v>0</v>
      </c>
      <c r="AB27" s="670">
        <f>F27*'16'!AF$8</f>
        <v>0</v>
      </c>
      <c r="AC27" s="671">
        <f>F27*'16'!AG$8</f>
        <v>0</v>
      </c>
      <c r="AD27" s="670">
        <f>F27*'16'!AH$8</f>
        <v>0</v>
      </c>
      <c r="AE27" s="668">
        <f>F27*'16'!AI$8</f>
        <v>0</v>
      </c>
      <c r="AF27" s="259"/>
      <c r="AG27" s="676">
        <f>F27*'16'!AK$8</f>
        <v>0</v>
      </c>
      <c r="AH27" s="676">
        <f>F27*'16'!AL$8</f>
        <v>0</v>
      </c>
      <c r="AI27" s="676">
        <f>F27*'16'!AM$8</f>
        <v>0</v>
      </c>
      <c r="AJ27" s="608">
        <f>F27*'16'!AN$6</f>
        <v>0</v>
      </c>
      <c r="AK27" s="608">
        <f>F27*'16'!AO$6</f>
        <v>0</v>
      </c>
      <c r="AL27" s="608">
        <f>F27*'16'!AP$6</f>
        <v>0</v>
      </c>
      <c r="AM27" s="608">
        <f>F27*'16'!AQ$6</f>
        <v>0</v>
      </c>
      <c r="AN27" s="608">
        <f>F27*'16'!AR$6</f>
        <v>0</v>
      </c>
      <c r="AO27" s="344"/>
      <c r="AP27" s="294">
        <f>F27*'16'!AT$6</f>
        <v>0</v>
      </c>
      <c r="AQ27" s="344"/>
      <c r="AR27" s="681">
        <f>'16'!AV$2</f>
        <v>0</v>
      </c>
      <c r="AS27" s="344"/>
      <c r="AT27" s="691">
        <f t="shared" si="7"/>
        <v>0</v>
      </c>
      <c r="AU27" s="344"/>
      <c r="AV27" s="532">
        <f>'16'!AZ$2</f>
        <v>0</v>
      </c>
      <c r="AW27" s="344"/>
      <c r="AX27" s="532">
        <f>'16'!BB$2</f>
        <v>0</v>
      </c>
      <c r="AY27" s="344"/>
      <c r="AZ27" s="532">
        <f t="shared" si="8"/>
        <v>0</v>
      </c>
    </row>
    <row r="28" spans="2:52" ht="20.100000000000001" customHeight="1" thickTop="1" thickBot="1">
      <c r="B28" s="58">
        <v>17</v>
      </c>
      <c r="C28" s="772" t="s">
        <v>95</v>
      </c>
      <c r="D28" s="767"/>
      <c r="E28" s="773"/>
      <c r="F28" s="59">
        <v>1</v>
      </c>
      <c r="G28" s="656">
        <f>F28*'17'!I$8</f>
        <v>0</v>
      </c>
      <c r="H28" s="501">
        <f>F28*'17'!J$8</f>
        <v>0</v>
      </c>
      <c r="I28" s="502">
        <f>F28*'17'!K$8</f>
        <v>0</v>
      </c>
      <c r="J28" s="503">
        <f>F28*'17'!L$8</f>
        <v>0</v>
      </c>
      <c r="K28" s="504">
        <f>F28*'17'!M$8</f>
        <v>0</v>
      </c>
      <c r="L28" s="657">
        <f>F28*'17'!N$8</f>
        <v>0</v>
      </c>
      <c r="M28" s="658">
        <f>F28*'17'!O$8</f>
        <v>0</v>
      </c>
      <c r="N28" s="541">
        <f>F28*'17'!R$6</f>
        <v>0</v>
      </c>
      <c r="O28" s="513">
        <f>F28*'17'!S$6</f>
        <v>0</v>
      </c>
      <c r="P28" s="345"/>
      <c r="Q28" s="521">
        <f>'17'!U$2</f>
        <v>0</v>
      </c>
      <c r="R28" s="344"/>
      <c r="S28" s="668">
        <f>F28*'17'!W$8</f>
        <v>0</v>
      </c>
      <c r="T28" s="669">
        <f>F28*'17'!X$8</f>
        <v>0</v>
      </c>
      <c r="U28" s="670">
        <f>F28*'17'!Y$8</f>
        <v>0</v>
      </c>
      <c r="V28" s="671">
        <f>F28*'17'!Z$8</f>
        <v>0</v>
      </c>
      <c r="W28" s="670">
        <f>F28*'17'!AA$8</f>
        <v>0</v>
      </c>
      <c r="X28" s="668">
        <f>F28*'17'!AB$8</f>
        <v>0</v>
      </c>
      <c r="Y28" s="259"/>
      <c r="Z28" s="668">
        <f>F28*'17'!AD$8</f>
        <v>0</v>
      </c>
      <c r="AA28" s="669">
        <f>F28*'17'!AE$8</f>
        <v>0</v>
      </c>
      <c r="AB28" s="670">
        <f>F28*'17'!AF$8</f>
        <v>0</v>
      </c>
      <c r="AC28" s="671">
        <f>F28*'17'!AG$8</f>
        <v>0</v>
      </c>
      <c r="AD28" s="670">
        <f>F28*'17'!AH$8</f>
        <v>0</v>
      </c>
      <c r="AE28" s="668">
        <f>F28*'17'!AI$8</f>
        <v>0</v>
      </c>
      <c r="AF28" s="259"/>
      <c r="AG28" s="676">
        <f>F28*'17'!AK$8</f>
        <v>0</v>
      </c>
      <c r="AH28" s="676">
        <f>F28*'17'!AL$8</f>
        <v>0</v>
      </c>
      <c r="AI28" s="676">
        <f>F28*'17'!AM$8</f>
        <v>0</v>
      </c>
      <c r="AJ28" s="608">
        <f>F28*'17'!AN$6</f>
        <v>0</v>
      </c>
      <c r="AK28" s="608">
        <f>F28*'17'!AO$6</f>
        <v>0</v>
      </c>
      <c r="AL28" s="608">
        <f>F28*'17'!AP$6</f>
        <v>0</v>
      </c>
      <c r="AM28" s="608">
        <f>F28*'17'!AQ$6</f>
        <v>0</v>
      </c>
      <c r="AN28" s="608">
        <f>F28*'17'!AR$6</f>
        <v>0</v>
      </c>
      <c r="AO28" s="344"/>
      <c r="AP28" s="294">
        <f>F28*'17'!AT$6</f>
        <v>0</v>
      </c>
      <c r="AQ28" s="344"/>
      <c r="AR28" s="681">
        <f>'17'!AV$2</f>
        <v>0</v>
      </c>
      <c r="AS28" s="344"/>
      <c r="AT28" s="691">
        <f t="shared" si="7"/>
        <v>0</v>
      </c>
      <c r="AU28" s="344"/>
      <c r="AV28" s="532">
        <f>'17'!AZ$2</f>
        <v>0</v>
      </c>
      <c r="AW28" s="344"/>
      <c r="AX28" s="532">
        <f>'17'!BB$2</f>
        <v>0</v>
      </c>
      <c r="AY28" s="344"/>
      <c r="AZ28" s="532">
        <f t="shared" si="8"/>
        <v>0</v>
      </c>
    </row>
    <row r="29" spans="2:52" ht="20.100000000000001" customHeight="1" thickTop="1" thickBot="1">
      <c r="B29" s="58">
        <v>18</v>
      </c>
      <c r="C29" s="772" t="s">
        <v>96</v>
      </c>
      <c r="D29" s="767"/>
      <c r="E29" s="773"/>
      <c r="F29" s="59">
        <v>1</v>
      </c>
      <c r="G29" s="656">
        <f>F29*'18'!I$8</f>
        <v>0</v>
      </c>
      <c r="H29" s="501">
        <f>F29*'18'!J$8</f>
        <v>0</v>
      </c>
      <c r="I29" s="502">
        <f>F29*'18'!K$8</f>
        <v>0</v>
      </c>
      <c r="J29" s="503">
        <f>F29*'18'!L$8</f>
        <v>0</v>
      </c>
      <c r="K29" s="504">
        <f>F29*'18'!M$8</f>
        <v>0</v>
      </c>
      <c r="L29" s="657">
        <f>F29*'18'!N$8</f>
        <v>0</v>
      </c>
      <c r="M29" s="658">
        <f>F29*'18'!O$8</f>
        <v>0</v>
      </c>
      <c r="N29" s="541">
        <f>F29*'18'!R$6</f>
        <v>0</v>
      </c>
      <c r="O29" s="513">
        <f>F29*'18'!S$6</f>
        <v>0</v>
      </c>
      <c r="P29" s="345"/>
      <c r="Q29" s="521">
        <f>'18'!U$2</f>
        <v>0</v>
      </c>
      <c r="R29" s="344"/>
      <c r="S29" s="668">
        <f>F29*'18'!W$8</f>
        <v>0</v>
      </c>
      <c r="T29" s="669">
        <f>F29*'18'!X$8</f>
        <v>0</v>
      </c>
      <c r="U29" s="670">
        <f>F29*'18'!Y$8</f>
        <v>0</v>
      </c>
      <c r="V29" s="671">
        <f>F29*'18'!Z$8</f>
        <v>0</v>
      </c>
      <c r="W29" s="670">
        <f>F29*'18'!AA$8</f>
        <v>0</v>
      </c>
      <c r="X29" s="668">
        <f>F29*'18'!AB$8</f>
        <v>0</v>
      </c>
      <c r="Y29" s="259"/>
      <c r="Z29" s="668">
        <f>F29*'18'!AD$8</f>
        <v>0</v>
      </c>
      <c r="AA29" s="669">
        <f>F29*'18'!AE$8</f>
        <v>0</v>
      </c>
      <c r="AB29" s="670">
        <f>F29*'18'!AF$8</f>
        <v>0</v>
      </c>
      <c r="AC29" s="671">
        <f>F29*'18'!AG$8</f>
        <v>0</v>
      </c>
      <c r="AD29" s="670">
        <f>F29*'18'!AH$8</f>
        <v>0</v>
      </c>
      <c r="AE29" s="668">
        <f>F29*'18'!AI$8</f>
        <v>0</v>
      </c>
      <c r="AF29" s="259"/>
      <c r="AG29" s="676">
        <f>F29*'18'!AK$8</f>
        <v>0</v>
      </c>
      <c r="AH29" s="676">
        <f>F29*'18'!AL$8</f>
        <v>0</v>
      </c>
      <c r="AI29" s="676">
        <f>F29*'18'!AM$8</f>
        <v>0</v>
      </c>
      <c r="AJ29" s="608">
        <f>F29*'18'!AN$6</f>
        <v>0</v>
      </c>
      <c r="AK29" s="608">
        <f>F29*'18'!AO$6</f>
        <v>0</v>
      </c>
      <c r="AL29" s="608">
        <f>F29*'18'!AP$6</f>
        <v>0</v>
      </c>
      <c r="AM29" s="608">
        <f>F29*'18'!AQ$6</f>
        <v>0</v>
      </c>
      <c r="AN29" s="608">
        <f>F29*'18'!AR$6</f>
        <v>0</v>
      </c>
      <c r="AO29" s="344"/>
      <c r="AP29" s="294">
        <f>F29*'18'!AT$6</f>
        <v>0</v>
      </c>
      <c r="AQ29" s="344"/>
      <c r="AR29" s="681">
        <f>'18'!AV$2</f>
        <v>0</v>
      </c>
      <c r="AS29" s="344"/>
      <c r="AT29" s="691">
        <f t="shared" si="7"/>
        <v>0</v>
      </c>
      <c r="AU29" s="344"/>
      <c r="AV29" s="532">
        <f>'18'!AZ$2</f>
        <v>0</v>
      </c>
      <c r="AW29" s="344"/>
      <c r="AX29" s="532">
        <f>'18'!BB$2</f>
        <v>0</v>
      </c>
      <c r="AY29" s="344"/>
      <c r="AZ29" s="532">
        <f t="shared" si="8"/>
        <v>0</v>
      </c>
    </row>
    <row r="30" spans="2:52" ht="20.100000000000001" customHeight="1" thickTop="1" thickBot="1">
      <c r="B30" s="58">
        <v>19</v>
      </c>
      <c r="C30" s="772" t="s">
        <v>97</v>
      </c>
      <c r="D30" s="767"/>
      <c r="E30" s="773"/>
      <c r="F30" s="59">
        <v>1</v>
      </c>
      <c r="G30" s="656">
        <f>F30*'19'!I$8</f>
        <v>0</v>
      </c>
      <c r="H30" s="501">
        <f>F30*'19'!J$8</f>
        <v>0</v>
      </c>
      <c r="I30" s="502">
        <f>F30*'19'!K$8</f>
        <v>0</v>
      </c>
      <c r="J30" s="503">
        <f>F30*'19'!L$8</f>
        <v>0</v>
      </c>
      <c r="K30" s="504">
        <f>F30*'19'!M$8</f>
        <v>0</v>
      </c>
      <c r="L30" s="657">
        <f>F30*'19'!N$8</f>
        <v>0</v>
      </c>
      <c r="M30" s="658">
        <f>F30*'19'!O$8</f>
        <v>0</v>
      </c>
      <c r="N30" s="541">
        <f>F30*'19'!R$6</f>
        <v>0</v>
      </c>
      <c r="O30" s="513">
        <f>F30*'19'!S$6</f>
        <v>0</v>
      </c>
      <c r="P30" s="345"/>
      <c r="Q30" s="521">
        <f>'19'!U$2</f>
        <v>0</v>
      </c>
      <c r="R30" s="344"/>
      <c r="S30" s="668">
        <f>F30*'19'!W$8</f>
        <v>0</v>
      </c>
      <c r="T30" s="669">
        <f>F30*'19'!X$8</f>
        <v>0</v>
      </c>
      <c r="U30" s="670">
        <f>F30*'19'!Y$8</f>
        <v>0</v>
      </c>
      <c r="V30" s="671">
        <f>F30*'19'!Z$8</f>
        <v>0</v>
      </c>
      <c r="W30" s="670">
        <f>F30*'19'!AA$8</f>
        <v>0</v>
      </c>
      <c r="X30" s="668">
        <f>F30*'19'!AB$8</f>
        <v>0</v>
      </c>
      <c r="Y30" s="259"/>
      <c r="Z30" s="668">
        <f>F30*'19'!AD$8</f>
        <v>0</v>
      </c>
      <c r="AA30" s="669">
        <f>F30*'19'!AE$8</f>
        <v>0</v>
      </c>
      <c r="AB30" s="670">
        <f>F30*'19'!AF$8</f>
        <v>0</v>
      </c>
      <c r="AC30" s="671">
        <f>F30*'19'!AG$8</f>
        <v>0</v>
      </c>
      <c r="AD30" s="670">
        <f>F30*'19'!AH$8</f>
        <v>0</v>
      </c>
      <c r="AE30" s="668">
        <f>F30*'19'!AI$8</f>
        <v>0</v>
      </c>
      <c r="AF30" s="259"/>
      <c r="AG30" s="676">
        <f>F30*'19'!AK$8</f>
        <v>0</v>
      </c>
      <c r="AH30" s="676">
        <f>F30*'19'!AL$8</f>
        <v>0</v>
      </c>
      <c r="AI30" s="676">
        <f>F30*'19'!AM$8</f>
        <v>0</v>
      </c>
      <c r="AJ30" s="608">
        <f>F30*'19'!AN$6</f>
        <v>0</v>
      </c>
      <c r="AK30" s="608">
        <f>F30*'19'!AO$6</f>
        <v>0</v>
      </c>
      <c r="AL30" s="608">
        <f>F30*'19'!AP$6</f>
        <v>0</v>
      </c>
      <c r="AM30" s="608">
        <f>F30*'19'!AQ$6</f>
        <v>0</v>
      </c>
      <c r="AN30" s="608">
        <f>F30*'19'!AR$6</f>
        <v>0</v>
      </c>
      <c r="AO30" s="344"/>
      <c r="AP30" s="294">
        <f>F30*'19'!AT$6</f>
        <v>0</v>
      </c>
      <c r="AQ30" s="344"/>
      <c r="AR30" s="681">
        <f>'19'!AV$2</f>
        <v>0</v>
      </c>
      <c r="AS30" s="344"/>
      <c r="AT30" s="691">
        <f t="shared" si="7"/>
        <v>0</v>
      </c>
      <c r="AU30" s="344"/>
      <c r="AV30" s="532">
        <f>'19'!AZ$2</f>
        <v>0</v>
      </c>
      <c r="AW30" s="344"/>
      <c r="AX30" s="532">
        <f>'19'!BB$2</f>
        <v>0</v>
      </c>
      <c r="AY30" s="344"/>
      <c r="AZ30" s="532">
        <f t="shared" si="8"/>
        <v>0</v>
      </c>
    </row>
    <row r="31" spans="2:52" ht="20.100000000000001" customHeight="1" thickTop="1" thickBot="1">
      <c r="B31" s="58">
        <v>20</v>
      </c>
      <c r="C31" s="772" t="s">
        <v>98</v>
      </c>
      <c r="D31" s="767"/>
      <c r="E31" s="773"/>
      <c r="F31" s="59">
        <v>1</v>
      </c>
      <c r="G31" s="656">
        <f>F31*'20'!I$8</f>
        <v>0</v>
      </c>
      <c r="H31" s="501">
        <f>F31*'20'!J$8</f>
        <v>0</v>
      </c>
      <c r="I31" s="502">
        <f>F31*'20'!K$8</f>
        <v>0</v>
      </c>
      <c r="J31" s="503">
        <f>F31*'20'!L$8</f>
        <v>0</v>
      </c>
      <c r="K31" s="504">
        <f>F31*'20'!M$8</f>
        <v>0</v>
      </c>
      <c r="L31" s="657">
        <f>F31*'20'!N$8</f>
        <v>0</v>
      </c>
      <c r="M31" s="658">
        <f>F31*'20'!O$8</f>
        <v>0</v>
      </c>
      <c r="N31" s="541">
        <f>F31*'20'!R$6</f>
        <v>0</v>
      </c>
      <c r="O31" s="513">
        <f>F31*'20'!S$6</f>
        <v>0</v>
      </c>
      <c r="P31" s="345"/>
      <c r="Q31" s="521">
        <f>'20'!U$2</f>
        <v>0</v>
      </c>
      <c r="R31" s="344"/>
      <c r="S31" s="668">
        <f>F31*'20'!W$8</f>
        <v>0</v>
      </c>
      <c r="T31" s="669">
        <f>F31*'20'!X$8</f>
        <v>0</v>
      </c>
      <c r="U31" s="670">
        <f>F31*'20'!Y$8</f>
        <v>0</v>
      </c>
      <c r="V31" s="671">
        <f>F31*'20'!Z$8</f>
        <v>0</v>
      </c>
      <c r="W31" s="670">
        <f>F31*'20'!AA$8</f>
        <v>0</v>
      </c>
      <c r="X31" s="668">
        <f>F31*'20'!AB$8</f>
        <v>0</v>
      </c>
      <c r="Y31" s="259"/>
      <c r="Z31" s="668">
        <f>F31*'20'!AD$8</f>
        <v>0</v>
      </c>
      <c r="AA31" s="669">
        <f>F31*'20'!AE$8</f>
        <v>0</v>
      </c>
      <c r="AB31" s="670">
        <f>F31*'20'!AF$8</f>
        <v>0</v>
      </c>
      <c r="AC31" s="671">
        <f>F31*'20'!AG$8</f>
        <v>0</v>
      </c>
      <c r="AD31" s="670">
        <f>F31*'20'!AH$8</f>
        <v>0</v>
      </c>
      <c r="AE31" s="668">
        <f>F31*'20'!AI$8</f>
        <v>0</v>
      </c>
      <c r="AF31" s="259"/>
      <c r="AG31" s="676">
        <f>F31*'20'!AK$8</f>
        <v>0</v>
      </c>
      <c r="AH31" s="676">
        <f>F31*'20'!AL$8</f>
        <v>0</v>
      </c>
      <c r="AI31" s="676">
        <f>F31*'20'!AM$8</f>
        <v>0</v>
      </c>
      <c r="AJ31" s="608">
        <f>F31*'20'!AN$6</f>
        <v>0</v>
      </c>
      <c r="AK31" s="608">
        <f>F31*'20'!AO$6</f>
        <v>0</v>
      </c>
      <c r="AL31" s="608">
        <f>F31*'20'!AP$6</f>
        <v>0</v>
      </c>
      <c r="AM31" s="608">
        <f>F31*'20'!AQ$6</f>
        <v>0</v>
      </c>
      <c r="AN31" s="608">
        <f>F31*'20'!AR$6</f>
        <v>0</v>
      </c>
      <c r="AO31" s="344"/>
      <c r="AP31" s="294">
        <f>F31*'20'!AT$6</f>
        <v>0</v>
      </c>
      <c r="AQ31" s="344"/>
      <c r="AR31" s="681">
        <f>'20'!AV$2</f>
        <v>0</v>
      </c>
      <c r="AS31" s="344"/>
      <c r="AT31" s="691">
        <f t="shared" si="7"/>
        <v>0</v>
      </c>
      <c r="AU31" s="344"/>
      <c r="AV31" s="532">
        <f>'20'!AZ$2</f>
        <v>0</v>
      </c>
      <c r="AW31" s="344"/>
      <c r="AX31" s="532">
        <f>'20'!BB$2</f>
        <v>0</v>
      </c>
      <c r="AY31" s="344"/>
      <c r="AZ31" s="532">
        <f t="shared" si="8"/>
        <v>0</v>
      </c>
    </row>
    <row r="32" spans="2:52" ht="3.95" customHeight="1" thickTop="1" thickBot="1">
      <c r="B32" s="533"/>
      <c r="C32" s="782"/>
      <c r="D32" s="782"/>
      <c r="E32" s="782"/>
      <c r="F32" s="543"/>
      <c r="G32" s="542"/>
      <c r="H32" s="505"/>
      <c r="I32" s="505"/>
      <c r="J32" s="505"/>
      <c r="K32" s="506"/>
      <c r="L32" s="500"/>
      <c r="M32" s="500"/>
      <c r="N32" s="512"/>
      <c r="O32" s="512"/>
      <c r="P32" s="134"/>
      <c r="Q32" s="544"/>
      <c r="R32" s="344"/>
      <c r="S32" s="177"/>
      <c r="T32" s="177"/>
      <c r="U32" s="177"/>
      <c r="V32" s="103"/>
      <c r="W32" s="103"/>
      <c r="X32" s="103"/>
      <c r="Y32" s="344"/>
      <c r="Z32" s="103"/>
      <c r="AA32" s="103"/>
      <c r="AB32" s="103"/>
      <c r="AC32" s="103"/>
      <c r="AD32" s="103"/>
      <c r="AE32" s="103"/>
      <c r="AF32" s="344"/>
      <c r="AG32" s="609"/>
      <c r="AH32" s="609"/>
      <c r="AI32" s="609"/>
      <c r="AJ32" s="609"/>
      <c r="AK32" s="609"/>
      <c r="AL32" s="609"/>
      <c r="AM32" s="609"/>
      <c r="AN32" s="609"/>
      <c r="AO32" s="344"/>
      <c r="AP32" s="103"/>
      <c r="AQ32" s="344"/>
      <c r="AR32" s="527"/>
      <c r="AS32" s="344"/>
      <c r="AT32" s="527"/>
      <c r="AU32" s="344"/>
      <c r="AV32" s="103"/>
      <c r="AW32" s="344"/>
      <c r="AY32" s="344"/>
      <c r="AZ32" s="53"/>
    </row>
    <row r="33" spans="2:150" s="62" customFormat="1" ht="20.100000000000001" customHeight="1" thickBot="1">
      <c r="B33" s="694"/>
      <c r="C33" s="694"/>
      <c r="D33" s="534"/>
      <c r="E33" s="534"/>
      <c r="F33" s="535" t="s">
        <v>245</v>
      </c>
      <c r="G33" s="659">
        <f t="shared" ref="G33:O33" si="9">SUM(G12:G31)</f>
        <v>0</v>
      </c>
      <c r="H33" s="507">
        <f t="shared" si="9"/>
        <v>2246</v>
      </c>
      <c r="I33" s="508">
        <f t="shared" si="9"/>
        <v>696</v>
      </c>
      <c r="J33" s="509">
        <f t="shared" si="9"/>
        <v>1007</v>
      </c>
      <c r="K33" s="509">
        <f t="shared" si="9"/>
        <v>1617</v>
      </c>
      <c r="L33" s="508">
        <f t="shared" si="9"/>
        <v>1014</v>
      </c>
      <c r="M33" s="660">
        <f t="shared" si="9"/>
        <v>2057</v>
      </c>
      <c r="N33" s="514">
        <f t="shared" si="9"/>
        <v>256936.84210526317</v>
      </c>
      <c r="O33" s="537">
        <f t="shared" si="9"/>
        <v>871327.36842105293</v>
      </c>
      <c r="P33" s="64"/>
      <c r="Q33" s="522">
        <f>SUM(Q12:Q31)</f>
        <v>2073076.210526316</v>
      </c>
      <c r="R33" s="266" t="s">
        <v>230</v>
      </c>
      <c r="S33" s="672">
        <f>SUM(S12:S31)</f>
        <v>40</v>
      </c>
      <c r="T33" s="673">
        <f t="shared" ref="T33:X33" si="10">SUM(T12:T31)</f>
        <v>0</v>
      </c>
      <c r="U33" s="674">
        <f t="shared" si="10"/>
        <v>0</v>
      </c>
      <c r="V33" s="675">
        <f t="shared" si="10"/>
        <v>170</v>
      </c>
      <c r="W33" s="674">
        <f t="shared" si="10"/>
        <v>140</v>
      </c>
      <c r="X33" s="672">
        <f t="shared" si="10"/>
        <v>220</v>
      </c>
      <c r="Y33" s="704"/>
      <c r="Z33" s="610">
        <f>SUM(Z12:Z31)</f>
        <v>16</v>
      </c>
      <c r="AA33" s="611">
        <f t="shared" ref="AA33:AE33" si="11">SUM(AA12:AA31)</f>
        <v>0</v>
      </c>
      <c r="AB33" s="612">
        <f t="shared" si="11"/>
        <v>0</v>
      </c>
      <c r="AC33" s="613">
        <f t="shared" si="11"/>
        <v>24</v>
      </c>
      <c r="AD33" s="612">
        <f t="shared" si="11"/>
        <v>32</v>
      </c>
      <c r="AE33" s="610">
        <f t="shared" si="11"/>
        <v>48</v>
      </c>
      <c r="AF33" s="704"/>
      <c r="AG33" s="677">
        <f>SUM(AG12:AG31)</f>
        <v>81</v>
      </c>
      <c r="AH33" s="677">
        <f>SUM(AH12:AH31)</f>
        <v>70</v>
      </c>
      <c r="AI33" s="677">
        <f>SUM(AI12:AI31)</f>
        <v>0</v>
      </c>
      <c r="AJ33" s="614">
        <f>AJ6</f>
        <v>4052.6315789473688</v>
      </c>
      <c r="AK33" s="614">
        <f>AK6</f>
        <v>0</v>
      </c>
      <c r="AL33" s="614">
        <f>AL6</f>
        <v>3473.6842105263163</v>
      </c>
      <c r="AM33" s="614">
        <f>AM6</f>
        <v>0</v>
      </c>
      <c r="AN33" s="614">
        <f>AN6</f>
        <v>0</v>
      </c>
      <c r="AO33" s="704"/>
      <c r="AP33" s="536">
        <f>AP6</f>
        <v>18123.947368421053</v>
      </c>
      <c r="AQ33" s="704"/>
      <c r="AR33" s="488">
        <f>SUM(AR12:AR31)</f>
        <v>111128.36842105264</v>
      </c>
      <c r="AS33" s="266" t="s">
        <v>231</v>
      </c>
      <c r="AT33" s="682">
        <f>SUM(AT12:AT31)</f>
        <v>2184204.5789473685</v>
      </c>
      <c r="AU33" s="704"/>
      <c r="AV33" s="489">
        <f t="shared" ref="AV33" si="12">SUM(AV12:AV32)</f>
        <v>2073076.210526316</v>
      </c>
      <c r="AW33" s="266" t="s">
        <v>230</v>
      </c>
      <c r="AX33" s="489">
        <f>SUM(AX12:AX31)</f>
        <v>111128.36842105264</v>
      </c>
      <c r="AY33" s="266" t="s">
        <v>231</v>
      </c>
      <c r="AZ33" s="489">
        <f>SUM(AZ12:AZ31)</f>
        <v>2184204.5789473685</v>
      </c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</row>
    <row r="34" spans="2:150" ht="19.899999999999999" customHeight="1" thickBot="1">
      <c r="B34" s="702" t="s">
        <v>232</v>
      </c>
      <c r="G34" s="63"/>
      <c r="I34" s="54"/>
      <c r="J34" s="54"/>
      <c r="K34" s="54"/>
      <c r="L34" s="54"/>
      <c r="M34" s="63"/>
      <c r="N34" s="64"/>
      <c r="O34" s="64"/>
      <c r="P34" s="64"/>
      <c r="Q34" s="523"/>
      <c r="R34" s="103"/>
      <c r="S34" s="177"/>
      <c r="T34" s="177"/>
      <c r="U34" s="177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528"/>
      <c r="AS34" s="103"/>
      <c r="AT34" s="689"/>
      <c r="AU34" s="103"/>
      <c r="AV34" s="103"/>
      <c r="AW34" s="103"/>
      <c r="AY34" s="103"/>
    </row>
    <row r="35" spans="2:150" ht="20.100000000000001" customHeight="1" thickTop="1" thickBot="1">
      <c r="B35" s="97" t="s">
        <v>29</v>
      </c>
      <c r="C35" s="764" t="s">
        <v>239</v>
      </c>
      <c r="D35" s="765"/>
      <c r="E35" s="766"/>
      <c r="F35" s="476">
        <v>1</v>
      </c>
      <c r="G35" s="666">
        <f>Allg!J9</f>
        <v>550</v>
      </c>
      <c r="H35" s="661">
        <f>Allg!L9</f>
        <v>100</v>
      </c>
      <c r="I35" s="66"/>
      <c r="J35" s="664">
        <f>Allg!N9</f>
        <v>100</v>
      </c>
      <c r="K35" s="66"/>
      <c r="L35" s="92"/>
      <c r="M35" s="92"/>
      <c r="N35" s="91"/>
      <c r="O35" s="93"/>
      <c r="P35" s="64"/>
      <c r="Q35" s="123"/>
      <c r="R35" s="103"/>
      <c r="S35" s="177"/>
      <c r="T35" s="177"/>
      <c r="U35" s="177"/>
      <c r="V35" s="177"/>
      <c r="W35" s="177"/>
      <c r="X35" s="177"/>
      <c r="Y35" s="103"/>
      <c r="Z35" s="177"/>
      <c r="AA35" s="177"/>
      <c r="AB35" s="177"/>
      <c r="AC35" s="177"/>
      <c r="AD35" s="177"/>
      <c r="AE35" s="177"/>
      <c r="AF35" s="103"/>
      <c r="AG35" s="177"/>
      <c r="AH35" s="177"/>
      <c r="AI35" s="177"/>
      <c r="AJ35" s="177"/>
      <c r="AK35" s="177"/>
      <c r="AL35" s="177"/>
      <c r="AM35" s="177"/>
      <c r="AN35" s="177"/>
      <c r="AO35" s="103"/>
      <c r="AP35" s="177"/>
      <c r="AQ35" s="103"/>
      <c r="AR35" s="123"/>
      <c r="AS35" s="103"/>
      <c r="AT35" s="691">
        <f>Allg!$R9</f>
        <v>93789.473684210519</v>
      </c>
      <c r="AU35" s="103"/>
      <c r="AV35" s="103"/>
      <c r="AW35" s="103"/>
      <c r="AX35" s="103"/>
      <c r="AY35" s="103"/>
      <c r="AZ35" s="532">
        <f>Allg!$T9</f>
        <v>93789.473684210519</v>
      </c>
    </row>
    <row r="36" spans="2:150" ht="20.100000000000001" customHeight="1" thickTop="1" thickBot="1">
      <c r="B36" s="58" t="s">
        <v>32</v>
      </c>
      <c r="C36" s="767" t="s">
        <v>25</v>
      </c>
      <c r="D36" s="768"/>
      <c r="E36" s="769"/>
      <c r="F36" s="59">
        <v>1</v>
      </c>
      <c r="G36" s="662">
        <f>Allg!K21</f>
        <v>0</v>
      </c>
      <c r="H36" s="662">
        <f>Allg!L21</f>
        <v>80</v>
      </c>
      <c r="I36" s="663">
        <f>Allg!M21</f>
        <v>50</v>
      </c>
      <c r="J36" s="665">
        <f>Allg!N21</f>
        <v>80</v>
      </c>
      <c r="K36" s="84"/>
      <c r="L36" s="83"/>
      <c r="M36" s="83"/>
      <c r="N36" s="82" t="s">
        <v>31</v>
      </c>
      <c r="O36" s="667">
        <f>Allg!P21</f>
        <v>0</v>
      </c>
      <c r="P36" s="64"/>
      <c r="Q36" s="123"/>
      <c r="R36" s="103"/>
      <c r="S36" s="177"/>
      <c r="T36" s="177"/>
      <c r="U36" s="177"/>
      <c r="V36" s="177"/>
      <c r="W36" s="177"/>
      <c r="X36" s="177"/>
      <c r="Y36" s="103"/>
      <c r="Z36" s="177"/>
      <c r="AA36" s="177"/>
      <c r="AB36" s="177"/>
      <c r="AC36" s="177"/>
      <c r="AD36" s="177"/>
      <c r="AE36" s="177"/>
      <c r="AF36" s="103"/>
      <c r="AG36" s="177"/>
      <c r="AH36" s="177"/>
      <c r="AI36" s="177"/>
      <c r="AJ36" s="177"/>
      <c r="AK36" s="177"/>
      <c r="AL36" s="177"/>
      <c r="AM36" s="177"/>
      <c r="AN36" s="177"/>
      <c r="AO36" s="103"/>
      <c r="AP36" s="177"/>
      <c r="AQ36" s="103"/>
      <c r="AR36" s="123"/>
      <c r="AS36" s="103"/>
      <c r="AT36" s="691">
        <f>Allg!$R21</f>
        <v>24315.789473684214</v>
      </c>
      <c r="AU36" s="103"/>
      <c r="AV36" s="103"/>
      <c r="AW36" s="103"/>
      <c r="AX36" s="103"/>
      <c r="AY36" s="103"/>
      <c r="AZ36" s="532">
        <f>Allg!$T21</f>
        <v>24315.789473684214</v>
      </c>
    </row>
    <row r="37" spans="2:150" ht="20.100000000000001" customHeight="1" thickTop="1" thickBot="1">
      <c r="B37" s="422" t="s">
        <v>208</v>
      </c>
      <c r="C37" s="770" t="s">
        <v>27</v>
      </c>
      <c r="D37" s="768"/>
      <c r="E37" s="771"/>
      <c r="F37" s="477">
        <v>1</v>
      </c>
      <c r="G37" s="83"/>
      <c r="H37" s="94"/>
      <c r="I37" s="94"/>
      <c r="J37" s="94"/>
      <c r="K37" s="94"/>
      <c r="L37" s="95"/>
      <c r="M37" s="96"/>
      <c r="N37" s="428"/>
      <c r="O37" s="538"/>
      <c r="P37" s="64"/>
      <c r="Q37" s="123"/>
      <c r="R37" s="103"/>
      <c r="S37" s="177"/>
      <c r="T37" s="177"/>
      <c r="U37" s="177"/>
      <c r="V37" s="177"/>
      <c r="W37" s="177"/>
      <c r="X37" s="177"/>
      <c r="Y37" s="103"/>
      <c r="Z37" s="177"/>
      <c r="AA37" s="177"/>
      <c r="AB37" s="177"/>
      <c r="AC37" s="177"/>
      <c r="AD37" s="177"/>
      <c r="AE37" s="177"/>
      <c r="AF37" s="103"/>
      <c r="AG37" s="177"/>
      <c r="AH37" s="177"/>
      <c r="AI37" s="177"/>
      <c r="AJ37" s="177"/>
      <c r="AK37" s="177"/>
      <c r="AL37" s="177"/>
      <c r="AM37" s="177"/>
      <c r="AN37" s="177"/>
      <c r="AO37" s="103"/>
      <c r="AP37" s="177"/>
      <c r="AQ37" s="103"/>
      <c r="AR37" s="123"/>
      <c r="AS37" s="103"/>
      <c r="AT37" s="691">
        <f>Allg!$R33</f>
        <v>2315.7894736842104</v>
      </c>
      <c r="AU37" s="103"/>
      <c r="AV37" s="103"/>
      <c r="AW37" s="103"/>
      <c r="AX37" s="103"/>
      <c r="AY37" s="103"/>
      <c r="AZ37" s="532">
        <f>Allg!$T33</f>
        <v>2315.7894736842104</v>
      </c>
    </row>
    <row r="38" spans="2:150" ht="20.100000000000001" customHeight="1" thickTop="1" thickBot="1">
      <c r="B38" s="423" t="s">
        <v>209</v>
      </c>
      <c r="C38" s="770" t="s">
        <v>24</v>
      </c>
      <c r="D38" s="768"/>
      <c r="E38" s="771"/>
      <c r="F38" s="59">
        <v>1</v>
      </c>
      <c r="G38" s="83"/>
      <c r="H38" s="67"/>
      <c r="I38" s="67"/>
      <c r="J38" s="67"/>
      <c r="K38" s="67"/>
      <c r="L38" s="424"/>
      <c r="M38" s="82"/>
      <c r="N38" s="428"/>
      <c r="O38" s="538"/>
      <c r="P38" s="64"/>
      <c r="Q38" s="123"/>
      <c r="R38" s="103"/>
      <c r="S38" s="177"/>
      <c r="T38" s="177"/>
      <c r="U38" s="177"/>
      <c r="V38" s="177"/>
      <c r="W38" s="177"/>
      <c r="X38" s="177"/>
      <c r="Y38" s="103"/>
      <c r="Z38" s="177"/>
      <c r="AA38" s="177"/>
      <c r="AB38" s="177"/>
      <c r="AC38" s="177"/>
      <c r="AD38" s="177"/>
      <c r="AE38" s="177"/>
      <c r="AF38" s="103"/>
      <c r="AG38" s="177"/>
      <c r="AH38" s="177"/>
      <c r="AI38" s="177"/>
      <c r="AJ38" s="177"/>
      <c r="AK38" s="177"/>
      <c r="AL38" s="177"/>
      <c r="AM38" s="177"/>
      <c r="AN38" s="177"/>
      <c r="AO38" s="103"/>
      <c r="AP38" s="177"/>
      <c r="AQ38" s="103"/>
      <c r="AR38" s="123"/>
      <c r="AS38" s="103"/>
      <c r="AT38" s="691">
        <f>Allg!$R45</f>
        <v>5789.4736842105258</v>
      </c>
      <c r="AU38" s="103"/>
      <c r="AV38" s="103"/>
      <c r="AW38" s="103"/>
      <c r="AX38" s="103"/>
      <c r="AY38" s="103"/>
      <c r="AZ38" s="532">
        <f>Allg!$T45</f>
        <v>5789.4736842105258</v>
      </c>
    </row>
    <row r="39" spans="2:150" ht="3.95" customHeight="1" thickTop="1" thickBot="1">
      <c r="B39" s="68"/>
      <c r="C39" s="69"/>
      <c r="D39" s="69"/>
      <c r="E39" s="69"/>
      <c r="F39" s="68"/>
      <c r="G39" s="70"/>
      <c r="J39" s="54"/>
      <c r="K39" s="54"/>
      <c r="L39" s="54"/>
      <c r="M39" s="70"/>
      <c r="N39" s="70"/>
      <c r="O39" s="530"/>
      <c r="P39" s="64"/>
      <c r="Q39" s="123"/>
      <c r="R39" s="103"/>
      <c r="S39" s="177"/>
      <c r="T39" s="177"/>
      <c r="U39" s="177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23"/>
      <c r="AS39" s="103"/>
      <c r="AT39" s="123"/>
      <c r="AU39" s="103"/>
      <c r="AV39" s="103"/>
      <c r="AW39" s="103"/>
      <c r="AX39" s="103"/>
      <c r="AY39" s="103"/>
      <c r="AZ39" s="65"/>
    </row>
    <row r="40" spans="2:150" ht="24.95" customHeight="1" thickBot="1">
      <c r="B40" s="376"/>
      <c r="C40" s="344"/>
      <c r="D40" s="344"/>
      <c r="E40" s="760" t="s">
        <v>220</v>
      </c>
      <c r="F40" s="760"/>
      <c r="G40" s="63"/>
      <c r="I40" s="54"/>
      <c r="J40" s="54"/>
      <c r="K40" s="54"/>
      <c r="L40" s="54"/>
      <c r="M40" s="63"/>
      <c r="N40" s="529"/>
      <c r="O40" s="529"/>
      <c r="P40" s="64"/>
      <c r="Q40" s="123"/>
      <c r="R40" s="103"/>
      <c r="S40" s="177"/>
      <c r="T40" s="177"/>
      <c r="U40" s="177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23"/>
      <c r="AS40" s="103"/>
      <c r="AT40" s="701">
        <f>AT33+SUM(AT35:AT38)</f>
        <v>2310415.1052631582</v>
      </c>
      <c r="AU40" s="103"/>
      <c r="AV40" s="103"/>
      <c r="AW40" s="103"/>
      <c r="AX40" s="103"/>
      <c r="AY40" s="103"/>
      <c r="AZ40" s="489">
        <f>AZ33+SUM(AZ35:AZ38)</f>
        <v>2310415.1052631582</v>
      </c>
    </row>
    <row r="41" spans="2:150" s="103" customFormat="1" ht="10.15" customHeight="1">
      <c r="B41" s="778"/>
      <c r="C41" s="778"/>
      <c r="D41" s="778"/>
      <c r="E41" s="778"/>
      <c r="F41" s="778"/>
      <c r="G41" s="365"/>
      <c r="I41" s="118"/>
      <c r="J41" s="118"/>
      <c r="K41" s="118"/>
      <c r="L41" s="118"/>
      <c r="M41" s="365"/>
      <c r="N41" s="366"/>
      <c r="O41" s="366"/>
      <c r="P41" s="366"/>
      <c r="Q41" s="366"/>
      <c r="S41" s="125"/>
      <c r="T41" s="125"/>
      <c r="U41" s="125"/>
      <c r="AR41" s="123"/>
      <c r="AT41" s="123"/>
    </row>
    <row r="42" spans="2:150" s="103" customFormat="1" ht="23.45" customHeight="1">
      <c r="B42" s="367"/>
      <c r="F42" s="368"/>
      <c r="G42" s="365"/>
      <c r="H42" s="368"/>
      <c r="I42" s="121"/>
      <c r="J42" s="121"/>
      <c r="K42" s="121"/>
      <c r="L42" s="121"/>
      <c r="M42" s="365"/>
      <c r="N42" s="366"/>
      <c r="O42" s="366"/>
      <c r="P42" s="366"/>
      <c r="Q42" s="366"/>
      <c r="S42" s="125"/>
      <c r="T42" s="125"/>
      <c r="U42" s="125"/>
      <c r="AR42" s="123"/>
      <c r="AT42" s="123"/>
    </row>
    <row r="43" spans="2:150" s="103" customFormat="1" ht="13.5" customHeight="1">
      <c r="B43" s="367"/>
      <c r="G43" s="365"/>
      <c r="I43" s="118"/>
      <c r="J43" s="118"/>
      <c r="K43" s="118"/>
      <c r="L43" s="118"/>
      <c r="M43" s="365"/>
      <c r="N43" s="366"/>
      <c r="O43" s="366"/>
      <c r="P43" s="366"/>
      <c r="Q43" s="366"/>
      <c r="S43" s="125"/>
      <c r="T43" s="125"/>
      <c r="U43" s="125"/>
      <c r="AR43" s="123"/>
      <c r="AT43" s="123"/>
    </row>
    <row r="44" spans="2:150" s="103" customFormat="1" ht="13.5" customHeight="1">
      <c r="B44" s="369"/>
      <c r="G44" s="365"/>
      <c r="I44" s="118"/>
      <c r="J44" s="118"/>
      <c r="K44" s="118"/>
      <c r="L44" s="118"/>
      <c r="M44" s="365"/>
      <c r="N44" s="366"/>
      <c r="O44" s="366"/>
      <c r="P44" s="366"/>
      <c r="Q44" s="366"/>
      <c r="S44" s="125"/>
      <c r="T44" s="125"/>
      <c r="U44" s="125"/>
      <c r="AR44" s="123"/>
      <c r="AT44" s="123"/>
    </row>
    <row r="45" spans="2:150" s="103" customFormat="1" ht="13.5" customHeight="1">
      <c r="C45" s="370"/>
      <c r="D45" s="370"/>
      <c r="E45" s="371"/>
      <c r="G45" s="365"/>
      <c r="I45" s="118"/>
      <c r="J45" s="118"/>
      <c r="K45" s="118"/>
      <c r="L45" s="118"/>
      <c r="M45" s="365"/>
      <c r="N45" s="366"/>
      <c r="O45" s="366"/>
      <c r="P45" s="366"/>
      <c r="Q45" s="366"/>
      <c r="S45" s="125"/>
      <c r="T45" s="125"/>
      <c r="U45" s="125"/>
      <c r="AR45" s="123"/>
      <c r="AT45" s="123"/>
    </row>
    <row r="46" spans="2:150" s="103" customFormat="1" ht="4.5" customHeight="1">
      <c r="C46" s="370"/>
      <c r="D46" s="370"/>
      <c r="E46" s="371"/>
      <c r="G46" s="365"/>
      <c r="I46" s="118"/>
      <c r="J46" s="118"/>
      <c r="K46" s="118"/>
      <c r="L46" s="118"/>
      <c r="M46" s="365"/>
      <c r="N46" s="372"/>
      <c r="O46" s="372"/>
      <c r="P46" s="373"/>
      <c r="Q46" s="373"/>
      <c r="S46" s="125"/>
      <c r="T46" s="125"/>
      <c r="U46" s="125"/>
    </row>
    <row r="47" spans="2:150" s="103" customFormat="1" ht="14.25" customHeight="1">
      <c r="C47" s="370"/>
      <c r="D47" s="370"/>
      <c r="E47" s="371"/>
      <c r="G47" s="365"/>
      <c r="I47" s="118"/>
      <c r="J47" s="118"/>
      <c r="K47" s="118"/>
      <c r="L47" s="118"/>
      <c r="M47" s="365"/>
      <c r="N47" s="366"/>
      <c r="O47" s="366"/>
      <c r="P47" s="366"/>
      <c r="Q47" s="366"/>
      <c r="R47" s="123"/>
      <c r="S47" s="125"/>
      <c r="T47" s="125"/>
      <c r="U47" s="125"/>
      <c r="AR47" s="123"/>
      <c r="AT47" s="123"/>
    </row>
    <row r="48" spans="2:150" s="103" customFormat="1" ht="12" customHeight="1">
      <c r="C48" s="370"/>
      <c r="D48" s="370"/>
      <c r="E48" s="371"/>
      <c r="G48" s="365"/>
      <c r="I48" s="118"/>
      <c r="J48" s="118"/>
      <c r="K48" s="118"/>
      <c r="L48" s="118"/>
      <c r="M48" s="365"/>
      <c r="N48" s="124"/>
      <c r="O48" s="124"/>
      <c r="P48" s="124"/>
      <c r="Q48" s="124"/>
      <c r="R48" s="124"/>
      <c r="S48" s="125"/>
      <c r="T48" s="125"/>
      <c r="U48" s="125"/>
      <c r="AR48" s="124"/>
      <c r="AT48" s="124"/>
    </row>
    <row r="49" spans="3:46" s="103" customFormat="1" ht="15.75" customHeight="1">
      <c r="C49" s="370"/>
      <c r="D49" s="370"/>
      <c r="E49" s="371"/>
      <c r="G49" s="365"/>
      <c r="I49" s="118"/>
      <c r="J49" s="118"/>
      <c r="K49" s="118"/>
      <c r="L49" s="118"/>
      <c r="M49" s="365"/>
      <c r="N49" s="366"/>
      <c r="O49" s="366"/>
      <c r="P49" s="366"/>
      <c r="Q49" s="366"/>
      <c r="R49" s="125"/>
      <c r="S49" s="125"/>
      <c r="T49" s="125"/>
      <c r="U49" s="125"/>
      <c r="AR49" s="125"/>
      <c r="AT49" s="125"/>
    </row>
    <row r="50" spans="3:46" s="103" customFormat="1" ht="4.5" customHeight="1">
      <c r="G50" s="365"/>
      <c r="I50" s="374"/>
      <c r="J50" s="374"/>
      <c r="K50" s="374"/>
      <c r="L50" s="374"/>
      <c r="M50" s="365"/>
      <c r="N50" s="124"/>
      <c r="O50" s="124"/>
      <c r="P50" s="124"/>
      <c r="Q50" s="124"/>
      <c r="R50" s="124"/>
      <c r="S50" s="125"/>
      <c r="T50" s="125"/>
      <c r="U50" s="125"/>
      <c r="AR50" s="124"/>
      <c r="AT50" s="124"/>
    </row>
    <row r="51" spans="3:46" s="103" customFormat="1" ht="13.5" customHeight="1">
      <c r="C51" s="370"/>
      <c r="D51" s="370"/>
      <c r="E51" s="371"/>
      <c r="G51" s="365"/>
      <c r="I51" s="118"/>
      <c r="J51" s="118"/>
      <c r="K51" s="118"/>
      <c r="L51" s="118"/>
      <c r="M51" s="365"/>
      <c r="N51" s="124"/>
      <c r="O51" s="124"/>
      <c r="P51" s="124"/>
      <c r="Q51" s="124"/>
      <c r="R51" s="124"/>
      <c r="S51" s="125"/>
      <c r="T51" s="125"/>
      <c r="U51" s="125"/>
      <c r="AR51" s="124"/>
      <c r="AT51" s="124"/>
    </row>
    <row r="52" spans="3:46" s="103" customFormat="1" ht="10.5" customHeight="1">
      <c r="C52" s="370"/>
      <c r="D52" s="370"/>
      <c r="E52" s="371"/>
      <c r="G52" s="365"/>
      <c r="I52" s="118"/>
      <c r="J52" s="118"/>
      <c r="K52" s="118"/>
      <c r="L52" s="118"/>
      <c r="M52" s="365"/>
      <c r="N52" s="375"/>
      <c r="O52" s="375"/>
      <c r="P52" s="375"/>
      <c r="Q52" s="375"/>
      <c r="R52" s="124"/>
      <c r="S52" s="125"/>
      <c r="T52" s="125"/>
      <c r="U52" s="125"/>
      <c r="AR52" s="124"/>
      <c r="AT52" s="124"/>
    </row>
    <row r="53" spans="3:46" s="103" customFormat="1" ht="15" customHeight="1">
      <c r="C53" s="370"/>
      <c r="D53" s="370"/>
      <c r="E53" s="371"/>
      <c r="G53" s="365"/>
      <c r="I53" s="118"/>
      <c r="J53" s="118"/>
      <c r="K53" s="118"/>
      <c r="L53" s="118"/>
      <c r="M53" s="365"/>
      <c r="N53" s="375"/>
      <c r="O53" s="375"/>
      <c r="P53" s="375"/>
      <c r="Q53" s="375"/>
      <c r="R53" s="124"/>
      <c r="S53" s="125"/>
      <c r="T53" s="125"/>
      <c r="U53" s="125"/>
      <c r="AR53" s="124"/>
      <c r="AT53" s="124"/>
    </row>
    <row r="54" spans="3:46" s="103" customFormat="1" ht="10.5" customHeight="1">
      <c r="C54" s="370"/>
      <c r="D54" s="370"/>
      <c r="E54" s="371"/>
      <c r="G54" s="365"/>
      <c r="I54" s="118"/>
      <c r="J54" s="118"/>
      <c r="K54" s="118"/>
      <c r="L54" s="118"/>
      <c r="M54" s="365"/>
      <c r="N54" s="375"/>
      <c r="O54" s="375"/>
      <c r="P54" s="375"/>
      <c r="Q54" s="375"/>
      <c r="R54" s="124"/>
      <c r="S54" s="125"/>
      <c r="T54" s="125"/>
      <c r="U54" s="125"/>
      <c r="AR54" s="124"/>
      <c r="AT54" s="124"/>
    </row>
    <row r="55" spans="3:46" s="103" customFormat="1" ht="10.5" customHeight="1">
      <c r="C55" s="370"/>
      <c r="D55" s="370"/>
      <c r="E55" s="371"/>
      <c r="G55" s="365"/>
      <c r="I55" s="374"/>
      <c r="J55" s="374"/>
      <c r="K55" s="374"/>
      <c r="L55" s="374"/>
      <c r="M55" s="365"/>
      <c r="N55" s="375"/>
      <c r="O55" s="375"/>
      <c r="P55" s="375"/>
      <c r="Q55" s="375"/>
      <c r="S55" s="125"/>
      <c r="T55" s="125"/>
      <c r="U55" s="125"/>
    </row>
    <row r="56" spans="3:46" s="103" customFormat="1" ht="10.5" customHeight="1">
      <c r="C56" s="370"/>
      <c r="D56" s="370"/>
      <c r="E56" s="371"/>
      <c r="G56" s="375"/>
      <c r="I56" s="375"/>
      <c r="J56" s="375"/>
      <c r="K56" s="375"/>
      <c r="L56" s="375"/>
      <c r="M56" s="375"/>
      <c r="N56" s="375"/>
      <c r="O56" s="375"/>
      <c r="P56" s="375"/>
      <c r="Q56" s="375"/>
      <c r="S56" s="125"/>
      <c r="T56" s="125"/>
      <c r="U56" s="125"/>
    </row>
    <row r="57" spans="3:46" s="103" customFormat="1" ht="12">
      <c r="C57" s="370"/>
      <c r="D57" s="370"/>
      <c r="E57" s="371"/>
      <c r="S57" s="125"/>
      <c r="T57" s="125"/>
      <c r="U57" s="125"/>
    </row>
    <row r="58" spans="3:46" s="103" customFormat="1">
      <c r="S58" s="125"/>
      <c r="T58" s="125"/>
      <c r="U58" s="125"/>
    </row>
    <row r="59" spans="3:46" s="103" customFormat="1">
      <c r="S59" s="125"/>
      <c r="T59" s="125"/>
      <c r="U59" s="125"/>
    </row>
    <row r="60" spans="3:46" s="103" customFormat="1">
      <c r="S60" s="125"/>
      <c r="T60" s="125"/>
      <c r="U60" s="125"/>
    </row>
    <row r="61" spans="3:46" s="103" customFormat="1">
      <c r="S61" s="125"/>
      <c r="T61" s="125"/>
      <c r="U61" s="125"/>
    </row>
    <row r="62" spans="3:46" s="103" customFormat="1">
      <c r="S62" s="125"/>
      <c r="T62" s="125"/>
      <c r="U62" s="125"/>
    </row>
    <row r="63" spans="3:46" s="103" customFormat="1">
      <c r="S63" s="125"/>
      <c r="T63" s="125"/>
      <c r="U63" s="125"/>
    </row>
    <row r="64" spans="3:46" s="103" customFormat="1">
      <c r="S64" s="125"/>
      <c r="T64" s="125"/>
      <c r="U64" s="125"/>
    </row>
    <row r="65" spans="19:21" s="103" customFormat="1">
      <c r="S65" s="125"/>
      <c r="T65" s="125"/>
      <c r="U65" s="125"/>
    </row>
    <row r="66" spans="19:21" s="103" customFormat="1">
      <c r="S66" s="125"/>
      <c r="T66" s="125"/>
      <c r="U66" s="125"/>
    </row>
    <row r="67" spans="19:21" s="103" customFormat="1">
      <c r="S67" s="125"/>
      <c r="T67" s="125"/>
      <c r="U67" s="125"/>
    </row>
    <row r="68" spans="19:21" s="103" customFormat="1">
      <c r="S68" s="125"/>
      <c r="T68" s="125"/>
      <c r="U68" s="125"/>
    </row>
    <row r="69" spans="19:21" s="103" customFormat="1">
      <c r="S69" s="125"/>
      <c r="T69" s="125"/>
      <c r="U69" s="125"/>
    </row>
    <row r="70" spans="19:21" s="103" customFormat="1">
      <c r="S70" s="125"/>
      <c r="T70" s="125"/>
      <c r="U70" s="125"/>
    </row>
    <row r="71" spans="19:21" s="103" customFormat="1">
      <c r="S71" s="125"/>
      <c r="T71" s="125"/>
      <c r="U71" s="125"/>
    </row>
    <row r="72" spans="19:21" s="103" customFormat="1">
      <c r="S72" s="125"/>
      <c r="T72" s="125"/>
      <c r="U72" s="125"/>
    </row>
    <row r="73" spans="19:21" s="103" customFormat="1">
      <c r="S73" s="125"/>
      <c r="T73" s="125"/>
      <c r="U73" s="125"/>
    </row>
    <row r="74" spans="19:21" s="103" customFormat="1">
      <c r="S74" s="125"/>
      <c r="T74" s="125"/>
      <c r="U74" s="125"/>
    </row>
    <row r="75" spans="19:21" s="103" customFormat="1">
      <c r="S75" s="125"/>
      <c r="T75" s="125"/>
      <c r="U75" s="125"/>
    </row>
    <row r="76" spans="19:21" s="103" customFormat="1">
      <c r="S76" s="125"/>
      <c r="T76" s="125"/>
      <c r="U76" s="125"/>
    </row>
    <row r="77" spans="19:21" s="103" customFormat="1">
      <c r="S77" s="125"/>
      <c r="T77" s="125"/>
      <c r="U77" s="125"/>
    </row>
    <row r="78" spans="19:21" s="103" customFormat="1">
      <c r="S78" s="125"/>
      <c r="T78" s="125"/>
      <c r="U78" s="125"/>
    </row>
    <row r="79" spans="19:21" s="103" customFormat="1">
      <c r="S79" s="125"/>
      <c r="T79" s="125"/>
      <c r="U79" s="125"/>
    </row>
    <row r="80" spans="19:21" s="103" customFormat="1">
      <c r="S80" s="125"/>
      <c r="T80" s="125"/>
      <c r="U80" s="125"/>
    </row>
    <row r="81" spans="19:21" s="103" customFormat="1">
      <c r="S81" s="125"/>
      <c r="T81" s="125"/>
      <c r="U81" s="125"/>
    </row>
    <row r="82" spans="19:21" s="103" customFormat="1">
      <c r="S82" s="125"/>
      <c r="T82" s="125"/>
      <c r="U82" s="125"/>
    </row>
    <row r="83" spans="19:21" s="103" customFormat="1">
      <c r="S83" s="125"/>
      <c r="T83" s="125"/>
      <c r="U83" s="125"/>
    </row>
    <row r="84" spans="19:21" s="103" customFormat="1">
      <c r="S84" s="125"/>
      <c r="T84" s="125"/>
      <c r="U84" s="125"/>
    </row>
    <row r="85" spans="19:21" s="103" customFormat="1">
      <c r="S85" s="125"/>
      <c r="T85" s="125"/>
      <c r="U85" s="125"/>
    </row>
    <row r="86" spans="19:21" s="103" customFormat="1">
      <c r="S86" s="125"/>
      <c r="T86" s="125"/>
      <c r="U86" s="125"/>
    </row>
    <row r="87" spans="19:21" s="103" customFormat="1">
      <c r="S87" s="125"/>
      <c r="T87" s="125"/>
      <c r="U87" s="125"/>
    </row>
    <row r="88" spans="19:21" s="103" customFormat="1">
      <c r="S88" s="125"/>
      <c r="T88" s="125"/>
      <c r="U88" s="125"/>
    </row>
    <row r="89" spans="19:21" s="103" customFormat="1">
      <c r="S89" s="125"/>
      <c r="T89" s="125"/>
      <c r="U89" s="125"/>
    </row>
    <row r="90" spans="19:21" s="103" customFormat="1">
      <c r="S90" s="125"/>
      <c r="T90" s="125"/>
      <c r="U90" s="125"/>
    </row>
    <row r="91" spans="19:21" s="103" customFormat="1">
      <c r="S91" s="125"/>
      <c r="T91" s="125"/>
      <c r="U91" s="125"/>
    </row>
    <row r="92" spans="19:21" s="103" customFormat="1">
      <c r="S92" s="125"/>
      <c r="T92" s="125"/>
      <c r="U92" s="125"/>
    </row>
    <row r="93" spans="19:21" s="103" customFormat="1">
      <c r="S93" s="125"/>
      <c r="T93" s="125"/>
      <c r="U93" s="125"/>
    </row>
    <row r="94" spans="19:21" s="103" customFormat="1">
      <c r="S94" s="125"/>
      <c r="T94" s="125"/>
      <c r="U94" s="125"/>
    </row>
    <row r="95" spans="19:21" s="103" customFormat="1">
      <c r="S95" s="125"/>
      <c r="T95" s="125"/>
      <c r="U95" s="125"/>
    </row>
    <row r="96" spans="19:21" s="103" customFormat="1">
      <c r="S96" s="125"/>
      <c r="T96" s="125"/>
      <c r="U96" s="125"/>
    </row>
    <row r="97" spans="19:21" s="103" customFormat="1">
      <c r="S97" s="125"/>
      <c r="T97" s="125"/>
      <c r="U97" s="125"/>
    </row>
    <row r="98" spans="19:21" s="103" customFormat="1">
      <c r="S98" s="125"/>
      <c r="T98" s="125"/>
      <c r="U98" s="125"/>
    </row>
    <row r="99" spans="19:21" s="103" customFormat="1">
      <c r="S99" s="125"/>
      <c r="T99" s="125"/>
      <c r="U99" s="125"/>
    </row>
    <row r="100" spans="19:21" s="103" customFormat="1">
      <c r="S100" s="125"/>
      <c r="T100" s="125"/>
      <c r="U100" s="125"/>
    </row>
    <row r="101" spans="19:21" s="103" customFormat="1">
      <c r="S101" s="125"/>
      <c r="T101" s="125"/>
      <c r="U101" s="125"/>
    </row>
    <row r="102" spans="19:21" s="103" customFormat="1">
      <c r="S102" s="125"/>
      <c r="T102" s="125"/>
      <c r="U102" s="125"/>
    </row>
    <row r="103" spans="19:21" s="103" customFormat="1">
      <c r="S103" s="125"/>
      <c r="T103" s="125"/>
      <c r="U103" s="125"/>
    </row>
    <row r="104" spans="19:21" s="103" customFormat="1">
      <c r="S104" s="125"/>
      <c r="T104" s="125"/>
      <c r="U104" s="125"/>
    </row>
    <row r="105" spans="19:21" s="103" customFormat="1">
      <c r="S105" s="125"/>
      <c r="T105" s="125"/>
      <c r="U105" s="125"/>
    </row>
    <row r="106" spans="19:21" s="103" customFormat="1">
      <c r="S106" s="125"/>
      <c r="T106" s="125"/>
      <c r="U106" s="125"/>
    </row>
    <row r="107" spans="19:21" s="103" customFormat="1">
      <c r="S107" s="125"/>
      <c r="T107" s="125"/>
      <c r="U107" s="125"/>
    </row>
    <row r="108" spans="19:21" s="103" customFormat="1">
      <c r="S108" s="125"/>
      <c r="T108" s="125"/>
      <c r="U108" s="125"/>
    </row>
    <row r="109" spans="19:21" s="103" customFormat="1">
      <c r="S109" s="125"/>
      <c r="T109" s="125"/>
      <c r="U109" s="125"/>
    </row>
    <row r="110" spans="19:21" s="103" customFormat="1">
      <c r="S110" s="125"/>
      <c r="T110" s="125"/>
      <c r="U110" s="125"/>
    </row>
    <row r="111" spans="19:21" s="103" customFormat="1">
      <c r="S111" s="125"/>
      <c r="T111" s="125"/>
      <c r="U111" s="125"/>
    </row>
    <row r="112" spans="19:21" s="103" customFormat="1">
      <c r="S112" s="125"/>
      <c r="T112" s="125"/>
      <c r="U112" s="125"/>
    </row>
    <row r="113" spans="19:21" s="103" customFormat="1">
      <c r="S113" s="125"/>
      <c r="T113" s="125"/>
      <c r="U113" s="125"/>
    </row>
    <row r="114" spans="19:21" s="103" customFormat="1">
      <c r="S114" s="125"/>
      <c r="T114" s="125"/>
      <c r="U114" s="125"/>
    </row>
    <row r="115" spans="19:21" s="103" customFormat="1">
      <c r="S115" s="125"/>
      <c r="T115" s="125"/>
      <c r="U115" s="125"/>
    </row>
    <row r="116" spans="19:21" s="103" customFormat="1">
      <c r="S116" s="125"/>
      <c r="T116" s="125"/>
      <c r="U116" s="125"/>
    </row>
    <row r="117" spans="19:21" s="103" customFormat="1">
      <c r="S117" s="125"/>
      <c r="T117" s="125"/>
      <c r="U117" s="125"/>
    </row>
    <row r="118" spans="19:21" s="103" customFormat="1">
      <c r="S118" s="125"/>
      <c r="T118" s="125"/>
      <c r="U118" s="125"/>
    </row>
    <row r="119" spans="19:21" s="103" customFormat="1">
      <c r="S119" s="125"/>
      <c r="T119" s="125"/>
      <c r="U119" s="125"/>
    </row>
    <row r="120" spans="19:21" s="103" customFormat="1">
      <c r="S120" s="125"/>
      <c r="T120" s="125"/>
      <c r="U120" s="125"/>
    </row>
    <row r="121" spans="19:21" s="103" customFormat="1">
      <c r="S121" s="125"/>
      <c r="T121" s="125"/>
      <c r="U121" s="125"/>
    </row>
    <row r="122" spans="19:21" s="103" customFormat="1">
      <c r="S122" s="125"/>
      <c r="T122" s="125"/>
      <c r="U122" s="125"/>
    </row>
    <row r="123" spans="19:21" s="103" customFormat="1">
      <c r="S123" s="125"/>
      <c r="T123" s="125"/>
      <c r="U123" s="125"/>
    </row>
    <row r="124" spans="19:21" s="103" customFormat="1">
      <c r="S124" s="125"/>
      <c r="T124" s="125"/>
      <c r="U124" s="125"/>
    </row>
    <row r="125" spans="19:21" s="103" customFormat="1">
      <c r="S125" s="125"/>
      <c r="T125" s="125"/>
      <c r="U125" s="125"/>
    </row>
    <row r="126" spans="19:21" s="103" customFormat="1">
      <c r="S126" s="125"/>
      <c r="T126" s="125"/>
      <c r="U126" s="125"/>
    </row>
    <row r="127" spans="19:21" s="103" customFormat="1">
      <c r="S127" s="125"/>
      <c r="T127" s="125"/>
      <c r="U127" s="125"/>
    </row>
    <row r="128" spans="19:21" s="103" customFormat="1">
      <c r="S128" s="125"/>
      <c r="T128" s="125"/>
      <c r="U128" s="125"/>
    </row>
    <row r="129" spans="19:21" s="103" customFormat="1">
      <c r="S129" s="125"/>
      <c r="T129" s="125"/>
      <c r="U129" s="125"/>
    </row>
    <row r="130" spans="19:21" s="103" customFormat="1">
      <c r="S130" s="125"/>
      <c r="T130" s="125"/>
      <c r="U130" s="125"/>
    </row>
    <row r="131" spans="19:21" s="103" customFormat="1">
      <c r="S131" s="125"/>
      <c r="T131" s="125"/>
      <c r="U131" s="125"/>
    </row>
    <row r="132" spans="19:21" s="103" customFormat="1">
      <c r="S132" s="125"/>
      <c r="T132" s="125"/>
      <c r="U132" s="125"/>
    </row>
    <row r="133" spans="19:21" s="103" customFormat="1">
      <c r="S133" s="125"/>
      <c r="T133" s="125"/>
      <c r="U133" s="125"/>
    </row>
    <row r="134" spans="19:21" s="103" customFormat="1">
      <c r="S134" s="125"/>
      <c r="T134" s="125"/>
      <c r="U134" s="125"/>
    </row>
    <row r="135" spans="19:21" s="103" customFormat="1">
      <c r="S135" s="125"/>
      <c r="T135" s="125"/>
      <c r="U135" s="125"/>
    </row>
    <row r="136" spans="19:21" s="103" customFormat="1">
      <c r="S136" s="125"/>
      <c r="T136" s="125"/>
      <c r="U136" s="125"/>
    </row>
    <row r="137" spans="19:21" s="103" customFormat="1">
      <c r="S137" s="125"/>
      <c r="T137" s="125"/>
      <c r="U137" s="125"/>
    </row>
    <row r="138" spans="19:21" s="103" customFormat="1">
      <c r="S138" s="125"/>
      <c r="T138" s="125"/>
      <c r="U138" s="125"/>
    </row>
    <row r="139" spans="19:21" s="103" customFormat="1">
      <c r="S139" s="125"/>
      <c r="T139" s="125"/>
      <c r="U139" s="125"/>
    </row>
    <row r="140" spans="19:21" s="103" customFormat="1">
      <c r="S140" s="125"/>
      <c r="T140" s="125"/>
      <c r="U140" s="125"/>
    </row>
    <row r="141" spans="19:21" s="103" customFormat="1">
      <c r="S141" s="125"/>
      <c r="T141" s="125"/>
      <c r="U141" s="125"/>
    </row>
    <row r="142" spans="19:21" s="103" customFormat="1">
      <c r="S142" s="125"/>
      <c r="T142" s="125"/>
      <c r="U142" s="125"/>
    </row>
    <row r="143" spans="19:21" s="103" customFormat="1">
      <c r="S143" s="125"/>
      <c r="T143" s="125"/>
      <c r="U143" s="125"/>
    </row>
    <row r="144" spans="19:21" s="103" customFormat="1">
      <c r="S144" s="125"/>
      <c r="T144" s="125"/>
      <c r="U144" s="125"/>
    </row>
    <row r="145" spans="19:21" s="103" customFormat="1">
      <c r="S145" s="125"/>
      <c r="T145" s="125"/>
      <c r="U145" s="125"/>
    </row>
    <row r="146" spans="19:21" s="103" customFormat="1">
      <c r="S146" s="125"/>
      <c r="T146" s="125"/>
      <c r="U146" s="125"/>
    </row>
    <row r="147" spans="19:21" s="103" customFormat="1">
      <c r="S147" s="125"/>
      <c r="T147" s="125"/>
      <c r="U147" s="125"/>
    </row>
    <row r="148" spans="19:21" s="103" customFormat="1">
      <c r="S148" s="125"/>
      <c r="T148" s="125"/>
      <c r="U148" s="125"/>
    </row>
    <row r="149" spans="19:21" s="103" customFormat="1">
      <c r="S149" s="125"/>
      <c r="T149" s="125"/>
      <c r="U149" s="125"/>
    </row>
    <row r="150" spans="19:21" s="103" customFormat="1">
      <c r="S150" s="125"/>
      <c r="T150" s="125"/>
      <c r="U150" s="125"/>
    </row>
    <row r="151" spans="19:21" s="103" customFormat="1">
      <c r="S151" s="125"/>
      <c r="T151" s="125"/>
      <c r="U151" s="125"/>
    </row>
    <row r="152" spans="19:21" s="103" customFormat="1">
      <c r="S152" s="125"/>
      <c r="T152" s="125"/>
      <c r="U152" s="125"/>
    </row>
    <row r="153" spans="19:21" s="103" customFormat="1">
      <c r="S153" s="125"/>
      <c r="T153" s="125"/>
      <c r="U153" s="125"/>
    </row>
    <row r="154" spans="19:21" s="103" customFormat="1">
      <c r="S154" s="125"/>
      <c r="T154" s="125"/>
      <c r="U154" s="125"/>
    </row>
    <row r="155" spans="19:21" s="103" customFormat="1">
      <c r="S155" s="125"/>
      <c r="T155" s="125"/>
      <c r="U155" s="125"/>
    </row>
    <row r="156" spans="19:21" s="103" customFormat="1">
      <c r="S156" s="125"/>
      <c r="T156" s="125"/>
      <c r="U156" s="125"/>
    </row>
    <row r="157" spans="19:21" s="103" customFormat="1">
      <c r="S157" s="125"/>
      <c r="T157" s="125"/>
      <c r="U157" s="125"/>
    </row>
    <row r="158" spans="19:21" s="103" customFormat="1">
      <c r="S158" s="125"/>
      <c r="T158" s="125"/>
      <c r="U158" s="125"/>
    </row>
    <row r="159" spans="19:21" s="103" customFormat="1">
      <c r="S159" s="125"/>
      <c r="T159" s="125"/>
      <c r="U159" s="125"/>
    </row>
    <row r="160" spans="19:21" s="103" customFormat="1">
      <c r="S160" s="125"/>
      <c r="T160" s="125"/>
      <c r="U160" s="125"/>
    </row>
    <row r="161" spans="19:21" s="103" customFormat="1">
      <c r="S161" s="125"/>
      <c r="T161" s="125"/>
      <c r="U161" s="125"/>
    </row>
    <row r="162" spans="19:21" s="103" customFormat="1">
      <c r="S162" s="125"/>
      <c r="T162" s="125"/>
      <c r="U162" s="125"/>
    </row>
    <row r="163" spans="19:21" s="103" customFormat="1">
      <c r="S163" s="125"/>
      <c r="T163" s="125"/>
      <c r="U163" s="125"/>
    </row>
    <row r="164" spans="19:21" s="103" customFormat="1">
      <c r="S164" s="125"/>
      <c r="T164" s="125"/>
      <c r="U164" s="125"/>
    </row>
    <row r="165" spans="19:21" s="103" customFormat="1">
      <c r="S165" s="125"/>
      <c r="T165" s="125"/>
      <c r="U165" s="125"/>
    </row>
    <row r="166" spans="19:21" s="103" customFormat="1">
      <c r="S166" s="125"/>
      <c r="T166" s="125"/>
      <c r="U166" s="125"/>
    </row>
    <row r="167" spans="19:21" s="103" customFormat="1">
      <c r="S167" s="125"/>
      <c r="T167" s="125"/>
      <c r="U167" s="125"/>
    </row>
    <row r="168" spans="19:21" s="103" customFormat="1">
      <c r="S168" s="125"/>
      <c r="T168" s="125"/>
      <c r="U168" s="125"/>
    </row>
    <row r="169" spans="19:21" s="103" customFormat="1">
      <c r="S169" s="125"/>
      <c r="T169" s="125"/>
      <c r="U169" s="125"/>
    </row>
    <row r="170" spans="19:21" s="103" customFormat="1">
      <c r="S170" s="125"/>
      <c r="T170" s="125"/>
      <c r="U170" s="125"/>
    </row>
    <row r="171" spans="19:21" s="103" customFormat="1">
      <c r="S171" s="125"/>
      <c r="T171" s="125"/>
      <c r="U171" s="125"/>
    </row>
    <row r="172" spans="19:21" s="103" customFormat="1">
      <c r="S172" s="125"/>
      <c r="T172" s="125"/>
      <c r="U172" s="125"/>
    </row>
    <row r="173" spans="19:21" s="103" customFormat="1">
      <c r="S173" s="125"/>
      <c r="T173" s="125"/>
      <c r="U173" s="125"/>
    </row>
    <row r="174" spans="19:21" s="103" customFormat="1">
      <c r="S174" s="125"/>
      <c r="T174" s="125"/>
      <c r="U174" s="125"/>
    </row>
    <row r="175" spans="19:21" s="103" customFormat="1">
      <c r="S175" s="125"/>
      <c r="T175" s="125"/>
      <c r="U175" s="125"/>
    </row>
    <row r="176" spans="19:21" s="103" customFormat="1">
      <c r="S176" s="125"/>
      <c r="T176" s="125"/>
      <c r="U176" s="125"/>
    </row>
    <row r="177" spans="19:21" s="103" customFormat="1">
      <c r="S177" s="125"/>
      <c r="T177" s="125"/>
      <c r="U177" s="125"/>
    </row>
    <row r="178" spans="19:21" s="103" customFormat="1">
      <c r="S178" s="125"/>
      <c r="T178" s="125"/>
      <c r="U178" s="125"/>
    </row>
    <row r="179" spans="19:21" s="103" customFormat="1">
      <c r="S179" s="125"/>
      <c r="T179" s="125"/>
      <c r="U179" s="125"/>
    </row>
    <row r="180" spans="19:21" s="103" customFormat="1">
      <c r="S180" s="125"/>
      <c r="T180" s="125"/>
      <c r="U180" s="125"/>
    </row>
    <row r="181" spans="19:21" s="103" customFormat="1">
      <c r="S181" s="125"/>
      <c r="T181" s="125"/>
      <c r="U181" s="125"/>
    </row>
    <row r="182" spans="19:21" s="103" customFormat="1">
      <c r="S182" s="125"/>
      <c r="T182" s="125"/>
      <c r="U182" s="125"/>
    </row>
    <row r="183" spans="19:21" s="103" customFormat="1">
      <c r="S183" s="125"/>
      <c r="T183" s="125"/>
      <c r="U183" s="125"/>
    </row>
    <row r="184" spans="19:21" s="103" customFormat="1">
      <c r="S184" s="125"/>
      <c r="T184" s="125"/>
      <c r="U184" s="125"/>
    </row>
    <row r="185" spans="19:21" s="103" customFormat="1">
      <c r="S185" s="125"/>
      <c r="T185" s="125"/>
      <c r="U185" s="125"/>
    </row>
    <row r="186" spans="19:21" s="103" customFormat="1">
      <c r="S186" s="125"/>
      <c r="T186" s="125"/>
      <c r="U186" s="125"/>
    </row>
    <row r="187" spans="19:21" s="103" customFormat="1">
      <c r="S187" s="125"/>
      <c r="T187" s="125"/>
      <c r="U187" s="125"/>
    </row>
    <row r="188" spans="19:21" s="103" customFormat="1">
      <c r="S188" s="125"/>
      <c r="T188" s="125"/>
      <c r="U188" s="125"/>
    </row>
    <row r="189" spans="19:21" s="103" customFormat="1">
      <c r="S189" s="125"/>
      <c r="T189" s="125"/>
      <c r="U189" s="125"/>
    </row>
    <row r="190" spans="19:21" s="103" customFormat="1">
      <c r="S190" s="125"/>
      <c r="T190" s="125"/>
      <c r="U190" s="125"/>
    </row>
    <row r="191" spans="19:21" s="103" customFormat="1">
      <c r="S191" s="125"/>
      <c r="T191" s="125"/>
      <c r="U191" s="125"/>
    </row>
    <row r="192" spans="19:21" s="103" customFormat="1">
      <c r="S192" s="125"/>
      <c r="T192" s="125"/>
      <c r="U192" s="125"/>
    </row>
    <row r="193" spans="19:21" s="103" customFormat="1">
      <c r="S193" s="125"/>
      <c r="T193" s="125"/>
      <c r="U193" s="125"/>
    </row>
    <row r="194" spans="19:21" s="103" customFormat="1">
      <c r="S194" s="125"/>
      <c r="T194" s="125"/>
      <c r="U194" s="125"/>
    </row>
    <row r="195" spans="19:21" s="103" customFormat="1">
      <c r="S195" s="125"/>
      <c r="T195" s="125"/>
      <c r="U195" s="125"/>
    </row>
    <row r="196" spans="19:21" s="103" customFormat="1">
      <c r="S196" s="125"/>
      <c r="T196" s="125"/>
      <c r="U196" s="125"/>
    </row>
    <row r="197" spans="19:21" s="103" customFormat="1">
      <c r="S197" s="125"/>
      <c r="T197" s="125"/>
      <c r="U197" s="125"/>
    </row>
    <row r="198" spans="19:21" s="103" customFormat="1">
      <c r="S198" s="125"/>
      <c r="T198" s="125"/>
      <c r="U198" s="125"/>
    </row>
    <row r="199" spans="19:21" s="103" customFormat="1">
      <c r="S199" s="125"/>
      <c r="T199" s="125"/>
      <c r="U199" s="125"/>
    </row>
    <row r="200" spans="19:21" s="103" customFormat="1">
      <c r="S200" s="125"/>
      <c r="T200" s="125"/>
      <c r="U200" s="125"/>
    </row>
    <row r="201" spans="19:21" s="103" customFormat="1">
      <c r="S201" s="125"/>
      <c r="T201" s="125"/>
      <c r="U201" s="125"/>
    </row>
    <row r="202" spans="19:21" s="103" customFormat="1">
      <c r="S202" s="125"/>
      <c r="T202" s="125"/>
      <c r="U202" s="125"/>
    </row>
    <row r="203" spans="19:21" s="103" customFormat="1">
      <c r="S203" s="125"/>
      <c r="T203" s="125"/>
      <c r="U203" s="125"/>
    </row>
    <row r="204" spans="19:21" s="103" customFormat="1">
      <c r="S204" s="125"/>
      <c r="T204" s="125"/>
      <c r="U204" s="125"/>
    </row>
    <row r="205" spans="19:21" s="103" customFormat="1">
      <c r="S205" s="125"/>
      <c r="T205" s="125"/>
      <c r="U205" s="125"/>
    </row>
    <row r="206" spans="19:21" s="103" customFormat="1">
      <c r="S206" s="125"/>
      <c r="T206" s="125"/>
      <c r="U206" s="125"/>
    </row>
    <row r="207" spans="19:21" s="103" customFormat="1">
      <c r="S207" s="125"/>
      <c r="T207" s="125"/>
      <c r="U207" s="125"/>
    </row>
    <row r="208" spans="19:21" s="103" customFormat="1">
      <c r="S208" s="125"/>
      <c r="T208" s="125"/>
      <c r="U208" s="125"/>
    </row>
    <row r="209" spans="19:21" s="103" customFormat="1">
      <c r="S209" s="125"/>
      <c r="T209" s="125"/>
      <c r="U209" s="125"/>
    </row>
    <row r="210" spans="19:21" s="103" customFormat="1">
      <c r="S210" s="125"/>
      <c r="T210" s="125"/>
      <c r="U210" s="125"/>
    </row>
    <row r="211" spans="19:21" s="103" customFormat="1">
      <c r="S211" s="125"/>
      <c r="T211" s="125"/>
      <c r="U211" s="125"/>
    </row>
    <row r="212" spans="19:21" s="103" customFormat="1">
      <c r="S212" s="125"/>
      <c r="T212" s="125"/>
      <c r="U212" s="125"/>
    </row>
    <row r="213" spans="19:21" s="103" customFormat="1">
      <c r="S213" s="125"/>
      <c r="T213" s="125"/>
      <c r="U213" s="125"/>
    </row>
    <row r="214" spans="19:21" s="103" customFormat="1">
      <c r="S214" s="125"/>
      <c r="T214" s="125"/>
      <c r="U214" s="125"/>
    </row>
    <row r="215" spans="19:21" s="103" customFormat="1">
      <c r="S215" s="125"/>
      <c r="T215" s="125"/>
      <c r="U215" s="125"/>
    </row>
    <row r="216" spans="19:21" s="103" customFormat="1">
      <c r="S216" s="125"/>
      <c r="T216" s="125"/>
      <c r="U216" s="125"/>
    </row>
    <row r="217" spans="19:21" s="103" customFormat="1">
      <c r="S217" s="125"/>
      <c r="T217" s="125"/>
      <c r="U217" s="125"/>
    </row>
    <row r="218" spans="19:21" s="103" customFormat="1">
      <c r="S218" s="125"/>
      <c r="T218" s="125"/>
      <c r="U218" s="125"/>
    </row>
    <row r="219" spans="19:21" s="103" customFormat="1">
      <c r="S219" s="125"/>
      <c r="T219" s="125"/>
      <c r="U219" s="125"/>
    </row>
    <row r="220" spans="19:21" s="103" customFormat="1">
      <c r="S220" s="125"/>
      <c r="T220" s="125"/>
      <c r="U220" s="125"/>
    </row>
    <row r="221" spans="19:21" s="103" customFormat="1">
      <c r="S221" s="125"/>
      <c r="T221" s="125"/>
      <c r="U221" s="125"/>
    </row>
    <row r="222" spans="19:21" s="103" customFormat="1">
      <c r="S222" s="125"/>
      <c r="T222" s="125"/>
      <c r="U222" s="125"/>
    </row>
    <row r="223" spans="19:21" s="103" customFormat="1">
      <c r="S223" s="125"/>
      <c r="T223" s="125"/>
      <c r="U223" s="125"/>
    </row>
    <row r="224" spans="19:21" s="103" customFormat="1">
      <c r="S224" s="125"/>
      <c r="T224" s="125"/>
      <c r="U224" s="125"/>
    </row>
    <row r="225" spans="19:21" s="103" customFormat="1">
      <c r="S225" s="125"/>
      <c r="T225" s="125"/>
      <c r="U225" s="125"/>
    </row>
    <row r="226" spans="19:21" s="103" customFormat="1">
      <c r="S226" s="125"/>
      <c r="T226" s="125"/>
      <c r="U226" s="125"/>
    </row>
    <row r="227" spans="19:21" s="103" customFormat="1">
      <c r="S227" s="125"/>
      <c r="T227" s="125"/>
      <c r="U227" s="125"/>
    </row>
    <row r="228" spans="19:21" s="103" customFormat="1">
      <c r="S228" s="125"/>
      <c r="T228" s="125"/>
      <c r="U228" s="125"/>
    </row>
    <row r="229" spans="19:21" s="103" customFormat="1">
      <c r="S229" s="125"/>
      <c r="T229" s="125"/>
      <c r="U229" s="125"/>
    </row>
    <row r="230" spans="19:21" s="103" customFormat="1">
      <c r="S230" s="125"/>
      <c r="T230" s="125"/>
      <c r="U230" s="125"/>
    </row>
    <row r="231" spans="19:21" s="103" customFormat="1">
      <c r="S231" s="125"/>
      <c r="T231" s="125"/>
      <c r="U231" s="125"/>
    </row>
    <row r="232" spans="19:21" s="103" customFormat="1">
      <c r="S232" s="125"/>
      <c r="T232" s="125"/>
      <c r="U232" s="125"/>
    </row>
    <row r="233" spans="19:21" s="103" customFormat="1">
      <c r="S233" s="125"/>
      <c r="T233" s="125"/>
      <c r="U233" s="125"/>
    </row>
    <row r="234" spans="19:21" s="103" customFormat="1">
      <c r="S234" s="125"/>
      <c r="T234" s="125"/>
      <c r="U234" s="125"/>
    </row>
    <row r="235" spans="19:21" s="103" customFormat="1">
      <c r="S235" s="125"/>
      <c r="T235" s="125"/>
      <c r="U235" s="125"/>
    </row>
    <row r="236" spans="19:21" s="103" customFormat="1">
      <c r="S236" s="125"/>
      <c r="T236" s="125"/>
      <c r="U236" s="125"/>
    </row>
    <row r="237" spans="19:21" s="103" customFormat="1">
      <c r="S237" s="125"/>
      <c r="T237" s="125"/>
      <c r="U237" s="125"/>
    </row>
    <row r="238" spans="19:21" s="103" customFormat="1">
      <c r="S238" s="125"/>
      <c r="T238" s="125"/>
      <c r="U238" s="125"/>
    </row>
    <row r="239" spans="19:21" s="103" customFormat="1">
      <c r="S239" s="125"/>
      <c r="T239" s="125"/>
      <c r="U239" s="125"/>
    </row>
    <row r="240" spans="19:21" s="103" customFormat="1">
      <c r="S240" s="125"/>
      <c r="T240" s="125"/>
      <c r="U240" s="125"/>
    </row>
    <row r="241" spans="19:21" s="103" customFormat="1">
      <c r="S241" s="125"/>
      <c r="T241" s="125"/>
      <c r="U241" s="125"/>
    </row>
    <row r="242" spans="19:21" s="103" customFormat="1">
      <c r="S242" s="125"/>
      <c r="T242" s="125"/>
      <c r="U242" s="125"/>
    </row>
    <row r="243" spans="19:21" s="103" customFormat="1">
      <c r="S243" s="125"/>
      <c r="T243" s="125"/>
      <c r="U243" s="125"/>
    </row>
    <row r="244" spans="19:21" s="103" customFormat="1">
      <c r="S244" s="125"/>
      <c r="T244" s="125"/>
      <c r="U244" s="125"/>
    </row>
    <row r="245" spans="19:21" s="103" customFormat="1">
      <c r="S245" s="125"/>
      <c r="T245" s="125"/>
      <c r="U245" s="125"/>
    </row>
    <row r="246" spans="19:21" s="103" customFormat="1">
      <c r="S246" s="125"/>
      <c r="T246" s="125"/>
      <c r="U246" s="125"/>
    </row>
    <row r="247" spans="19:21" s="103" customFormat="1">
      <c r="S247" s="125"/>
      <c r="T247" s="125"/>
      <c r="U247" s="125"/>
    </row>
    <row r="248" spans="19:21" s="103" customFormat="1">
      <c r="S248" s="125"/>
      <c r="T248" s="125"/>
      <c r="U248" s="125"/>
    </row>
    <row r="249" spans="19:21" s="103" customFormat="1">
      <c r="S249" s="125"/>
      <c r="T249" s="125"/>
      <c r="U249" s="125"/>
    </row>
    <row r="250" spans="19:21" s="103" customFormat="1">
      <c r="S250" s="125"/>
      <c r="T250" s="125"/>
      <c r="U250" s="125"/>
    </row>
    <row r="251" spans="19:21" s="103" customFormat="1">
      <c r="S251" s="125"/>
      <c r="T251" s="125"/>
      <c r="U251" s="125"/>
    </row>
    <row r="252" spans="19:21" s="103" customFormat="1">
      <c r="S252" s="125"/>
      <c r="T252" s="125"/>
      <c r="U252" s="125"/>
    </row>
    <row r="253" spans="19:21" s="103" customFormat="1">
      <c r="S253" s="125"/>
      <c r="T253" s="125"/>
      <c r="U253" s="125"/>
    </row>
    <row r="254" spans="19:21" s="103" customFormat="1">
      <c r="S254" s="125"/>
      <c r="T254" s="125"/>
      <c r="U254" s="125"/>
    </row>
    <row r="255" spans="19:21" s="103" customFormat="1">
      <c r="S255" s="125"/>
      <c r="T255" s="125"/>
      <c r="U255" s="125"/>
    </row>
    <row r="256" spans="19:21" s="103" customFormat="1">
      <c r="S256" s="125"/>
      <c r="T256" s="125"/>
      <c r="U256" s="125"/>
    </row>
    <row r="257" spans="19:21" s="103" customFormat="1">
      <c r="S257" s="125"/>
      <c r="T257" s="125"/>
      <c r="U257" s="125"/>
    </row>
    <row r="258" spans="19:21" s="103" customFormat="1">
      <c r="S258" s="125"/>
      <c r="T258" s="125"/>
      <c r="U258" s="125"/>
    </row>
    <row r="259" spans="19:21" s="103" customFormat="1">
      <c r="S259" s="125"/>
      <c r="T259" s="125"/>
      <c r="U259" s="125"/>
    </row>
    <row r="260" spans="19:21" s="103" customFormat="1">
      <c r="S260" s="125"/>
      <c r="T260" s="125"/>
      <c r="U260" s="125"/>
    </row>
    <row r="261" spans="19:21" s="103" customFormat="1">
      <c r="S261" s="125"/>
      <c r="T261" s="125"/>
      <c r="U261" s="125"/>
    </row>
    <row r="262" spans="19:21" s="103" customFormat="1">
      <c r="S262" s="125"/>
      <c r="T262" s="125"/>
      <c r="U262" s="125"/>
    </row>
    <row r="263" spans="19:21" s="103" customFormat="1">
      <c r="S263" s="125"/>
      <c r="T263" s="125"/>
      <c r="U263" s="125"/>
    </row>
    <row r="264" spans="19:21" s="103" customFormat="1">
      <c r="S264" s="125"/>
      <c r="T264" s="125"/>
      <c r="U264" s="125"/>
    </row>
    <row r="265" spans="19:21" s="103" customFormat="1">
      <c r="S265" s="125"/>
      <c r="T265" s="125"/>
      <c r="U265" s="125"/>
    </row>
    <row r="266" spans="19:21" s="103" customFormat="1">
      <c r="S266" s="125"/>
      <c r="T266" s="125"/>
      <c r="U266" s="125"/>
    </row>
    <row r="267" spans="19:21" s="103" customFormat="1">
      <c r="S267" s="125"/>
      <c r="T267" s="125"/>
      <c r="U267" s="125"/>
    </row>
    <row r="268" spans="19:21" s="103" customFormat="1">
      <c r="S268" s="125"/>
      <c r="T268" s="125"/>
      <c r="U268" s="125"/>
    </row>
    <row r="269" spans="19:21" s="103" customFormat="1">
      <c r="S269" s="125"/>
      <c r="T269" s="125"/>
      <c r="U269" s="125"/>
    </row>
    <row r="270" spans="19:21" s="103" customFormat="1">
      <c r="S270" s="125"/>
      <c r="T270" s="125"/>
      <c r="U270" s="125"/>
    </row>
    <row r="271" spans="19:21" s="103" customFormat="1">
      <c r="S271" s="125"/>
      <c r="T271" s="125"/>
      <c r="U271" s="125"/>
    </row>
    <row r="272" spans="19:21" s="103" customFormat="1">
      <c r="S272" s="125"/>
      <c r="T272" s="125"/>
      <c r="U272" s="125"/>
    </row>
    <row r="273" spans="19:21" s="103" customFormat="1">
      <c r="S273" s="125"/>
      <c r="T273" s="125"/>
      <c r="U273" s="125"/>
    </row>
    <row r="274" spans="19:21" s="103" customFormat="1">
      <c r="S274" s="125"/>
      <c r="T274" s="125"/>
      <c r="U274" s="125"/>
    </row>
    <row r="275" spans="19:21" s="103" customFormat="1">
      <c r="S275" s="125"/>
      <c r="T275" s="125"/>
      <c r="U275" s="125"/>
    </row>
    <row r="276" spans="19:21" s="103" customFormat="1">
      <c r="S276" s="125"/>
      <c r="T276" s="125"/>
      <c r="U276" s="125"/>
    </row>
    <row r="277" spans="19:21" s="103" customFormat="1">
      <c r="S277" s="125"/>
      <c r="T277" s="125"/>
      <c r="U277" s="125"/>
    </row>
    <row r="278" spans="19:21" s="103" customFormat="1">
      <c r="S278" s="125"/>
      <c r="T278" s="125"/>
      <c r="U278" s="125"/>
    </row>
    <row r="279" spans="19:21" s="103" customFormat="1">
      <c r="S279" s="125"/>
      <c r="T279" s="125"/>
      <c r="U279" s="125"/>
    </row>
    <row r="280" spans="19:21" s="103" customFormat="1">
      <c r="S280" s="125"/>
      <c r="T280" s="125"/>
      <c r="U280" s="125"/>
    </row>
    <row r="281" spans="19:21" s="103" customFormat="1">
      <c r="S281" s="125"/>
      <c r="T281" s="125"/>
      <c r="U281" s="125"/>
    </row>
    <row r="282" spans="19:21" s="103" customFormat="1">
      <c r="S282" s="125"/>
      <c r="T282" s="125"/>
      <c r="U282" s="125"/>
    </row>
  </sheetData>
  <sheetProtection algorithmName="SHA-512" hashValue="ij7sI3uDjy44zWxKA1hTlFTiY9WesYyS6lX7rCWm/NEHiK3A/Mqnm8Xlby+c1CTnL/YyNWzIlHKsl8uOO2CbDg==" saltValue="pjaddVGREOjdSaz2oitX9w==" spinCount="100000" sheet="1" formatCells="0" formatColumns="0" formatRows="0"/>
  <mergeCells count="42">
    <mergeCell ref="AV3:AZ3"/>
    <mergeCell ref="Z5:AE5"/>
    <mergeCell ref="AG5:AN5"/>
    <mergeCell ref="G5:M5"/>
    <mergeCell ref="AV4:AZ4"/>
    <mergeCell ref="S2:AP2"/>
    <mergeCell ref="E3:F3"/>
    <mergeCell ref="B2:F2"/>
    <mergeCell ref="B41:F41"/>
    <mergeCell ref="E5:F5"/>
    <mergeCell ref="C12:E12"/>
    <mergeCell ref="C14:E14"/>
    <mergeCell ref="C26:E26"/>
    <mergeCell ref="C23:E23"/>
    <mergeCell ref="C28:E28"/>
    <mergeCell ref="C32:E32"/>
    <mergeCell ref="C25:E25"/>
    <mergeCell ref="H2:O2"/>
    <mergeCell ref="C15:E15"/>
    <mergeCell ref="B10:E10"/>
    <mergeCell ref="S5:X5"/>
    <mergeCell ref="C17:E17"/>
    <mergeCell ref="C18:E18"/>
    <mergeCell ref="C20:E20"/>
    <mergeCell ref="C21:E21"/>
    <mergeCell ref="C19:E19"/>
    <mergeCell ref="E40:F40"/>
    <mergeCell ref="B3:D3"/>
    <mergeCell ref="B4:F4"/>
    <mergeCell ref="B5:C5"/>
    <mergeCell ref="C35:E35"/>
    <mergeCell ref="C36:E36"/>
    <mergeCell ref="C37:E37"/>
    <mergeCell ref="C38:E38"/>
    <mergeCell ref="C31:E31"/>
    <mergeCell ref="C24:E24"/>
    <mergeCell ref="C27:E27"/>
    <mergeCell ref="C29:E29"/>
    <mergeCell ref="C30:E30"/>
    <mergeCell ref="C13:E13"/>
    <mergeCell ref="C22:E22"/>
    <mergeCell ref="C16:E16"/>
  </mergeCells>
  <pageMargins left="0.55118110236220474" right="0.43307086614173229" top="0.86614173228346458" bottom="0.74803149606299213" header="0.39370078740157483" footer="0.31496062992125984"/>
  <pageSetup paperSize="9" scale="70" orientation="landscape" r:id="rId1"/>
  <headerFooter>
    <oddFooter xml:space="preserve">&amp;R&amp;P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L46"/>
  <sheetViews>
    <sheetView showGridLines="0" tabSelected="1" zoomScale="115" zoomScaleNormal="115" workbookViewId="0">
      <selection activeCell="U15" sqref="U15"/>
    </sheetView>
  </sheetViews>
  <sheetFormatPr baseColWidth="10" defaultColWidth="11.42578125" defaultRowHeight="12.75"/>
  <cols>
    <col min="1" max="1" width="1.7109375" style="18" customWidth="1"/>
    <col min="2" max="2" width="32.7109375" style="18" customWidth="1"/>
    <col min="3" max="3" width="9.7109375" style="18" customWidth="1"/>
    <col min="4" max="4" width="8.7109375" style="18" customWidth="1"/>
    <col min="5" max="5" width="12.7109375" style="18" customWidth="1"/>
    <col min="6" max="6" width="8.7109375" style="18" customWidth="1"/>
    <col min="7" max="7" width="8.7109375" style="19" customWidth="1"/>
    <col min="8" max="8" width="1.7109375" style="18" customWidth="1"/>
    <col min="9" max="9" width="8.7109375" style="19" customWidth="1"/>
    <col min="10" max="11" width="15.7109375" style="18" customWidth="1"/>
    <col min="12" max="12" width="7.28515625" style="18" customWidth="1"/>
    <col min="13" max="13" width="2.42578125" style="18" customWidth="1"/>
    <col min="14" max="14" width="24.7109375" style="18" customWidth="1"/>
    <col min="15" max="15" width="12.7109375" style="18" customWidth="1"/>
    <col min="16" max="16" width="15.28515625" style="18" customWidth="1"/>
    <col min="17" max="17" width="1.7109375" style="18" customWidth="1"/>
    <col min="18" max="18" width="11.42578125" style="18"/>
    <col min="19" max="19" width="13" style="18" customWidth="1"/>
    <col min="20" max="16384" width="11.42578125" style="18"/>
  </cols>
  <sheetData>
    <row r="1" spans="2:38" ht="9.75" customHeight="1" thickBot="1"/>
    <row r="2" spans="2:38" s="22" customFormat="1" ht="20.100000000000001" customHeight="1" thickBot="1">
      <c r="B2" s="148"/>
      <c r="C2" s="140" t="s">
        <v>177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377"/>
      <c r="Q2" s="140"/>
      <c r="R2" s="140"/>
      <c r="S2" s="692"/>
      <c r="T2" s="21"/>
      <c r="U2" s="21"/>
      <c r="V2" s="21"/>
      <c r="W2" s="21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2:38" s="22" customFormat="1" ht="20.100000000000001" customHeight="1">
      <c r="B3" s="795" t="str">
        <f>Kunde</f>
        <v>Dräxlmeier Satu Mare</v>
      </c>
      <c r="C3" s="795"/>
      <c r="D3" s="796" t="str">
        <f>Übersicht!E3</f>
        <v>Hr. Eglseder</v>
      </c>
      <c r="E3" s="796"/>
      <c r="F3" s="392"/>
      <c r="G3" s="392"/>
      <c r="H3" s="410"/>
      <c r="I3" s="392"/>
      <c r="J3" s="392"/>
      <c r="K3" s="392"/>
      <c r="L3" s="392"/>
      <c r="M3" s="392"/>
      <c r="N3" s="392"/>
      <c r="O3" s="392"/>
      <c r="P3" s="392"/>
      <c r="Q3" s="392"/>
      <c r="R3" s="410"/>
      <c r="S3" s="410"/>
      <c r="T3" s="21"/>
      <c r="U3" s="21"/>
      <c r="V3" s="21"/>
      <c r="W3" s="21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2:38" s="22" customFormat="1" ht="20.100000000000001" customHeight="1">
      <c r="B4" s="797" t="str">
        <f>Anlage</f>
        <v>Automatic Production Line for Wire Processing</v>
      </c>
      <c r="C4" s="797"/>
      <c r="D4" s="797"/>
      <c r="E4" s="797"/>
      <c r="F4" s="392"/>
      <c r="G4" s="392"/>
      <c r="H4" s="410"/>
      <c r="I4" s="392"/>
      <c r="J4" s="392"/>
      <c r="K4" s="392"/>
      <c r="L4" s="392"/>
      <c r="M4" s="392"/>
      <c r="N4" s="392"/>
      <c r="O4" s="392"/>
      <c r="P4" s="392"/>
      <c r="Q4" s="392"/>
      <c r="R4" s="410"/>
      <c r="S4" s="410"/>
      <c r="T4" s="21"/>
      <c r="U4" s="21"/>
      <c r="V4" s="21"/>
      <c r="W4" s="2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s="22" customFormat="1" ht="20.100000000000001" customHeight="1">
      <c r="B5" s="415" t="str">
        <f>Angebotsnummer</f>
        <v>A07616000A</v>
      </c>
      <c r="C5" s="414">
        <f>Datum</f>
        <v>45761</v>
      </c>
      <c r="D5" s="798" t="str">
        <f>Bearbeiter</f>
        <v>Schötz/Radlbeck</v>
      </c>
      <c r="E5" s="798"/>
      <c r="F5" s="416"/>
      <c r="G5" s="416"/>
      <c r="H5" s="410"/>
      <c r="I5" s="416"/>
      <c r="J5" s="416"/>
      <c r="K5" s="416"/>
      <c r="L5" s="416"/>
      <c r="M5" s="416"/>
      <c r="N5" s="416"/>
      <c r="O5" s="416"/>
      <c r="P5" s="392"/>
      <c r="Q5" s="392"/>
      <c r="R5" s="410"/>
      <c r="S5" s="410"/>
      <c r="T5" s="21"/>
      <c r="U5" s="21"/>
      <c r="V5" s="21"/>
      <c r="W5" s="21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ht="12" customHeight="1" thickBot="1">
      <c r="B6" s="417"/>
      <c r="C6" s="417"/>
      <c r="D6" s="417"/>
      <c r="E6" s="418"/>
      <c r="F6" s="418"/>
      <c r="G6" s="418"/>
      <c r="H6" s="392"/>
      <c r="I6" s="418"/>
      <c r="J6" s="419"/>
      <c r="K6" s="419"/>
      <c r="L6" s="419"/>
      <c r="M6" s="405"/>
      <c r="N6" s="410"/>
      <c r="O6" s="410"/>
      <c r="P6" s="410"/>
      <c r="Q6" s="410"/>
      <c r="R6" s="410"/>
      <c r="S6" s="410"/>
      <c r="T6" s="21"/>
      <c r="U6" s="21"/>
      <c r="V6" s="20"/>
      <c r="W6" s="2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2:38" ht="15" customHeight="1">
      <c r="B7" s="799" t="s">
        <v>53</v>
      </c>
      <c r="C7" s="800"/>
      <c r="D7" s="800"/>
      <c r="E7" s="801"/>
      <c r="F7" s="790" t="s">
        <v>154</v>
      </c>
      <c r="G7" s="791"/>
      <c r="H7" s="21"/>
      <c r="I7" s="792" t="s">
        <v>54</v>
      </c>
      <c r="J7" s="793"/>
      <c r="K7" s="794"/>
      <c r="L7" s="396"/>
      <c r="M7" s="405"/>
      <c r="N7" s="407"/>
      <c r="O7" s="407"/>
      <c r="P7" s="408"/>
      <c r="Q7" s="409"/>
      <c r="R7" s="410"/>
      <c r="S7" s="410"/>
      <c r="T7" s="21"/>
      <c r="U7" s="21"/>
      <c r="V7" s="21"/>
      <c r="W7" s="21"/>
    </row>
    <row r="8" spans="2:38" ht="15" customHeight="1" thickBot="1">
      <c r="B8" s="802"/>
      <c r="C8" s="803"/>
      <c r="D8" s="803"/>
      <c r="E8" s="804"/>
      <c r="F8" s="202" t="s">
        <v>155</v>
      </c>
      <c r="G8" s="194" t="s">
        <v>84</v>
      </c>
      <c r="H8" s="21"/>
      <c r="I8" s="240" t="s">
        <v>55</v>
      </c>
      <c r="J8" s="23"/>
      <c r="K8" s="24" t="s">
        <v>5</v>
      </c>
      <c r="L8" s="396"/>
      <c r="M8" s="405"/>
      <c r="N8" s="407"/>
      <c r="O8" s="407"/>
      <c r="P8" s="408"/>
      <c r="Q8" s="409"/>
      <c r="R8" s="410"/>
      <c r="S8" s="410"/>
      <c r="T8" s="21"/>
      <c r="U8" s="21"/>
      <c r="V8" s="21"/>
      <c r="W8" s="21"/>
    </row>
    <row r="9" spans="2:38" s="29" customFormat="1" ht="15" customHeight="1">
      <c r="B9" s="25" t="s">
        <v>56</v>
      </c>
      <c r="C9" s="90"/>
      <c r="D9" s="90"/>
      <c r="E9" s="26"/>
      <c r="F9" s="187"/>
      <c r="G9" s="195"/>
      <c r="H9" s="20"/>
      <c r="I9" s="189"/>
      <c r="J9" s="27"/>
      <c r="K9" s="28"/>
      <c r="L9" s="397"/>
      <c r="M9" s="405"/>
      <c r="N9" s="407"/>
      <c r="O9" s="407"/>
      <c r="P9" s="408"/>
      <c r="Q9" s="409"/>
      <c r="R9" s="410"/>
      <c r="S9" s="410"/>
      <c r="T9" s="21"/>
      <c r="U9" s="20"/>
      <c r="V9" s="20"/>
      <c r="W9" s="20"/>
    </row>
    <row r="10" spans="2:38" s="29" customFormat="1" ht="15" customHeight="1">
      <c r="B10" s="73" t="s">
        <v>196</v>
      </c>
      <c r="C10" s="180">
        <v>10</v>
      </c>
      <c r="D10" s="180"/>
      <c r="E10" s="81" t="s">
        <v>78</v>
      </c>
      <c r="F10" s="188">
        <v>100</v>
      </c>
      <c r="G10" s="196">
        <f>MKo*(1+Gewinn)*(1+Sicherheit)</f>
        <v>115.78947368421053</v>
      </c>
      <c r="H10" s="20"/>
      <c r="I10" s="241">
        <f>Übersicht!$H$33+Übersicht!$H$35+Übersicht!$H$36+Übersicht!$T$33</f>
        <v>2426</v>
      </c>
      <c r="J10" s="203">
        <f>F10*I10</f>
        <v>242600</v>
      </c>
      <c r="K10" s="31">
        <f>J10</f>
        <v>242600</v>
      </c>
      <c r="L10" s="398">
        <f>IF(K$33&lt;&gt;0,J10/K$33,0)</f>
        <v>0.12158216180200199</v>
      </c>
      <c r="M10" s="405"/>
      <c r="N10" s="407"/>
      <c r="O10" s="407"/>
      <c r="P10" s="408"/>
      <c r="Q10" s="409"/>
      <c r="R10" s="410"/>
      <c r="S10" s="410"/>
      <c r="T10" s="21"/>
      <c r="U10" s="20"/>
      <c r="V10" s="20"/>
      <c r="W10" s="20"/>
    </row>
    <row r="11" spans="2:38" s="29" customFormat="1" ht="15" customHeight="1" thickBot="1">
      <c r="B11" s="73" t="s">
        <v>25</v>
      </c>
      <c r="C11" s="181" t="s">
        <v>76</v>
      </c>
      <c r="D11" s="181"/>
      <c r="E11" s="85">
        <f>Allg!P21/(1+SicherheitAngebot)/(1+Gewinn)</f>
        <v>0</v>
      </c>
      <c r="F11" s="188">
        <v>100</v>
      </c>
      <c r="G11" s="196">
        <f>Doku*(1+Gewinn)*(1+Sicherheit)</f>
        <v>115.78947368421053</v>
      </c>
      <c r="H11" s="20"/>
      <c r="I11" s="242">
        <f>Übersicht!$G$36</f>
        <v>0</v>
      </c>
      <c r="J11" s="203">
        <f>F11*I11</f>
        <v>0</v>
      </c>
      <c r="K11" s="31">
        <f>J11+E11</f>
        <v>0</v>
      </c>
      <c r="L11" s="398">
        <f>IF(K$33&lt;&gt;0,K11/K$33,0)</f>
        <v>0</v>
      </c>
      <c r="M11" s="405"/>
      <c r="N11" s="407"/>
      <c r="O11" s="407"/>
      <c r="P11" s="408"/>
      <c r="Q11" s="409"/>
      <c r="R11" s="410"/>
      <c r="S11" s="410"/>
      <c r="T11" s="21"/>
      <c r="U11" s="20"/>
      <c r="V11" s="20"/>
      <c r="W11" s="20"/>
    </row>
    <row r="12" spans="2:38" s="29" customFormat="1" ht="15" customHeight="1">
      <c r="B12" s="25" t="s">
        <v>57</v>
      </c>
      <c r="C12" s="76"/>
      <c r="D12" s="76"/>
      <c r="E12" s="26"/>
      <c r="F12" s="189"/>
      <c r="G12" s="197"/>
      <c r="H12" s="20"/>
      <c r="I12" s="243"/>
      <c r="J12" s="27"/>
      <c r="K12" s="32"/>
      <c r="L12" s="399"/>
      <c r="M12" s="405"/>
      <c r="N12" s="407"/>
      <c r="O12" s="407"/>
      <c r="P12" s="408"/>
      <c r="Q12" s="409"/>
      <c r="R12" s="410"/>
      <c r="S12" s="410"/>
      <c r="T12" s="21"/>
      <c r="U12" s="20"/>
      <c r="V12" s="20"/>
      <c r="W12" s="20"/>
    </row>
    <row r="13" spans="2:38" s="29" customFormat="1" ht="15" customHeight="1">
      <c r="B13" s="73" t="s">
        <v>83</v>
      </c>
      <c r="C13" s="180">
        <v>170</v>
      </c>
      <c r="D13" s="180"/>
      <c r="E13" s="75"/>
      <c r="F13" s="188">
        <v>92</v>
      </c>
      <c r="G13" s="196">
        <f>EKo*(1+Gewinn)*(1+Sicherheit)</f>
        <v>106.52631578947368</v>
      </c>
      <c r="H13" s="20"/>
      <c r="I13" s="241">
        <f>Übersicht!$I$33+Übersicht!I36</f>
        <v>746</v>
      </c>
      <c r="J13" s="203">
        <f>F13*I13</f>
        <v>68632</v>
      </c>
      <c r="K13" s="31">
        <f>J13+J14+J15</f>
        <v>363052</v>
      </c>
      <c r="L13" s="398">
        <f>IF(K$33&lt;&gt;0,J13/K$33,0)</f>
        <v>3.4395824108800495E-2</v>
      </c>
      <c r="M13" s="405"/>
      <c r="N13" s="407"/>
      <c r="O13" s="407"/>
      <c r="P13" s="408"/>
      <c r="Q13" s="409"/>
      <c r="R13" s="410"/>
      <c r="S13" s="410"/>
      <c r="T13" s="21"/>
      <c r="U13" s="20"/>
      <c r="V13" s="20"/>
      <c r="W13" s="20"/>
    </row>
    <row r="14" spans="2:38" s="29" customFormat="1" ht="15" customHeight="1">
      <c r="B14" s="73" t="s">
        <v>13</v>
      </c>
      <c r="C14" s="180">
        <v>180</v>
      </c>
      <c r="D14" s="180"/>
      <c r="E14" s="75"/>
      <c r="F14" s="188">
        <v>105</v>
      </c>
      <c r="G14" s="196">
        <f>Sw*(1+Gewinn)*(1+Sicherheit)</f>
        <v>121.57894736842105</v>
      </c>
      <c r="H14" s="20"/>
      <c r="I14" s="241">
        <f>Übersicht!$J$33+Übersicht!$J$35+Übersicht!$J$36</f>
        <v>1187</v>
      </c>
      <c r="J14" s="203">
        <f>F14*I14</f>
        <v>124635</v>
      </c>
      <c r="K14" s="31"/>
      <c r="L14" s="398">
        <f>IF(K$33&lt;&gt;0,J14/K$33,0)</f>
        <v>6.2462459753472865E-2</v>
      </c>
      <c r="M14" s="405"/>
      <c r="N14" s="407"/>
      <c r="O14" s="407"/>
      <c r="P14" s="408"/>
      <c r="Q14" s="409"/>
      <c r="R14" s="410"/>
      <c r="S14" s="410"/>
      <c r="T14" s="21"/>
      <c r="U14" s="20"/>
      <c r="V14" s="20"/>
      <c r="W14" s="20"/>
    </row>
    <row r="15" spans="2:38" s="29" customFormat="1" ht="15" customHeight="1" thickBot="1">
      <c r="B15" s="73" t="s">
        <v>109</v>
      </c>
      <c r="C15" s="182">
        <v>190</v>
      </c>
      <c r="D15" s="182"/>
      <c r="E15" s="75"/>
      <c r="F15" s="188">
        <v>105</v>
      </c>
      <c r="G15" s="196">
        <f>Inb*(1+Gewinn)*(1+Sicherheit)</f>
        <v>121.57894736842105</v>
      </c>
      <c r="H15" s="20"/>
      <c r="I15" s="241">
        <f>Übersicht!$K$33</f>
        <v>1617</v>
      </c>
      <c r="J15" s="203">
        <f>F15*I15</f>
        <v>169785</v>
      </c>
      <c r="K15" s="31"/>
      <c r="L15" s="398">
        <f>IF(K$33&lt;&gt;0,J15/K$33,0)</f>
        <v>8.5089972553804225E-2</v>
      </c>
      <c r="M15" s="405"/>
      <c r="N15" s="407"/>
      <c r="O15" s="407"/>
      <c r="P15" s="408"/>
      <c r="Q15" s="409"/>
      <c r="R15" s="410"/>
      <c r="S15" s="410"/>
      <c r="T15" s="21"/>
      <c r="U15" s="20"/>
      <c r="V15" s="20"/>
      <c r="W15" s="20"/>
    </row>
    <row r="16" spans="2:38" s="29" customFormat="1" ht="15" customHeight="1">
      <c r="B16" s="25" t="s">
        <v>34</v>
      </c>
      <c r="C16" s="76"/>
      <c r="D16" s="76"/>
      <c r="E16" s="26"/>
      <c r="F16" s="189"/>
      <c r="G16" s="197"/>
      <c r="H16" s="20"/>
      <c r="I16" s="243"/>
      <c r="J16" s="27"/>
      <c r="K16" s="32"/>
      <c r="L16" s="399"/>
      <c r="M16" s="405"/>
      <c r="N16" s="411"/>
      <c r="O16" s="411"/>
      <c r="P16" s="410"/>
      <c r="Q16" s="411"/>
      <c r="R16" s="410"/>
      <c r="S16" s="410"/>
      <c r="T16" s="21"/>
      <c r="U16" s="20"/>
      <c r="V16" s="20"/>
      <c r="W16" s="20"/>
    </row>
    <row r="17" spans="2:24" s="29" customFormat="1" ht="15" customHeight="1" thickBot="1">
      <c r="B17" s="73" t="s">
        <v>218</v>
      </c>
      <c r="C17" s="182">
        <v>270</v>
      </c>
      <c r="D17" s="182"/>
      <c r="E17" s="75"/>
      <c r="F17" s="188">
        <v>110</v>
      </c>
      <c r="G17" s="196">
        <f>Pl*(1+Gewinn)*(1+Sicherheit)</f>
        <v>127.36842105263159</v>
      </c>
      <c r="H17" s="20"/>
      <c r="I17" s="241">
        <f>Übersicht!$G$35+Übersicht!$G$33</f>
        <v>550</v>
      </c>
      <c r="J17" s="203">
        <f>F17*I17</f>
        <v>60500</v>
      </c>
      <c r="K17" s="31">
        <f>F17*I17</f>
        <v>60500</v>
      </c>
      <c r="L17" s="398">
        <f>IF(K$33&lt;&gt;0,J17/K$33,0)</f>
        <v>3.0320365989369828E-2</v>
      </c>
      <c r="M17" s="405"/>
      <c r="N17" s="407"/>
      <c r="O17" s="407"/>
      <c r="P17" s="410"/>
      <c r="Q17" s="411"/>
      <c r="R17" s="410"/>
      <c r="S17" s="410"/>
      <c r="T17" s="21"/>
      <c r="U17" s="20"/>
      <c r="V17" s="20"/>
      <c r="W17" s="20"/>
      <c r="X17" s="695" t="s">
        <v>234</v>
      </c>
    </row>
    <row r="18" spans="2:24" s="29" customFormat="1" ht="15" customHeight="1">
      <c r="B18" s="25" t="s">
        <v>10</v>
      </c>
      <c r="C18" s="76"/>
      <c r="D18" s="76"/>
      <c r="E18" s="26"/>
      <c r="F18" s="189"/>
      <c r="G18" s="197"/>
      <c r="H18" s="20"/>
      <c r="I18" s="243"/>
      <c r="J18" s="33"/>
      <c r="K18" s="34"/>
      <c r="L18" s="400"/>
      <c r="M18" s="405"/>
      <c r="N18" s="411"/>
      <c r="O18" s="411"/>
      <c r="P18" s="410"/>
      <c r="Q18" s="411"/>
      <c r="R18" s="410"/>
      <c r="S18" s="410"/>
      <c r="T18" s="21"/>
      <c r="U18" s="20"/>
      <c r="V18" s="20"/>
      <c r="W18" s="20"/>
    </row>
    <row r="19" spans="2:24" s="29" customFormat="1" ht="15" customHeight="1">
      <c r="B19" s="30" t="s">
        <v>9</v>
      </c>
      <c r="C19" s="180">
        <v>110</v>
      </c>
      <c r="D19" s="180"/>
      <c r="E19" s="75"/>
      <c r="F19" s="188">
        <v>82</v>
      </c>
      <c r="G19" s="196">
        <f>Mo*(1+Gewinn)*(1+Sicherheit)</f>
        <v>94.94736842105263</v>
      </c>
      <c r="H19" s="20"/>
      <c r="I19" s="241">
        <f>Übersicht!$M$33</f>
        <v>2057</v>
      </c>
      <c r="J19" s="203">
        <f>F19*I19</f>
        <v>168674</v>
      </c>
      <c r="K19" s="31">
        <f>J19+J20+J21</f>
        <v>473722</v>
      </c>
      <c r="L19" s="398">
        <f>IF(K$33&lt;&gt;0,J19/K$33,0)</f>
        <v>8.4533180378363076E-2</v>
      </c>
      <c r="M19" s="405"/>
      <c r="N19" s="407"/>
      <c r="O19" s="407"/>
      <c r="P19" s="408"/>
      <c r="Q19" s="409"/>
      <c r="R19" s="410"/>
      <c r="S19" s="410"/>
      <c r="T19" s="21"/>
      <c r="U19" s="20"/>
      <c r="V19" s="20"/>
      <c r="W19" s="20"/>
    </row>
    <row r="20" spans="2:24" s="29" customFormat="1" ht="15" customHeight="1">
      <c r="B20" s="30" t="s">
        <v>35</v>
      </c>
      <c r="C20" s="180">
        <v>50</v>
      </c>
      <c r="D20" s="180"/>
      <c r="E20" s="75"/>
      <c r="F20" s="188">
        <v>85</v>
      </c>
      <c r="G20" s="196">
        <f>TF*(1+Gewinn)*(1+Sicherheit)</f>
        <v>98.421052631578959</v>
      </c>
      <c r="H20" s="20"/>
      <c r="I20" s="242">
        <f>Übersicht!$N$8</f>
        <v>2610.5882352941176</v>
      </c>
      <c r="J20" s="203">
        <f>F20*I20</f>
        <v>221900</v>
      </c>
      <c r="K20" s="31"/>
      <c r="L20" s="398">
        <f>IF(K$33&lt;&gt;0,J20/K$33,0)</f>
        <v>0.11120808616596967</v>
      </c>
      <c r="M20" s="405"/>
      <c r="N20" s="407"/>
      <c r="O20" s="407"/>
      <c r="P20" s="410"/>
      <c r="Q20" s="411"/>
      <c r="R20" s="410"/>
      <c r="S20" s="410"/>
      <c r="T20" s="21"/>
      <c r="U20" s="20"/>
      <c r="V20" s="20"/>
      <c r="W20" s="20"/>
    </row>
    <row r="21" spans="2:24" s="29" customFormat="1" ht="15" customHeight="1" thickBot="1">
      <c r="B21" s="35" t="s">
        <v>14</v>
      </c>
      <c r="C21" s="182">
        <v>230</v>
      </c>
      <c r="D21" s="182"/>
      <c r="E21" s="78"/>
      <c r="F21" s="190">
        <v>82</v>
      </c>
      <c r="G21" s="196">
        <f>El*(1+Gewinn)*(1+Sicherheit)</f>
        <v>94.94736842105263</v>
      </c>
      <c r="H21" s="20"/>
      <c r="I21" s="36">
        <f>Übersicht!$L$33</f>
        <v>1014</v>
      </c>
      <c r="J21" s="203">
        <f>F21*I21</f>
        <v>83148</v>
      </c>
      <c r="K21" s="37"/>
      <c r="L21" s="398">
        <f>IF(K$33&lt;&gt;0,J21/K$33,0)</f>
        <v>4.1670707293952433E-2</v>
      </c>
      <c r="M21" s="405"/>
      <c r="N21" s="407"/>
      <c r="O21" s="407"/>
      <c r="P21" s="408"/>
      <c r="Q21" s="409"/>
      <c r="R21" s="410"/>
      <c r="S21" s="410"/>
      <c r="T21" s="21"/>
      <c r="U21" s="20"/>
      <c r="V21" s="20"/>
      <c r="W21" s="20"/>
    </row>
    <row r="22" spans="2:24" s="20" customFormat="1" ht="15" customHeight="1">
      <c r="B22" s="38" t="s">
        <v>8</v>
      </c>
      <c r="C22" s="76"/>
      <c r="D22" s="76"/>
      <c r="E22" s="39"/>
      <c r="F22" s="87"/>
      <c r="G22" s="198"/>
      <c r="I22" s="87" t="s">
        <v>0</v>
      </c>
      <c r="J22" s="74" t="s">
        <v>77</v>
      </c>
      <c r="K22" s="186" t="s">
        <v>153</v>
      </c>
      <c r="L22" s="401"/>
      <c r="M22" s="405"/>
      <c r="N22" s="411"/>
      <c r="O22" s="411"/>
      <c r="P22" s="410"/>
      <c r="Q22" s="411"/>
      <c r="R22" s="410"/>
      <c r="S22" s="410"/>
      <c r="T22" s="21"/>
    </row>
    <row r="23" spans="2:24" s="40" customFormat="1" ht="15" customHeight="1">
      <c r="B23" s="80" t="s">
        <v>1</v>
      </c>
      <c r="C23" s="225" t="s">
        <v>36</v>
      </c>
      <c r="D23" s="77"/>
      <c r="E23" s="86"/>
      <c r="F23" s="88"/>
      <c r="G23" s="199"/>
      <c r="I23" s="88">
        <f>MGKZ</f>
        <v>0.1</v>
      </c>
      <c r="J23" s="244">
        <f>Übersicht!$O$33/(1+SicherheitAngebot)/(1+Gewinn)/(1+MGKZ)</f>
        <v>684100.00000000012</v>
      </c>
      <c r="K23" s="31">
        <f>J23*(1+$I$23)</f>
        <v>752510.00000000023</v>
      </c>
      <c r="L23" s="398">
        <f>IF(K$33&lt;&gt;0,K23/K$33,0)</f>
        <v>0.37713022496959825</v>
      </c>
      <c r="M23" s="405"/>
      <c r="N23" s="412"/>
      <c r="O23" s="412"/>
      <c r="P23" s="410"/>
      <c r="Q23" s="413"/>
      <c r="R23" s="412"/>
      <c r="S23" s="410"/>
      <c r="T23" s="21"/>
    </row>
    <row r="24" spans="2:24" s="29" customFormat="1" ht="15" customHeight="1" thickBot="1">
      <c r="B24" s="73" t="s">
        <v>30</v>
      </c>
      <c r="C24" s="183" t="s">
        <v>37</v>
      </c>
      <c r="D24" s="183"/>
      <c r="E24" s="81"/>
      <c r="F24" s="88"/>
      <c r="G24" s="199"/>
      <c r="H24" s="20"/>
      <c r="I24" s="88">
        <v>0</v>
      </c>
      <c r="J24" s="89">
        <f>(Übersicht!$AT$37+Übersicht!$AT$38)/(1+SicherheitAngebot)/(1+Gewinn)</f>
        <v>6999.9999999999991</v>
      </c>
      <c r="K24" s="255">
        <f>J24*(1+$I$24)</f>
        <v>6999.9999999999991</v>
      </c>
      <c r="L24" s="398">
        <f>IF(K$33&lt;&gt;0,J24/K$33,0)</f>
        <v>3.5081415194312192E-3</v>
      </c>
      <c r="M24" s="405"/>
      <c r="N24" s="412"/>
      <c r="O24" s="412"/>
      <c r="P24" s="410"/>
      <c r="Q24" s="413"/>
      <c r="R24" s="412"/>
      <c r="S24" s="410"/>
      <c r="T24" s="21"/>
      <c r="U24" s="20"/>
      <c r="V24" s="20"/>
      <c r="W24" s="20"/>
    </row>
    <row r="25" spans="2:24" s="29" customFormat="1" ht="15" customHeight="1">
      <c r="B25" s="25" t="s">
        <v>28</v>
      </c>
      <c r="C25" s="76"/>
      <c r="D25" s="76"/>
      <c r="E25" s="26"/>
      <c r="F25" s="191"/>
      <c r="G25" s="200"/>
      <c r="H25" s="20"/>
      <c r="I25" s="245" t="s">
        <v>58</v>
      </c>
      <c r="J25" s="41" t="s">
        <v>59</v>
      </c>
      <c r="K25" s="31"/>
      <c r="L25" s="398"/>
      <c r="M25" s="405"/>
      <c r="N25" s="411"/>
      <c r="O25" s="411"/>
      <c r="P25" s="410"/>
      <c r="Q25" s="411"/>
      <c r="R25" s="410"/>
      <c r="S25" s="410"/>
      <c r="T25" s="21"/>
      <c r="U25" s="20"/>
      <c r="V25" s="20"/>
      <c r="W25" s="20"/>
    </row>
    <row r="26" spans="2:24" s="29" customFormat="1" ht="15" customHeight="1">
      <c r="B26" s="73" t="s">
        <v>218</v>
      </c>
      <c r="C26" s="180">
        <v>390</v>
      </c>
      <c r="D26" s="180"/>
      <c r="E26" s="75"/>
      <c r="F26" s="188">
        <f>Pl</f>
        <v>110</v>
      </c>
      <c r="G26" s="196">
        <f>Pl*(1+Gewinn)*(1+Sicherheit)</f>
        <v>127.36842105263159</v>
      </c>
      <c r="H26" s="20"/>
      <c r="I26" s="241">
        <f>Übersicht!$S$33</f>
        <v>40</v>
      </c>
      <c r="J26" s="203">
        <f>F26*I26</f>
        <v>4400</v>
      </c>
      <c r="K26" s="31">
        <f>SUM(J26:J32)</f>
        <v>95974.5</v>
      </c>
      <c r="L26" s="398">
        <f>IF(K$33&lt;&gt;0,K26/K$33,0)</f>
        <v>4.8098875465235939E-2</v>
      </c>
      <c r="M26" s="405"/>
      <c r="N26" s="411"/>
      <c r="O26" s="411"/>
      <c r="P26" s="410"/>
      <c r="Q26" s="411"/>
      <c r="R26" s="410"/>
      <c r="S26" s="410"/>
      <c r="T26" s="21"/>
      <c r="U26" s="20"/>
      <c r="V26" s="20"/>
      <c r="W26" s="20"/>
    </row>
    <row r="27" spans="2:24" s="29" customFormat="1" ht="15" customHeight="1">
      <c r="B27" s="73" t="s">
        <v>195</v>
      </c>
      <c r="C27" s="180">
        <v>200</v>
      </c>
      <c r="D27" s="180"/>
      <c r="E27" s="75"/>
      <c r="F27" s="188">
        <f>Inb</f>
        <v>105</v>
      </c>
      <c r="G27" s="196">
        <f>Inb*(1+Gewinn)*(1+Sicherheit)</f>
        <v>121.57894736842105</v>
      </c>
      <c r="H27" s="20"/>
      <c r="I27" s="241">
        <f>Übersicht!$V$33+Übersicht!$U$33</f>
        <v>170</v>
      </c>
      <c r="J27" s="203">
        <f>F27*I27</f>
        <v>17850</v>
      </c>
      <c r="K27" s="31"/>
      <c r="L27" s="398"/>
      <c r="M27" s="405"/>
      <c r="N27" s="407"/>
      <c r="O27" s="407"/>
      <c r="P27" s="410"/>
      <c r="Q27" s="411"/>
      <c r="R27" s="410"/>
      <c r="S27" s="410"/>
      <c r="T27" s="21"/>
      <c r="U27" s="20"/>
      <c r="V27" s="20"/>
      <c r="W27" s="20"/>
    </row>
    <row r="28" spans="2:24" s="29" customFormat="1" ht="15" customHeight="1">
      <c r="B28" s="30" t="s">
        <v>9</v>
      </c>
      <c r="C28" s="180">
        <v>150</v>
      </c>
      <c r="D28" s="180"/>
      <c r="E28" s="75"/>
      <c r="F28" s="188">
        <f>Mo</f>
        <v>82</v>
      </c>
      <c r="G28" s="196">
        <f>Mo*(1+Gewinn)*(1+Sicherheit)</f>
        <v>94.94736842105263</v>
      </c>
      <c r="H28" s="20"/>
      <c r="I28" s="241">
        <f>Übersicht!$X$33</f>
        <v>220</v>
      </c>
      <c r="J28" s="203">
        <f>F28*I28</f>
        <v>18040</v>
      </c>
      <c r="K28" s="42"/>
      <c r="L28" s="402"/>
      <c r="M28" s="405"/>
      <c r="N28" s="407"/>
      <c r="O28" s="407"/>
      <c r="P28" s="410"/>
      <c r="Q28" s="411"/>
      <c r="R28" s="410"/>
      <c r="S28" s="410"/>
      <c r="T28" s="21"/>
      <c r="U28" s="20"/>
      <c r="V28" s="20"/>
      <c r="W28" s="20"/>
    </row>
    <row r="29" spans="2:24" s="29" customFormat="1" ht="15" customHeight="1">
      <c r="B29" s="30" t="s">
        <v>14</v>
      </c>
      <c r="C29" s="180">
        <v>260</v>
      </c>
      <c r="D29" s="180"/>
      <c r="E29" s="75"/>
      <c r="F29" s="188">
        <f>El</f>
        <v>82</v>
      </c>
      <c r="G29" s="196">
        <f>El*(1+Gewinn)*(1+Sicherheit)</f>
        <v>94.94736842105263</v>
      </c>
      <c r="H29" s="20"/>
      <c r="I29" s="241">
        <f>Übersicht!$W$33</f>
        <v>140</v>
      </c>
      <c r="J29" s="203">
        <f>F29*I29</f>
        <v>11480</v>
      </c>
      <c r="K29" s="31"/>
      <c r="L29" s="403"/>
      <c r="M29" s="405"/>
      <c r="N29" s="407"/>
      <c r="O29" s="407"/>
      <c r="P29" s="410"/>
      <c r="Q29" s="411"/>
      <c r="R29" s="410"/>
      <c r="S29" s="410"/>
      <c r="T29" s="21"/>
      <c r="U29" s="20"/>
      <c r="V29" s="20"/>
      <c r="W29" s="20"/>
    </row>
    <row r="30" spans="2:24" s="29" customFormat="1" ht="15" customHeight="1">
      <c r="B30" s="73" t="s">
        <v>63</v>
      </c>
      <c r="C30" s="178" t="s">
        <v>199</v>
      </c>
      <c r="D30" s="178"/>
      <c r="E30" s="232"/>
      <c r="F30" s="192"/>
      <c r="G30" s="42"/>
      <c r="H30" s="20"/>
      <c r="I30" s="192"/>
      <c r="J30" s="203">
        <f>SUM(Übersicht!Z6:AE6)/(1+Gewinn)/(1+SicherheitAngebot)</f>
        <v>10840</v>
      </c>
      <c r="K30" s="42"/>
      <c r="L30" s="402"/>
      <c r="M30" s="405"/>
      <c r="N30" s="406"/>
      <c r="O30" s="406"/>
      <c r="P30" s="410"/>
      <c r="Q30" s="413"/>
      <c r="R30" s="410"/>
      <c r="S30" s="410"/>
      <c r="T30" s="21"/>
      <c r="U30" s="20"/>
      <c r="V30" s="20"/>
      <c r="W30" s="20"/>
    </row>
    <row r="31" spans="2:24" s="29" customFormat="1" ht="15" customHeight="1">
      <c r="B31" s="73" t="s">
        <v>194</v>
      </c>
      <c r="C31" s="233" t="s">
        <v>193</v>
      </c>
      <c r="D31" s="233"/>
      <c r="E31" s="234"/>
      <c r="F31" s="254">
        <v>0.25</v>
      </c>
      <c r="G31" s="42"/>
      <c r="H31" s="20"/>
      <c r="I31" s="192"/>
      <c r="J31" s="246">
        <f>(SUM(Übersicht!AG6:AN6)+Übersicht!AP6-Übersicht!AJ6)/(1+Gewinn)/(1+SicherheitAngebot)</f>
        <v>29864.500000000007</v>
      </c>
      <c r="K31" s="42"/>
      <c r="L31" s="402"/>
      <c r="M31" s="405"/>
      <c r="N31" s="440" t="s">
        <v>0</v>
      </c>
      <c r="O31" s="184">
        <v>0.1</v>
      </c>
      <c r="P31" s="432" t="s">
        <v>6</v>
      </c>
      <c r="Q31" s="410"/>
      <c r="R31" s="410"/>
      <c r="S31" s="410"/>
      <c r="T31" s="21"/>
      <c r="U31" s="20"/>
      <c r="V31" s="20"/>
      <c r="W31" s="20"/>
    </row>
    <row r="32" spans="2:24" s="29" customFormat="1" ht="15" customHeight="1" thickBot="1">
      <c r="B32" s="72" t="s">
        <v>21</v>
      </c>
      <c r="C32" s="183" t="s">
        <v>44</v>
      </c>
      <c r="D32" s="183"/>
      <c r="E32" s="79"/>
      <c r="F32" s="88"/>
      <c r="G32" s="201"/>
      <c r="H32" s="20"/>
      <c r="I32" s="193"/>
      <c r="J32" s="203">
        <f>Übersicht!AJ6/(1+Gewinn)/(1+SicherheitAngebot)</f>
        <v>3500.0000000000005</v>
      </c>
      <c r="K32" s="43"/>
      <c r="L32" s="397"/>
      <c r="M32" s="405"/>
      <c r="N32" s="440" t="s">
        <v>4</v>
      </c>
      <c r="O32" s="185">
        <v>0.1</v>
      </c>
      <c r="P32" s="432" t="s">
        <v>216</v>
      </c>
      <c r="Q32" s="432"/>
      <c r="R32" s="410"/>
      <c r="S32" s="410"/>
      <c r="T32" s="21"/>
      <c r="U32" s="20"/>
      <c r="V32" s="20"/>
      <c r="W32" s="20"/>
    </row>
    <row r="33" spans="2:23" s="29" customFormat="1" ht="15" customHeight="1">
      <c r="B33" s="44"/>
      <c r="C33" s="229" t="s">
        <v>185</v>
      </c>
      <c r="D33" s="238"/>
      <c r="E33" s="248"/>
      <c r="F33" s="230"/>
      <c r="G33" s="231"/>
      <c r="H33" s="20"/>
      <c r="I33" s="47" t="s">
        <v>60</v>
      </c>
      <c r="J33" s="48"/>
      <c r="K33" s="49">
        <f>SUM(K9:K32)</f>
        <v>1995358.5000000002</v>
      </c>
      <c r="L33" s="404"/>
      <c r="M33" s="405"/>
      <c r="N33" s="440" t="s">
        <v>86</v>
      </c>
      <c r="O33" s="185">
        <v>0.05</v>
      </c>
      <c r="P33" s="433">
        <f>1/(1-O33)-1</f>
        <v>5.2631578947368363E-2</v>
      </c>
      <c r="Q33" s="433"/>
      <c r="R33" s="434"/>
      <c r="S33" s="392"/>
      <c r="T33" s="20"/>
      <c r="U33" s="20"/>
      <c r="V33" s="20"/>
      <c r="W33" s="20"/>
    </row>
    <row r="34" spans="2:23" s="29" customFormat="1" ht="15" customHeight="1" thickBot="1">
      <c r="B34" s="44"/>
      <c r="C34" s="439" t="s">
        <v>186</v>
      </c>
      <c r="D34" s="239"/>
      <c r="E34" s="249"/>
      <c r="F34" s="251">
        <v>52</v>
      </c>
      <c r="G34" s="235">
        <f>Auslöse*(1+Gewinn)*(1+Sicherheit)</f>
        <v>60.210526315789473</v>
      </c>
      <c r="H34" s="20"/>
      <c r="I34" s="50" t="s">
        <v>4</v>
      </c>
      <c r="J34" s="122">
        <f>Gewinn</f>
        <v>0.1</v>
      </c>
      <c r="K34" s="51">
        <f>K33*J34</f>
        <v>199535.85000000003</v>
      </c>
      <c r="L34" s="404"/>
      <c r="M34" s="405"/>
      <c r="N34" s="435"/>
      <c r="O34" s="407"/>
      <c r="P34" s="434"/>
      <c r="Q34" s="436"/>
      <c r="R34" s="392"/>
      <c r="S34" s="392"/>
      <c r="T34" s="20"/>
      <c r="U34" s="20"/>
      <c r="V34" s="20"/>
      <c r="W34" s="20"/>
    </row>
    <row r="35" spans="2:23" s="29" customFormat="1" ht="15" customHeight="1" thickBot="1">
      <c r="B35" s="44"/>
      <c r="C35" s="439" t="s">
        <v>187</v>
      </c>
      <c r="D35" s="239"/>
      <c r="E35" s="249"/>
      <c r="F35" s="252">
        <v>100</v>
      </c>
      <c r="G35" s="235">
        <f>Hotel*(1+Gewinn)*(1+Sicherheit)</f>
        <v>115.78947368421053</v>
      </c>
      <c r="H35" s="20"/>
      <c r="I35" s="50" t="s">
        <v>61</v>
      </c>
      <c r="J35" s="247"/>
      <c r="K35" s="51">
        <f>K33+K34</f>
        <v>2194894.35</v>
      </c>
      <c r="L35" s="404"/>
      <c r="M35" s="405"/>
      <c r="N35" s="440" t="s">
        <v>211</v>
      </c>
      <c r="O35" s="430">
        <f>IF(O37&lt;&gt;0,1-(O37/(K35*(1+P33))),O36)</f>
        <v>0</v>
      </c>
      <c r="P35" s="433" t="str">
        <f>IF(O35&lt;&gt;0,(1+P33)*(1-O35)-1,"-")</f>
        <v>-</v>
      </c>
      <c r="Q35" s="432"/>
      <c r="R35" s="412"/>
      <c r="S35" s="410"/>
      <c r="T35" s="20"/>
      <c r="U35" s="20"/>
      <c r="V35" s="20"/>
      <c r="W35" s="20"/>
    </row>
    <row r="36" spans="2:23" s="29" customFormat="1" ht="15" customHeight="1" thickBot="1">
      <c r="B36" s="44"/>
      <c r="C36" s="385" t="s">
        <v>184</v>
      </c>
      <c r="D36" s="386"/>
      <c r="E36" s="250"/>
      <c r="F36" s="387">
        <v>0.6</v>
      </c>
      <c r="G36" s="388">
        <f>KM_Pauschale*(1+Gewinn)*(1+Sicherheit)</f>
        <v>0.6947368421052631</v>
      </c>
      <c r="H36" s="20"/>
      <c r="I36" s="50" t="s">
        <v>6</v>
      </c>
      <c r="J36" s="381">
        <f>IF(O35&lt;&gt;0,(1+P33)*(1-O35)-1,P33)</f>
        <v>5.2631578947368363E-2</v>
      </c>
      <c r="K36" s="51">
        <f>K35*J36</f>
        <v>115520.75526315777</v>
      </c>
      <c r="L36" s="404"/>
      <c r="M36" s="405"/>
      <c r="N36" s="440" t="s">
        <v>152</v>
      </c>
      <c r="O36" s="431"/>
      <c r="P36" s="432" t="s">
        <v>214</v>
      </c>
      <c r="Q36" s="437"/>
      <c r="R36" s="410"/>
      <c r="S36" s="410"/>
      <c r="T36" s="20"/>
      <c r="U36" s="20"/>
      <c r="V36" s="20"/>
      <c r="W36" s="20"/>
    </row>
    <row r="37" spans="2:23" s="29" customFormat="1" ht="15" customHeight="1" thickBot="1">
      <c r="B37" s="376"/>
      <c r="C37" s="390"/>
      <c r="D37" s="390"/>
      <c r="E37" s="389"/>
      <c r="F37" s="389"/>
      <c r="G37" s="391"/>
      <c r="H37" s="392"/>
      <c r="I37" s="382" t="s">
        <v>207</v>
      </c>
      <c r="J37" s="383"/>
      <c r="K37" s="384">
        <f>K35+K36</f>
        <v>2310415.1052631577</v>
      </c>
      <c r="L37" s="404"/>
      <c r="M37" s="405"/>
      <c r="N37" s="440" t="s">
        <v>212</v>
      </c>
      <c r="O37" s="362"/>
      <c r="P37" s="432" t="s">
        <v>215</v>
      </c>
      <c r="Q37" s="438"/>
      <c r="R37" s="410"/>
      <c r="S37" s="410"/>
      <c r="T37" s="20"/>
      <c r="U37" s="20"/>
      <c r="V37" s="20"/>
      <c r="W37" s="20"/>
    </row>
    <row r="38" spans="2:23" s="29" customFormat="1" ht="15" customHeight="1">
      <c r="B38" s="376" t="s">
        <v>246</v>
      </c>
      <c r="C38" s="390"/>
      <c r="D38" s="390"/>
      <c r="E38" s="389"/>
      <c r="F38" s="389"/>
      <c r="G38" s="391"/>
      <c r="H38" s="392"/>
      <c r="I38" s="393" t="s">
        <v>62</v>
      </c>
      <c r="J38" s="394"/>
      <c r="K38" s="395">
        <f>Übersicht!AT40</f>
        <v>2310415.1052631582</v>
      </c>
      <c r="L38" s="404"/>
      <c r="M38" s="405"/>
      <c r="N38" s="392"/>
      <c r="O38" s="392"/>
      <c r="P38" s="392"/>
      <c r="Q38" s="392"/>
      <c r="R38" s="392"/>
      <c r="S38" s="392"/>
      <c r="T38" s="20"/>
      <c r="U38" s="20"/>
      <c r="V38" s="20"/>
      <c r="W38" s="20"/>
    </row>
    <row r="39" spans="2:23" ht="12.75" customHeight="1">
      <c r="B39" s="44"/>
      <c r="C39" s="44"/>
      <c r="D39" s="44"/>
      <c r="E39" s="45"/>
      <c r="F39" s="45"/>
      <c r="G39" s="46"/>
      <c r="I39" s="46"/>
      <c r="J39" s="21"/>
      <c r="K39" s="21"/>
      <c r="L39" s="21"/>
    </row>
    <row r="40" spans="2:23" ht="12.75" customHeight="1">
      <c r="B40" s="21"/>
      <c r="C40" s="21"/>
      <c r="D40" s="21"/>
      <c r="E40" s="21"/>
      <c r="F40" s="21"/>
      <c r="G40" s="52"/>
      <c r="I40" s="52"/>
      <c r="J40" s="21"/>
      <c r="K40" s="21"/>
      <c r="L40" s="21"/>
    </row>
    <row r="41" spans="2:23" ht="12.75" customHeight="1">
      <c r="B41" s="21"/>
      <c r="C41" s="21"/>
      <c r="D41" s="21"/>
      <c r="E41" s="21"/>
      <c r="F41" s="21"/>
      <c r="G41" s="52"/>
      <c r="I41" s="52"/>
      <c r="J41" s="21"/>
      <c r="K41" s="21"/>
      <c r="L41" s="21"/>
    </row>
    <row r="42" spans="2:23" ht="12" customHeight="1">
      <c r="B42" s="21"/>
      <c r="C42" s="21"/>
      <c r="D42" s="21"/>
      <c r="E42" s="21"/>
      <c r="F42" s="21"/>
      <c r="G42" s="52"/>
      <c r="I42" s="52"/>
      <c r="J42" s="21"/>
      <c r="K42" s="21"/>
      <c r="L42" s="21"/>
      <c r="N42" s="741"/>
    </row>
    <row r="43" spans="2:23" ht="12.75" customHeight="1">
      <c r="B43" s="21"/>
      <c r="C43" s="21"/>
      <c r="D43" s="21"/>
      <c r="E43" s="21"/>
      <c r="F43" s="21"/>
      <c r="G43" s="52"/>
      <c r="I43" s="52"/>
      <c r="J43" s="21"/>
      <c r="K43" s="21"/>
      <c r="L43" s="21"/>
      <c r="N43" s="741"/>
    </row>
    <row r="44" spans="2:23">
      <c r="B44" s="21"/>
      <c r="C44" s="21"/>
      <c r="D44" s="21"/>
      <c r="E44" s="21"/>
      <c r="G44" s="52"/>
      <c r="I44" s="52"/>
      <c r="N44" s="741"/>
    </row>
    <row r="45" spans="2:23">
      <c r="N45" s="741"/>
    </row>
    <row r="46" spans="2:23">
      <c r="N46" s="741"/>
    </row>
  </sheetData>
  <sheetProtection algorithmName="SHA-512" hashValue="nSZXp3Euj+6FeNrw4AFnpWUESXftd6WfKPf9hE6+PFPGGxdUN0KgwMH0ZRx7SnJHXtXUX0irzLFvdu4+gxmBww==" saltValue="3OmcMjxsO6m5dAn2wOKskg==" spinCount="100000" sheet="1" formatCells="0" formatColumns="0" formatRows="0"/>
  <mergeCells count="7">
    <mergeCell ref="F7:G7"/>
    <mergeCell ref="I7:K7"/>
    <mergeCell ref="B3:C3"/>
    <mergeCell ref="D3:E3"/>
    <mergeCell ref="B4:E4"/>
    <mergeCell ref="D5:E5"/>
    <mergeCell ref="B7:E8"/>
  </mergeCells>
  <pageMargins left="0.70866141732283472" right="0.39370078740157483" top="0.27559055118110237" bottom="0.19685039370078741" header="0.70866141732283472" footer="0.51181102362204722"/>
  <pageSetup paperSize="9" scale="63" orientation="landscape" r:id="rId1"/>
  <headerFooter>
    <oddFooter>&amp;R&amp;P</oddFooter>
  </headerFooter>
  <ignoredErrors>
    <ignoredError sqref="K3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 summaryRight="0"/>
    <pageSetUpPr fitToPage="1"/>
  </sheetPr>
  <dimension ref="A1:MC26"/>
  <sheetViews>
    <sheetView showGridLines="0" zoomScaleNormal="100" workbookViewId="0">
      <pane xSplit="13" ySplit="7" topLeftCell="N8" activePane="bottomRight" state="frozen"/>
      <selection pane="topRight" activeCell="Q1" sqref="Q1"/>
      <selection pane="bottomLeft" activeCell="A7" sqref="A7"/>
      <selection pane="bottomRight" activeCell="B9" sqref="B9:F9"/>
    </sheetView>
  </sheetViews>
  <sheetFormatPr baseColWidth="10" defaultColWidth="2.85546875" defaultRowHeight="15" customHeight="1" outlineLevelCol="1"/>
  <cols>
    <col min="1" max="1" width="2.7109375" style="106" customWidth="1"/>
    <col min="2" max="2" width="16.7109375" style="106" customWidth="1"/>
    <col min="3" max="3" width="2.7109375" style="106" customWidth="1"/>
    <col min="4" max="4" width="20.7109375" style="106" customWidth="1"/>
    <col min="5" max="5" width="10.7109375" style="106" customWidth="1"/>
    <col min="6" max="6" width="2.7109375" style="106" customWidth="1" collapsed="1"/>
    <col min="7" max="7" width="3.7109375" style="106" hidden="1" customWidth="1" outlineLevel="1"/>
    <col min="8" max="8" width="5.7109375" style="106" hidden="1" customWidth="1" outlineLevel="1"/>
    <col min="9" max="9" width="3.7109375" style="106" hidden="1" customWidth="1" outlineLevel="1"/>
    <col min="10" max="10" width="5.7109375" style="106" hidden="1" customWidth="1" outlineLevel="1"/>
    <col min="11" max="11" width="3.7109375" style="106" hidden="1" customWidth="1" outlineLevel="1"/>
    <col min="12" max="12" width="5.7109375" style="106" hidden="1" customWidth="1" outlineLevel="1"/>
    <col min="13" max="13" width="3.7109375" style="106" customWidth="1"/>
    <col min="14" max="87" width="1.7109375" style="106" hidden="1" customWidth="1"/>
    <col min="88" max="298" width="1.7109375" style="106" customWidth="1"/>
    <col min="299" max="16384" width="2.85546875" style="106"/>
  </cols>
  <sheetData>
    <row r="1" spans="1:341" ht="5.0999999999999996" customHeight="1" thickBot="1"/>
    <row r="2" spans="1:341" s="107" customFormat="1" ht="20.100000000000001" customHeight="1" thickBot="1">
      <c r="B2" s="827" t="s">
        <v>134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149" t="str">
        <f>Anlage</f>
        <v>Automatic Production Line for Wire Processing</v>
      </c>
      <c r="O2" s="149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40"/>
      <c r="FS2" s="140"/>
      <c r="FT2" s="140"/>
      <c r="FU2" s="140"/>
      <c r="FV2" s="140"/>
      <c r="FW2" s="140"/>
      <c r="FX2" s="140"/>
      <c r="FY2" s="140"/>
      <c r="FZ2" s="140"/>
      <c r="GA2" s="140"/>
      <c r="GB2" s="140"/>
      <c r="GC2" s="140"/>
      <c r="GD2" s="140"/>
      <c r="GE2" s="140"/>
      <c r="GF2" s="140"/>
      <c r="GG2" s="140"/>
      <c r="GH2" s="140"/>
      <c r="GI2" s="140"/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0"/>
      <c r="HK2" s="140"/>
      <c r="HL2" s="140"/>
      <c r="HM2" s="140"/>
      <c r="HN2" s="140"/>
      <c r="HO2" s="140"/>
      <c r="HP2" s="140"/>
      <c r="HQ2" s="140"/>
      <c r="HR2" s="140"/>
      <c r="HS2" s="140"/>
      <c r="HT2" s="140"/>
      <c r="HU2" s="140"/>
      <c r="HV2" s="140"/>
      <c r="HW2" s="140"/>
      <c r="HX2" s="140"/>
      <c r="HY2" s="140"/>
      <c r="HZ2" s="140"/>
      <c r="IA2" s="140"/>
      <c r="IB2" s="140"/>
      <c r="IC2" s="140"/>
      <c r="ID2" s="140"/>
      <c r="IE2" s="140"/>
      <c r="IF2" s="140"/>
      <c r="IG2" s="140"/>
      <c r="IH2" s="140"/>
      <c r="II2" s="140"/>
      <c r="IJ2" s="140"/>
      <c r="IK2" s="140"/>
      <c r="IL2" s="140"/>
      <c r="IM2" s="140"/>
      <c r="IN2" s="140"/>
      <c r="IO2" s="140"/>
      <c r="IP2" s="140"/>
      <c r="IQ2" s="140"/>
      <c r="IR2" s="140"/>
      <c r="IS2" s="140"/>
      <c r="IT2" s="140"/>
      <c r="IU2" s="140"/>
      <c r="IV2" s="140"/>
      <c r="IW2" s="140"/>
      <c r="IX2" s="140"/>
      <c r="IY2" s="140"/>
      <c r="IZ2" s="140"/>
      <c r="JA2" s="140"/>
      <c r="JB2" s="140"/>
      <c r="JC2" s="140"/>
      <c r="JD2" s="140"/>
      <c r="JE2" s="140"/>
      <c r="JF2" s="140"/>
      <c r="JG2" s="140"/>
      <c r="JH2" s="140"/>
      <c r="JI2" s="140"/>
      <c r="JJ2" s="140"/>
      <c r="JK2" s="140"/>
      <c r="JL2" s="140"/>
      <c r="JM2" s="140"/>
      <c r="JN2" s="140"/>
      <c r="JO2" s="140"/>
      <c r="JP2" s="140"/>
      <c r="JQ2" s="140"/>
      <c r="JR2" s="140"/>
      <c r="JS2" s="140"/>
      <c r="JT2" s="140"/>
      <c r="JU2" s="140"/>
      <c r="JV2" s="140"/>
      <c r="JW2" s="140"/>
      <c r="JX2" s="140"/>
      <c r="JY2" s="140"/>
      <c r="JZ2" s="140"/>
      <c r="KA2" s="140"/>
      <c r="KB2" s="140"/>
      <c r="KC2" s="140"/>
      <c r="KD2" s="140"/>
      <c r="KE2" s="140"/>
      <c r="KF2" s="140"/>
      <c r="KG2" s="140"/>
      <c r="KH2" s="140"/>
      <c r="KI2" s="140"/>
      <c r="KJ2" s="140"/>
      <c r="KK2" s="378"/>
    </row>
    <row r="3" spans="1:341" s="107" customFormat="1" ht="20.100000000000001" customHeight="1">
      <c r="B3" s="837" t="str">
        <f>Kunde</f>
        <v>Dräxlmeier Satu Mare</v>
      </c>
      <c r="C3" s="837"/>
      <c r="D3" s="837"/>
      <c r="E3" s="838" t="str">
        <f>Übersicht!E3</f>
        <v>Hr. Eglseder</v>
      </c>
      <c r="F3" s="838"/>
      <c r="G3" s="838"/>
      <c r="H3" s="838"/>
      <c r="I3" s="838"/>
      <c r="J3" s="838"/>
      <c r="K3" s="838"/>
      <c r="L3" s="838"/>
      <c r="M3" s="838"/>
      <c r="N3" s="155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</row>
    <row r="4" spans="1:341" ht="20.100000000000001" customHeight="1">
      <c r="B4" s="841" t="str">
        <f>Anlage</f>
        <v>Automatic Production Line for Wire Processing</v>
      </c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1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  <c r="JW4" s="174"/>
      <c r="JX4" s="174"/>
      <c r="JY4" s="174"/>
      <c r="JZ4" s="174"/>
      <c r="KA4" s="174"/>
      <c r="KB4" s="174"/>
      <c r="KC4" s="174"/>
      <c r="KD4" s="174"/>
      <c r="KE4" s="174"/>
      <c r="KF4" s="174"/>
      <c r="KG4" s="174"/>
    </row>
    <row r="5" spans="1:341" ht="20.100000000000001" customHeight="1">
      <c r="B5" s="839" t="str">
        <f>Angebotsnummer</f>
        <v>A07616000A</v>
      </c>
      <c r="C5" s="839"/>
      <c r="D5" s="160">
        <f>Datum</f>
        <v>45761</v>
      </c>
      <c r="E5" s="840" t="str">
        <f>Bearbeiter</f>
        <v>Schötz/Radlbeck</v>
      </c>
      <c r="F5" s="840"/>
      <c r="G5" s="840"/>
      <c r="H5" s="840"/>
      <c r="I5" s="840"/>
      <c r="J5" s="840"/>
      <c r="K5" s="840"/>
      <c r="L5" s="840"/>
      <c r="M5" s="840"/>
      <c r="N5" s="363">
        <v>2024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822">
        <v>2025</v>
      </c>
      <c r="CK5" s="823"/>
      <c r="CL5" s="823"/>
      <c r="CM5" s="823"/>
      <c r="CN5" s="823"/>
      <c r="CO5" s="823"/>
      <c r="CP5" s="823"/>
      <c r="CQ5" s="823"/>
      <c r="CR5" s="823"/>
      <c r="CS5" s="823"/>
      <c r="CT5" s="823"/>
      <c r="CU5" s="823"/>
      <c r="CV5" s="823"/>
      <c r="CW5" s="823"/>
      <c r="CX5" s="823"/>
      <c r="CY5" s="823"/>
      <c r="CZ5" s="823"/>
      <c r="DA5" s="823"/>
      <c r="DB5" s="823"/>
      <c r="DC5" s="823"/>
      <c r="DD5" s="823"/>
      <c r="DE5" s="823"/>
      <c r="DF5" s="823"/>
      <c r="DG5" s="823"/>
      <c r="DH5" s="823"/>
      <c r="DI5" s="823"/>
      <c r="DJ5" s="823"/>
      <c r="DK5" s="823"/>
      <c r="DL5" s="823"/>
      <c r="DM5" s="823"/>
      <c r="DN5" s="823"/>
      <c r="DO5" s="823"/>
      <c r="DP5" s="823"/>
      <c r="DQ5" s="823"/>
      <c r="DR5" s="823"/>
      <c r="DS5" s="823"/>
      <c r="DT5" s="823"/>
      <c r="DU5" s="823"/>
      <c r="DV5" s="823"/>
      <c r="DW5" s="823"/>
      <c r="DX5" s="823"/>
      <c r="DY5" s="823"/>
      <c r="DZ5" s="823"/>
      <c r="EA5" s="823"/>
      <c r="EB5" s="823"/>
      <c r="EC5" s="823"/>
      <c r="ED5" s="823"/>
      <c r="EE5" s="823"/>
      <c r="EF5" s="823"/>
      <c r="EG5" s="823"/>
      <c r="EH5" s="823"/>
      <c r="EI5" s="823"/>
      <c r="EJ5" s="823"/>
      <c r="EK5" s="823"/>
      <c r="EL5" s="823"/>
      <c r="EM5" s="823"/>
      <c r="EN5" s="823"/>
      <c r="EO5" s="823"/>
      <c r="EP5" s="823"/>
      <c r="EQ5" s="823"/>
      <c r="ER5" s="823"/>
      <c r="ES5" s="823"/>
      <c r="ET5" s="823"/>
      <c r="EU5" s="823"/>
      <c r="EV5" s="823"/>
      <c r="EW5" s="823"/>
      <c r="EX5" s="823"/>
      <c r="EY5" s="823"/>
      <c r="EZ5" s="823"/>
      <c r="FA5" s="823"/>
      <c r="FB5" s="823"/>
      <c r="FC5" s="823"/>
      <c r="FD5" s="823"/>
      <c r="FE5" s="823"/>
      <c r="FF5" s="823"/>
      <c r="FG5" s="823"/>
      <c r="FH5" s="823"/>
      <c r="FI5" s="823"/>
      <c r="FJ5" s="823"/>
      <c r="FK5" s="823"/>
      <c r="FL5" s="823"/>
      <c r="FM5" s="823"/>
      <c r="FN5" s="823"/>
      <c r="FO5" s="823"/>
      <c r="FP5" s="823"/>
      <c r="FQ5" s="823"/>
      <c r="FR5" s="823"/>
      <c r="FS5" s="823"/>
      <c r="FT5" s="823"/>
      <c r="FU5" s="823"/>
      <c r="FV5" s="823"/>
      <c r="FW5" s="823"/>
      <c r="FX5" s="823"/>
      <c r="FY5" s="823"/>
      <c r="FZ5" s="823"/>
      <c r="GA5" s="823"/>
      <c r="GB5" s="823"/>
      <c r="GC5" s="823"/>
      <c r="GD5" s="823"/>
      <c r="GE5" s="823"/>
      <c r="GF5" s="823"/>
      <c r="GG5" s="823"/>
      <c r="GH5" s="823"/>
      <c r="GI5" s="823"/>
      <c r="GJ5" s="823"/>
      <c r="GK5" s="809">
        <v>2026</v>
      </c>
      <c r="GL5" s="810"/>
      <c r="GM5" s="810"/>
      <c r="GN5" s="810"/>
      <c r="GO5" s="810"/>
      <c r="GP5" s="810"/>
      <c r="GQ5" s="810"/>
      <c r="GR5" s="810"/>
      <c r="GS5" s="810"/>
      <c r="GT5" s="810"/>
      <c r="GU5" s="810"/>
      <c r="GV5" s="810"/>
      <c r="GW5" s="810"/>
      <c r="GX5" s="810"/>
      <c r="GY5" s="810"/>
      <c r="GZ5" s="810"/>
      <c r="HA5" s="810"/>
      <c r="HB5" s="810"/>
      <c r="HC5" s="810"/>
      <c r="HD5" s="810"/>
      <c r="HE5" s="810"/>
      <c r="HF5" s="810"/>
      <c r="HG5" s="810"/>
      <c r="HH5" s="810"/>
      <c r="HI5" s="810"/>
      <c r="HJ5" s="810"/>
      <c r="HK5" s="810"/>
      <c r="HL5" s="810"/>
      <c r="HM5" s="810"/>
      <c r="HN5" s="810"/>
      <c r="HO5" s="810"/>
      <c r="HP5" s="810"/>
      <c r="HQ5" s="810"/>
      <c r="HR5" s="810"/>
      <c r="HS5" s="810"/>
      <c r="HT5" s="810"/>
      <c r="HU5" s="810"/>
      <c r="HV5" s="810"/>
      <c r="HW5" s="810"/>
      <c r="HX5" s="810"/>
      <c r="HY5" s="810"/>
      <c r="HZ5" s="810"/>
      <c r="IA5" s="810"/>
      <c r="IB5" s="810"/>
      <c r="IC5" s="810"/>
      <c r="ID5" s="810"/>
      <c r="IE5" s="810"/>
      <c r="IF5" s="810"/>
      <c r="IG5" s="810"/>
      <c r="IH5" s="810"/>
      <c r="II5" s="810"/>
      <c r="IJ5" s="810"/>
      <c r="IK5" s="810"/>
      <c r="IL5" s="810"/>
      <c r="IM5" s="810"/>
      <c r="IN5" s="810"/>
      <c r="IO5" s="810"/>
      <c r="IP5" s="810"/>
      <c r="IQ5" s="810"/>
      <c r="IR5" s="810"/>
      <c r="IS5" s="810"/>
      <c r="IT5" s="810"/>
      <c r="IU5" s="810"/>
      <c r="IV5" s="810"/>
      <c r="IW5" s="810"/>
      <c r="IX5" s="810"/>
      <c r="IY5" s="810"/>
      <c r="IZ5" s="810"/>
      <c r="JA5" s="810"/>
      <c r="JB5" s="810"/>
      <c r="JC5" s="810"/>
      <c r="JD5" s="810"/>
      <c r="JE5" s="810"/>
      <c r="JF5" s="810"/>
      <c r="JG5" s="810"/>
      <c r="JH5" s="810"/>
      <c r="JI5" s="810"/>
      <c r="JJ5" s="810"/>
      <c r="JK5" s="810"/>
      <c r="JL5" s="810"/>
      <c r="JM5" s="810"/>
      <c r="JN5" s="810"/>
      <c r="JO5" s="810"/>
      <c r="JP5" s="810"/>
      <c r="JQ5" s="810"/>
      <c r="JR5" s="810"/>
      <c r="JS5" s="810"/>
      <c r="JT5" s="810"/>
      <c r="JU5" s="810"/>
      <c r="JV5" s="810"/>
      <c r="JW5" s="810"/>
      <c r="JX5" s="810"/>
      <c r="JY5" s="810"/>
      <c r="JZ5" s="810"/>
      <c r="KA5" s="810"/>
      <c r="KB5" s="810"/>
      <c r="KC5" s="810"/>
      <c r="KD5" s="810"/>
      <c r="KE5" s="810"/>
      <c r="KF5" s="810"/>
      <c r="KG5" s="810"/>
      <c r="KH5" s="810"/>
      <c r="KI5" s="810"/>
      <c r="KJ5" s="810"/>
      <c r="KK5" s="811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</row>
    <row r="6" spans="1:341" ht="20.100000000000001" customHeight="1">
      <c r="B6" s="158"/>
      <c r="C6" s="160"/>
      <c r="D6" s="160"/>
      <c r="E6" s="159"/>
      <c r="F6" s="159"/>
      <c r="N6" s="175" t="s">
        <v>144</v>
      </c>
      <c r="O6" s="175"/>
      <c r="P6" s="175"/>
      <c r="Q6" s="175"/>
      <c r="R6" s="175"/>
      <c r="S6" s="175"/>
      <c r="T6" s="175"/>
      <c r="U6" s="175"/>
      <c r="V6" s="175"/>
      <c r="W6" s="161" t="s">
        <v>145</v>
      </c>
      <c r="X6" s="175"/>
      <c r="Y6" s="175"/>
      <c r="Z6" s="175"/>
      <c r="AA6" s="175"/>
      <c r="AB6" s="175"/>
      <c r="AC6" s="175"/>
      <c r="AD6" s="175"/>
      <c r="AE6" s="175"/>
      <c r="AF6" s="163" t="s">
        <v>146</v>
      </c>
      <c r="AG6" s="164"/>
      <c r="AH6" s="164"/>
      <c r="AI6" s="164"/>
      <c r="AJ6" s="164"/>
      <c r="AK6" s="164"/>
      <c r="AL6" s="164"/>
      <c r="AM6" s="162"/>
      <c r="AN6" s="175"/>
      <c r="AO6" s="175" t="s">
        <v>135</v>
      </c>
      <c r="AP6" s="175"/>
      <c r="AQ6" s="175"/>
      <c r="AR6" s="175"/>
      <c r="AS6" s="175"/>
      <c r="AT6" s="175"/>
      <c r="AU6" s="175"/>
      <c r="AV6" s="175"/>
      <c r="AW6" s="175"/>
      <c r="AX6" s="163"/>
      <c r="AY6" s="175" t="s">
        <v>136</v>
      </c>
      <c r="AZ6" s="175"/>
      <c r="BA6" s="175"/>
      <c r="BB6" s="175"/>
      <c r="BC6" s="175"/>
      <c r="BD6" s="175"/>
      <c r="BE6" s="175"/>
      <c r="BF6" s="161"/>
      <c r="BG6" s="175"/>
      <c r="BH6" s="175" t="s">
        <v>137</v>
      </c>
      <c r="BI6" s="175"/>
      <c r="BJ6" s="175"/>
      <c r="BK6" s="175"/>
      <c r="BL6" s="175"/>
      <c r="BM6" s="175"/>
      <c r="BN6" s="161"/>
      <c r="BO6" s="175" t="s">
        <v>138</v>
      </c>
      <c r="BP6" s="175"/>
      <c r="BQ6" s="175"/>
      <c r="BR6" s="175"/>
      <c r="BS6" s="175"/>
      <c r="BT6" s="175"/>
      <c r="BU6" s="175"/>
      <c r="BV6" s="175"/>
      <c r="BW6" s="175"/>
      <c r="BX6" s="163" t="s">
        <v>139</v>
      </c>
      <c r="BY6" s="175"/>
      <c r="BZ6" s="175"/>
      <c r="CA6" s="175"/>
      <c r="CB6" s="175"/>
      <c r="CC6" s="175"/>
      <c r="CD6" s="175"/>
      <c r="CE6" s="175"/>
      <c r="CF6" s="175"/>
      <c r="CG6" s="163" t="s">
        <v>140</v>
      </c>
      <c r="CH6" s="175"/>
      <c r="CI6" s="175"/>
      <c r="CJ6" s="806" t="s">
        <v>143</v>
      </c>
      <c r="CK6" s="806"/>
      <c r="CL6" s="806"/>
      <c r="CM6" s="806"/>
      <c r="CN6" s="806"/>
      <c r="CO6" s="806"/>
      <c r="CP6" s="806"/>
      <c r="CQ6" s="806"/>
      <c r="CR6" s="806"/>
      <c r="CS6" s="807"/>
      <c r="CT6" s="805" t="s">
        <v>144</v>
      </c>
      <c r="CU6" s="806"/>
      <c r="CV6" s="806"/>
      <c r="CW6" s="806"/>
      <c r="CX6" s="806"/>
      <c r="CY6" s="806"/>
      <c r="CZ6" s="806"/>
      <c r="DA6" s="807"/>
      <c r="DB6" s="805" t="s">
        <v>145</v>
      </c>
      <c r="DC6" s="806"/>
      <c r="DD6" s="806"/>
      <c r="DE6" s="806"/>
      <c r="DF6" s="806"/>
      <c r="DG6" s="806"/>
      <c r="DH6" s="806"/>
      <c r="DI6" s="807"/>
      <c r="DJ6" s="805" t="s">
        <v>146</v>
      </c>
      <c r="DK6" s="806"/>
      <c r="DL6" s="806"/>
      <c r="DM6" s="806"/>
      <c r="DN6" s="806"/>
      <c r="DO6" s="806"/>
      <c r="DP6" s="806"/>
      <c r="DQ6" s="806"/>
      <c r="DR6" s="806"/>
      <c r="DS6" s="807"/>
      <c r="DT6" s="805" t="s">
        <v>135</v>
      </c>
      <c r="DU6" s="806"/>
      <c r="DV6" s="806"/>
      <c r="DW6" s="806"/>
      <c r="DX6" s="806"/>
      <c r="DY6" s="806"/>
      <c r="DZ6" s="806"/>
      <c r="EA6" s="807"/>
      <c r="EB6" s="805" t="s">
        <v>136</v>
      </c>
      <c r="EC6" s="806"/>
      <c r="ED6" s="806"/>
      <c r="EE6" s="806"/>
      <c r="EF6" s="806"/>
      <c r="EG6" s="806"/>
      <c r="EH6" s="806"/>
      <c r="EI6" s="807"/>
      <c r="EJ6" s="805" t="s">
        <v>137</v>
      </c>
      <c r="EK6" s="806"/>
      <c r="EL6" s="806"/>
      <c r="EM6" s="806"/>
      <c r="EN6" s="806"/>
      <c r="EO6" s="806"/>
      <c r="EP6" s="806"/>
      <c r="EQ6" s="806"/>
      <c r="ER6" s="806"/>
      <c r="ES6" s="807"/>
      <c r="ET6" s="805" t="s">
        <v>138</v>
      </c>
      <c r="EU6" s="806"/>
      <c r="EV6" s="806"/>
      <c r="EW6" s="806"/>
      <c r="EX6" s="806"/>
      <c r="EY6" s="806"/>
      <c r="EZ6" s="806"/>
      <c r="FA6" s="807"/>
      <c r="FB6" s="805" t="s">
        <v>139</v>
      </c>
      <c r="FC6" s="806"/>
      <c r="FD6" s="806"/>
      <c r="FE6" s="806"/>
      <c r="FF6" s="806"/>
      <c r="FG6" s="806"/>
      <c r="FH6" s="806"/>
      <c r="FI6" s="806"/>
      <c r="FJ6" s="807"/>
      <c r="FK6" s="805" t="s">
        <v>140</v>
      </c>
      <c r="FL6" s="806"/>
      <c r="FM6" s="806"/>
      <c r="FN6" s="806"/>
      <c r="FO6" s="806"/>
      <c r="FP6" s="806"/>
      <c r="FQ6" s="806"/>
      <c r="FR6" s="806"/>
      <c r="FS6" s="807"/>
      <c r="FT6" s="805" t="s">
        <v>141</v>
      </c>
      <c r="FU6" s="806"/>
      <c r="FV6" s="806"/>
      <c r="FW6" s="806"/>
      <c r="FX6" s="806"/>
      <c r="FY6" s="806"/>
      <c r="FZ6" s="806"/>
      <c r="GA6" s="807"/>
      <c r="GB6" s="805" t="s">
        <v>142</v>
      </c>
      <c r="GC6" s="806"/>
      <c r="GD6" s="806"/>
      <c r="GE6" s="806"/>
      <c r="GF6" s="806"/>
      <c r="GG6" s="806"/>
      <c r="GH6" s="806"/>
      <c r="GI6" s="806"/>
      <c r="GJ6" s="808"/>
      <c r="GK6" s="812" t="s">
        <v>143</v>
      </c>
      <c r="GL6" s="806"/>
      <c r="GM6" s="806"/>
      <c r="GN6" s="806"/>
      <c r="GO6" s="806"/>
      <c r="GP6" s="806"/>
      <c r="GQ6" s="806"/>
      <c r="GR6" s="806"/>
      <c r="GS6" s="807"/>
      <c r="GT6" s="805" t="s">
        <v>144</v>
      </c>
      <c r="GU6" s="806"/>
      <c r="GV6" s="806"/>
      <c r="GW6" s="806"/>
      <c r="GX6" s="806"/>
      <c r="GY6" s="806"/>
      <c r="GZ6" s="806"/>
      <c r="HA6" s="807"/>
      <c r="HB6" s="805" t="s">
        <v>145</v>
      </c>
      <c r="HC6" s="806"/>
      <c r="HD6" s="806"/>
      <c r="HE6" s="806"/>
      <c r="HF6" s="806"/>
      <c r="HG6" s="806"/>
      <c r="HH6" s="806"/>
      <c r="HI6" s="806"/>
      <c r="HJ6" s="807"/>
      <c r="HK6" s="805" t="s">
        <v>146</v>
      </c>
      <c r="HL6" s="806"/>
      <c r="HM6" s="806"/>
      <c r="HN6" s="806"/>
      <c r="HO6" s="806"/>
      <c r="HP6" s="806"/>
      <c r="HQ6" s="806"/>
      <c r="HR6" s="806"/>
      <c r="HS6" s="807"/>
      <c r="HT6" s="805" t="s">
        <v>135</v>
      </c>
      <c r="HU6" s="806"/>
      <c r="HV6" s="806"/>
      <c r="HW6" s="806"/>
      <c r="HX6" s="806"/>
      <c r="HY6" s="806"/>
      <c r="HZ6" s="806"/>
      <c r="IA6" s="807"/>
      <c r="IB6" s="805" t="s">
        <v>136</v>
      </c>
      <c r="IC6" s="806"/>
      <c r="ID6" s="806"/>
      <c r="IE6" s="806"/>
      <c r="IF6" s="806"/>
      <c r="IG6" s="806"/>
      <c r="IH6" s="806"/>
      <c r="II6" s="806"/>
      <c r="IJ6" s="807"/>
      <c r="IK6" s="805" t="s">
        <v>137</v>
      </c>
      <c r="IL6" s="806"/>
      <c r="IM6" s="806"/>
      <c r="IN6" s="806"/>
      <c r="IO6" s="806"/>
      <c r="IP6" s="806"/>
      <c r="IQ6" s="806"/>
      <c r="IR6" s="806"/>
      <c r="IS6" s="807"/>
      <c r="IT6" s="805" t="s">
        <v>138</v>
      </c>
      <c r="IU6" s="806"/>
      <c r="IV6" s="806"/>
      <c r="IW6" s="806"/>
      <c r="IX6" s="806"/>
      <c r="IY6" s="806"/>
      <c r="IZ6" s="806"/>
      <c r="JA6" s="807"/>
      <c r="JB6" s="805" t="s">
        <v>139</v>
      </c>
      <c r="JC6" s="806"/>
      <c r="JD6" s="806"/>
      <c r="JE6" s="806"/>
      <c r="JF6" s="806"/>
      <c r="JG6" s="806"/>
      <c r="JH6" s="806"/>
      <c r="JI6" s="806"/>
      <c r="JJ6" s="807"/>
      <c r="JK6" s="805" t="s">
        <v>140</v>
      </c>
      <c r="JL6" s="806"/>
      <c r="JM6" s="806"/>
      <c r="JN6" s="806"/>
      <c r="JO6" s="806"/>
      <c r="JP6" s="806"/>
      <c r="JQ6" s="806"/>
      <c r="JR6" s="806"/>
      <c r="JS6" s="807"/>
      <c r="JT6" s="805" t="s">
        <v>141</v>
      </c>
      <c r="JU6" s="806"/>
      <c r="JV6" s="806"/>
      <c r="JW6" s="806"/>
      <c r="JX6" s="806"/>
      <c r="JY6" s="806"/>
      <c r="JZ6" s="806"/>
      <c r="KA6" s="807"/>
      <c r="KB6" s="805" t="s">
        <v>142</v>
      </c>
      <c r="KC6" s="806"/>
      <c r="KD6" s="806"/>
      <c r="KE6" s="806"/>
      <c r="KF6" s="806"/>
      <c r="KG6" s="806"/>
      <c r="KH6" s="806"/>
      <c r="KI6" s="806"/>
      <c r="KJ6" s="806"/>
      <c r="KK6" s="808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</row>
    <row r="7" spans="1:341" ht="20.100000000000001" customHeight="1">
      <c r="B7" s="158"/>
      <c r="C7" s="160"/>
      <c r="D7" s="160"/>
      <c r="E7" s="159"/>
      <c r="F7" s="159"/>
      <c r="G7" s="833" t="s">
        <v>54</v>
      </c>
      <c r="H7" s="833"/>
      <c r="I7" s="833"/>
      <c r="J7" s="833"/>
      <c r="K7" s="833"/>
      <c r="L7" s="833"/>
      <c r="M7" s="108" t="s">
        <v>126</v>
      </c>
      <c r="N7" s="165">
        <v>5</v>
      </c>
      <c r="O7" s="165"/>
      <c r="P7" s="165">
        <v>6</v>
      </c>
      <c r="Q7" s="165"/>
      <c r="R7" s="165">
        <v>7</v>
      </c>
      <c r="S7" s="165"/>
      <c r="T7" s="165">
        <v>8</v>
      </c>
      <c r="U7" s="165"/>
      <c r="V7" s="165">
        <v>9</v>
      </c>
      <c r="W7" s="165"/>
      <c r="X7" s="165">
        <v>10</v>
      </c>
      <c r="Y7" s="165"/>
      <c r="Z7" s="165">
        <v>11</v>
      </c>
      <c r="AA7" s="165"/>
      <c r="AB7" s="165">
        <v>12</v>
      </c>
      <c r="AC7" s="165"/>
      <c r="AD7" s="165">
        <v>13</v>
      </c>
      <c r="AE7" s="165"/>
      <c r="AF7" s="165">
        <v>14</v>
      </c>
      <c r="AG7" s="165"/>
      <c r="AH7" s="165">
        <v>15</v>
      </c>
      <c r="AI7" s="165"/>
      <c r="AJ7" s="165">
        <v>16</v>
      </c>
      <c r="AK7" s="165"/>
      <c r="AL7" s="165">
        <v>17</v>
      </c>
      <c r="AM7" s="165"/>
      <c r="AN7" s="165">
        <v>18</v>
      </c>
      <c r="AO7" s="165"/>
      <c r="AP7" s="165">
        <v>19</v>
      </c>
      <c r="AQ7" s="165"/>
      <c r="AR7" s="165">
        <v>20</v>
      </c>
      <c r="AS7" s="165"/>
      <c r="AT7" s="165">
        <v>21</v>
      </c>
      <c r="AU7" s="165"/>
      <c r="AV7" s="165">
        <v>22</v>
      </c>
      <c r="AW7" s="165"/>
      <c r="AX7" s="165">
        <v>23</v>
      </c>
      <c r="AY7" s="165"/>
      <c r="AZ7" s="165">
        <v>24</v>
      </c>
      <c r="BA7" s="165"/>
      <c r="BB7" s="165">
        <v>25</v>
      </c>
      <c r="BC7" s="165"/>
      <c r="BD7" s="165">
        <v>26</v>
      </c>
      <c r="BE7" s="165"/>
      <c r="BF7" s="165">
        <v>27</v>
      </c>
      <c r="BG7" s="165"/>
      <c r="BH7" s="165">
        <v>28</v>
      </c>
      <c r="BI7" s="165"/>
      <c r="BJ7" s="165">
        <v>29</v>
      </c>
      <c r="BK7" s="165"/>
      <c r="BL7" s="165">
        <v>30</v>
      </c>
      <c r="BM7" s="165"/>
      <c r="BN7" s="165">
        <v>31</v>
      </c>
      <c r="BO7" s="165"/>
      <c r="BP7" s="165">
        <v>32</v>
      </c>
      <c r="BQ7" s="165"/>
      <c r="BR7" s="165">
        <v>33</v>
      </c>
      <c r="BS7" s="165"/>
      <c r="BT7" s="165">
        <v>34</v>
      </c>
      <c r="BU7" s="165"/>
      <c r="BV7" s="165">
        <v>35</v>
      </c>
      <c r="BW7" s="165"/>
      <c r="BX7" s="165">
        <v>36</v>
      </c>
      <c r="BY7" s="165"/>
      <c r="BZ7" s="165">
        <v>37</v>
      </c>
      <c r="CA7" s="165"/>
      <c r="CB7" s="165">
        <v>38</v>
      </c>
      <c r="CC7" s="165"/>
      <c r="CD7" s="165">
        <v>39</v>
      </c>
      <c r="CE7" s="165"/>
      <c r="CF7" s="165">
        <v>40</v>
      </c>
      <c r="CG7" s="165"/>
      <c r="CH7" s="165">
        <v>41</v>
      </c>
      <c r="CI7" s="165"/>
      <c r="CJ7" s="813">
        <v>1</v>
      </c>
      <c r="CK7" s="813"/>
      <c r="CL7" s="813">
        <f>CJ7+1</f>
        <v>2</v>
      </c>
      <c r="CM7" s="813"/>
      <c r="CN7" s="813">
        <f t="shared" ref="CN7" si="0">CL7+1</f>
        <v>3</v>
      </c>
      <c r="CO7" s="813"/>
      <c r="CP7" s="813">
        <f t="shared" ref="CP7" si="1">CN7+1</f>
        <v>4</v>
      </c>
      <c r="CQ7" s="813"/>
      <c r="CR7" s="813">
        <f t="shared" ref="CR7" si="2">CP7+1</f>
        <v>5</v>
      </c>
      <c r="CS7" s="813"/>
      <c r="CT7" s="813">
        <f t="shared" ref="CT7" si="3">CR7+1</f>
        <v>6</v>
      </c>
      <c r="CU7" s="813"/>
      <c r="CV7" s="813">
        <f t="shared" ref="CV7" si="4">CT7+1</f>
        <v>7</v>
      </c>
      <c r="CW7" s="813"/>
      <c r="CX7" s="813">
        <f t="shared" ref="CX7" si="5">CV7+1</f>
        <v>8</v>
      </c>
      <c r="CY7" s="813"/>
      <c r="CZ7" s="813">
        <f t="shared" ref="CZ7" si="6">CX7+1</f>
        <v>9</v>
      </c>
      <c r="DA7" s="813"/>
      <c r="DB7" s="813">
        <f t="shared" ref="DB7" si="7">CZ7+1</f>
        <v>10</v>
      </c>
      <c r="DC7" s="813"/>
      <c r="DD7" s="813">
        <f t="shared" ref="DD7" si="8">DB7+1</f>
        <v>11</v>
      </c>
      <c r="DE7" s="813"/>
      <c r="DF7" s="813">
        <f t="shared" ref="DF7" si="9">DD7+1</f>
        <v>12</v>
      </c>
      <c r="DG7" s="813"/>
      <c r="DH7" s="813">
        <f t="shared" ref="DH7" si="10">DF7+1</f>
        <v>13</v>
      </c>
      <c r="DI7" s="813"/>
      <c r="DJ7" s="813">
        <f t="shared" ref="DJ7" si="11">DH7+1</f>
        <v>14</v>
      </c>
      <c r="DK7" s="813"/>
      <c r="DL7" s="813">
        <f t="shared" ref="DL7" si="12">DJ7+1</f>
        <v>15</v>
      </c>
      <c r="DM7" s="813"/>
      <c r="DN7" s="813">
        <f t="shared" ref="DN7" si="13">DL7+1</f>
        <v>16</v>
      </c>
      <c r="DO7" s="814"/>
      <c r="DP7" s="813">
        <f t="shared" ref="DP7" si="14">DN7+1</f>
        <v>17</v>
      </c>
      <c r="DQ7" s="814"/>
      <c r="DR7" s="813">
        <f t="shared" ref="DR7" si="15">DP7+1</f>
        <v>18</v>
      </c>
      <c r="DS7" s="814"/>
      <c r="DT7" s="813">
        <f t="shared" ref="DT7" si="16">DR7+1</f>
        <v>19</v>
      </c>
      <c r="DU7" s="814"/>
      <c r="DV7" s="813">
        <f t="shared" ref="DV7" si="17">DT7+1</f>
        <v>20</v>
      </c>
      <c r="DW7" s="814"/>
      <c r="DX7" s="813">
        <f t="shared" ref="DX7" si="18">DV7+1</f>
        <v>21</v>
      </c>
      <c r="DY7" s="814"/>
      <c r="DZ7" s="813">
        <f t="shared" ref="DZ7" si="19">DX7+1</f>
        <v>22</v>
      </c>
      <c r="EA7" s="814"/>
      <c r="EB7" s="813">
        <f t="shared" ref="EB7" si="20">DZ7+1</f>
        <v>23</v>
      </c>
      <c r="EC7" s="814"/>
      <c r="ED7" s="813">
        <f t="shared" ref="ED7" si="21">EB7+1</f>
        <v>24</v>
      </c>
      <c r="EE7" s="814"/>
      <c r="EF7" s="813">
        <f t="shared" ref="EF7" si="22">ED7+1</f>
        <v>25</v>
      </c>
      <c r="EG7" s="814"/>
      <c r="EH7" s="813">
        <f t="shared" ref="EH7" si="23">EF7+1</f>
        <v>26</v>
      </c>
      <c r="EI7" s="814"/>
      <c r="EJ7" s="813">
        <f t="shared" ref="EJ7" si="24">EH7+1</f>
        <v>27</v>
      </c>
      <c r="EK7" s="814"/>
      <c r="EL7" s="813">
        <f t="shared" ref="EL7" si="25">EJ7+1</f>
        <v>28</v>
      </c>
      <c r="EM7" s="814"/>
      <c r="EN7" s="813">
        <f t="shared" ref="EN7" si="26">EL7+1</f>
        <v>29</v>
      </c>
      <c r="EO7" s="814"/>
      <c r="EP7" s="813">
        <f t="shared" ref="EP7" si="27">EN7+1</f>
        <v>30</v>
      </c>
      <c r="EQ7" s="814"/>
      <c r="ER7" s="813">
        <f t="shared" ref="ER7" si="28">EP7+1</f>
        <v>31</v>
      </c>
      <c r="ES7" s="814"/>
      <c r="ET7" s="813">
        <f t="shared" ref="ET7" si="29">ER7+1</f>
        <v>32</v>
      </c>
      <c r="EU7" s="814"/>
      <c r="EV7" s="813">
        <f t="shared" ref="EV7" si="30">ET7+1</f>
        <v>33</v>
      </c>
      <c r="EW7" s="814"/>
      <c r="EX7" s="813">
        <f t="shared" ref="EX7" si="31">EV7+1</f>
        <v>34</v>
      </c>
      <c r="EY7" s="814"/>
      <c r="EZ7" s="813">
        <f t="shared" ref="EZ7" si="32">EX7+1</f>
        <v>35</v>
      </c>
      <c r="FA7" s="814"/>
      <c r="FB7" s="813">
        <f t="shared" ref="FB7" si="33">EZ7+1</f>
        <v>36</v>
      </c>
      <c r="FC7" s="814"/>
      <c r="FD7" s="813">
        <f t="shared" ref="FD7" si="34">FB7+1</f>
        <v>37</v>
      </c>
      <c r="FE7" s="814"/>
      <c r="FF7" s="813">
        <f t="shared" ref="FF7" si="35">FD7+1</f>
        <v>38</v>
      </c>
      <c r="FG7" s="814"/>
      <c r="FH7" s="813">
        <f t="shared" ref="FH7" si="36">FF7+1</f>
        <v>39</v>
      </c>
      <c r="FI7" s="814"/>
      <c r="FJ7" s="813">
        <f t="shared" ref="FJ7" si="37">FH7+1</f>
        <v>40</v>
      </c>
      <c r="FK7" s="814"/>
      <c r="FL7" s="813">
        <f t="shared" ref="FL7" si="38">FJ7+1</f>
        <v>41</v>
      </c>
      <c r="FM7" s="814"/>
      <c r="FN7" s="813">
        <f t="shared" ref="FN7" si="39">FL7+1</f>
        <v>42</v>
      </c>
      <c r="FO7" s="814"/>
      <c r="FP7" s="813">
        <f t="shared" ref="FP7" si="40">FN7+1</f>
        <v>43</v>
      </c>
      <c r="FQ7" s="814"/>
      <c r="FR7" s="813">
        <f t="shared" ref="FR7" si="41">FP7+1</f>
        <v>44</v>
      </c>
      <c r="FS7" s="814"/>
      <c r="FT7" s="813">
        <f t="shared" ref="FT7" si="42">FR7+1</f>
        <v>45</v>
      </c>
      <c r="FU7" s="814"/>
      <c r="FV7" s="813">
        <f t="shared" ref="FV7" si="43">FT7+1</f>
        <v>46</v>
      </c>
      <c r="FW7" s="814"/>
      <c r="FX7" s="813">
        <f t="shared" ref="FX7" si="44">FV7+1</f>
        <v>47</v>
      </c>
      <c r="FY7" s="814"/>
      <c r="FZ7" s="813">
        <f t="shared" ref="FZ7" si="45">FX7+1</f>
        <v>48</v>
      </c>
      <c r="GA7" s="814"/>
      <c r="GB7" s="813">
        <f t="shared" ref="GB7" si="46">FZ7+1</f>
        <v>49</v>
      </c>
      <c r="GC7" s="814"/>
      <c r="GD7" s="813">
        <f t="shared" ref="GD7" si="47">GB7+1</f>
        <v>50</v>
      </c>
      <c r="GE7" s="814"/>
      <c r="GF7" s="813">
        <f t="shared" ref="GF7" si="48">GD7+1</f>
        <v>51</v>
      </c>
      <c r="GG7" s="814"/>
      <c r="GH7" s="813">
        <f t="shared" ref="GH7" si="49">GF7+1</f>
        <v>52</v>
      </c>
      <c r="GI7" s="814"/>
      <c r="GJ7" s="813">
        <v>1</v>
      </c>
      <c r="GK7" s="814"/>
      <c r="GL7" s="813">
        <f t="shared" ref="GL7" si="50">GJ7+1</f>
        <v>2</v>
      </c>
      <c r="GM7" s="814"/>
      <c r="GN7" s="813">
        <f t="shared" ref="GN7" si="51">GL7+1</f>
        <v>3</v>
      </c>
      <c r="GO7" s="814"/>
      <c r="GP7" s="813">
        <f t="shared" ref="GP7" si="52">GN7+1</f>
        <v>4</v>
      </c>
      <c r="GQ7" s="814"/>
      <c r="GR7" s="813">
        <f t="shared" ref="GR7" si="53">GP7+1</f>
        <v>5</v>
      </c>
      <c r="GS7" s="814"/>
      <c r="GT7" s="813">
        <f t="shared" ref="GT7" si="54">GR7+1</f>
        <v>6</v>
      </c>
      <c r="GU7" s="814"/>
      <c r="GV7" s="813">
        <f t="shared" ref="GV7" si="55">GT7+1</f>
        <v>7</v>
      </c>
      <c r="GW7" s="814"/>
      <c r="GX7" s="813">
        <f t="shared" ref="GX7" si="56">GV7+1</f>
        <v>8</v>
      </c>
      <c r="GY7" s="814"/>
      <c r="GZ7" s="813">
        <f t="shared" ref="GZ7" si="57">GX7+1</f>
        <v>9</v>
      </c>
      <c r="HA7" s="814"/>
      <c r="HB7" s="813">
        <f t="shared" ref="HB7" si="58">GZ7+1</f>
        <v>10</v>
      </c>
      <c r="HC7" s="814"/>
      <c r="HD7" s="813">
        <f t="shared" ref="HD7" si="59">HB7+1</f>
        <v>11</v>
      </c>
      <c r="HE7" s="814"/>
      <c r="HF7" s="813">
        <f t="shared" ref="HF7" si="60">HD7+1</f>
        <v>12</v>
      </c>
      <c r="HG7" s="814"/>
      <c r="HH7" s="813">
        <f t="shared" ref="HH7" si="61">HF7+1</f>
        <v>13</v>
      </c>
      <c r="HI7" s="814"/>
      <c r="HJ7" s="813">
        <f t="shared" ref="HJ7" si="62">HH7+1</f>
        <v>14</v>
      </c>
      <c r="HK7" s="814"/>
      <c r="HL7" s="813">
        <f t="shared" ref="HL7" si="63">HJ7+1</f>
        <v>15</v>
      </c>
      <c r="HM7" s="814"/>
      <c r="HN7" s="813">
        <f t="shared" ref="HN7" si="64">HL7+1</f>
        <v>16</v>
      </c>
      <c r="HO7" s="814"/>
      <c r="HP7" s="813">
        <f t="shared" ref="HP7" si="65">HN7+1</f>
        <v>17</v>
      </c>
      <c r="HQ7" s="814"/>
      <c r="HR7" s="813">
        <f t="shared" ref="HR7" si="66">HP7+1</f>
        <v>18</v>
      </c>
      <c r="HS7" s="814"/>
      <c r="HT7" s="813">
        <f t="shared" ref="HT7" si="67">HR7+1</f>
        <v>19</v>
      </c>
      <c r="HU7" s="814"/>
      <c r="HV7" s="813">
        <f t="shared" ref="HV7" si="68">HT7+1</f>
        <v>20</v>
      </c>
      <c r="HW7" s="814"/>
      <c r="HX7" s="813">
        <f t="shared" ref="HX7" si="69">HV7+1</f>
        <v>21</v>
      </c>
      <c r="HY7" s="814"/>
      <c r="HZ7" s="813">
        <f t="shared" ref="HZ7" si="70">HX7+1</f>
        <v>22</v>
      </c>
      <c r="IA7" s="814"/>
      <c r="IB7" s="813">
        <f t="shared" ref="IB7" si="71">HZ7+1</f>
        <v>23</v>
      </c>
      <c r="IC7" s="814"/>
      <c r="ID7" s="813">
        <f t="shared" ref="ID7" si="72">IB7+1</f>
        <v>24</v>
      </c>
      <c r="IE7" s="814"/>
      <c r="IF7" s="813">
        <f t="shared" ref="IF7" si="73">ID7+1</f>
        <v>25</v>
      </c>
      <c r="IG7" s="814"/>
      <c r="IH7" s="813">
        <f t="shared" ref="IH7" si="74">IF7+1</f>
        <v>26</v>
      </c>
      <c r="II7" s="814"/>
      <c r="IJ7" s="813">
        <f t="shared" ref="IJ7" si="75">IH7+1</f>
        <v>27</v>
      </c>
      <c r="IK7" s="814"/>
      <c r="IL7" s="813">
        <f t="shared" ref="IL7" si="76">IJ7+1</f>
        <v>28</v>
      </c>
      <c r="IM7" s="814"/>
      <c r="IN7" s="813">
        <f t="shared" ref="IN7" si="77">IL7+1</f>
        <v>29</v>
      </c>
      <c r="IO7" s="814"/>
      <c r="IP7" s="813">
        <f t="shared" ref="IP7" si="78">IN7+1</f>
        <v>30</v>
      </c>
      <c r="IQ7" s="814"/>
      <c r="IR7" s="813">
        <f t="shared" ref="IR7" si="79">IP7+1</f>
        <v>31</v>
      </c>
      <c r="IS7" s="814"/>
      <c r="IT7" s="813">
        <f t="shared" ref="IT7" si="80">IR7+1</f>
        <v>32</v>
      </c>
      <c r="IU7" s="814"/>
      <c r="IV7" s="813">
        <f t="shared" ref="IV7" si="81">IT7+1</f>
        <v>33</v>
      </c>
      <c r="IW7" s="814"/>
      <c r="IX7" s="813">
        <f t="shared" ref="IX7" si="82">IV7+1</f>
        <v>34</v>
      </c>
      <c r="IY7" s="814"/>
      <c r="IZ7" s="813">
        <f t="shared" ref="IZ7" si="83">IX7+1</f>
        <v>35</v>
      </c>
      <c r="JA7" s="814"/>
      <c r="JB7" s="813">
        <f t="shared" ref="JB7" si="84">IZ7+1</f>
        <v>36</v>
      </c>
      <c r="JC7" s="814"/>
      <c r="JD7" s="813">
        <f t="shared" ref="JD7" si="85">JB7+1</f>
        <v>37</v>
      </c>
      <c r="JE7" s="814"/>
      <c r="JF7" s="813">
        <f t="shared" ref="JF7" si="86">JD7+1</f>
        <v>38</v>
      </c>
      <c r="JG7" s="814"/>
      <c r="JH7" s="813">
        <f t="shared" ref="JH7" si="87">JF7+1</f>
        <v>39</v>
      </c>
      <c r="JI7" s="814"/>
      <c r="JJ7" s="813">
        <f t="shared" ref="JJ7" si="88">JH7+1</f>
        <v>40</v>
      </c>
      <c r="JK7" s="814"/>
      <c r="JL7" s="813">
        <f t="shared" ref="JL7" si="89">JJ7+1</f>
        <v>41</v>
      </c>
      <c r="JM7" s="814"/>
      <c r="JN7" s="813">
        <f t="shared" ref="JN7" si="90">JL7+1</f>
        <v>42</v>
      </c>
      <c r="JO7" s="814"/>
      <c r="JP7" s="813">
        <f t="shared" ref="JP7" si="91">JN7+1</f>
        <v>43</v>
      </c>
      <c r="JQ7" s="814"/>
      <c r="JR7" s="813">
        <f t="shared" ref="JR7" si="92">JP7+1</f>
        <v>44</v>
      </c>
      <c r="JS7" s="814"/>
      <c r="JT7" s="813">
        <f t="shared" ref="JT7" si="93">JR7+1</f>
        <v>45</v>
      </c>
      <c r="JU7" s="814"/>
      <c r="JV7" s="813">
        <f t="shared" ref="JV7" si="94">JT7+1</f>
        <v>46</v>
      </c>
      <c r="JW7" s="814"/>
      <c r="JX7" s="813">
        <f t="shared" ref="JX7" si="95">JV7+1</f>
        <v>47</v>
      </c>
      <c r="JY7" s="814"/>
      <c r="JZ7" s="813">
        <f t="shared" ref="JZ7" si="96">JX7+1</f>
        <v>48</v>
      </c>
      <c r="KA7" s="814"/>
      <c r="KB7" s="813">
        <f t="shared" ref="KB7" si="97">JZ7+1</f>
        <v>49</v>
      </c>
      <c r="KC7" s="814"/>
      <c r="KD7" s="813">
        <f t="shared" ref="KD7" si="98">KB7+1</f>
        <v>50</v>
      </c>
      <c r="KE7" s="814"/>
      <c r="KF7" s="813">
        <f t="shared" ref="KF7" si="99">KD7+1</f>
        <v>51</v>
      </c>
      <c r="KG7" s="814"/>
      <c r="KH7" s="813">
        <f t="shared" ref="KH7" si="100">KF7+1</f>
        <v>52</v>
      </c>
      <c r="KI7" s="814"/>
      <c r="KJ7" s="813">
        <f t="shared" ref="KJ7" si="101">KH7+1</f>
        <v>53</v>
      </c>
      <c r="KK7" s="815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</row>
    <row r="8" spans="1:341" s="109" customFormat="1" ht="39.950000000000003" customHeight="1">
      <c r="B8" s="110"/>
      <c r="C8" s="110"/>
      <c r="D8" s="110"/>
      <c r="E8" s="110"/>
      <c r="F8" s="110"/>
      <c r="G8" s="138"/>
      <c r="H8" s="138"/>
      <c r="I8" s="138"/>
      <c r="J8" s="138"/>
      <c r="K8" s="138"/>
      <c r="L8" s="138"/>
      <c r="M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39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06"/>
      <c r="CC8" s="106"/>
      <c r="CD8" s="106"/>
      <c r="CE8" s="106"/>
      <c r="CF8" s="106"/>
      <c r="CG8" s="106"/>
      <c r="CH8" s="174"/>
      <c r="CI8" s="174"/>
      <c r="CJ8" s="174"/>
      <c r="CK8" s="174"/>
      <c r="CL8" s="174"/>
      <c r="CM8" s="174"/>
      <c r="CN8" s="174"/>
      <c r="CO8" s="174"/>
      <c r="CP8" s="174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KJ8" s="176"/>
      <c r="KK8" s="711"/>
    </row>
    <row r="9" spans="1:341" s="109" customFormat="1" ht="20.100000000000001" customHeight="1">
      <c r="B9" s="829" t="s">
        <v>34</v>
      </c>
      <c r="C9" s="829"/>
      <c r="D9" s="829"/>
      <c r="E9" s="829"/>
      <c r="F9" s="829"/>
      <c r="G9" s="834">
        <f>Übersicht!$G$35</f>
        <v>550</v>
      </c>
      <c r="H9" s="835"/>
      <c r="I9" s="835"/>
      <c r="J9" s="835"/>
      <c r="K9" s="835"/>
      <c r="L9" s="836"/>
      <c r="M9" s="150"/>
      <c r="N9" s="166"/>
      <c r="O9" s="167"/>
      <c r="P9" s="166"/>
      <c r="Q9" s="167"/>
      <c r="R9" s="166"/>
      <c r="S9" s="167"/>
      <c r="T9" s="166"/>
      <c r="U9" s="167"/>
      <c r="V9" s="166"/>
      <c r="W9" s="167"/>
      <c r="X9" s="166"/>
      <c r="Y9" s="167"/>
      <c r="Z9" s="166"/>
      <c r="AA9" s="167"/>
      <c r="AB9" s="166"/>
      <c r="AC9" s="167"/>
      <c r="AD9" s="166"/>
      <c r="AE9" s="167"/>
      <c r="AF9" s="166"/>
      <c r="AG9" s="167"/>
      <c r="AH9" s="166"/>
      <c r="AI9" s="167"/>
      <c r="AJ9" s="166"/>
      <c r="AK9" s="167"/>
      <c r="AL9" s="166"/>
      <c r="AM9" s="167"/>
      <c r="AN9" s="166"/>
      <c r="AO9" s="167"/>
      <c r="AP9" s="166"/>
      <c r="AQ9" s="167"/>
      <c r="AR9" s="166"/>
      <c r="AS9" s="167"/>
      <c r="AT9" s="166"/>
      <c r="AU9" s="167"/>
      <c r="AV9" s="166"/>
      <c r="AW9" s="167"/>
      <c r="AX9" s="166"/>
      <c r="AY9" s="167"/>
      <c r="AZ9" s="166"/>
      <c r="BA9" s="167"/>
      <c r="BB9" s="166"/>
      <c r="BC9" s="167"/>
      <c r="BD9" s="166"/>
      <c r="BE9" s="167"/>
      <c r="BF9" s="166"/>
      <c r="BG9" s="167"/>
      <c r="BH9" s="166"/>
      <c r="BI9" s="167"/>
      <c r="BJ9" s="166"/>
      <c r="BK9" s="167"/>
      <c r="BL9" s="166"/>
      <c r="BM9" s="167"/>
      <c r="BN9" s="166"/>
      <c r="BO9" s="167"/>
      <c r="BP9" s="166"/>
      <c r="BQ9" s="167"/>
      <c r="BR9" s="166"/>
      <c r="BS9" s="167"/>
      <c r="BT9" s="166"/>
      <c r="BU9" s="167"/>
      <c r="BV9" s="166"/>
      <c r="BW9" s="167"/>
      <c r="BX9" s="166"/>
      <c r="BY9" s="167"/>
      <c r="BZ9" s="166"/>
      <c r="CA9" s="167"/>
      <c r="CB9" s="166"/>
      <c r="CC9" s="167"/>
      <c r="CD9" s="166"/>
      <c r="CE9" s="167"/>
      <c r="CF9" s="166"/>
      <c r="CG9" s="167"/>
      <c r="CH9" s="166"/>
      <c r="CI9" s="167"/>
      <c r="CJ9" s="166"/>
      <c r="CK9" s="167"/>
      <c r="CL9" s="166"/>
      <c r="CM9" s="167"/>
      <c r="CN9" s="166"/>
      <c r="CO9" s="167"/>
      <c r="CP9" s="166"/>
      <c r="CQ9" s="167"/>
      <c r="CR9" s="166"/>
      <c r="CS9" s="167"/>
      <c r="CT9" s="166"/>
      <c r="CU9" s="167"/>
      <c r="CV9" s="166"/>
      <c r="CW9" s="167"/>
      <c r="CX9" s="166"/>
      <c r="CY9" s="167"/>
      <c r="CZ9" s="166"/>
      <c r="DA9" s="167"/>
      <c r="DB9" s="166"/>
      <c r="DC9" s="167"/>
      <c r="DD9" s="166"/>
      <c r="DE9" s="167"/>
      <c r="DF9" s="166"/>
      <c r="DG9" s="167"/>
      <c r="DH9" s="166"/>
      <c r="DI9" s="167"/>
      <c r="DJ9" s="166"/>
      <c r="DK9" s="167"/>
      <c r="DL9" s="166"/>
      <c r="DM9" s="167"/>
      <c r="DN9" s="166"/>
      <c r="DO9" s="167"/>
      <c r="DP9" s="166"/>
      <c r="DQ9" s="167"/>
      <c r="DR9" s="166"/>
      <c r="DS9" s="167"/>
      <c r="DT9" s="166"/>
      <c r="DU9" s="167"/>
      <c r="DV9" s="166"/>
      <c r="DW9" s="167"/>
      <c r="DX9" s="166"/>
      <c r="DY9" s="167"/>
      <c r="DZ9" s="166"/>
      <c r="EA9" s="167"/>
      <c r="EB9" s="166"/>
      <c r="EC9" s="167"/>
      <c r="ED9" s="166"/>
      <c r="EE9" s="167"/>
      <c r="EF9" s="166"/>
      <c r="EG9" s="167"/>
      <c r="EH9" s="166"/>
      <c r="EI9" s="167"/>
      <c r="EJ9" s="166"/>
      <c r="EK9" s="167"/>
      <c r="EL9" s="166"/>
      <c r="EM9" s="167"/>
      <c r="EN9" s="166"/>
      <c r="EO9" s="167"/>
      <c r="EP9" s="166"/>
      <c r="EQ9" s="167"/>
      <c r="ER9" s="166"/>
      <c r="ES9" s="167"/>
      <c r="ET9" s="166"/>
      <c r="EU9" s="167"/>
      <c r="EV9" s="166"/>
      <c r="EW9" s="167"/>
      <c r="EX9" s="166"/>
      <c r="EY9" s="167"/>
      <c r="EZ9" s="166"/>
      <c r="FA9" s="167"/>
      <c r="FB9" s="166"/>
      <c r="FC9" s="167"/>
      <c r="FD9" s="166"/>
      <c r="FE9" s="167"/>
      <c r="FF9" s="166"/>
      <c r="FG9" s="167"/>
      <c r="FH9" s="166"/>
      <c r="FI9" s="167"/>
      <c r="FJ9" s="166"/>
      <c r="FK9" s="167"/>
      <c r="FL9" s="166"/>
      <c r="FM9" s="167"/>
      <c r="FN9" s="166"/>
      <c r="FO9" s="167"/>
      <c r="FP9" s="166"/>
      <c r="FQ9" s="167"/>
      <c r="FR9" s="166"/>
      <c r="FS9" s="167"/>
      <c r="FT9" s="166"/>
      <c r="FU9" s="167"/>
      <c r="FV9" s="166"/>
      <c r="FW9" s="167"/>
      <c r="FX9" s="166"/>
      <c r="FY9" s="167"/>
      <c r="FZ9" s="166"/>
      <c r="GA9" s="167"/>
      <c r="GB9" s="166"/>
      <c r="GC9" s="167"/>
      <c r="GD9" s="166"/>
      <c r="GE9" s="167"/>
      <c r="GF9" s="166"/>
      <c r="GG9" s="167"/>
      <c r="GH9" s="166"/>
      <c r="GI9" s="167"/>
      <c r="GJ9" s="166"/>
      <c r="GK9" s="167"/>
      <c r="GL9" s="166"/>
      <c r="GM9" s="167"/>
      <c r="GN9" s="166"/>
      <c r="GO9" s="167"/>
      <c r="GP9" s="166"/>
      <c r="GQ9" s="167"/>
      <c r="GR9" s="166"/>
      <c r="GS9" s="167"/>
      <c r="GT9" s="166"/>
      <c r="GU9" s="167"/>
      <c r="GV9" s="166"/>
      <c r="GW9" s="167"/>
      <c r="GX9" s="166"/>
      <c r="GY9" s="167"/>
      <c r="GZ9" s="166"/>
      <c r="HA9" s="167"/>
      <c r="HB9" s="166"/>
      <c r="HC9" s="167"/>
      <c r="HD9" s="166"/>
      <c r="HE9" s="167"/>
      <c r="HF9" s="166"/>
      <c r="HG9" s="167"/>
      <c r="HH9" s="166"/>
      <c r="HI9" s="167"/>
      <c r="HJ9" s="166"/>
      <c r="HK9" s="167"/>
      <c r="HL9" s="166"/>
      <c r="HM9" s="167"/>
      <c r="HN9" s="166"/>
      <c r="HO9" s="167"/>
      <c r="HP9" s="166"/>
      <c r="HQ9" s="167"/>
      <c r="HR9" s="166"/>
      <c r="HS9" s="167"/>
      <c r="HT9" s="166"/>
      <c r="HU9" s="167"/>
      <c r="HV9" s="166"/>
      <c r="HW9" s="167"/>
      <c r="HX9" s="166"/>
      <c r="HY9" s="167"/>
      <c r="HZ9" s="166"/>
      <c r="IA9" s="167"/>
      <c r="IB9" s="166"/>
      <c r="IC9" s="167"/>
      <c r="ID9" s="166"/>
      <c r="IE9" s="167"/>
      <c r="IF9" s="166"/>
      <c r="IG9" s="167"/>
      <c r="IH9" s="166"/>
      <c r="II9" s="167"/>
      <c r="IJ9" s="166"/>
      <c r="IK9" s="167"/>
      <c r="IL9" s="166"/>
      <c r="IM9" s="167"/>
      <c r="IN9" s="166"/>
      <c r="IO9" s="167"/>
      <c r="IP9" s="166"/>
      <c r="IQ9" s="167"/>
      <c r="IR9" s="166"/>
      <c r="IS9" s="167"/>
      <c r="IT9" s="166"/>
      <c r="IU9" s="167"/>
      <c r="IV9" s="166"/>
      <c r="IW9" s="167"/>
      <c r="IX9" s="166"/>
      <c r="IY9" s="167"/>
      <c r="IZ9" s="166"/>
      <c r="JA9" s="167"/>
      <c r="JB9" s="166"/>
      <c r="JC9" s="167"/>
      <c r="JD9" s="166"/>
      <c r="JE9" s="167"/>
      <c r="JF9" s="166"/>
      <c r="JG9" s="167"/>
      <c r="JH9" s="166"/>
      <c r="JI9" s="167"/>
      <c r="JJ9" s="166"/>
      <c r="JK9" s="167"/>
      <c r="JL9" s="166"/>
      <c r="JM9" s="167"/>
      <c r="JN9" s="166"/>
      <c r="JO9" s="167"/>
      <c r="JP9" s="166"/>
      <c r="JQ9" s="167"/>
      <c r="JR9" s="166"/>
      <c r="JS9" s="167"/>
      <c r="JT9" s="166"/>
      <c r="JU9" s="167"/>
      <c r="JV9" s="166"/>
      <c r="JW9" s="167"/>
      <c r="JX9" s="166"/>
      <c r="JY9" s="167"/>
      <c r="JZ9" s="166"/>
      <c r="KA9" s="167"/>
      <c r="KB9" s="166"/>
      <c r="KC9" s="167"/>
      <c r="KD9" s="166"/>
      <c r="KE9" s="167"/>
      <c r="KF9" s="166"/>
      <c r="KG9" s="167"/>
      <c r="KH9" s="166"/>
      <c r="KI9" s="167"/>
      <c r="KJ9" s="166"/>
      <c r="KK9" s="712"/>
    </row>
    <row r="10" spans="1:341" s="109" customFormat="1" ht="20.100000000000001" customHeight="1" collapsed="1">
      <c r="B10" s="830" t="s">
        <v>128</v>
      </c>
      <c r="C10" s="831"/>
      <c r="D10" s="831"/>
      <c r="E10" s="831"/>
      <c r="F10" s="832"/>
      <c r="G10" s="816">
        <f>VK!$I$10</f>
        <v>2426</v>
      </c>
      <c r="H10" s="817"/>
      <c r="I10" s="817"/>
      <c r="J10" s="817"/>
      <c r="K10" s="817"/>
      <c r="L10" s="818"/>
      <c r="M10" s="127"/>
      <c r="N10" s="166"/>
      <c r="O10" s="167"/>
      <c r="P10" s="166"/>
      <c r="Q10" s="167"/>
      <c r="R10" s="166"/>
      <c r="S10" s="167"/>
      <c r="T10" s="166"/>
      <c r="U10" s="167"/>
      <c r="V10" s="166"/>
      <c r="W10" s="167"/>
      <c r="X10" s="166"/>
      <c r="Y10" s="167"/>
      <c r="Z10" s="166"/>
      <c r="AA10" s="167"/>
      <c r="AB10" s="166"/>
      <c r="AC10" s="167"/>
      <c r="AD10" s="166"/>
      <c r="AE10" s="167"/>
      <c r="AF10" s="166"/>
      <c r="AG10" s="167"/>
      <c r="AH10" s="166"/>
      <c r="AI10" s="167"/>
      <c r="AJ10" s="166"/>
      <c r="AK10" s="167"/>
      <c r="AL10" s="166"/>
      <c r="AM10" s="167"/>
      <c r="AN10" s="166"/>
      <c r="AO10" s="167"/>
      <c r="AP10" s="166"/>
      <c r="AQ10" s="167"/>
      <c r="AR10" s="166"/>
      <c r="AS10" s="167"/>
      <c r="AT10" s="166"/>
      <c r="AU10" s="167"/>
      <c r="AV10" s="166"/>
      <c r="AW10" s="167"/>
      <c r="AX10" s="166"/>
      <c r="AY10" s="167"/>
      <c r="AZ10" s="166"/>
      <c r="BA10" s="167"/>
      <c r="BB10" s="166"/>
      <c r="BC10" s="167"/>
      <c r="BD10" s="166"/>
      <c r="BE10" s="167"/>
      <c r="BF10" s="166"/>
      <c r="BG10" s="167"/>
      <c r="BH10" s="166"/>
      <c r="BI10" s="167"/>
      <c r="BJ10" s="166"/>
      <c r="BK10" s="167"/>
      <c r="BL10" s="166"/>
      <c r="BM10" s="167"/>
      <c r="BN10" s="166"/>
      <c r="BO10" s="167"/>
      <c r="BP10" s="166"/>
      <c r="BQ10" s="167"/>
      <c r="BR10" s="166"/>
      <c r="BS10" s="167"/>
      <c r="BT10" s="166"/>
      <c r="BU10" s="167"/>
      <c r="BV10" s="166"/>
      <c r="BW10" s="167"/>
      <c r="BX10" s="166"/>
      <c r="BY10" s="167"/>
      <c r="BZ10" s="166"/>
      <c r="CA10" s="167"/>
      <c r="CB10" s="166"/>
      <c r="CC10" s="167"/>
      <c r="CD10" s="166"/>
      <c r="CE10" s="167"/>
      <c r="CF10" s="166"/>
      <c r="CG10" s="167"/>
      <c r="CH10" s="166"/>
      <c r="CI10" s="167"/>
      <c r="CJ10" s="166"/>
      <c r="CK10" s="167"/>
      <c r="CL10" s="166"/>
      <c r="CM10" s="167"/>
      <c r="CN10" s="166"/>
      <c r="CO10" s="167"/>
      <c r="CP10" s="166"/>
      <c r="CQ10" s="167"/>
      <c r="CR10" s="166"/>
      <c r="CS10" s="167"/>
      <c r="CT10" s="166"/>
      <c r="CU10" s="167"/>
      <c r="CV10" s="166"/>
      <c r="CW10" s="167"/>
      <c r="CX10" s="166"/>
      <c r="CY10" s="167"/>
      <c r="CZ10" s="166"/>
      <c r="DA10" s="167"/>
      <c r="DB10" s="166"/>
      <c r="DC10" s="167"/>
      <c r="DD10" s="166"/>
      <c r="DE10" s="167"/>
      <c r="DF10" s="166"/>
      <c r="DG10" s="167"/>
      <c r="DH10" s="166"/>
      <c r="DI10" s="167"/>
      <c r="DJ10" s="166"/>
      <c r="DK10" s="167"/>
      <c r="DL10" s="166"/>
      <c r="DM10" s="167"/>
      <c r="DN10" s="166"/>
      <c r="DO10" s="167"/>
      <c r="DP10" s="166"/>
      <c r="DQ10" s="167"/>
      <c r="DR10" s="166"/>
      <c r="DS10" s="167"/>
      <c r="DT10" s="166"/>
      <c r="DU10" s="167"/>
      <c r="DV10" s="166"/>
      <c r="DW10" s="167"/>
      <c r="DX10" s="166"/>
      <c r="DY10" s="167"/>
      <c r="DZ10" s="166"/>
      <c r="EA10" s="167"/>
      <c r="EB10" s="166"/>
      <c r="EC10" s="167"/>
      <c r="ED10" s="166"/>
      <c r="EE10" s="167"/>
      <c r="EF10" s="166"/>
      <c r="EG10" s="167"/>
      <c r="EH10" s="166"/>
      <c r="EI10" s="167"/>
      <c r="EJ10" s="166"/>
      <c r="EK10" s="167"/>
      <c r="EL10" s="166"/>
      <c r="EM10" s="167"/>
      <c r="EN10" s="166"/>
      <c r="EO10" s="167"/>
      <c r="EP10" s="166"/>
      <c r="EQ10" s="167"/>
      <c r="ER10" s="166"/>
      <c r="ES10" s="167"/>
      <c r="ET10" s="166"/>
      <c r="EU10" s="167"/>
      <c r="EV10" s="166"/>
      <c r="EW10" s="167"/>
      <c r="EX10" s="166"/>
      <c r="EY10" s="167"/>
      <c r="EZ10" s="166"/>
      <c r="FA10" s="167"/>
      <c r="FB10" s="166"/>
      <c r="FC10" s="167"/>
      <c r="FD10" s="166"/>
      <c r="FE10" s="167"/>
      <c r="FF10" s="166"/>
      <c r="FG10" s="167"/>
      <c r="FH10" s="166"/>
      <c r="FI10" s="167"/>
      <c r="FJ10" s="166"/>
      <c r="FK10" s="167"/>
      <c r="FL10" s="166"/>
      <c r="FM10" s="167"/>
      <c r="FN10" s="166"/>
      <c r="FO10" s="167"/>
      <c r="FP10" s="166"/>
      <c r="FQ10" s="167"/>
      <c r="FR10" s="166"/>
      <c r="FS10" s="167"/>
      <c r="FT10" s="166"/>
      <c r="FU10" s="167"/>
      <c r="FV10" s="166"/>
      <c r="FW10" s="167"/>
      <c r="FX10" s="166"/>
      <c r="FY10" s="167"/>
      <c r="FZ10" s="166"/>
      <c r="GA10" s="167"/>
      <c r="GB10" s="166"/>
      <c r="GC10" s="167"/>
      <c r="GD10" s="166"/>
      <c r="GE10" s="167"/>
      <c r="GF10" s="166"/>
      <c r="GG10" s="167"/>
      <c r="GH10" s="166"/>
      <c r="GI10" s="167"/>
      <c r="GJ10" s="166"/>
      <c r="GK10" s="167"/>
      <c r="GL10" s="166"/>
      <c r="GM10" s="167"/>
      <c r="GN10" s="166"/>
      <c r="GO10" s="167"/>
      <c r="GP10" s="166"/>
      <c r="GQ10" s="167"/>
      <c r="GR10" s="166"/>
      <c r="GS10" s="167"/>
      <c r="GT10" s="166"/>
      <c r="GU10" s="167"/>
      <c r="GV10" s="166"/>
      <c r="GW10" s="167"/>
      <c r="GX10" s="166"/>
      <c r="GY10" s="167"/>
      <c r="GZ10" s="166"/>
      <c r="HA10" s="167"/>
      <c r="HB10" s="166"/>
      <c r="HC10" s="167"/>
      <c r="HD10" s="166"/>
      <c r="HE10" s="167"/>
      <c r="HF10" s="166"/>
      <c r="HG10" s="167"/>
      <c r="HH10" s="166"/>
      <c r="HI10" s="167"/>
      <c r="HJ10" s="166"/>
      <c r="HK10" s="167"/>
      <c r="HL10" s="166"/>
      <c r="HM10" s="167"/>
      <c r="HN10" s="166"/>
      <c r="HO10" s="167"/>
      <c r="HP10" s="166"/>
      <c r="HQ10" s="167"/>
      <c r="HR10" s="166"/>
      <c r="HS10" s="167"/>
      <c r="HT10" s="166"/>
      <c r="HU10" s="167"/>
      <c r="HV10" s="166"/>
      <c r="HW10" s="167"/>
      <c r="HX10" s="166"/>
      <c r="HY10" s="167"/>
      <c r="HZ10" s="166"/>
      <c r="IA10" s="167"/>
      <c r="IB10" s="166"/>
      <c r="IC10" s="167"/>
      <c r="ID10" s="166"/>
      <c r="IE10" s="167"/>
      <c r="IF10" s="166"/>
      <c r="IG10" s="167"/>
      <c r="IH10" s="166"/>
      <c r="II10" s="167"/>
      <c r="IJ10" s="166"/>
      <c r="IK10" s="167"/>
      <c r="IL10" s="166"/>
      <c r="IM10" s="167"/>
      <c r="IN10" s="166"/>
      <c r="IO10" s="167"/>
      <c r="IP10" s="166"/>
      <c r="IQ10" s="167"/>
      <c r="IR10" s="166"/>
      <c r="IS10" s="167"/>
      <c r="IT10" s="166"/>
      <c r="IU10" s="167"/>
      <c r="IV10" s="166"/>
      <c r="IW10" s="167"/>
      <c r="IX10" s="166"/>
      <c r="IY10" s="167"/>
      <c r="IZ10" s="166"/>
      <c r="JA10" s="167"/>
      <c r="JB10" s="166"/>
      <c r="JC10" s="167"/>
      <c r="JD10" s="166"/>
      <c r="JE10" s="167"/>
      <c r="JF10" s="166"/>
      <c r="JG10" s="167"/>
      <c r="JH10" s="166"/>
      <c r="JI10" s="167"/>
      <c r="JJ10" s="166"/>
      <c r="JK10" s="167"/>
      <c r="JL10" s="166"/>
      <c r="JM10" s="167"/>
      <c r="JN10" s="166"/>
      <c r="JO10" s="167"/>
      <c r="JP10" s="166"/>
      <c r="JQ10" s="167"/>
      <c r="JR10" s="166"/>
      <c r="JS10" s="167"/>
      <c r="JT10" s="166"/>
      <c r="JU10" s="167"/>
      <c r="JV10" s="166"/>
      <c r="JW10" s="167"/>
      <c r="JX10" s="166"/>
      <c r="JY10" s="167"/>
      <c r="JZ10" s="166"/>
      <c r="KA10" s="167"/>
      <c r="KB10" s="166"/>
      <c r="KC10" s="167"/>
      <c r="KD10" s="166"/>
      <c r="KE10" s="167"/>
      <c r="KF10" s="166"/>
      <c r="KG10" s="167"/>
      <c r="KH10" s="166"/>
      <c r="KI10" s="167"/>
      <c r="KJ10" s="166"/>
      <c r="KK10" s="712"/>
    </row>
    <row r="11" spans="1:341" s="109" customFormat="1" ht="20.100000000000001" customHeight="1" collapsed="1">
      <c r="B11" s="830" t="s">
        <v>127</v>
      </c>
      <c r="C11" s="831"/>
      <c r="D11" s="831"/>
      <c r="E11" s="831"/>
      <c r="F11" s="832"/>
      <c r="G11" s="816">
        <f>VK!$I$13</f>
        <v>746</v>
      </c>
      <c r="H11" s="817"/>
      <c r="I11" s="817"/>
      <c r="J11" s="817"/>
      <c r="K11" s="817"/>
      <c r="L11" s="818"/>
      <c r="M11" s="127"/>
      <c r="N11" s="166"/>
      <c r="O11" s="167"/>
      <c r="P11" s="166"/>
      <c r="Q11" s="167"/>
      <c r="R11" s="166"/>
      <c r="S11" s="167"/>
      <c r="T11" s="166"/>
      <c r="U11" s="167"/>
      <c r="V11" s="166"/>
      <c r="W11" s="167"/>
      <c r="X11" s="166"/>
      <c r="Y11" s="167"/>
      <c r="Z11" s="166"/>
      <c r="AA11" s="167"/>
      <c r="AB11" s="166"/>
      <c r="AC11" s="167"/>
      <c r="AD11" s="166"/>
      <c r="AE11" s="167"/>
      <c r="AF11" s="166"/>
      <c r="AG11" s="167"/>
      <c r="AH11" s="166"/>
      <c r="AI11" s="167"/>
      <c r="AJ11" s="166"/>
      <c r="AK11" s="167"/>
      <c r="AL11" s="166"/>
      <c r="AM11" s="167"/>
      <c r="AN11" s="166"/>
      <c r="AO11" s="167"/>
      <c r="AP11" s="166"/>
      <c r="AQ11" s="167"/>
      <c r="AR11" s="166"/>
      <c r="AS11" s="167"/>
      <c r="AT11" s="166"/>
      <c r="AU11" s="167"/>
      <c r="AV11" s="166"/>
      <c r="AW11" s="167"/>
      <c r="AX11" s="166"/>
      <c r="AY11" s="167"/>
      <c r="AZ11" s="166"/>
      <c r="BA11" s="167"/>
      <c r="BB11" s="166"/>
      <c r="BC11" s="167"/>
      <c r="BD11" s="166"/>
      <c r="BE11" s="167"/>
      <c r="BF11" s="166"/>
      <c r="BG11" s="167"/>
      <c r="BH11" s="166"/>
      <c r="BI11" s="167"/>
      <c r="BJ11" s="166"/>
      <c r="BK11" s="167"/>
      <c r="BL11" s="166"/>
      <c r="BM11" s="167"/>
      <c r="BN11" s="166"/>
      <c r="BO11" s="167"/>
      <c r="BP11" s="166"/>
      <c r="BQ11" s="167"/>
      <c r="BR11" s="166"/>
      <c r="BS11" s="167"/>
      <c r="BT11" s="166"/>
      <c r="BU11" s="167"/>
      <c r="BV11" s="166"/>
      <c r="BW11" s="167"/>
      <c r="BX11" s="166"/>
      <c r="BY11" s="167"/>
      <c r="BZ11" s="166"/>
      <c r="CA11" s="167"/>
      <c r="CB11" s="166"/>
      <c r="CC11" s="167"/>
      <c r="CD11" s="166"/>
      <c r="CE11" s="167"/>
      <c r="CF11" s="166"/>
      <c r="CG11" s="167"/>
      <c r="CH11" s="166"/>
      <c r="CI11" s="167"/>
      <c r="CJ11" s="166"/>
      <c r="CK11" s="167"/>
      <c r="CL11" s="166"/>
      <c r="CM11" s="167"/>
      <c r="CN11" s="166"/>
      <c r="CO11" s="167"/>
      <c r="CP11" s="166"/>
      <c r="CQ11" s="167"/>
      <c r="CR11" s="166"/>
      <c r="CS11" s="167"/>
      <c r="CT11" s="166"/>
      <c r="CU11" s="167"/>
      <c r="CV11" s="166"/>
      <c r="CW11" s="167"/>
      <c r="CX11" s="166"/>
      <c r="CY11" s="167"/>
      <c r="CZ11" s="166"/>
      <c r="DA11" s="167"/>
      <c r="DB11" s="166"/>
      <c r="DC11" s="167"/>
      <c r="DD11" s="166"/>
      <c r="DE11" s="167"/>
      <c r="DF11" s="166"/>
      <c r="DG11" s="167"/>
      <c r="DH11" s="166"/>
      <c r="DI11" s="167"/>
      <c r="DJ11" s="166"/>
      <c r="DK11" s="167"/>
      <c r="DL11" s="166"/>
      <c r="DM11" s="167"/>
      <c r="DN11" s="166"/>
      <c r="DO11" s="167"/>
      <c r="DP11" s="166"/>
      <c r="DQ11" s="167"/>
      <c r="DR11" s="166"/>
      <c r="DS11" s="167"/>
      <c r="DT11" s="166"/>
      <c r="DU11" s="167"/>
      <c r="DV11" s="166"/>
      <c r="DW11" s="167"/>
      <c r="DX11" s="166"/>
      <c r="DY11" s="167"/>
      <c r="DZ11" s="166"/>
      <c r="EA11" s="167"/>
      <c r="EB11" s="166"/>
      <c r="EC11" s="167"/>
      <c r="ED11" s="166"/>
      <c r="EE11" s="167"/>
      <c r="EF11" s="166"/>
      <c r="EG11" s="167"/>
      <c r="EH11" s="166"/>
      <c r="EI11" s="167"/>
      <c r="EJ11" s="166"/>
      <c r="EK11" s="167"/>
      <c r="EL11" s="166"/>
      <c r="EM11" s="167"/>
      <c r="EN11" s="166"/>
      <c r="EO11" s="167"/>
      <c r="EP11" s="166"/>
      <c r="EQ11" s="167"/>
      <c r="ER11" s="166"/>
      <c r="ES11" s="167"/>
      <c r="ET11" s="166"/>
      <c r="EU11" s="167"/>
      <c r="EV11" s="166"/>
      <c r="EW11" s="167"/>
      <c r="EX11" s="166"/>
      <c r="EY11" s="167"/>
      <c r="EZ11" s="166"/>
      <c r="FA11" s="167"/>
      <c r="FB11" s="166"/>
      <c r="FC11" s="167"/>
      <c r="FD11" s="166"/>
      <c r="FE11" s="167"/>
      <c r="FF11" s="166"/>
      <c r="FG11" s="167"/>
      <c r="FH11" s="166"/>
      <c r="FI11" s="167"/>
      <c r="FJ11" s="166"/>
      <c r="FK11" s="167"/>
      <c r="FL11" s="166"/>
      <c r="FM11" s="167"/>
      <c r="FN11" s="166"/>
      <c r="FO11" s="167"/>
      <c r="FP11" s="166"/>
      <c r="FQ11" s="167"/>
      <c r="FR11" s="166"/>
      <c r="FS11" s="167"/>
      <c r="FT11" s="166"/>
      <c r="FU11" s="167"/>
      <c r="FV11" s="166"/>
      <c r="FW11" s="167"/>
      <c r="FX11" s="166"/>
      <c r="FY11" s="167"/>
      <c r="FZ11" s="166"/>
      <c r="GA11" s="167"/>
      <c r="GB11" s="166"/>
      <c r="GC11" s="167"/>
      <c r="GD11" s="166"/>
      <c r="GE11" s="167"/>
      <c r="GF11" s="166"/>
      <c r="GG11" s="167"/>
      <c r="GH11" s="166"/>
      <c r="GI11" s="167"/>
      <c r="GJ11" s="166"/>
      <c r="GK11" s="167"/>
      <c r="GL11" s="166"/>
      <c r="GM11" s="167"/>
      <c r="GN11" s="166"/>
      <c r="GO11" s="167"/>
      <c r="GP11" s="166"/>
      <c r="GQ11" s="167"/>
      <c r="GR11" s="166"/>
      <c r="GS11" s="167"/>
      <c r="GT11" s="166"/>
      <c r="GU11" s="167"/>
      <c r="GV11" s="166"/>
      <c r="GW11" s="167"/>
      <c r="GX11" s="166"/>
      <c r="GY11" s="167"/>
      <c r="GZ11" s="166"/>
      <c r="HA11" s="167"/>
      <c r="HB11" s="166"/>
      <c r="HC11" s="167"/>
      <c r="HD11" s="166"/>
      <c r="HE11" s="167"/>
      <c r="HF11" s="166"/>
      <c r="HG11" s="167"/>
      <c r="HH11" s="166"/>
      <c r="HI11" s="167"/>
      <c r="HJ11" s="166"/>
      <c r="HK11" s="167"/>
      <c r="HL11" s="166"/>
      <c r="HM11" s="167"/>
      <c r="HN11" s="166"/>
      <c r="HO11" s="167"/>
      <c r="HP11" s="166"/>
      <c r="HQ11" s="167"/>
      <c r="HR11" s="166"/>
      <c r="HS11" s="167"/>
      <c r="HT11" s="166"/>
      <c r="HU11" s="167"/>
      <c r="HV11" s="166"/>
      <c r="HW11" s="167"/>
      <c r="HX11" s="166"/>
      <c r="HY11" s="167"/>
      <c r="HZ11" s="166"/>
      <c r="IA11" s="167"/>
      <c r="IB11" s="166"/>
      <c r="IC11" s="167"/>
      <c r="ID11" s="166"/>
      <c r="IE11" s="167"/>
      <c r="IF11" s="166"/>
      <c r="IG11" s="167"/>
      <c r="IH11" s="166"/>
      <c r="II11" s="167"/>
      <c r="IJ11" s="166"/>
      <c r="IK11" s="167"/>
      <c r="IL11" s="166"/>
      <c r="IM11" s="167"/>
      <c r="IN11" s="166"/>
      <c r="IO11" s="167"/>
      <c r="IP11" s="166"/>
      <c r="IQ11" s="167"/>
      <c r="IR11" s="166"/>
      <c r="IS11" s="167"/>
      <c r="IT11" s="166"/>
      <c r="IU11" s="167"/>
      <c r="IV11" s="166"/>
      <c r="IW11" s="167"/>
      <c r="IX11" s="166"/>
      <c r="IY11" s="167"/>
      <c r="IZ11" s="166"/>
      <c r="JA11" s="167"/>
      <c r="JB11" s="166"/>
      <c r="JC11" s="167"/>
      <c r="JD11" s="166"/>
      <c r="JE11" s="167"/>
      <c r="JF11" s="166"/>
      <c r="JG11" s="167"/>
      <c r="JH11" s="166"/>
      <c r="JI11" s="167"/>
      <c r="JJ11" s="166"/>
      <c r="JK11" s="167"/>
      <c r="JL11" s="166"/>
      <c r="JM11" s="167"/>
      <c r="JN11" s="166"/>
      <c r="JO11" s="167"/>
      <c r="JP11" s="166"/>
      <c r="JQ11" s="167"/>
      <c r="JR11" s="166"/>
      <c r="JS11" s="167"/>
      <c r="JT11" s="166"/>
      <c r="JU11" s="167"/>
      <c r="JV11" s="166"/>
      <c r="JW11" s="167"/>
      <c r="JX11" s="166"/>
      <c r="JY11" s="167"/>
      <c r="JZ11" s="166"/>
      <c r="KA11" s="167"/>
      <c r="KB11" s="166"/>
      <c r="KC11" s="167"/>
      <c r="KD11" s="166"/>
      <c r="KE11" s="167"/>
      <c r="KF11" s="166"/>
      <c r="KG11" s="167"/>
      <c r="KH11" s="166"/>
      <c r="KI11" s="167"/>
      <c r="KJ11" s="166"/>
      <c r="KK11" s="712"/>
    </row>
    <row r="12" spans="1:341" s="109" customFormat="1" ht="20.100000000000001" customHeight="1" collapsed="1">
      <c r="B12" s="830" t="s">
        <v>85</v>
      </c>
      <c r="C12" s="831"/>
      <c r="D12" s="831"/>
      <c r="E12" s="831"/>
      <c r="F12" s="832"/>
      <c r="G12" s="824">
        <f>VK!$J$23</f>
        <v>684100.00000000012</v>
      </c>
      <c r="H12" s="825"/>
      <c r="I12" s="825"/>
      <c r="J12" s="825"/>
      <c r="K12" s="825"/>
      <c r="L12" s="826"/>
      <c r="M12" s="127"/>
      <c r="N12" s="166"/>
      <c r="O12" s="167"/>
      <c r="P12" s="166"/>
      <c r="Q12" s="167"/>
      <c r="R12" s="166"/>
      <c r="S12" s="167"/>
      <c r="T12" s="166"/>
      <c r="U12" s="167"/>
      <c r="V12" s="166"/>
      <c r="W12" s="167"/>
      <c r="X12" s="166"/>
      <c r="Y12" s="167"/>
      <c r="Z12" s="166"/>
      <c r="AA12" s="167"/>
      <c r="AB12" s="166"/>
      <c r="AC12" s="167"/>
      <c r="AD12" s="166"/>
      <c r="AE12" s="167"/>
      <c r="AF12" s="166"/>
      <c r="AG12" s="167"/>
      <c r="AH12" s="166"/>
      <c r="AI12" s="167"/>
      <c r="AJ12" s="166"/>
      <c r="AK12" s="167"/>
      <c r="AL12" s="166"/>
      <c r="AM12" s="167"/>
      <c r="AN12" s="166"/>
      <c r="AO12" s="167"/>
      <c r="AP12" s="166"/>
      <c r="AQ12" s="167"/>
      <c r="AR12" s="166"/>
      <c r="AS12" s="167"/>
      <c r="AT12" s="166"/>
      <c r="AU12" s="167"/>
      <c r="AV12" s="166"/>
      <c r="AW12" s="167"/>
      <c r="AX12" s="166"/>
      <c r="AY12" s="167"/>
      <c r="AZ12" s="166"/>
      <c r="BA12" s="167"/>
      <c r="BB12" s="166"/>
      <c r="BC12" s="167"/>
      <c r="BD12" s="166"/>
      <c r="BE12" s="167"/>
      <c r="BF12" s="166"/>
      <c r="BG12" s="167"/>
      <c r="BH12" s="166"/>
      <c r="BI12" s="167"/>
      <c r="BJ12" s="166"/>
      <c r="BK12" s="167"/>
      <c r="BL12" s="166"/>
      <c r="BM12" s="167"/>
      <c r="BN12" s="166"/>
      <c r="BO12" s="167"/>
      <c r="BP12" s="166"/>
      <c r="BQ12" s="167"/>
      <c r="BR12" s="166"/>
      <c r="BS12" s="167"/>
      <c r="BT12" s="166"/>
      <c r="BU12" s="167"/>
      <c r="BV12" s="166"/>
      <c r="BW12" s="167"/>
      <c r="BX12" s="166"/>
      <c r="BY12" s="167"/>
      <c r="BZ12" s="166"/>
      <c r="CA12" s="167"/>
      <c r="CB12" s="166"/>
      <c r="CC12" s="167"/>
      <c r="CD12" s="166"/>
      <c r="CE12" s="167"/>
      <c r="CF12" s="166"/>
      <c r="CG12" s="167"/>
      <c r="CH12" s="166"/>
      <c r="CI12" s="167"/>
      <c r="CJ12" s="166"/>
      <c r="CK12" s="167"/>
      <c r="CL12" s="166"/>
      <c r="CM12" s="167"/>
      <c r="CN12" s="166"/>
      <c r="CO12" s="167"/>
      <c r="CP12" s="166"/>
      <c r="CQ12" s="167"/>
      <c r="CR12" s="166"/>
      <c r="CS12" s="167"/>
      <c r="CT12" s="166"/>
      <c r="CU12" s="167"/>
      <c r="CV12" s="166"/>
      <c r="CW12" s="167"/>
      <c r="CX12" s="166"/>
      <c r="CY12" s="167"/>
      <c r="CZ12" s="166"/>
      <c r="DA12" s="167"/>
      <c r="DB12" s="166"/>
      <c r="DC12" s="167"/>
      <c r="DD12" s="166"/>
      <c r="DE12" s="167"/>
      <c r="DF12" s="166"/>
      <c r="DG12" s="167"/>
      <c r="DH12" s="166"/>
      <c r="DI12" s="167"/>
      <c r="DJ12" s="166"/>
      <c r="DK12" s="167"/>
      <c r="DL12" s="166"/>
      <c r="DM12" s="167"/>
      <c r="DN12" s="166"/>
      <c r="DO12" s="167"/>
      <c r="DP12" s="166"/>
      <c r="DQ12" s="167"/>
      <c r="DR12" s="166"/>
      <c r="DS12" s="167"/>
      <c r="DT12" s="166"/>
      <c r="DU12" s="167"/>
      <c r="DV12" s="166"/>
      <c r="DW12" s="167"/>
      <c r="DX12" s="166"/>
      <c r="DY12" s="167"/>
      <c r="DZ12" s="166"/>
      <c r="EA12" s="167"/>
      <c r="EB12" s="166"/>
      <c r="EC12" s="167"/>
      <c r="ED12" s="166"/>
      <c r="EE12" s="167"/>
      <c r="EF12" s="166"/>
      <c r="EG12" s="167"/>
      <c r="EH12" s="166"/>
      <c r="EI12" s="167"/>
      <c r="EJ12" s="166"/>
      <c r="EK12" s="167"/>
      <c r="EL12" s="166"/>
      <c r="EM12" s="167"/>
      <c r="EN12" s="166"/>
      <c r="EO12" s="167"/>
      <c r="EP12" s="166"/>
      <c r="EQ12" s="167"/>
      <c r="ER12" s="166"/>
      <c r="ES12" s="167"/>
      <c r="ET12" s="166"/>
      <c r="EU12" s="167"/>
      <c r="EV12" s="166"/>
      <c r="EW12" s="167"/>
      <c r="EX12" s="166"/>
      <c r="EY12" s="167"/>
      <c r="EZ12" s="166"/>
      <c r="FA12" s="167"/>
      <c r="FB12" s="166"/>
      <c r="FC12" s="167"/>
      <c r="FD12" s="166"/>
      <c r="FE12" s="167"/>
      <c r="FF12" s="166"/>
      <c r="FG12" s="167"/>
      <c r="FH12" s="166"/>
      <c r="FI12" s="167"/>
      <c r="FJ12" s="166"/>
      <c r="FK12" s="167"/>
      <c r="FL12" s="166"/>
      <c r="FM12" s="167"/>
      <c r="FN12" s="166"/>
      <c r="FO12" s="167"/>
      <c r="FP12" s="166"/>
      <c r="FQ12" s="167"/>
      <c r="FR12" s="166"/>
      <c r="FS12" s="167"/>
      <c r="FT12" s="166"/>
      <c r="FU12" s="167"/>
      <c r="FV12" s="166"/>
      <c r="FW12" s="167"/>
      <c r="FX12" s="166"/>
      <c r="FY12" s="167"/>
      <c r="FZ12" s="166"/>
      <c r="GA12" s="167"/>
      <c r="GB12" s="166"/>
      <c r="GC12" s="167"/>
      <c r="GD12" s="166"/>
      <c r="GE12" s="167"/>
      <c r="GF12" s="166"/>
      <c r="GG12" s="167"/>
      <c r="GH12" s="166"/>
      <c r="GI12" s="167"/>
      <c r="GJ12" s="166"/>
      <c r="GK12" s="167"/>
      <c r="GL12" s="166"/>
      <c r="GM12" s="167"/>
      <c r="GN12" s="166"/>
      <c r="GO12" s="167"/>
      <c r="GP12" s="166"/>
      <c r="GQ12" s="167"/>
      <c r="GR12" s="166"/>
      <c r="GS12" s="167"/>
      <c r="GT12" s="166"/>
      <c r="GU12" s="167"/>
      <c r="GV12" s="166"/>
      <c r="GW12" s="167"/>
      <c r="GX12" s="166"/>
      <c r="GY12" s="167"/>
      <c r="GZ12" s="166"/>
      <c r="HA12" s="167"/>
      <c r="HB12" s="166"/>
      <c r="HC12" s="167"/>
      <c r="HD12" s="166"/>
      <c r="HE12" s="167"/>
      <c r="HF12" s="166"/>
      <c r="HG12" s="167"/>
      <c r="HH12" s="166"/>
      <c r="HI12" s="167"/>
      <c r="HJ12" s="166"/>
      <c r="HK12" s="167"/>
      <c r="HL12" s="166"/>
      <c r="HM12" s="167"/>
      <c r="HN12" s="166"/>
      <c r="HO12" s="167"/>
      <c r="HP12" s="166"/>
      <c r="HQ12" s="167"/>
      <c r="HR12" s="166"/>
      <c r="HS12" s="167"/>
      <c r="HT12" s="166"/>
      <c r="HU12" s="167"/>
      <c r="HV12" s="166"/>
      <c r="HW12" s="167"/>
      <c r="HX12" s="166"/>
      <c r="HY12" s="167"/>
      <c r="HZ12" s="166"/>
      <c r="IA12" s="167"/>
      <c r="IB12" s="166"/>
      <c r="IC12" s="167"/>
      <c r="ID12" s="166"/>
      <c r="IE12" s="167"/>
      <c r="IF12" s="166"/>
      <c r="IG12" s="167"/>
      <c r="IH12" s="166"/>
      <c r="II12" s="167"/>
      <c r="IJ12" s="166"/>
      <c r="IK12" s="167"/>
      <c r="IL12" s="166"/>
      <c r="IM12" s="167"/>
      <c r="IN12" s="166"/>
      <c r="IO12" s="167"/>
      <c r="IP12" s="166"/>
      <c r="IQ12" s="167"/>
      <c r="IR12" s="166"/>
      <c r="IS12" s="167"/>
      <c r="IT12" s="166"/>
      <c r="IU12" s="167"/>
      <c r="IV12" s="166"/>
      <c r="IW12" s="167"/>
      <c r="IX12" s="166"/>
      <c r="IY12" s="167"/>
      <c r="IZ12" s="166"/>
      <c r="JA12" s="167"/>
      <c r="JB12" s="166"/>
      <c r="JC12" s="167"/>
      <c r="JD12" s="166"/>
      <c r="JE12" s="167"/>
      <c r="JF12" s="166"/>
      <c r="JG12" s="167"/>
      <c r="JH12" s="166"/>
      <c r="JI12" s="167"/>
      <c r="JJ12" s="166"/>
      <c r="JK12" s="167"/>
      <c r="JL12" s="166"/>
      <c r="JM12" s="167"/>
      <c r="JN12" s="166"/>
      <c r="JO12" s="167"/>
      <c r="JP12" s="166"/>
      <c r="JQ12" s="167"/>
      <c r="JR12" s="166"/>
      <c r="JS12" s="167"/>
      <c r="JT12" s="166"/>
      <c r="JU12" s="167"/>
      <c r="JV12" s="166"/>
      <c r="JW12" s="167"/>
      <c r="JX12" s="166"/>
      <c r="JY12" s="167"/>
      <c r="JZ12" s="166"/>
      <c r="KA12" s="167"/>
      <c r="KB12" s="166"/>
      <c r="KC12" s="167"/>
      <c r="KD12" s="166"/>
      <c r="KE12" s="167"/>
      <c r="KF12" s="166"/>
      <c r="KG12" s="167"/>
      <c r="KH12" s="166"/>
      <c r="KI12" s="167"/>
      <c r="KJ12" s="166"/>
      <c r="KK12" s="712"/>
    </row>
    <row r="13" spans="1:341" ht="20.100000000000001" customHeight="1" collapsed="1">
      <c r="A13" s="109"/>
      <c r="B13" s="830" t="s">
        <v>35</v>
      </c>
      <c r="C13" s="831"/>
      <c r="D13" s="831"/>
      <c r="E13" s="831"/>
      <c r="F13" s="832"/>
      <c r="G13" s="824">
        <f>VK!$J$20</f>
        <v>221900</v>
      </c>
      <c r="H13" s="825"/>
      <c r="I13" s="825"/>
      <c r="J13" s="825"/>
      <c r="K13" s="825"/>
      <c r="L13" s="826"/>
      <c r="M13" s="127"/>
      <c r="N13" s="166"/>
      <c r="O13" s="167"/>
      <c r="P13" s="166"/>
      <c r="Q13" s="167"/>
      <c r="R13" s="166"/>
      <c r="S13" s="167"/>
      <c r="T13" s="166"/>
      <c r="U13" s="167"/>
      <c r="V13" s="166"/>
      <c r="W13" s="167"/>
      <c r="X13" s="166"/>
      <c r="Y13" s="167"/>
      <c r="Z13" s="166"/>
      <c r="AA13" s="167"/>
      <c r="AB13" s="166"/>
      <c r="AC13" s="167"/>
      <c r="AD13" s="166"/>
      <c r="AE13" s="167"/>
      <c r="AF13" s="166"/>
      <c r="AG13" s="167"/>
      <c r="AH13" s="166"/>
      <c r="AI13" s="167"/>
      <c r="AJ13" s="166"/>
      <c r="AK13" s="167"/>
      <c r="AL13" s="166"/>
      <c r="AM13" s="167"/>
      <c r="AN13" s="166"/>
      <c r="AO13" s="167"/>
      <c r="AP13" s="166"/>
      <c r="AQ13" s="167"/>
      <c r="AR13" s="166"/>
      <c r="AS13" s="167"/>
      <c r="AT13" s="166"/>
      <c r="AU13" s="167"/>
      <c r="AV13" s="166"/>
      <c r="AW13" s="167"/>
      <c r="AX13" s="166"/>
      <c r="AY13" s="167"/>
      <c r="AZ13" s="166"/>
      <c r="BA13" s="167"/>
      <c r="BB13" s="166"/>
      <c r="BC13" s="167"/>
      <c r="BD13" s="166"/>
      <c r="BE13" s="167"/>
      <c r="BF13" s="166"/>
      <c r="BG13" s="167"/>
      <c r="BH13" s="166"/>
      <c r="BI13" s="167"/>
      <c r="BJ13" s="166"/>
      <c r="BK13" s="167"/>
      <c r="BL13" s="166"/>
      <c r="BM13" s="167"/>
      <c r="BN13" s="166"/>
      <c r="BO13" s="167"/>
      <c r="BP13" s="166"/>
      <c r="BQ13" s="167"/>
      <c r="BR13" s="166"/>
      <c r="BS13" s="167"/>
      <c r="BT13" s="166"/>
      <c r="BU13" s="167"/>
      <c r="BV13" s="166"/>
      <c r="BW13" s="167"/>
      <c r="BX13" s="166"/>
      <c r="BY13" s="167"/>
      <c r="BZ13" s="166"/>
      <c r="CA13" s="167"/>
      <c r="CB13" s="166"/>
      <c r="CC13" s="167"/>
      <c r="CD13" s="166"/>
      <c r="CE13" s="167"/>
      <c r="CF13" s="166"/>
      <c r="CG13" s="167"/>
      <c r="CH13" s="166"/>
      <c r="CI13" s="167"/>
      <c r="CJ13" s="166"/>
      <c r="CK13" s="167"/>
      <c r="CL13" s="166"/>
      <c r="CM13" s="167"/>
      <c r="CN13" s="166"/>
      <c r="CO13" s="167"/>
      <c r="CP13" s="166"/>
      <c r="CQ13" s="167"/>
      <c r="CR13" s="166"/>
      <c r="CS13" s="167"/>
      <c r="CT13" s="166"/>
      <c r="CU13" s="167"/>
      <c r="CV13" s="166"/>
      <c r="CW13" s="167"/>
      <c r="CX13" s="166"/>
      <c r="CY13" s="167"/>
      <c r="CZ13" s="166"/>
      <c r="DA13" s="167"/>
      <c r="DB13" s="166"/>
      <c r="DC13" s="167"/>
      <c r="DD13" s="166"/>
      <c r="DE13" s="167"/>
      <c r="DF13" s="166"/>
      <c r="DG13" s="167"/>
      <c r="DH13" s="166"/>
      <c r="DI13" s="167"/>
      <c r="DJ13" s="166"/>
      <c r="DK13" s="167"/>
      <c r="DL13" s="166"/>
      <c r="DM13" s="167"/>
      <c r="DN13" s="166"/>
      <c r="DO13" s="167"/>
      <c r="DP13" s="166"/>
      <c r="DQ13" s="167"/>
      <c r="DR13" s="166"/>
      <c r="DS13" s="167"/>
      <c r="DT13" s="166"/>
      <c r="DU13" s="167"/>
      <c r="DV13" s="166"/>
      <c r="DW13" s="167"/>
      <c r="DX13" s="166"/>
      <c r="DY13" s="167"/>
      <c r="DZ13" s="166"/>
      <c r="EA13" s="167"/>
      <c r="EB13" s="166"/>
      <c r="EC13" s="167"/>
      <c r="ED13" s="166"/>
      <c r="EE13" s="167"/>
      <c r="EF13" s="166"/>
      <c r="EG13" s="167"/>
      <c r="EH13" s="166"/>
      <c r="EI13" s="167"/>
      <c r="EJ13" s="166"/>
      <c r="EK13" s="167"/>
      <c r="EL13" s="166"/>
      <c r="EM13" s="167"/>
      <c r="EN13" s="166"/>
      <c r="EO13" s="167"/>
      <c r="EP13" s="166"/>
      <c r="EQ13" s="167"/>
      <c r="ER13" s="166"/>
      <c r="ES13" s="167"/>
      <c r="ET13" s="166"/>
      <c r="EU13" s="167"/>
      <c r="EV13" s="166"/>
      <c r="EW13" s="167"/>
      <c r="EX13" s="166"/>
      <c r="EY13" s="167"/>
      <c r="EZ13" s="166"/>
      <c r="FA13" s="167"/>
      <c r="FB13" s="166"/>
      <c r="FC13" s="167"/>
      <c r="FD13" s="166"/>
      <c r="FE13" s="167"/>
      <c r="FF13" s="166"/>
      <c r="FG13" s="167"/>
      <c r="FH13" s="166"/>
      <c r="FI13" s="167"/>
      <c r="FJ13" s="166"/>
      <c r="FK13" s="167"/>
      <c r="FL13" s="166"/>
      <c r="FM13" s="167"/>
      <c r="FN13" s="166"/>
      <c r="FO13" s="167"/>
      <c r="FP13" s="166"/>
      <c r="FQ13" s="167"/>
      <c r="FR13" s="166"/>
      <c r="FS13" s="167"/>
      <c r="FT13" s="166"/>
      <c r="FU13" s="167"/>
      <c r="FV13" s="166"/>
      <c r="FW13" s="167"/>
      <c r="FX13" s="166"/>
      <c r="FY13" s="167"/>
      <c r="FZ13" s="166"/>
      <c r="GA13" s="167"/>
      <c r="GB13" s="166"/>
      <c r="GC13" s="167"/>
      <c r="GD13" s="166"/>
      <c r="GE13" s="167"/>
      <c r="GF13" s="166"/>
      <c r="GG13" s="167"/>
      <c r="GH13" s="166"/>
      <c r="GI13" s="167"/>
      <c r="GJ13" s="166"/>
      <c r="GK13" s="167"/>
      <c r="GL13" s="166"/>
      <c r="GM13" s="167"/>
      <c r="GN13" s="166"/>
      <c r="GO13" s="167"/>
      <c r="GP13" s="166"/>
      <c r="GQ13" s="167"/>
      <c r="GR13" s="166"/>
      <c r="GS13" s="167"/>
      <c r="GT13" s="166"/>
      <c r="GU13" s="167"/>
      <c r="GV13" s="166"/>
      <c r="GW13" s="167"/>
      <c r="GX13" s="166"/>
      <c r="GY13" s="167"/>
      <c r="GZ13" s="166"/>
      <c r="HA13" s="167"/>
      <c r="HB13" s="166"/>
      <c r="HC13" s="167"/>
      <c r="HD13" s="166"/>
      <c r="HE13" s="167"/>
      <c r="HF13" s="166"/>
      <c r="HG13" s="167"/>
      <c r="HH13" s="166"/>
      <c r="HI13" s="167"/>
      <c r="HJ13" s="166"/>
      <c r="HK13" s="167"/>
      <c r="HL13" s="166"/>
      <c r="HM13" s="167"/>
      <c r="HN13" s="166"/>
      <c r="HO13" s="167"/>
      <c r="HP13" s="166"/>
      <c r="HQ13" s="167"/>
      <c r="HR13" s="166"/>
      <c r="HS13" s="167"/>
      <c r="HT13" s="166"/>
      <c r="HU13" s="167"/>
      <c r="HV13" s="166"/>
      <c r="HW13" s="167"/>
      <c r="HX13" s="166"/>
      <c r="HY13" s="167"/>
      <c r="HZ13" s="166"/>
      <c r="IA13" s="167"/>
      <c r="IB13" s="166"/>
      <c r="IC13" s="167"/>
      <c r="ID13" s="166"/>
      <c r="IE13" s="167"/>
      <c r="IF13" s="166"/>
      <c r="IG13" s="167"/>
      <c r="IH13" s="166"/>
      <c r="II13" s="167"/>
      <c r="IJ13" s="166"/>
      <c r="IK13" s="167"/>
      <c r="IL13" s="166"/>
      <c r="IM13" s="167"/>
      <c r="IN13" s="166"/>
      <c r="IO13" s="167"/>
      <c r="IP13" s="166"/>
      <c r="IQ13" s="167"/>
      <c r="IR13" s="166"/>
      <c r="IS13" s="167"/>
      <c r="IT13" s="166"/>
      <c r="IU13" s="167"/>
      <c r="IV13" s="166"/>
      <c r="IW13" s="167"/>
      <c r="IX13" s="166"/>
      <c r="IY13" s="167"/>
      <c r="IZ13" s="166"/>
      <c r="JA13" s="167"/>
      <c r="JB13" s="166"/>
      <c r="JC13" s="167"/>
      <c r="JD13" s="166"/>
      <c r="JE13" s="167"/>
      <c r="JF13" s="166"/>
      <c r="JG13" s="167"/>
      <c r="JH13" s="166"/>
      <c r="JI13" s="167"/>
      <c r="JJ13" s="166"/>
      <c r="JK13" s="167"/>
      <c r="JL13" s="166"/>
      <c r="JM13" s="167"/>
      <c r="JN13" s="166"/>
      <c r="JO13" s="167"/>
      <c r="JP13" s="166"/>
      <c r="JQ13" s="167"/>
      <c r="JR13" s="166"/>
      <c r="JS13" s="167"/>
      <c r="JT13" s="166"/>
      <c r="JU13" s="167"/>
      <c r="JV13" s="166"/>
      <c r="JW13" s="167"/>
      <c r="JX13" s="166"/>
      <c r="JY13" s="167"/>
      <c r="JZ13" s="166"/>
      <c r="KA13" s="167"/>
      <c r="KB13" s="166"/>
      <c r="KC13" s="167"/>
      <c r="KD13" s="166"/>
      <c r="KE13" s="167"/>
      <c r="KF13" s="166"/>
      <c r="KG13" s="167"/>
      <c r="KH13" s="166"/>
      <c r="KI13" s="167"/>
      <c r="KJ13" s="166"/>
      <c r="KK13" s="712"/>
    </row>
    <row r="14" spans="1:341" ht="20.100000000000001" customHeight="1" collapsed="1">
      <c r="A14" s="109"/>
      <c r="B14" s="830" t="s">
        <v>9</v>
      </c>
      <c r="C14" s="831"/>
      <c r="D14" s="831"/>
      <c r="E14" s="831"/>
      <c r="F14" s="832"/>
      <c r="G14" s="816">
        <f>VK!$I$19</f>
        <v>2057</v>
      </c>
      <c r="H14" s="817"/>
      <c r="I14" s="817"/>
      <c r="J14" s="817"/>
      <c r="K14" s="817"/>
      <c r="L14" s="818"/>
      <c r="M14" s="127"/>
      <c r="N14" s="166"/>
      <c r="O14" s="167"/>
      <c r="P14" s="166"/>
      <c r="Q14" s="167"/>
      <c r="R14" s="166"/>
      <c r="S14" s="167"/>
      <c r="T14" s="166"/>
      <c r="U14" s="167"/>
      <c r="V14" s="166"/>
      <c r="W14" s="167"/>
      <c r="X14" s="166"/>
      <c r="Y14" s="167"/>
      <c r="Z14" s="166"/>
      <c r="AA14" s="167"/>
      <c r="AB14" s="166"/>
      <c r="AC14" s="167"/>
      <c r="AD14" s="166"/>
      <c r="AE14" s="167"/>
      <c r="AF14" s="166"/>
      <c r="AG14" s="167"/>
      <c r="AH14" s="166"/>
      <c r="AI14" s="167"/>
      <c r="AJ14" s="166"/>
      <c r="AK14" s="167"/>
      <c r="AL14" s="166"/>
      <c r="AM14" s="167"/>
      <c r="AN14" s="166"/>
      <c r="AO14" s="167"/>
      <c r="AP14" s="166"/>
      <c r="AQ14" s="167"/>
      <c r="AR14" s="166"/>
      <c r="AS14" s="167"/>
      <c r="AT14" s="166"/>
      <c r="AU14" s="167"/>
      <c r="AV14" s="166"/>
      <c r="AW14" s="167"/>
      <c r="AX14" s="166"/>
      <c r="AY14" s="167"/>
      <c r="AZ14" s="166"/>
      <c r="BA14" s="167"/>
      <c r="BB14" s="166"/>
      <c r="BC14" s="167"/>
      <c r="BD14" s="166"/>
      <c r="BE14" s="167"/>
      <c r="BF14" s="166"/>
      <c r="BG14" s="167"/>
      <c r="BH14" s="166"/>
      <c r="BI14" s="167"/>
      <c r="BJ14" s="166"/>
      <c r="BK14" s="167"/>
      <c r="BL14" s="166"/>
      <c r="BM14" s="167"/>
      <c r="BN14" s="166"/>
      <c r="BO14" s="167"/>
      <c r="BP14" s="166"/>
      <c r="BQ14" s="167"/>
      <c r="BR14" s="166"/>
      <c r="BS14" s="167"/>
      <c r="BT14" s="166"/>
      <c r="BU14" s="167"/>
      <c r="BV14" s="166"/>
      <c r="BW14" s="167"/>
      <c r="BX14" s="166"/>
      <c r="BY14" s="167"/>
      <c r="BZ14" s="166"/>
      <c r="CA14" s="167"/>
      <c r="CB14" s="166"/>
      <c r="CC14" s="167"/>
      <c r="CD14" s="166"/>
      <c r="CE14" s="167"/>
      <c r="CF14" s="166"/>
      <c r="CG14" s="167"/>
      <c r="CH14" s="166"/>
      <c r="CI14" s="167"/>
      <c r="CJ14" s="166"/>
      <c r="CK14" s="167"/>
      <c r="CL14" s="166"/>
      <c r="CM14" s="167"/>
      <c r="CN14" s="166"/>
      <c r="CO14" s="167"/>
      <c r="CP14" s="166"/>
      <c r="CQ14" s="167"/>
      <c r="CR14" s="166"/>
      <c r="CS14" s="167"/>
      <c r="CT14" s="166"/>
      <c r="CU14" s="167"/>
      <c r="CV14" s="166"/>
      <c r="CW14" s="167"/>
      <c r="CX14" s="166"/>
      <c r="CY14" s="167"/>
      <c r="CZ14" s="166"/>
      <c r="DA14" s="167"/>
      <c r="DB14" s="166"/>
      <c r="DC14" s="167"/>
      <c r="DD14" s="166"/>
      <c r="DE14" s="167"/>
      <c r="DF14" s="166"/>
      <c r="DG14" s="167"/>
      <c r="DH14" s="166"/>
      <c r="DI14" s="167"/>
      <c r="DJ14" s="166"/>
      <c r="DK14" s="167"/>
      <c r="DL14" s="166"/>
      <c r="DM14" s="167"/>
      <c r="DN14" s="166"/>
      <c r="DO14" s="167"/>
      <c r="DP14" s="166"/>
      <c r="DQ14" s="167"/>
      <c r="DR14" s="166"/>
      <c r="DS14" s="167"/>
      <c r="DT14" s="166"/>
      <c r="DU14" s="167"/>
      <c r="DV14" s="166"/>
      <c r="DW14" s="167"/>
      <c r="DX14" s="166"/>
      <c r="DY14" s="167"/>
      <c r="DZ14" s="166"/>
      <c r="EA14" s="167"/>
      <c r="EB14" s="166"/>
      <c r="EC14" s="167"/>
      <c r="ED14" s="166"/>
      <c r="EE14" s="167"/>
      <c r="EF14" s="166"/>
      <c r="EG14" s="167"/>
      <c r="EH14" s="166"/>
      <c r="EI14" s="167"/>
      <c r="EJ14" s="166"/>
      <c r="EK14" s="167"/>
      <c r="EL14" s="166"/>
      <c r="EM14" s="167"/>
      <c r="EN14" s="166"/>
      <c r="EO14" s="167"/>
      <c r="EP14" s="166"/>
      <c r="EQ14" s="167"/>
      <c r="ER14" s="166"/>
      <c r="ES14" s="167"/>
      <c r="ET14" s="166"/>
      <c r="EU14" s="167"/>
      <c r="EV14" s="166"/>
      <c r="EW14" s="167"/>
      <c r="EX14" s="166"/>
      <c r="EY14" s="167"/>
      <c r="EZ14" s="166"/>
      <c r="FA14" s="167"/>
      <c r="FB14" s="166"/>
      <c r="FC14" s="167"/>
      <c r="FD14" s="166"/>
      <c r="FE14" s="167"/>
      <c r="FF14" s="166"/>
      <c r="FG14" s="167"/>
      <c r="FH14" s="166"/>
      <c r="FI14" s="167"/>
      <c r="FJ14" s="166"/>
      <c r="FK14" s="167"/>
      <c r="FL14" s="166"/>
      <c r="FM14" s="167"/>
      <c r="FN14" s="166"/>
      <c r="FO14" s="167"/>
      <c r="FP14" s="166"/>
      <c r="FQ14" s="167"/>
      <c r="FR14" s="166"/>
      <c r="FS14" s="167"/>
      <c r="FT14" s="166"/>
      <c r="FU14" s="167"/>
      <c r="FV14" s="166"/>
      <c r="FW14" s="167"/>
      <c r="FX14" s="166"/>
      <c r="FY14" s="167"/>
      <c r="FZ14" s="166"/>
      <c r="GA14" s="167"/>
      <c r="GB14" s="166"/>
      <c r="GC14" s="167"/>
      <c r="GD14" s="166"/>
      <c r="GE14" s="167"/>
      <c r="GF14" s="166"/>
      <c r="GG14" s="167"/>
      <c r="GH14" s="166"/>
      <c r="GI14" s="167"/>
      <c r="GJ14" s="166"/>
      <c r="GK14" s="167"/>
      <c r="GL14" s="166"/>
      <c r="GM14" s="167"/>
      <c r="GN14" s="166"/>
      <c r="GO14" s="167"/>
      <c r="GP14" s="166"/>
      <c r="GQ14" s="167"/>
      <c r="GR14" s="166"/>
      <c r="GS14" s="167"/>
      <c r="GT14" s="166"/>
      <c r="GU14" s="167"/>
      <c r="GV14" s="166"/>
      <c r="GW14" s="167"/>
      <c r="GX14" s="166"/>
      <c r="GY14" s="167"/>
      <c r="GZ14" s="166"/>
      <c r="HA14" s="167"/>
      <c r="HB14" s="166"/>
      <c r="HC14" s="167"/>
      <c r="HD14" s="166"/>
      <c r="HE14" s="167"/>
      <c r="HF14" s="166"/>
      <c r="HG14" s="167"/>
      <c r="HH14" s="166"/>
      <c r="HI14" s="167"/>
      <c r="HJ14" s="166"/>
      <c r="HK14" s="167"/>
      <c r="HL14" s="166"/>
      <c r="HM14" s="167"/>
      <c r="HN14" s="166"/>
      <c r="HO14" s="167"/>
      <c r="HP14" s="166"/>
      <c r="HQ14" s="167"/>
      <c r="HR14" s="166"/>
      <c r="HS14" s="167"/>
      <c r="HT14" s="166"/>
      <c r="HU14" s="167"/>
      <c r="HV14" s="166"/>
      <c r="HW14" s="167"/>
      <c r="HX14" s="166"/>
      <c r="HY14" s="167"/>
      <c r="HZ14" s="166"/>
      <c r="IA14" s="167"/>
      <c r="IB14" s="166"/>
      <c r="IC14" s="167"/>
      <c r="ID14" s="166"/>
      <c r="IE14" s="167"/>
      <c r="IF14" s="166"/>
      <c r="IG14" s="167"/>
      <c r="IH14" s="166"/>
      <c r="II14" s="167"/>
      <c r="IJ14" s="166"/>
      <c r="IK14" s="167"/>
      <c r="IL14" s="166"/>
      <c r="IM14" s="167"/>
      <c r="IN14" s="166"/>
      <c r="IO14" s="167"/>
      <c r="IP14" s="166"/>
      <c r="IQ14" s="167"/>
      <c r="IR14" s="166"/>
      <c r="IS14" s="167"/>
      <c r="IT14" s="166"/>
      <c r="IU14" s="167"/>
      <c r="IV14" s="166"/>
      <c r="IW14" s="167"/>
      <c r="IX14" s="166"/>
      <c r="IY14" s="167"/>
      <c r="IZ14" s="166"/>
      <c r="JA14" s="167"/>
      <c r="JB14" s="166"/>
      <c r="JC14" s="167"/>
      <c r="JD14" s="166"/>
      <c r="JE14" s="167"/>
      <c r="JF14" s="166"/>
      <c r="JG14" s="167"/>
      <c r="JH14" s="166"/>
      <c r="JI14" s="167"/>
      <c r="JJ14" s="166"/>
      <c r="JK14" s="167"/>
      <c r="JL14" s="166"/>
      <c r="JM14" s="167"/>
      <c r="JN14" s="166"/>
      <c r="JO14" s="167"/>
      <c r="JP14" s="166"/>
      <c r="JQ14" s="167"/>
      <c r="JR14" s="166"/>
      <c r="JS14" s="167"/>
      <c r="JT14" s="166"/>
      <c r="JU14" s="167"/>
      <c r="JV14" s="166"/>
      <c r="JW14" s="167"/>
      <c r="JX14" s="166"/>
      <c r="JY14" s="167"/>
      <c r="JZ14" s="166"/>
      <c r="KA14" s="167"/>
      <c r="KB14" s="166"/>
      <c r="KC14" s="167"/>
      <c r="KD14" s="166"/>
      <c r="KE14" s="167"/>
      <c r="KF14" s="166"/>
      <c r="KG14" s="167"/>
      <c r="KH14" s="166"/>
      <c r="KI14" s="167"/>
      <c r="KJ14" s="166"/>
      <c r="KK14" s="712"/>
    </row>
    <row r="15" spans="1:341" ht="20.100000000000001" customHeight="1" collapsed="1">
      <c r="A15" s="109"/>
      <c r="B15" s="830" t="s">
        <v>235</v>
      </c>
      <c r="C15" s="831"/>
      <c r="D15" s="831"/>
      <c r="E15" s="831"/>
      <c r="F15" s="832"/>
      <c r="G15" s="816">
        <f>VK!$I$21</f>
        <v>1014</v>
      </c>
      <c r="H15" s="817"/>
      <c r="I15" s="817"/>
      <c r="J15" s="817"/>
      <c r="K15" s="817"/>
      <c r="L15" s="818"/>
      <c r="M15" s="12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66"/>
      <c r="Y15" s="167"/>
      <c r="Z15" s="166"/>
      <c r="AA15" s="167"/>
      <c r="AB15" s="166"/>
      <c r="AC15" s="167"/>
      <c r="AD15" s="166"/>
      <c r="AE15" s="167"/>
      <c r="AF15" s="166"/>
      <c r="AG15" s="167"/>
      <c r="AH15" s="166"/>
      <c r="AI15" s="167"/>
      <c r="AJ15" s="166"/>
      <c r="AK15" s="167"/>
      <c r="AL15" s="166"/>
      <c r="AM15" s="167"/>
      <c r="AN15" s="166"/>
      <c r="AO15" s="167"/>
      <c r="AP15" s="166"/>
      <c r="AQ15" s="167"/>
      <c r="AR15" s="166"/>
      <c r="AS15" s="167"/>
      <c r="AT15" s="166"/>
      <c r="AU15" s="167"/>
      <c r="AV15" s="166"/>
      <c r="AW15" s="167"/>
      <c r="AX15" s="166"/>
      <c r="AY15" s="167"/>
      <c r="AZ15" s="166"/>
      <c r="BA15" s="167"/>
      <c r="BB15" s="166"/>
      <c r="BC15" s="167"/>
      <c r="BD15" s="166"/>
      <c r="BE15" s="167"/>
      <c r="BF15" s="166"/>
      <c r="BG15" s="167"/>
      <c r="BH15" s="166"/>
      <c r="BI15" s="167"/>
      <c r="BJ15" s="166"/>
      <c r="BK15" s="167"/>
      <c r="BL15" s="166"/>
      <c r="BM15" s="167"/>
      <c r="BN15" s="166"/>
      <c r="BO15" s="167"/>
      <c r="BP15" s="166"/>
      <c r="BQ15" s="167"/>
      <c r="BR15" s="166"/>
      <c r="BS15" s="167"/>
      <c r="BT15" s="166"/>
      <c r="BU15" s="167"/>
      <c r="BV15" s="166"/>
      <c r="BW15" s="167"/>
      <c r="BX15" s="166"/>
      <c r="BY15" s="167"/>
      <c r="BZ15" s="166"/>
      <c r="CA15" s="167"/>
      <c r="CB15" s="166"/>
      <c r="CC15" s="167"/>
      <c r="CD15" s="166"/>
      <c r="CE15" s="167"/>
      <c r="CF15" s="166"/>
      <c r="CG15" s="167"/>
      <c r="CH15" s="166"/>
      <c r="CI15" s="167"/>
      <c r="CJ15" s="166"/>
      <c r="CK15" s="167"/>
      <c r="CL15" s="166"/>
      <c r="CM15" s="167"/>
      <c r="CN15" s="166"/>
      <c r="CO15" s="167"/>
      <c r="CP15" s="166"/>
      <c r="CQ15" s="167"/>
      <c r="CR15" s="166"/>
      <c r="CS15" s="167"/>
      <c r="CT15" s="166"/>
      <c r="CU15" s="167"/>
      <c r="CV15" s="166"/>
      <c r="CW15" s="167"/>
      <c r="CX15" s="166"/>
      <c r="CY15" s="167"/>
      <c r="CZ15" s="166"/>
      <c r="DA15" s="167"/>
      <c r="DB15" s="166"/>
      <c r="DC15" s="167"/>
      <c r="DD15" s="166"/>
      <c r="DE15" s="167"/>
      <c r="DF15" s="166"/>
      <c r="DG15" s="167"/>
      <c r="DH15" s="166"/>
      <c r="DI15" s="167"/>
      <c r="DJ15" s="166"/>
      <c r="DK15" s="167"/>
      <c r="DL15" s="166"/>
      <c r="DM15" s="167"/>
      <c r="DN15" s="166"/>
      <c r="DO15" s="167"/>
      <c r="DP15" s="166"/>
      <c r="DQ15" s="167"/>
      <c r="DR15" s="166"/>
      <c r="DS15" s="167"/>
      <c r="DT15" s="166"/>
      <c r="DU15" s="167"/>
      <c r="DV15" s="166"/>
      <c r="DW15" s="167"/>
      <c r="DX15" s="166"/>
      <c r="DY15" s="167"/>
      <c r="DZ15" s="166"/>
      <c r="EA15" s="167"/>
      <c r="EB15" s="166"/>
      <c r="EC15" s="167"/>
      <c r="ED15" s="166"/>
      <c r="EE15" s="167"/>
      <c r="EF15" s="166"/>
      <c r="EG15" s="167"/>
      <c r="EH15" s="166"/>
      <c r="EI15" s="167"/>
      <c r="EJ15" s="166"/>
      <c r="EK15" s="167"/>
      <c r="EL15" s="166"/>
      <c r="EM15" s="167"/>
      <c r="EN15" s="166"/>
      <c r="EO15" s="167"/>
      <c r="EP15" s="166"/>
      <c r="EQ15" s="167"/>
      <c r="ER15" s="166"/>
      <c r="ES15" s="167"/>
      <c r="ET15" s="166"/>
      <c r="EU15" s="167"/>
      <c r="EV15" s="166"/>
      <c r="EW15" s="167"/>
      <c r="EX15" s="166"/>
      <c r="EY15" s="167"/>
      <c r="EZ15" s="166"/>
      <c r="FA15" s="167"/>
      <c r="FB15" s="166"/>
      <c r="FC15" s="167"/>
      <c r="FD15" s="166"/>
      <c r="FE15" s="167"/>
      <c r="FF15" s="166"/>
      <c r="FG15" s="167"/>
      <c r="FH15" s="166"/>
      <c r="FI15" s="167"/>
      <c r="FJ15" s="166"/>
      <c r="FK15" s="167"/>
      <c r="FL15" s="166"/>
      <c r="FM15" s="167"/>
      <c r="FN15" s="166"/>
      <c r="FO15" s="167"/>
      <c r="FP15" s="166"/>
      <c r="FQ15" s="167"/>
      <c r="FR15" s="166"/>
      <c r="FS15" s="167"/>
      <c r="FT15" s="166"/>
      <c r="FU15" s="167"/>
      <c r="FV15" s="166"/>
      <c r="FW15" s="167"/>
      <c r="FX15" s="166"/>
      <c r="FY15" s="167"/>
      <c r="FZ15" s="166"/>
      <c r="GA15" s="167"/>
      <c r="GB15" s="166"/>
      <c r="GC15" s="167"/>
      <c r="GD15" s="166"/>
      <c r="GE15" s="167"/>
      <c r="GF15" s="166"/>
      <c r="GG15" s="167"/>
      <c r="GH15" s="166"/>
      <c r="GI15" s="167"/>
      <c r="GJ15" s="166"/>
      <c r="GK15" s="167"/>
      <c r="GL15" s="166"/>
      <c r="GM15" s="167"/>
      <c r="GN15" s="166"/>
      <c r="GO15" s="167"/>
      <c r="GP15" s="166"/>
      <c r="GQ15" s="167"/>
      <c r="GR15" s="166"/>
      <c r="GS15" s="167"/>
      <c r="GT15" s="166"/>
      <c r="GU15" s="167"/>
      <c r="GV15" s="166"/>
      <c r="GW15" s="167"/>
      <c r="GX15" s="166"/>
      <c r="GY15" s="167"/>
      <c r="GZ15" s="166"/>
      <c r="HA15" s="167"/>
      <c r="HB15" s="166"/>
      <c r="HC15" s="167"/>
      <c r="HD15" s="166"/>
      <c r="HE15" s="167"/>
      <c r="HF15" s="166"/>
      <c r="HG15" s="167"/>
      <c r="HH15" s="166"/>
      <c r="HI15" s="167"/>
      <c r="HJ15" s="166"/>
      <c r="HK15" s="167"/>
      <c r="HL15" s="166"/>
      <c r="HM15" s="167"/>
      <c r="HN15" s="166"/>
      <c r="HO15" s="167"/>
      <c r="HP15" s="166"/>
      <c r="HQ15" s="167"/>
      <c r="HR15" s="166"/>
      <c r="HS15" s="167"/>
      <c r="HT15" s="166"/>
      <c r="HU15" s="167"/>
      <c r="HV15" s="166"/>
      <c r="HW15" s="167"/>
      <c r="HX15" s="166"/>
      <c r="HY15" s="167"/>
      <c r="HZ15" s="166"/>
      <c r="IA15" s="167"/>
      <c r="IB15" s="166"/>
      <c r="IC15" s="167"/>
      <c r="ID15" s="166"/>
      <c r="IE15" s="167"/>
      <c r="IF15" s="166"/>
      <c r="IG15" s="167"/>
      <c r="IH15" s="166"/>
      <c r="II15" s="167"/>
      <c r="IJ15" s="166"/>
      <c r="IK15" s="167"/>
      <c r="IL15" s="166"/>
      <c r="IM15" s="167"/>
      <c r="IN15" s="166"/>
      <c r="IO15" s="167"/>
      <c r="IP15" s="166"/>
      <c r="IQ15" s="167"/>
      <c r="IR15" s="166"/>
      <c r="IS15" s="167"/>
      <c r="IT15" s="166"/>
      <c r="IU15" s="167"/>
      <c r="IV15" s="166"/>
      <c r="IW15" s="167"/>
      <c r="IX15" s="166"/>
      <c r="IY15" s="167"/>
      <c r="IZ15" s="166"/>
      <c r="JA15" s="167"/>
      <c r="JB15" s="166"/>
      <c r="JC15" s="167"/>
      <c r="JD15" s="166"/>
      <c r="JE15" s="167"/>
      <c r="JF15" s="166"/>
      <c r="JG15" s="167"/>
      <c r="JH15" s="166"/>
      <c r="JI15" s="167"/>
      <c r="JJ15" s="166"/>
      <c r="JK15" s="167"/>
      <c r="JL15" s="166"/>
      <c r="JM15" s="167"/>
      <c r="JN15" s="166"/>
      <c r="JO15" s="167"/>
      <c r="JP15" s="166"/>
      <c r="JQ15" s="167"/>
      <c r="JR15" s="166"/>
      <c r="JS15" s="167"/>
      <c r="JT15" s="166"/>
      <c r="JU15" s="167"/>
      <c r="JV15" s="166"/>
      <c r="JW15" s="167"/>
      <c r="JX15" s="166"/>
      <c r="JY15" s="167"/>
      <c r="JZ15" s="166"/>
      <c r="KA15" s="167"/>
      <c r="KB15" s="166"/>
      <c r="KC15" s="167"/>
      <c r="KD15" s="166"/>
      <c r="KE15" s="167"/>
      <c r="KF15" s="166"/>
      <c r="KG15" s="167"/>
      <c r="KH15" s="166"/>
      <c r="KI15" s="167"/>
      <c r="KJ15" s="166"/>
      <c r="KK15" s="712"/>
    </row>
    <row r="16" spans="1:341" ht="20.100000000000001" customHeight="1" collapsed="1">
      <c r="A16" s="109"/>
      <c r="B16" s="830" t="s">
        <v>13</v>
      </c>
      <c r="C16" s="831"/>
      <c r="D16" s="831"/>
      <c r="E16" s="831"/>
      <c r="F16" s="832"/>
      <c r="G16" s="816">
        <f>VK!$I$14</f>
        <v>1187</v>
      </c>
      <c r="H16" s="817"/>
      <c r="I16" s="817"/>
      <c r="J16" s="817"/>
      <c r="K16" s="817"/>
      <c r="L16" s="818"/>
      <c r="M16" s="12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66"/>
      <c r="Y16" s="167"/>
      <c r="Z16" s="166"/>
      <c r="AA16" s="167"/>
      <c r="AB16" s="166"/>
      <c r="AC16" s="167"/>
      <c r="AD16" s="166"/>
      <c r="AE16" s="167"/>
      <c r="AF16" s="166"/>
      <c r="AG16" s="167"/>
      <c r="AH16" s="166"/>
      <c r="AI16" s="167"/>
      <c r="AJ16" s="166"/>
      <c r="AK16" s="167"/>
      <c r="AL16" s="166"/>
      <c r="AM16" s="167"/>
      <c r="AN16" s="166"/>
      <c r="AO16" s="167"/>
      <c r="AP16" s="166"/>
      <c r="AQ16" s="167"/>
      <c r="AR16" s="166"/>
      <c r="AS16" s="167"/>
      <c r="AT16" s="166"/>
      <c r="AU16" s="167"/>
      <c r="AV16" s="166"/>
      <c r="AW16" s="167"/>
      <c r="AX16" s="166"/>
      <c r="AY16" s="167"/>
      <c r="AZ16" s="166"/>
      <c r="BA16" s="167"/>
      <c r="BB16" s="166"/>
      <c r="BC16" s="167"/>
      <c r="BD16" s="166"/>
      <c r="BE16" s="167"/>
      <c r="BF16" s="166"/>
      <c r="BG16" s="167"/>
      <c r="BH16" s="166"/>
      <c r="BI16" s="167"/>
      <c r="BJ16" s="166"/>
      <c r="BK16" s="167"/>
      <c r="BL16" s="166"/>
      <c r="BM16" s="167"/>
      <c r="BN16" s="166"/>
      <c r="BO16" s="167"/>
      <c r="BP16" s="166"/>
      <c r="BQ16" s="167"/>
      <c r="BR16" s="166"/>
      <c r="BS16" s="167"/>
      <c r="BT16" s="166"/>
      <c r="BU16" s="167"/>
      <c r="BV16" s="166"/>
      <c r="BW16" s="167"/>
      <c r="BX16" s="166"/>
      <c r="BY16" s="167"/>
      <c r="BZ16" s="166"/>
      <c r="CA16" s="167"/>
      <c r="CB16" s="166"/>
      <c r="CC16" s="167"/>
      <c r="CD16" s="166"/>
      <c r="CE16" s="167"/>
      <c r="CF16" s="166"/>
      <c r="CG16" s="167"/>
      <c r="CH16" s="166"/>
      <c r="CI16" s="167"/>
      <c r="CJ16" s="166"/>
      <c r="CK16" s="167"/>
      <c r="CL16" s="166"/>
      <c r="CM16" s="167"/>
      <c r="CN16" s="166"/>
      <c r="CO16" s="167"/>
      <c r="CP16" s="166"/>
      <c r="CQ16" s="167"/>
      <c r="CR16" s="166"/>
      <c r="CS16" s="167"/>
      <c r="CT16" s="166"/>
      <c r="CU16" s="167"/>
      <c r="CV16" s="166"/>
      <c r="CW16" s="167"/>
      <c r="CX16" s="166"/>
      <c r="CY16" s="167"/>
      <c r="CZ16" s="166"/>
      <c r="DA16" s="167"/>
      <c r="DB16" s="166"/>
      <c r="DC16" s="167"/>
      <c r="DD16" s="166"/>
      <c r="DE16" s="167"/>
      <c r="DF16" s="166"/>
      <c r="DG16" s="167"/>
      <c r="DH16" s="166"/>
      <c r="DI16" s="167"/>
      <c r="DJ16" s="166"/>
      <c r="DK16" s="167"/>
      <c r="DL16" s="166"/>
      <c r="DM16" s="167"/>
      <c r="DN16" s="166"/>
      <c r="DO16" s="167"/>
      <c r="DP16" s="166"/>
      <c r="DQ16" s="167"/>
      <c r="DR16" s="166"/>
      <c r="DS16" s="167"/>
      <c r="DT16" s="166"/>
      <c r="DU16" s="167"/>
      <c r="DV16" s="166"/>
      <c r="DW16" s="167"/>
      <c r="DX16" s="166"/>
      <c r="DY16" s="167"/>
      <c r="DZ16" s="166"/>
      <c r="EA16" s="167"/>
      <c r="EB16" s="166"/>
      <c r="EC16" s="167"/>
      <c r="ED16" s="166"/>
      <c r="EE16" s="167"/>
      <c r="EF16" s="166"/>
      <c r="EG16" s="167"/>
      <c r="EH16" s="166"/>
      <c r="EI16" s="167"/>
      <c r="EJ16" s="166"/>
      <c r="EK16" s="167"/>
      <c r="EL16" s="166"/>
      <c r="EM16" s="167"/>
      <c r="EN16" s="166"/>
      <c r="EO16" s="167"/>
      <c r="EP16" s="166"/>
      <c r="EQ16" s="167"/>
      <c r="ER16" s="166"/>
      <c r="ES16" s="167"/>
      <c r="ET16" s="166"/>
      <c r="EU16" s="167"/>
      <c r="EV16" s="166"/>
      <c r="EW16" s="167"/>
      <c r="EX16" s="166"/>
      <c r="EY16" s="167"/>
      <c r="EZ16" s="166"/>
      <c r="FA16" s="167"/>
      <c r="FB16" s="166"/>
      <c r="FC16" s="167"/>
      <c r="FD16" s="166"/>
      <c r="FE16" s="167"/>
      <c r="FF16" s="166"/>
      <c r="FG16" s="167"/>
      <c r="FH16" s="166"/>
      <c r="FI16" s="167"/>
      <c r="FJ16" s="166"/>
      <c r="FK16" s="167"/>
      <c r="FL16" s="166"/>
      <c r="FM16" s="167"/>
      <c r="FN16" s="166"/>
      <c r="FO16" s="167"/>
      <c r="FP16" s="166"/>
      <c r="FQ16" s="167"/>
      <c r="FR16" s="166"/>
      <c r="FS16" s="167"/>
      <c r="FT16" s="166"/>
      <c r="FU16" s="167"/>
      <c r="FV16" s="166"/>
      <c r="FW16" s="167"/>
      <c r="FX16" s="166"/>
      <c r="FY16" s="167"/>
      <c r="FZ16" s="166"/>
      <c r="GA16" s="167"/>
      <c r="GB16" s="166"/>
      <c r="GC16" s="167"/>
      <c r="GD16" s="166"/>
      <c r="GE16" s="167"/>
      <c r="GF16" s="166"/>
      <c r="GG16" s="167"/>
      <c r="GH16" s="166"/>
      <c r="GI16" s="167"/>
      <c r="GJ16" s="166"/>
      <c r="GK16" s="167"/>
      <c r="GL16" s="166"/>
      <c r="GM16" s="167"/>
      <c r="GN16" s="166"/>
      <c r="GO16" s="167"/>
      <c r="GP16" s="166"/>
      <c r="GQ16" s="167"/>
      <c r="GR16" s="166"/>
      <c r="GS16" s="167"/>
      <c r="GT16" s="166"/>
      <c r="GU16" s="167"/>
      <c r="GV16" s="166"/>
      <c r="GW16" s="167"/>
      <c r="GX16" s="166"/>
      <c r="GY16" s="167"/>
      <c r="GZ16" s="166"/>
      <c r="HA16" s="167"/>
      <c r="HB16" s="166"/>
      <c r="HC16" s="167"/>
      <c r="HD16" s="166"/>
      <c r="HE16" s="167"/>
      <c r="HF16" s="166"/>
      <c r="HG16" s="167"/>
      <c r="HH16" s="166"/>
      <c r="HI16" s="167"/>
      <c r="HJ16" s="166"/>
      <c r="HK16" s="167"/>
      <c r="HL16" s="166"/>
      <c r="HM16" s="167"/>
      <c r="HN16" s="166"/>
      <c r="HO16" s="167"/>
      <c r="HP16" s="166"/>
      <c r="HQ16" s="167"/>
      <c r="HR16" s="166"/>
      <c r="HS16" s="167"/>
      <c r="HT16" s="166"/>
      <c r="HU16" s="167"/>
      <c r="HV16" s="166"/>
      <c r="HW16" s="167"/>
      <c r="HX16" s="166"/>
      <c r="HY16" s="167"/>
      <c r="HZ16" s="166"/>
      <c r="IA16" s="167"/>
      <c r="IB16" s="166"/>
      <c r="IC16" s="167"/>
      <c r="ID16" s="166"/>
      <c r="IE16" s="167"/>
      <c r="IF16" s="166"/>
      <c r="IG16" s="167"/>
      <c r="IH16" s="166"/>
      <c r="II16" s="167"/>
      <c r="IJ16" s="166"/>
      <c r="IK16" s="167"/>
      <c r="IL16" s="166"/>
      <c r="IM16" s="167"/>
      <c r="IN16" s="166"/>
      <c r="IO16" s="167"/>
      <c r="IP16" s="166"/>
      <c r="IQ16" s="167"/>
      <c r="IR16" s="166"/>
      <c r="IS16" s="167"/>
      <c r="IT16" s="166"/>
      <c r="IU16" s="167"/>
      <c r="IV16" s="166"/>
      <c r="IW16" s="167"/>
      <c r="IX16" s="166"/>
      <c r="IY16" s="167"/>
      <c r="IZ16" s="166"/>
      <c r="JA16" s="167"/>
      <c r="JB16" s="166"/>
      <c r="JC16" s="167"/>
      <c r="JD16" s="166"/>
      <c r="JE16" s="167"/>
      <c r="JF16" s="166"/>
      <c r="JG16" s="167"/>
      <c r="JH16" s="166"/>
      <c r="JI16" s="167"/>
      <c r="JJ16" s="166"/>
      <c r="JK16" s="167"/>
      <c r="JL16" s="166"/>
      <c r="JM16" s="167"/>
      <c r="JN16" s="166"/>
      <c r="JO16" s="167"/>
      <c r="JP16" s="166"/>
      <c r="JQ16" s="167"/>
      <c r="JR16" s="166"/>
      <c r="JS16" s="167"/>
      <c r="JT16" s="166"/>
      <c r="JU16" s="167"/>
      <c r="JV16" s="166"/>
      <c r="JW16" s="167"/>
      <c r="JX16" s="166"/>
      <c r="JY16" s="167"/>
      <c r="JZ16" s="166"/>
      <c r="KA16" s="167"/>
      <c r="KB16" s="166"/>
      <c r="KC16" s="167"/>
      <c r="KD16" s="166"/>
      <c r="KE16" s="167"/>
      <c r="KF16" s="166"/>
      <c r="KG16" s="167"/>
      <c r="KH16" s="166"/>
      <c r="KI16" s="167"/>
      <c r="KJ16" s="166"/>
      <c r="KK16" s="712"/>
    </row>
    <row r="17" spans="1:297" ht="20.100000000000001" customHeight="1" collapsed="1">
      <c r="A17" s="109"/>
      <c r="B17" s="830" t="s">
        <v>109</v>
      </c>
      <c r="C17" s="831"/>
      <c r="D17" s="831"/>
      <c r="E17" s="831"/>
      <c r="F17" s="832"/>
      <c r="G17" s="816">
        <f>VK!$I$15</f>
        <v>1617</v>
      </c>
      <c r="H17" s="817"/>
      <c r="I17" s="817"/>
      <c r="J17" s="817"/>
      <c r="K17" s="817"/>
      <c r="L17" s="818"/>
      <c r="M17" s="12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7"/>
      <c r="Z17" s="166"/>
      <c r="AA17" s="167"/>
      <c r="AB17" s="166"/>
      <c r="AC17" s="167"/>
      <c r="AD17" s="166"/>
      <c r="AE17" s="167"/>
      <c r="AF17" s="166"/>
      <c r="AG17" s="167"/>
      <c r="AH17" s="166"/>
      <c r="AI17" s="167"/>
      <c r="AJ17" s="166"/>
      <c r="AK17" s="167"/>
      <c r="AL17" s="166"/>
      <c r="AM17" s="167"/>
      <c r="AN17" s="166"/>
      <c r="AO17" s="167"/>
      <c r="AP17" s="166"/>
      <c r="AQ17" s="167"/>
      <c r="AR17" s="166"/>
      <c r="AS17" s="167"/>
      <c r="AT17" s="166"/>
      <c r="AU17" s="167"/>
      <c r="AV17" s="166"/>
      <c r="AW17" s="167"/>
      <c r="AX17" s="166"/>
      <c r="AY17" s="167"/>
      <c r="AZ17" s="166"/>
      <c r="BA17" s="167"/>
      <c r="BB17" s="166"/>
      <c r="BC17" s="167"/>
      <c r="BD17" s="166"/>
      <c r="BE17" s="167"/>
      <c r="BF17" s="166"/>
      <c r="BG17" s="167"/>
      <c r="BH17" s="166"/>
      <c r="BI17" s="167"/>
      <c r="BJ17" s="166"/>
      <c r="BK17" s="167"/>
      <c r="BL17" s="166"/>
      <c r="BM17" s="167"/>
      <c r="BN17" s="166"/>
      <c r="BO17" s="167"/>
      <c r="BP17" s="166"/>
      <c r="BQ17" s="167"/>
      <c r="BR17" s="166"/>
      <c r="BS17" s="167"/>
      <c r="BT17" s="166"/>
      <c r="BU17" s="167"/>
      <c r="BV17" s="166"/>
      <c r="BW17" s="167"/>
      <c r="BX17" s="166"/>
      <c r="BY17" s="167"/>
      <c r="BZ17" s="166"/>
      <c r="CA17" s="167"/>
      <c r="CB17" s="166"/>
      <c r="CC17" s="167"/>
      <c r="CD17" s="166"/>
      <c r="CE17" s="167"/>
      <c r="CF17" s="166"/>
      <c r="CG17" s="167"/>
      <c r="CH17" s="166"/>
      <c r="CI17" s="167"/>
      <c r="CJ17" s="166"/>
      <c r="CK17" s="167"/>
      <c r="CL17" s="166"/>
      <c r="CM17" s="167"/>
      <c r="CN17" s="166"/>
      <c r="CO17" s="167"/>
      <c r="CP17" s="166"/>
      <c r="CQ17" s="167"/>
      <c r="CR17" s="166"/>
      <c r="CS17" s="167"/>
      <c r="CT17" s="166"/>
      <c r="CU17" s="167"/>
      <c r="CV17" s="166"/>
      <c r="CW17" s="167"/>
      <c r="CX17" s="166"/>
      <c r="CY17" s="167"/>
      <c r="CZ17" s="166"/>
      <c r="DA17" s="167"/>
      <c r="DB17" s="166"/>
      <c r="DC17" s="167"/>
      <c r="DD17" s="166"/>
      <c r="DE17" s="167"/>
      <c r="DF17" s="166"/>
      <c r="DG17" s="167"/>
      <c r="DH17" s="166"/>
      <c r="DI17" s="167"/>
      <c r="DJ17" s="166"/>
      <c r="DK17" s="167"/>
      <c r="DL17" s="166"/>
      <c r="DM17" s="167"/>
      <c r="DN17" s="166"/>
      <c r="DO17" s="167"/>
      <c r="DP17" s="166"/>
      <c r="DQ17" s="167"/>
      <c r="DR17" s="166"/>
      <c r="DS17" s="167"/>
      <c r="DT17" s="166"/>
      <c r="DU17" s="167"/>
      <c r="DV17" s="166"/>
      <c r="DW17" s="167"/>
      <c r="DX17" s="166"/>
      <c r="DY17" s="167"/>
      <c r="DZ17" s="166"/>
      <c r="EA17" s="167"/>
      <c r="EB17" s="166"/>
      <c r="EC17" s="167"/>
      <c r="ED17" s="166"/>
      <c r="EE17" s="167"/>
      <c r="EF17" s="166"/>
      <c r="EG17" s="167"/>
      <c r="EH17" s="166"/>
      <c r="EI17" s="167"/>
      <c r="EJ17" s="166"/>
      <c r="EK17" s="167"/>
      <c r="EL17" s="166"/>
      <c r="EM17" s="167"/>
      <c r="EN17" s="166"/>
      <c r="EO17" s="167"/>
      <c r="EP17" s="166"/>
      <c r="EQ17" s="167"/>
      <c r="ER17" s="166"/>
      <c r="ES17" s="167"/>
      <c r="ET17" s="166"/>
      <c r="EU17" s="167"/>
      <c r="EV17" s="166"/>
      <c r="EW17" s="167"/>
      <c r="EX17" s="166"/>
      <c r="EY17" s="167"/>
      <c r="EZ17" s="166"/>
      <c r="FA17" s="167"/>
      <c r="FB17" s="166"/>
      <c r="FC17" s="167"/>
      <c r="FD17" s="166"/>
      <c r="FE17" s="167"/>
      <c r="FF17" s="166"/>
      <c r="FG17" s="167"/>
      <c r="FH17" s="166"/>
      <c r="FI17" s="167"/>
      <c r="FJ17" s="166"/>
      <c r="FK17" s="167"/>
      <c r="FL17" s="166"/>
      <c r="FM17" s="167"/>
      <c r="FN17" s="166"/>
      <c r="FO17" s="167"/>
      <c r="FP17" s="166"/>
      <c r="FQ17" s="167"/>
      <c r="FR17" s="166"/>
      <c r="FS17" s="167"/>
      <c r="FT17" s="166"/>
      <c r="FU17" s="167"/>
      <c r="FV17" s="166"/>
      <c r="FW17" s="167"/>
      <c r="FX17" s="166"/>
      <c r="FY17" s="167"/>
      <c r="FZ17" s="166"/>
      <c r="GA17" s="167"/>
      <c r="GB17" s="166"/>
      <c r="GC17" s="167"/>
      <c r="GD17" s="166"/>
      <c r="GE17" s="167"/>
      <c r="GF17" s="166"/>
      <c r="GG17" s="167"/>
      <c r="GH17" s="166"/>
      <c r="GI17" s="167"/>
      <c r="GJ17" s="166"/>
      <c r="GK17" s="167"/>
      <c r="GL17" s="166"/>
      <c r="GM17" s="167"/>
      <c r="GN17" s="166"/>
      <c r="GO17" s="167"/>
      <c r="GP17" s="166"/>
      <c r="GQ17" s="167"/>
      <c r="GR17" s="166"/>
      <c r="GS17" s="167"/>
      <c r="GT17" s="166"/>
      <c r="GU17" s="167"/>
      <c r="GV17" s="166"/>
      <c r="GW17" s="167"/>
      <c r="GX17" s="166"/>
      <c r="GY17" s="167"/>
      <c r="GZ17" s="166"/>
      <c r="HA17" s="167"/>
      <c r="HB17" s="166"/>
      <c r="HC17" s="167"/>
      <c r="HD17" s="166"/>
      <c r="HE17" s="167"/>
      <c r="HF17" s="166"/>
      <c r="HG17" s="167"/>
      <c r="HH17" s="166"/>
      <c r="HI17" s="167"/>
      <c r="HJ17" s="166"/>
      <c r="HK17" s="167"/>
      <c r="HL17" s="166"/>
      <c r="HM17" s="167"/>
      <c r="HN17" s="166"/>
      <c r="HO17" s="167"/>
      <c r="HP17" s="166"/>
      <c r="HQ17" s="167"/>
      <c r="HR17" s="166"/>
      <c r="HS17" s="167"/>
      <c r="HT17" s="166"/>
      <c r="HU17" s="167"/>
      <c r="HV17" s="166"/>
      <c r="HW17" s="167"/>
      <c r="HX17" s="166"/>
      <c r="HY17" s="167"/>
      <c r="HZ17" s="166"/>
      <c r="IA17" s="167"/>
      <c r="IB17" s="166"/>
      <c r="IC17" s="167"/>
      <c r="ID17" s="166"/>
      <c r="IE17" s="167"/>
      <c r="IF17" s="166"/>
      <c r="IG17" s="167"/>
      <c r="IH17" s="166"/>
      <c r="II17" s="167"/>
      <c r="IJ17" s="166"/>
      <c r="IK17" s="167"/>
      <c r="IL17" s="166"/>
      <c r="IM17" s="167"/>
      <c r="IN17" s="166"/>
      <c r="IO17" s="167"/>
      <c r="IP17" s="166"/>
      <c r="IQ17" s="167"/>
      <c r="IR17" s="166"/>
      <c r="IS17" s="167"/>
      <c r="IT17" s="166"/>
      <c r="IU17" s="167"/>
      <c r="IV17" s="166"/>
      <c r="IW17" s="167"/>
      <c r="IX17" s="166"/>
      <c r="IY17" s="167"/>
      <c r="IZ17" s="166"/>
      <c r="JA17" s="167"/>
      <c r="JB17" s="166"/>
      <c r="JC17" s="167"/>
      <c r="JD17" s="166"/>
      <c r="JE17" s="167"/>
      <c r="JF17" s="166"/>
      <c r="JG17" s="167"/>
      <c r="JH17" s="166"/>
      <c r="JI17" s="167"/>
      <c r="JJ17" s="166"/>
      <c r="JK17" s="167"/>
      <c r="JL17" s="166"/>
      <c r="JM17" s="167"/>
      <c r="JN17" s="166"/>
      <c r="JO17" s="167"/>
      <c r="JP17" s="166"/>
      <c r="JQ17" s="167"/>
      <c r="JR17" s="166"/>
      <c r="JS17" s="167"/>
      <c r="JT17" s="166"/>
      <c r="JU17" s="167"/>
      <c r="JV17" s="166"/>
      <c r="JW17" s="167"/>
      <c r="JX17" s="166"/>
      <c r="JY17" s="167"/>
      <c r="JZ17" s="166"/>
      <c r="KA17" s="167"/>
      <c r="KB17" s="166"/>
      <c r="KC17" s="167"/>
      <c r="KD17" s="166"/>
      <c r="KE17" s="167"/>
      <c r="KF17" s="166"/>
      <c r="KG17" s="167"/>
      <c r="KH17" s="166"/>
      <c r="KI17" s="167"/>
      <c r="KJ17" s="166"/>
      <c r="KK17" s="712"/>
    </row>
    <row r="18" spans="1:297" s="109" customFormat="1" ht="20.100000000000001" customHeight="1">
      <c r="B18" s="829" t="s">
        <v>129</v>
      </c>
      <c r="C18" s="829"/>
      <c r="D18" s="829"/>
      <c r="E18" s="829"/>
      <c r="F18" s="829"/>
      <c r="G18" s="819">
        <f>Übersicht!Q$38</f>
        <v>0</v>
      </c>
      <c r="H18" s="820"/>
      <c r="I18" s="820"/>
      <c r="J18" s="820"/>
      <c r="K18" s="820"/>
      <c r="L18" s="821"/>
      <c r="M18" s="12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66"/>
      <c r="Y18" s="167"/>
      <c r="Z18" s="166"/>
      <c r="AA18" s="167"/>
      <c r="AB18" s="166"/>
      <c r="AC18" s="167"/>
      <c r="AD18" s="166"/>
      <c r="AE18" s="167"/>
      <c r="AF18" s="166"/>
      <c r="AG18" s="167"/>
      <c r="AH18" s="166"/>
      <c r="AI18" s="167"/>
      <c r="AJ18" s="166"/>
      <c r="AK18" s="167"/>
      <c r="AL18" s="166"/>
      <c r="AM18" s="167"/>
      <c r="AN18" s="166"/>
      <c r="AO18" s="167"/>
      <c r="AP18" s="166"/>
      <c r="AQ18" s="167"/>
      <c r="AR18" s="166"/>
      <c r="AS18" s="167"/>
      <c r="AT18" s="166"/>
      <c r="AU18" s="167"/>
      <c r="AV18" s="166"/>
      <c r="AW18" s="167"/>
      <c r="AX18" s="166"/>
      <c r="AY18" s="167"/>
      <c r="AZ18" s="166"/>
      <c r="BA18" s="167"/>
      <c r="BB18" s="166"/>
      <c r="BC18" s="167"/>
      <c r="BD18" s="166"/>
      <c r="BE18" s="167"/>
      <c r="BF18" s="166"/>
      <c r="BG18" s="167"/>
      <c r="BH18" s="166"/>
      <c r="BI18" s="167"/>
      <c r="BJ18" s="166"/>
      <c r="BK18" s="167"/>
      <c r="BL18" s="166"/>
      <c r="BM18" s="167"/>
      <c r="BN18" s="166"/>
      <c r="BO18" s="167"/>
      <c r="BP18" s="166"/>
      <c r="BQ18" s="167"/>
      <c r="BR18" s="166"/>
      <c r="BS18" s="167"/>
      <c r="BT18" s="166"/>
      <c r="BU18" s="167"/>
      <c r="BV18" s="166"/>
      <c r="BW18" s="167"/>
      <c r="BX18" s="166"/>
      <c r="BY18" s="167"/>
      <c r="BZ18" s="166"/>
      <c r="CA18" s="167"/>
      <c r="CB18" s="166"/>
      <c r="CC18" s="167"/>
      <c r="CD18" s="166"/>
      <c r="CE18" s="167"/>
      <c r="CF18" s="166"/>
      <c r="CG18" s="167"/>
      <c r="CH18" s="166"/>
      <c r="CI18" s="167"/>
      <c r="CJ18" s="166"/>
      <c r="CK18" s="167"/>
      <c r="CL18" s="166"/>
      <c r="CM18" s="167"/>
      <c r="CN18" s="166"/>
      <c r="CO18" s="167"/>
      <c r="CP18" s="166"/>
      <c r="CQ18" s="167"/>
      <c r="CR18" s="166"/>
      <c r="CS18" s="167"/>
      <c r="CT18" s="166"/>
      <c r="CU18" s="167"/>
      <c r="CV18" s="166"/>
      <c r="CW18" s="167"/>
      <c r="CX18" s="166"/>
      <c r="CY18" s="167"/>
      <c r="CZ18" s="166"/>
      <c r="DA18" s="167"/>
      <c r="DB18" s="166"/>
      <c r="DC18" s="167"/>
      <c r="DD18" s="166"/>
      <c r="DE18" s="167"/>
      <c r="DF18" s="166"/>
      <c r="DG18" s="167"/>
      <c r="DH18" s="166"/>
      <c r="DI18" s="167"/>
      <c r="DJ18" s="166"/>
      <c r="DK18" s="167"/>
      <c r="DL18" s="166"/>
      <c r="DM18" s="167"/>
      <c r="DN18" s="166"/>
      <c r="DO18" s="167"/>
      <c r="DP18" s="166"/>
      <c r="DQ18" s="167"/>
      <c r="DR18" s="166"/>
      <c r="DS18" s="167"/>
      <c r="DT18" s="166"/>
      <c r="DU18" s="167"/>
      <c r="DV18" s="166"/>
      <c r="DW18" s="167"/>
      <c r="DX18" s="166"/>
      <c r="DY18" s="167"/>
      <c r="DZ18" s="166"/>
      <c r="EA18" s="167"/>
      <c r="EB18" s="166"/>
      <c r="EC18" s="167"/>
      <c r="ED18" s="166"/>
      <c r="EE18" s="167"/>
      <c r="EF18" s="166"/>
      <c r="EG18" s="167"/>
      <c r="EH18" s="166"/>
      <c r="EI18" s="167"/>
      <c r="EJ18" s="166"/>
      <c r="EK18" s="167"/>
      <c r="EL18" s="166"/>
      <c r="EM18" s="167"/>
      <c r="EN18" s="166"/>
      <c r="EO18" s="167"/>
      <c r="EP18" s="166"/>
      <c r="EQ18" s="167"/>
      <c r="ER18" s="166"/>
      <c r="ES18" s="167"/>
      <c r="ET18" s="166"/>
      <c r="EU18" s="167"/>
      <c r="EV18" s="166"/>
      <c r="EW18" s="167"/>
      <c r="EX18" s="166"/>
      <c r="EY18" s="167"/>
      <c r="EZ18" s="166"/>
      <c r="FA18" s="167"/>
      <c r="FB18" s="166"/>
      <c r="FC18" s="167"/>
      <c r="FD18" s="166"/>
      <c r="FE18" s="167"/>
      <c r="FF18" s="166"/>
      <c r="FG18" s="167"/>
      <c r="FH18" s="166"/>
      <c r="FI18" s="167"/>
      <c r="FJ18" s="166"/>
      <c r="FK18" s="167"/>
      <c r="FL18" s="166"/>
      <c r="FM18" s="167"/>
      <c r="FN18" s="166"/>
      <c r="FO18" s="167"/>
      <c r="FP18" s="166"/>
      <c r="FQ18" s="167"/>
      <c r="FR18" s="166"/>
      <c r="FS18" s="167"/>
      <c r="FT18" s="166"/>
      <c r="FU18" s="167"/>
      <c r="FV18" s="166"/>
      <c r="FW18" s="167"/>
      <c r="FX18" s="166"/>
      <c r="FY18" s="167"/>
      <c r="FZ18" s="166"/>
      <c r="GA18" s="167"/>
      <c r="GB18" s="166"/>
      <c r="GC18" s="167"/>
      <c r="GD18" s="166"/>
      <c r="GE18" s="167"/>
      <c r="GF18" s="166"/>
      <c r="GG18" s="167"/>
      <c r="GH18" s="166"/>
      <c r="GI18" s="167"/>
      <c r="GJ18" s="166"/>
      <c r="GK18" s="167"/>
      <c r="GL18" s="166"/>
      <c r="GM18" s="167"/>
      <c r="GN18" s="166"/>
      <c r="GO18" s="167"/>
      <c r="GP18" s="166"/>
      <c r="GQ18" s="167"/>
      <c r="GR18" s="166"/>
      <c r="GS18" s="167"/>
      <c r="GT18" s="166"/>
      <c r="GU18" s="167"/>
      <c r="GV18" s="166"/>
      <c r="GW18" s="167"/>
      <c r="GX18" s="166"/>
      <c r="GY18" s="167"/>
      <c r="GZ18" s="166"/>
      <c r="HA18" s="167"/>
      <c r="HB18" s="166"/>
      <c r="HC18" s="167"/>
      <c r="HD18" s="166"/>
      <c r="HE18" s="167"/>
      <c r="HF18" s="166"/>
      <c r="HG18" s="167"/>
      <c r="HH18" s="166"/>
      <c r="HI18" s="167"/>
      <c r="HJ18" s="166"/>
      <c r="HK18" s="167"/>
      <c r="HL18" s="166"/>
      <c r="HM18" s="167"/>
      <c r="HN18" s="166"/>
      <c r="HO18" s="167"/>
      <c r="HP18" s="166"/>
      <c r="HQ18" s="167"/>
      <c r="HR18" s="166"/>
      <c r="HS18" s="167"/>
      <c r="HT18" s="166"/>
      <c r="HU18" s="167"/>
      <c r="HV18" s="166"/>
      <c r="HW18" s="167"/>
      <c r="HX18" s="166"/>
      <c r="HY18" s="167"/>
      <c r="HZ18" s="166"/>
      <c r="IA18" s="167"/>
      <c r="IB18" s="166"/>
      <c r="IC18" s="167"/>
      <c r="ID18" s="166"/>
      <c r="IE18" s="167"/>
      <c r="IF18" s="166"/>
      <c r="IG18" s="167"/>
      <c r="IH18" s="166"/>
      <c r="II18" s="167"/>
      <c r="IJ18" s="166"/>
      <c r="IK18" s="167"/>
      <c r="IL18" s="166"/>
      <c r="IM18" s="167"/>
      <c r="IN18" s="166"/>
      <c r="IO18" s="167"/>
      <c r="IP18" s="166"/>
      <c r="IQ18" s="167"/>
      <c r="IR18" s="166"/>
      <c r="IS18" s="167"/>
      <c r="IT18" s="166"/>
      <c r="IU18" s="167"/>
      <c r="IV18" s="166"/>
      <c r="IW18" s="167"/>
      <c r="IX18" s="166"/>
      <c r="IY18" s="167"/>
      <c r="IZ18" s="166"/>
      <c r="JA18" s="167"/>
      <c r="JB18" s="166"/>
      <c r="JC18" s="167"/>
      <c r="JD18" s="166"/>
      <c r="JE18" s="167"/>
      <c r="JF18" s="166"/>
      <c r="JG18" s="167"/>
      <c r="JH18" s="166"/>
      <c r="JI18" s="167"/>
      <c r="JJ18" s="166"/>
      <c r="JK18" s="167"/>
      <c r="JL18" s="166"/>
      <c r="JM18" s="167"/>
      <c r="JN18" s="166"/>
      <c r="JO18" s="167"/>
      <c r="JP18" s="166"/>
      <c r="JQ18" s="167"/>
      <c r="JR18" s="166"/>
      <c r="JS18" s="167"/>
      <c r="JT18" s="166"/>
      <c r="JU18" s="167"/>
      <c r="JV18" s="166"/>
      <c r="JW18" s="167"/>
      <c r="JX18" s="166"/>
      <c r="JY18" s="167"/>
      <c r="JZ18" s="166"/>
      <c r="KA18" s="167"/>
      <c r="KB18" s="166"/>
      <c r="KC18" s="167"/>
      <c r="KD18" s="166"/>
      <c r="KE18" s="167"/>
      <c r="KF18" s="166"/>
      <c r="KG18" s="167"/>
      <c r="KH18" s="166"/>
      <c r="KI18" s="167"/>
      <c r="KJ18" s="166"/>
      <c r="KK18" s="712"/>
    </row>
    <row r="19" spans="1:297" s="109" customFormat="1" ht="20.100000000000001" customHeight="1">
      <c r="B19" s="829" t="s">
        <v>130</v>
      </c>
      <c r="C19" s="829"/>
      <c r="D19" s="829"/>
      <c r="E19" s="829"/>
      <c r="F19" s="829"/>
      <c r="G19" s="172" t="s">
        <v>150</v>
      </c>
      <c r="H19" s="171">
        <f>Übersicht!V33</f>
        <v>170</v>
      </c>
      <c r="I19" s="172" t="s">
        <v>107</v>
      </c>
      <c r="J19" s="171">
        <f>Übersicht!X33</f>
        <v>220</v>
      </c>
      <c r="K19" s="172" t="s">
        <v>103</v>
      </c>
      <c r="L19" s="171">
        <f>Übersicht!W33</f>
        <v>140</v>
      </c>
      <c r="M19" s="12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66"/>
      <c r="Y19" s="167"/>
      <c r="Z19" s="166"/>
      <c r="AA19" s="167"/>
      <c r="AB19" s="166"/>
      <c r="AC19" s="167"/>
      <c r="AD19" s="166"/>
      <c r="AE19" s="167"/>
      <c r="AF19" s="166"/>
      <c r="AG19" s="167"/>
      <c r="AH19" s="166"/>
      <c r="AI19" s="167"/>
      <c r="AJ19" s="166"/>
      <c r="AK19" s="167"/>
      <c r="AL19" s="166"/>
      <c r="AM19" s="167"/>
      <c r="AN19" s="166"/>
      <c r="AO19" s="167"/>
      <c r="AP19" s="166"/>
      <c r="AQ19" s="167"/>
      <c r="AR19" s="166"/>
      <c r="AS19" s="167"/>
      <c r="AT19" s="166"/>
      <c r="AU19" s="167"/>
      <c r="AV19" s="166"/>
      <c r="AW19" s="167"/>
      <c r="AX19" s="166"/>
      <c r="AY19" s="167"/>
      <c r="AZ19" s="166"/>
      <c r="BA19" s="167"/>
      <c r="BB19" s="166"/>
      <c r="BC19" s="167"/>
      <c r="BD19" s="166"/>
      <c r="BE19" s="167"/>
      <c r="BF19" s="166"/>
      <c r="BG19" s="167"/>
      <c r="BH19" s="166"/>
      <c r="BI19" s="167"/>
      <c r="BJ19" s="166"/>
      <c r="BK19" s="167"/>
      <c r="BL19" s="166"/>
      <c r="BM19" s="167"/>
      <c r="BN19" s="166"/>
      <c r="BO19" s="167"/>
      <c r="BP19" s="166"/>
      <c r="BQ19" s="167"/>
      <c r="BR19" s="166"/>
      <c r="BS19" s="167"/>
      <c r="BT19" s="166"/>
      <c r="BU19" s="167"/>
      <c r="BV19" s="166"/>
      <c r="BW19" s="167"/>
      <c r="BX19" s="166"/>
      <c r="BY19" s="167"/>
      <c r="BZ19" s="166"/>
      <c r="CA19" s="167"/>
      <c r="CB19" s="166"/>
      <c r="CC19" s="167"/>
      <c r="CD19" s="166"/>
      <c r="CE19" s="167"/>
      <c r="CF19" s="166"/>
      <c r="CG19" s="167"/>
      <c r="CH19" s="166"/>
      <c r="CI19" s="167"/>
      <c r="CJ19" s="166"/>
      <c r="CK19" s="167"/>
      <c r="CL19" s="166"/>
      <c r="CM19" s="167"/>
      <c r="CN19" s="166"/>
      <c r="CO19" s="167"/>
      <c r="CP19" s="166"/>
      <c r="CQ19" s="167"/>
      <c r="CR19" s="166"/>
      <c r="CS19" s="167"/>
      <c r="CT19" s="166"/>
      <c r="CU19" s="167"/>
      <c r="CV19" s="166"/>
      <c r="CW19" s="167"/>
      <c r="CX19" s="166"/>
      <c r="CY19" s="167"/>
      <c r="CZ19" s="166"/>
      <c r="DA19" s="167"/>
      <c r="DB19" s="166"/>
      <c r="DC19" s="167"/>
      <c r="DD19" s="166"/>
      <c r="DE19" s="167"/>
      <c r="DF19" s="166"/>
      <c r="DG19" s="167"/>
      <c r="DH19" s="166"/>
      <c r="DI19" s="167"/>
      <c r="DJ19" s="166"/>
      <c r="DK19" s="167"/>
      <c r="DL19" s="166"/>
      <c r="DM19" s="167"/>
      <c r="DN19" s="166"/>
      <c r="DO19" s="167"/>
      <c r="DP19" s="166"/>
      <c r="DQ19" s="167"/>
      <c r="DR19" s="166"/>
      <c r="DS19" s="167"/>
      <c r="DT19" s="166"/>
      <c r="DU19" s="167"/>
      <c r="DV19" s="166"/>
      <c r="DW19" s="167"/>
      <c r="DX19" s="166"/>
      <c r="DY19" s="167"/>
      <c r="DZ19" s="166"/>
      <c r="EA19" s="167"/>
      <c r="EB19" s="166"/>
      <c r="EC19" s="167"/>
      <c r="ED19" s="166"/>
      <c r="EE19" s="167"/>
      <c r="EF19" s="166"/>
      <c r="EG19" s="167"/>
      <c r="EH19" s="166"/>
      <c r="EI19" s="167"/>
      <c r="EJ19" s="166"/>
      <c r="EK19" s="167"/>
      <c r="EL19" s="166"/>
      <c r="EM19" s="167"/>
      <c r="EN19" s="166"/>
      <c r="EO19" s="167"/>
      <c r="EP19" s="166"/>
      <c r="EQ19" s="167"/>
      <c r="ER19" s="166"/>
      <c r="ES19" s="167"/>
      <c r="ET19" s="166"/>
      <c r="EU19" s="167"/>
      <c r="EV19" s="166"/>
      <c r="EW19" s="167"/>
      <c r="EX19" s="166"/>
      <c r="EY19" s="167"/>
      <c r="EZ19" s="166"/>
      <c r="FA19" s="167"/>
      <c r="FB19" s="166"/>
      <c r="FC19" s="167"/>
      <c r="FD19" s="166"/>
      <c r="FE19" s="167"/>
      <c r="FF19" s="166"/>
      <c r="FG19" s="167"/>
      <c r="FH19" s="166"/>
      <c r="FI19" s="167"/>
      <c r="FJ19" s="166"/>
      <c r="FK19" s="167"/>
      <c r="FL19" s="166"/>
      <c r="FM19" s="167"/>
      <c r="FN19" s="166"/>
      <c r="FO19" s="167"/>
      <c r="FP19" s="166"/>
      <c r="FQ19" s="167"/>
      <c r="FR19" s="166"/>
      <c r="FS19" s="167"/>
      <c r="FT19" s="166"/>
      <c r="FU19" s="167"/>
      <c r="FV19" s="166"/>
      <c r="FW19" s="167"/>
      <c r="FX19" s="166"/>
      <c r="FY19" s="167"/>
      <c r="FZ19" s="166"/>
      <c r="GA19" s="167"/>
      <c r="GB19" s="166"/>
      <c r="GC19" s="167"/>
      <c r="GD19" s="166"/>
      <c r="GE19" s="167"/>
      <c r="GF19" s="166"/>
      <c r="GG19" s="167"/>
      <c r="GH19" s="166"/>
      <c r="GI19" s="167"/>
      <c r="GJ19" s="166"/>
      <c r="GK19" s="167"/>
      <c r="GL19" s="166"/>
      <c r="GM19" s="167"/>
      <c r="GN19" s="166"/>
      <c r="GO19" s="167"/>
      <c r="GP19" s="166"/>
      <c r="GQ19" s="167"/>
      <c r="GR19" s="166"/>
      <c r="GS19" s="167"/>
      <c r="GT19" s="166"/>
      <c r="GU19" s="167"/>
      <c r="GV19" s="166"/>
      <c r="GW19" s="167"/>
      <c r="GX19" s="166"/>
      <c r="GY19" s="167"/>
      <c r="GZ19" s="166"/>
      <c r="HA19" s="167"/>
      <c r="HB19" s="166"/>
      <c r="HC19" s="167"/>
      <c r="HD19" s="166"/>
      <c r="HE19" s="167"/>
      <c r="HF19" s="166"/>
      <c r="HG19" s="167"/>
      <c r="HH19" s="166"/>
      <c r="HI19" s="167"/>
      <c r="HJ19" s="166"/>
      <c r="HK19" s="167"/>
      <c r="HL19" s="166"/>
      <c r="HM19" s="167"/>
      <c r="HN19" s="166"/>
      <c r="HO19" s="167"/>
      <c r="HP19" s="166"/>
      <c r="HQ19" s="167"/>
      <c r="HR19" s="166"/>
      <c r="HS19" s="167"/>
      <c r="HT19" s="166"/>
      <c r="HU19" s="167"/>
      <c r="HV19" s="166"/>
      <c r="HW19" s="167"/>
      <c r="HX19" s="166"/>
      <c r="HY19" s="167"/>
      <c r="HZ19" s="166"/>
      <c r="IA19" s="167"/>
      <c r="IB19" s="166"/>
      <c r="IC19" s="167"/>
      <c r="ID19" s="166"/>
      <c r="IE19" s="167"/>
      <c r="IF19" s="166"/>
      <c r="IG19" s="167"/>
      <c r="IH19" s="166"/>
      <c r="II19" s="167"/>
      <c r="IJ19" s="166"/>
      <c r="IK19" s="167"/>
      <c r="IL19" s="166"/>
      <c r="IM19" s="167"/>
      <c r="IN19" s="166"/>
      <c r="IO19" s="167"/>
      <c r="IP19" s="166"/>
      <c r="IQ19" s="167"/>
      <c r="IR19" s="166"/>
      <c r="IS19" s="167"/>
      <c r="IT19" s="166"/>
      <c r="IU19" s="167"/>
      <c r="IV19" s="166"/>
      <c r="IW19" s="167"/>
      <c r="IX19" s="166"/>
      <c r="IY19" s="167"/>
      <c r="IZ19" s="166"/>
      <c r="JA19" s="167"/>
      <c r="JB19" s="166"/>
      <c r="JC19" s="167"/>
      <c r="JD19" s="166"/>
      <c r="JE19" s="167"/>
      <c r="JF19" s="166"/>
      <c r="JG19" s="167"/>
      <c r="JH19" s="166"/>
      <c r="JI19" s="167"/>
      <c r="JJ19" s="166"/>
      <c r="JK19" s="167"/>
      <c r="JL19" s="166"/>
      <c r="JM19" s="167"/>
      <c r="JN19" s="166"/>
      <c r="JO19" s="167"/>
      <c r="JP19" s="166"/>
      <c r="JQ19" s="167"/>
      <c r="JR19" s="166"/>
      <c r="JS19" s="167"/>
      <c r="JT19" s="166"/>
      <c r="JU19" s="167"/>
      <c r="JV19" s="166"/>
      <c r="JW19" s="167"/>
      <c r="JX19" s="166"/>
      <c r="JY19" s="167"/>
      <c r="JZ19" s="166"/>
      <c r="KA19" s="167"/>
      <c r="KB19" s="166"/>
      <c r="KC19" s="167"/>
      <c r="KD19" s="166"/>
      <c r="KE19" s="167"/>
      <c r="KF19" s="166"/>
      <c r="KG19" s="167"/>
      <c r="KH19" s="166"/>
      <c r="KI19" s="167"/>
      <c r="KJ19" s="166"/>
      <c r="KK19" s="712"/>
    </row>
    <row r="20" spans="1:297" ht="20.100000000000001" customHeight="1" collapsed="1">
      <c r="B20" s="113"/>
      <c r="C20" s="114"/>
      <c r="D20" s="115"/>
      <c r="E20" s="115"/>
      <c r="F20" s="117"/>
      <c r="G20" s="116"/>
      <c r="H20" s="116"/>
      <c r="I20" s="116"/>
      <c r="J20" s="116"/>
      <c r="K20" s="116"/>
      <c r="L20" s="116"/>
      <c r="M20" s="116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</row>
    <row r="21" spans="1:297" ht="20.100000000000001" customHeight="1">
      <c r="D21" s="170" t="s">
        <v>217</v>
      </c>
      <c r="E21" s="168"/>
    </row>
    <row r="22" spans="1:297" ht="20.100000000000001" customHeight="1">
      <c r="D22" s="6" t="s">
        <v>147</v>
      </c>
      <c r="E22" s="6"/>
      <c r="F22" s="169"/>
      <c r="G22" s="6"/>
      <c r="H22" s="6"/>
      <c r="I22" s="6"/>
      <c r="J22" s="6"/>
      <c r="K22" s="6"/>
      <c r="L22" s="6"/>
      <c r="M22" s="6"/>
    </row>
    <row r="23" spans="1:297" ht="20.100000000000001" customHeight="1">
      <c r="D23" s="6" t="s">
        <v>148</v>
      </c>
      <c r="E23" s="168"/>
      <c r="AA23" s="6"/>
      <c r="AB23" s="6"/>
      <c r="AC23" s="6"/>
      <c r="AD23" s="6"/>
      <c r="AE23" s="6"/>
      <c r="AF23" s="6"/>
      <c r="AG23" s="6"/>
      <c r="AH23" s="168"/>
    </row>
    <row r="24" spans="1:297" ht="20.100000000000001" customHeight="1">
      <c r="D24" s="6" t="s">
        <v>149</v>
      </c>
      <c r="AG24" s="6"/>
      <c r="AH24" s="6"/>
      <c r="AI24" s="169"/>
      <c r="AJ24" s="6"/>
      <c r="AK24" s="6"/>
      <c r="AL24" s="168"/>
      <c r="AM24" s="168"/>
      <c r="AN24" s="168"/>
    </row>
    <row r="25" spans="1:297" ht="20.100000000000001" customHeight="1">
      <c r="AG25" s="168"/>
      <c r="AH25" s="168"/>
    </row>
    <row r="26" spans="1:297" ht="20.100000000000001" customHeight="1">
      <c r="AG26" s="168"/>
    </row>
  </sheetData>
  <sheetProtection algorithmName="SHA-512" hashValue="16Co+Hyf7aZ6zRlTrRof8H+MthOtJnS/5PrAFg+MHxZ4LbnF26/ZrBrlcCaSUO+/QM3yUqT6lFxO+hwD+qztAQ==" saltValue="LCORzLFfYXu9O1fr21c0NA==" spinCount="100000" sheet="1" formatCells="0" formatColumns="0" formatRows="0" insertRows="0" deleteRows="0"/>
  <mergeCells count="159">
    <mergeCell ref="G12:L12"/>
    <mergeCell ref="G13:L13"/>
    <mergeCell ref="G14:L14"/>
    <mergeCell ref="G15:L15"/>
    <mergeCell ref="G16:L16"/>
    <mergeCell ref="B2:M2"/>
    <mergeCell ref="B19:F19"/>
    <mergeCell ref="B10:F10"/>
    <mergeCell ref="B11:F11"/>
    <mergeCell ref="B12:F12"/>
    <mergeCell ref="B17:F17"/>
    <mergeCell ref="B13:F13"/>
    <mergeCell ref="B18:F18"/>
    <mergeCell ref="B15:F15"/>
    <mergeCell ref="B16:F16"/>
    <mergeCell ref="B14:F14"/>
    <mergeCell ref="G7:L7"/>
    <mergeCell ref="B9:F9"/>
    <mergeCell ref="G9:L9"/>
    <mergeCell ref="B3:D3"/>
    <mergeCell ref="E3:M3"/>
    <mergeCell ref="B5:C5"/>
    <mergeCell ref="E5:M5"/>
    <mergeCell ref="B4:M4"/>
    <mergeCell ref="G17:L17"/>
    <mergeCell ref="G18:L18"/>
    <mergeCell ref="G10:L10"/>
    <mergeCell ref="G11:L11"/>
    <mergeCell ref="CJ5:GJ5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X7:DY7"/>
    <mergeCell ref="DZ7:EA7"/>
    <mergeCell ref="EB7:EC7"/>
    <mergeCell ref="ED7:EE7"/>
    <mergeCell ref="EF7:EG7"/>
    <mergeCell ref="DN7:DO7"/>
    <mergeCell ref="DP7:DQ7"/>
    <mergeCell ref="DR7:DS7"/>
    <mergeCell ref="DT7:DU7"/>
    <mergeCell ref="DV7:DW7"/>
    <mergeCell ref="ER7:ES7"/>
    <mergeCell ref="ET7:EU7"/>
    <mergeCell ref="EV7:EW7"/>
    <mergeCell ref="EX7:EY7"/>
    <mergeCell ref="EZ7:FA7"/>
    <mergeCell ref="EH7:EI7"/>
    <mergeCell ref="EJ7:EK7"/>
    <mergeCell ref="EL7:EM7"/>
    <mergeCell ref="EN7:EO7"/>
    <mergeCell ref="EP7:EQ7"/>
    <mergeCell ref="FL7:FM7"/>
    <mergeCell ref="FN7:FO7"/>
    <mergeCell ref="FP7:FQ7"/>
    <mergeCell ref="FR7:FS7"/>
    <mergeCell ref="FT7:FU7"/>
    <mergeCell ref="FB7:FC7"/>
    <mergeCell ref="FD7:FE7"/>
    <mergeCell ref="FF7:FG7"/>
    <mergeCell ref="FH7:FI7"/>
    <mergeCell ref="FJ7:FK7"/>
    <mergeCell ref="GF7:GG7"/>
    <mergeCell ref="GH7:GI7"/>
    <mergeCell ref="GJ7:GK7"/>
    <mergeCell ref="GL7:GM7"/>
    <mergeCell ref="GN7:GO7"/>
    <mergeCell ref="FV7:FW7"/>
    <mergeCell ref="FX7:FY7"/>
    <mergeCell ref="FZ7:GA7"/>
    <mergeCell ref="GB7:GC7"/>
    <mergeCell ref="GD7:GE7"/>
    <mergeCell ref="GZ7:HA7"/>
    <mergeCell ref="HB7:HC7"/>
    <mergeCell ref="HD7:HE7"/>
    <mergeCell ref="HF7:HG7"/>
    <mergeCell ref="HH7:HI7"/>
    <mergeCell ref="GP7:GQ7"/>
    <mergeCell ref="GR7:GS7"/>
    <mergeCell ref="GT7:GU7"/>
    <mergeCell ref="GV7:GW7"/>
    <mergeCell ref="GX7:GY7"/>
    <mergeCell ref="HT7:HU7"/>
    <mergeCell ref="HV7:HW7"/>
    <mergeCell ref="HX7:HY7"/>
    <mergeCell ref="HZ7:IA7"/>
    <mergeCell ref="IB7:IC7"/>
    <mergeCell ref="HJ7:HK7"/>
    <mergeCell ref="HL7:HM7"/>
    <mergeCell ref="HN7:HO7"/>
    <mergeCell ref="HP7:HQ7"/>
    <mergeCell ref="HR7:HS7"/>
    <mergeCell ref="KJ7:KK7"/>
    <mergeCell ref="JR7:JS7"/>
    <mergeCell ref="JT7:JU7"/>
    <mergeCell ref="JV7:JW7"/>
    <mergeCell ref="JX7:JY7"/>
    <mergeCell ref="JZ7:KA7"/>
    <mergeCell ref="JH7:JI7"/>
    <mergeCell ref="JJ7:JK7"/>
    <mergeCell ref="JL7:JM7"/>
    <mergeCell ref="JN7:JO7"/>
    <mergeCell ref="JP7:JQ7"/>
    <mergeCell ref="CJ6:CS6"/>
    <mergeCell ref="CT6:DA6"/>
    <mergeCell ref="DB6:DI6"/>
    <mergeCell ref="DJ6:DS6"/>
    <mergeCell ref="DT6:EA6"/>
    <mergeCell ref="KB7:KC7"/>
    <mergeCell ref="KD7:KE7"/>
    <mergeCell ref="KF7:KG7"/>
    <mergeCell ref="KH7:KI7"/>
    <mergeCell ref="IX7:IY7"/>
    <mergeCell ref="IZ7:JA7"/>
    <mergeCell ref="JB7:JC7"/>
    <mergeCell ref="JD7:JE7"/>
    <mergeCell ref="JF7:JG7"/>
    <mergeCell ref="IN7:IO7"/>
    <mergeCell ref="IP7:IQ7"/>
    <mergeCell ref="IR7:IS7"/>
    <mergeCell ref="IT7:IU7"/>
    <mergeCell ref="IV7:IW7"/>
    <mergeCell ref="ID7:IE7"/>
    <mergeCell ref="IF7:IG7"/>
    <mergeCell ref="IH7:II7"/>
    <mergeCell ref="IJ7:IK7"/>
    <mergeCell ref="IL7:IM7"/>
    <mergeCell ref="FT6:GA6"/>
    <mergeCell ref="GB6:GJ6"/>
    <mergeCell ref="GK6:GS6"/>
    <mergeCell ref="GT6:HA6"/>
    <mergeCell ref="HB6:HJ6"/>
    <mergeCell ref="EB6:EI6"/>
    <mergeCell ref="EJ6:ES6"/>
    <mergeCell ref="ET6:FA6"/>
    <mergeCell ref="FB6:FJ6"/>
    <mergeCell ref="FK6:FS6"/>
    <mergeCell ref="JB6:JJ6"/>
    <mergeCell ref="JK6:JS6"/>
    <mergeCell ref="JT6:KA6"/>
    <mergeCell ref="KB6:KK6"/>
    <mergeCell ref="GK5:KK5"/>
    <mergeCell ref="HK6:HS6"/>
    <mergeCell ref="HT6:IA6"/>
    <mergeCell ref="IB6:IJ6"/>
    <mergeCell ref="IK6:IS6"/>
    <mergeCell ref="IT6:JA6"/>
  </mergeCells>
  <conditionalFormatting sqref="M10">
    <cfRule type="iconSet" priority="222">
      <iconSet showValue="0">
        <cfvo type="percent" val="0"/>
        <cfvo type="num" val="1"/>
        <cfvo type="num" val="2"/>
      </iconSet>
    </cfRule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M11">
    <cfRule type="iconSet" priority="188">
      <iconSet showValue="0">
        <cfvo type="percent" val="0"/>
        <cfvo type="num" val="1"/>
        <cfvo type="num" val="2"/>
      </iconSet>
    </cfRule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M12">
    <cfRule type="iconSet" priority="154">
      <iconSet showValue="0">
        <cfvo type="percent" val="0"/>
        <cfvo type="num" val="1"/>
        <cfvo type="num" val="2"/>
      </iconSet>
    </cfRule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M13">
    <cfRule type="iconSet" priority="120">
      <iconSet showValue="0">
        <cfvo type="percent" val="0"/>
        <cfvo type="num" val="1"/>
        <cfvo type="num" val="2"/>
      </iconSet>
    </cfRule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M14">
    <cfRule type="iconSet" priority="86">
      <iconSet showValue="0">
        <cfvo type="percent" val="0"/>
        <cfvo type="num" val="1"/>
        <cfvo type="num" val="2"/>
      </iconSet>
    </cfRule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M15">
    <cfRule type="iconSet" priority="69">
      <iconSet showValue="0">
        <cfvo type="percent" val="0"/>
        <cfvo type="num" val="1"/>
        <cfvo type="num" val="2"/>
      </iconSet>
    </cfRule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M16">
    <cfRule type="iconSet" priority="52">
      <iconSet showValue="0">
        <cfvo type="percent" val="0"/>
        <cfvo type="num" val="1"/>
        <cfvo type="num" val="2"/>
      </iconSet>
    </cfRule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M17">
    <cfRule type="iconSet" priority="35">
      <iconSet showValue="0">
        <cfvo type="percent" val="0"/>
        <cfvo type="num" val="1"/>
        <cfvo type="num" val="2"/>
      </iconSet>
    </cfRule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M18">
    <cfRule type="iconSet" priority="273">
      <iconSet showValue="0">
        <cfvo type="percent" val="0"/>
        <cfvo type="num" val="1"/>
        <cfvo type="num" val="2"/>
      </iconSet>
    </cfRule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M19">
    <cfRule type="iconSet" priority="256">
      <iconSet showValue="0">
        <cfvo type="percent" val="0"/>
        <cfvo type="num" val="1"/>
        <cfvo type="num" val="2"/>
      </iconSet>
    </cfRule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pageMargins left="0.55118110236220474" right="0.43307086614173229" top="0.86614173228346458" bottom="0.74803149606299213" header="0.39370078740157483" footer="0.31496062992125984"/>
  <pageSetup paperSize="2058" scale="31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U53"/>
  <sheetViews>
    <sheetView showGridLines="0" zoomScaleNormal="100" workbookViewId="0">
      <selection activeCell="B5" sqref="B5"/>
    </sheetView>
  </sheetViews>
  <sheetFormatPr baseColWidth="10" defaultColWidth="11.42578125" defaultRowHeight="12.75"/>
  <cols>
    <col min="1" max="1" width="1.7109375" style="12" customWidth="1"/>
    <col min="2" max="2" width="18.7109375" style="12" customWidth="1"/>
    <col min="3" max="3" width="16.7109375" style="12" customWidth="1"/>
    <col min="4" max="4" width="12.7109375" style="12" customWidth="1"/>
    <col min="5" max="5" width="12.7109375" style="13" customWidth="1"/>
    <col min="6" max="6" width="6.7109375" style="13" customWidth="1"/>
    <col min="7" max="7" width="0.85546875" style="13" customWidth="1"/>
    <col min="8" max="8" width="2.7109375" style="13" customWidth="1"/>
    <col min="9" max="9" width="11.28515625" style="13" customWidth="1"/>
    <col min="10" max="10" width="36" style="12" customWidth="1"/>
    <col min="11" max="11" width="12.7109375" style="12" customWidth="1"/>
    <col min="12" max="12" width="16.7109375" style="12" customWidth="1"/>
    <col min="13" max="13" width="6.140625" style="12" customWidth="1"/>
    <col min="14" max="14" width="12.42578125" style="12" customWidth="1"/>
    <col min="15" max="15" width="10" style="12" customWidth="1"/>
    <col min="16" max="16" width="11.42578125" style="12"/>
    <col min="17" max="17" width="13" style="12" customWidth="1"/>
    <col min="18" max="16384" width="11.42578125" style="12"/>
  </cols>
  <sheetData>
    <row r="1" spans="1:21" ht="9.75" customHeight="1" thickBot="1">
      <c r="A1" s="11"/>
    </row>
    <row r="2" spans="1:21" s="473" customFormat="1" ht="20.100000000000001" customHeight="1" thickBot="1">
      <c r="A2" s="11"/>
      <c r="B2" s="843" t="s">
        <v>50</v>
      </c>
      <c r="C2" s="844"/>
      <c r="D2" s="844"/>
      <c r="E2" s="844"/>
      <c r="F2" s="844"/>
      <c r="G2" s="844"/>
      <c r="H2" s="844"/>
      <c r="I2" s="844"/>
      <c r="J2" s="441"/>
      <c r="K2" s="441"/>
      <c r="L2" s="442"/>
      <c r="M2" s="14"/>
      <c r="N2" s="15"/>
      <c r="O2" s="14"/>
      <c r="P2" s="14"/>
      <c r="Q2" s="14"/>
      <c r="R2" s="14"/>
      <c r="S2" s="14"/>
      <c r="T2" s="471"/>
      <c r="U2" s="472"/>
    </row>
    <row r="3" spans="1:21" ht="19.899999999999999" customHeight="1">
      <c r="A3" s="11"/>
      <c r="B3" s="795" t="str">
        <f>Kunde</f>
        <v>Dräxlmeier Satu Mare</v>
      </c>
      <c r="C3" s="795"/>
      <c r="D3" s="796" t="str">
        <f>Übersicht!E3</f>
        <v>Hr. Eglseder</v>
      </c>
      <c r="E3" s="796"/>
      <c r="F3" s="443"/>
      <c r="G3" s="443"/>
      <c r="H3" s="443"/>
      <c r="I3" s="444"/>
      <c r="J3" s="445"/>
      <c r="K3" s="445"/>
      <c r="L3" s="445"/>
      <c r="M3" s="14"/>
      <c r="N3" s="14"/>
      <c r="O3" s="14"/>
      <c r="P3" s="14"/>
      <c r="Q3" s="14"/>
      <c r="R3" s="14"/>
      <c r="S3" s="14"/>
      <c r="T3" s="14"/>
      <c r="U3" s="14"/>
    </row>
    <row r="4" spans="1:21" ht="19.899999999999999" customHeight="1">
      <c r="A4" s="11"/>
      <c r="B4" s="797" t="str">
        <f>Anlage</f>
        <v>Automatic Production Line for Wire Processing</v>
      </c>
      <c r="C4" s="797"/>
      <c r="D4" s="797"/>
      <c r="E4" s="444"/>
      <c r="F4" s="444"/>
      <c r="G4" s="444"/>
      <c r="H4" s="444"/>
      <c r="I4" s="444"/>
      <c r="J4" s="445"/>
      <c r="K4" s="445"/>
      <c r="L4" s="445"/>
      <c r="M4" s="14"/>
      <c r="N4" s="14"/>
      <c r="O4" s="14"/>
      <c r="P4" s="14"/>
      <c r="Q4" s="14"/>
      <c r="R4" s="14"/>
      <c r="S4" s="14"/>
      <c r="T4" s="14"/>
      <c r="U4" s="14"/>
    </row>
    <row r="5" spans="1:21" ht="19.899999999999999" customHeight="1">
      <c r="A5" s="11"/>
      <c r="B5" s="415" t="str">
        <f>Angebotsnummer</f>
        <v>A07616000A</v>
      </c>
      <c r="C5" s="414">
        <f>Datum</f>
        <v>45761</v>
      </c>
      <c r="D5" s="798" t="str">
        <f>Bearbeiter</f>
        <v>Schötz/Radlbeck</v>
      </c>
      <c r="E5" s="798"/>
      <c r="F5" s="304"/>
      <c r="G5" s="304"/>
      <c r="H5" s="304"/>
      <c r="I5" s="444"/>
      <c r="J5" s="447"/>
      <c r="K5" s="445"/>
      <c r="L5" s="445"/>
      <c r="M5" s="14"/>
      <c r="N5" s="14"/>
      <c r="O5" s="14"/>
      <c r="P5" s="14"/>
      <c r="Q5" s="14"/>
      <c r="R5" s="14"/>
      <c r="S5" s="14"/>
      <c r="T5" s="14"/>
      <c r="U5" s="14"/>
    </row>
    <row r="6" spans="1:21" s="11" customFormat="1" ht="42" customHeight="1">
      <c r="B6" s="628"/>
      <c r="C6" s="629"/>
      <c r="D6" s="630"/>
      <c r="E6" s="631" t="s">
        <v>223</v>
      </c>
      <c r="F6" s="632"/>
      <c r="G6" s="632"/>
      <c r="H6" s="632"/>
      <c r="I6" s="633"/>
      <c r="J6" s="634"/>
      <c r="K6" s="635"/>
      <c r="L6" s="631" t="s">
        <v>223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1" customFormat="1" ht="15" customHeight="1">
      <c r="B7" s="448" t="s">
        <v>191</v>
      </c>
      <c r="C7" s="448"/>
      <c r="D7" s="450">
        <v>10</v>
      </c>
      <c r="E7" s="622">
        <f>Übersicht!$H$33+Übersicht!$H$35+Übersicht!$H$36+Übersicht!$T$33</f>
        <v>2426</v>
      </c>
      <c r="F7" s="842">
        <f>Übersicht!$T$33</f>
        <v>0</v>
      </c>
      <c r="G7" s="842"/>
      <c r="H7" s="842"/>
      <c r="I7" s="452"/>
      <c r="J7" s="453" t="s">
        <v>1</v>
      </c>
      <c r="K7" s="450" t="s">
        <v>36</v>
      </c>
      <c r="L7" s="679">
        <f>VK!J23</f>
        <v>684100.00000000012</v>
      </c>
      <c r="M7" s="15"/>
      <c r="N7" s="15"/>
      <c r="O7" s="15"/>
      <c r="P7" s="15"/>
      <c r="Q7" s="15"/>
      <c r="R7" s="15"/>
      <c r="S7" s="15"/>
      <c r="T7" s="15"/>
      <c r="U7" s="15"/>
    </row>
    <row r="8" spans="1:21" s="11" customFormat="1" ht="3" customHeight="1">
      <c r="B8" s="448"/>
      <c r="C8" s="448"/>
      <c r="D8" s="454"/>
      <c r="E8" s="451"/>
      <c r="F8" s="451"/>
      <c r="G8" s="451"/>
      <c r="H8" s="451"/>
      <c r="I8" s="452"/>
      <c r="J8" s="455"/>
      <c r="K8" s="450"/>
      <c r="L8" s="451"/>
      <c r="M8" s="15"/>
      <c r="N8" s="15"/>
      <c r="O8" s="15"/>
      <c r="P8" s="15"/>
      <c r="Q8" s="15"/>
      <c r="R8" s="15"/>
      <c r="S8" s="15"/>
      <c r="T8" s="15"/>
      <c r="U8" s="15"/>
    </row>
    <row r="9" spans="1:21" s="11" customFormat="1" ht="15" customHeight="1">
      <c r="B9" s="448" t="s">
        <v>25</v>
      </c>
      <c r="C9" s="448"/>
      <c r="D9" s="450">
        <v>20</v>
      </c>
      <c r="E9" s="622">
        <f>Übersicht!$G$36</f>
        <v>0</v>
      </c>
      <c r="F9" s="451"/>
      <c r="G9" s="451"/>
      <c r="H9" s="451"/>
      <c r="I9" s="452"/>
      <c r="J9" s="453" t="s">
        <v>48</v>
      </c>
      <c r="K9" s="450" t="s">
        <v>38</v>
      </c>
      <c r="L9" s="679">
        <f>Übersicht!$AG$6/(1+Gewinn)/(1+SicherheitAngebot)</f>
        <v>4212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1" customFormat="1" ht="3" customHeight="1">
      <c r="B10" s="448"/>
      <c r="C10" s="448"/>
      <c r="D10" s="450"/>
      <c r="E10" s="451"/>
      <c r="F10" s="451"/>
      <c r="G10" s="451"/>
      <c r="H10" s="451"/>
      <c r="I10" s="452"/>
      <c r="J10" s="455"/>
      <c r="K10" s="450"/>
      <c r="L10" s="451"/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1" customFormat="1" ht="15" customHeight="1">
      <c r="B11" s="448" t="s">
        <v>224</v>
      </c>
      <c r="C11" s="448"/>
      <c r="D11" s="450">
        <v>50</v>
      </c>
      <c r="E11" s="622">
        <f>Übersicht!$N$8</f>
        <v>2610.5882352941176</v>
      </c>
      <c r="F11" s="636">
        <f>ROUNDDOWN(E11,0)</f>
        <v>2610</v>
      </c>
      <c r="G11" s="636" t="s">
        <v>210</v>
      </c>
      <c r="H11" s="636">
        <f>(E11-F11)*60</f>
        <v>35.294117647054009</v>
      </c>
      <c r="I11" s="456"/>
      <c r="J11" s="453" t="s">
        <v>49</v>
      </c>
      <c r="K11" s="450" t="s">
        <v>39</v>
      </c>
      <c r="L11" s="679">
        <f>Übersicht!$AH$6/(1+Gewinn)/(1+SicherheitAngebot)</f>
        <v>7000.0000000000009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1" customFormat="1" ht="3" customHeight="1">
      <c r="B12" s="448"/>
      <c r="C12" s="448"/>
      <c r="D12" s="450"/>
      <c r="E12" s="451"/>
      <c r="F12" s="451"/>
      <c r="G12" s="451"/>
      <c r="H12" s="451"/>
      <c r="I12" s="452"/>
      <c r="J12" s="455"/>
      <c r="K12" s="450"/>
      <c r="L12" s="451"/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1" customFormat="1" ht="15" customHeight="1">
      <c r="B13" s="448" t="s">
        <v>237</v>
      </c>
      <c r="C13" s="448"/>
      <c r="D13" s="450">
        <v>110</v>
      </c>
      <c r="E13" s="622">
        <f>Übersicht!$M$33</f>
        <v>2057</v>
      </c>
      <c r="F13" s="451"/>
      <c r="G13" s="451"/>
      <c r="H13" s="451"/>
      <c r="I13" s="452"/>
      <c r="J13" s="453" t="s">
        <v>16</v>
      </c>
      <c r="K13" s="450" t="s">
        <v>40</v>
      </c>
      <c r="L13" s="679">
        <f>Übersicht!$AI$6/(1+Gewinn)/(1+SicherheitAngebot)</f>
        <v>0</v>
      </c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1" customFormat="1" ht="3" customHeight="1">
      <c r="B14" s="448"/>
      <c r="C14" s="448"/>
      <c r="D14" s="450"/>
      <c r="E14" s="451"/>
      <c r="F14" s="451"/>
      <c r="G14" s="451"/>
      <c r="H14" s="451"/>
      <c r="I14" s="452"/>
      <c r="J14" s="455"/>
      <c r="K14" s="450"/>
      <c r="L14" s="451"/>
      <c r="M14" s="15"/>
      <c r="N14" s="15"/>
      <c r="O14" s="15"/>
      <c r="P14" s="15"/>
      <c r="Q14" s="15"/>
      <c r="R14" s="15"/>
      <c r="S14" s="15"/>
      <c r="T14" s="15"/>
      <c r="U14" s="15"/>
    </row>
    <row r="15" spans="1:21" s="11" customFormat="1" ht="15" customHeight="1">
      <c r="B15" s="457" t="s">
        <v>236</v>
      </c>
      <c r="C15" s="457"/>
      <c r="D15" s="450">
        <v>150</v>
      </c>
      <c r="E15" s="622">
        <f>Übersicht!$X$33</f>
        <v>220</v>
      </c>
      <c r="F15" s="451"/>
      <c r="G15" s="451"/>
      <c r="H15" s="451"/>
      <c r="I15" s="452"/>
      <c r="J15" s="453" t="s">
        <v>17</v>
      </c>
      <c r="K15" s="450" t="s">
        <v>41</v>
      </c>
      <c r="L15" s="679">
        <f>Übersicht!$AK$6/(1+Gewinn)/(1+SicherheitAngebot)</f>
        <v>0</v>
      </c>
      <c r="M15" s="15"/>
      <c r="N15" s="15"/>
      <c r="O15" s="15"/>
      <c r="P15" s="15"/>
      <c r="Q15" s="15"/>
      <c r="R15" s="15"/>
      <c r="S15" s="15"/>
      <c r="T15" s="15"/>
      <c r="U15" s="15"/>
    </row>
    <row r="16" spans="1:21" s="11" customFormat="1" ht="3" customHeight="1">
      <c r="B16" s="448"/>
      <c r="C16" s="448"/>
      <c r="D16" s="450"/>
      <c r="E16" s="451"/>
      <c r="F16" s="451"/>
      <c r="G16" s="451"/>
      <c r="H16" s="451"/>
      <c r="I16" s="452"/>
      <c r="J16" s="455"/>
      <c r="K16" s="450"/>
      <c r="L16" s="451"/>
      <c r="M16" s="15"/>
      <c r="N16" s="15"/>
      <c r="O16" s="15"/>
      <c r="P16" s="15"/>
      <c r="Q16" s="15"/>
      <c r="R16" s="15"/>
      <c r="S16" s="15"/>
      <c r="T16" s="15"/>
      <c r="U16" s="15"/>
    </row>
    <row r="17" spans="2:21" s="11" customFormat="1" ht="15" customHeight="1">
      <c r="B17" s="448" t="s">
        <v>83</v>
      </c>
      <c r="C17" s="448"/>
      <c r="D17" s="450">
        <v>170</v>
      </c>
      <c r="E17" s="622">
        <f>Übersicht!$I$33+Übersicht!$I$36</f>
        <v>746</v>
      </c>
      <c r="F17" s="451"/>
      <c r="G17" s="451"/>
      <c r="H17" s="451"/>
      <c r="I17" s="452"/>
      <c r="J17" s="453" t="s">
        <v>18</v>
      </c>
      <c r="K17" s="450" t="s">
        <v>42</v>
      </c>
      <c r="L17" s="679">
        <f>Übersicht!$AL$6/(1+Gewinn)/(1+SicherheitAngebot)</f>
        <v>3000.0000000000005</v>
      </c>
      <c r="M17" s="15"/>
      <c r="N17" s="15"/>
      <c r="O17" s="15"/>
      <c r="P17" s="15"/>
      <c r="Q17" s="15"/>
      <c r="R17" s="15"/>
      <c r="S17" s="15"/>
      <c r="T17" s="15"/>
      <c r="U17" s="15"/>
    </row>
    <row r="18" spans="2:21" s="11" customFormat="1" ht="3" customHeight="1">
      <c r="B18" s="448"/>
      <c r="C18" s="448"/>
      <c r="D18" s="450"/>
      <c r="E18" s="451"/>
      <c r="F18" s="451"/>
      <c r="G18" s="451"/>
      <c r="H18" s="451"/>
      <c r="I18" s="452"/>
      <c r="J18" s="455"/>
      <c r="K18" s="450"/>
      <c r="L18" s="451"/>
      <c r="M18" s="15"/>
      <c r="N18" s="15"/>
      <c r="O18" s="15"/>
      <c r="P18" s="15"/>
      <c r="Q18" s="15"/>
      <c r="R18" s="15"/>
      <c r="S18" s="15"/>
      <c r="T18" s="15"/>
      <c r="U18" s="15"/>
    </row>
    <row r="19" spans="2:21" s="11" customFormat="1" ht="15" customHeight="1">
      <c r="B19" s="448" t="s">
        <v>13</v>
      </c>
      <c r="C19" s="448"/>
      <c r="D19" s="450">
        <v>180</v>
      </c>
      <c r="E19" s="622">
        <f>Übersicht!$J$33+Übersicht!$J$35+Übersicht!$J$36</f>
        <v>1187</v>
      </c>
      <c r="F19" s="451"/>
      <c r="G19" s="451"/>
      <c r="H19" s="451"/>
      <c r="I19" s="452"/>
      <c r="J19" s="453" t="s">
        <v>19</v>
      </c>
      <c r="K19" s="450" t="s">
        <v>43</v>
      </c>
      <c r="L19" s="679">
        <f>Übersicht!$AM$6/(1+Gewinn)/(1+SicherheitAngebot)</f>
        <v>0</v>
      </c>
      <c r="M19" s="15"/>
      <c r="N19" s="15"/>
      <c r="O19" s="15"/>
      <c r="P19" s="15"/>
      <c r="Q19" s="15"/>
      <c r="R19" s="15"/>
      <c r="S19" s="15"/>
      <c r="T19" s="15"/>
      <c r="U19" s="15"/>
    </row>
    <row r="20" spans="2:21" s="11" customFormat="1" ht="3" customHeight="1">
      <c r="B20" s="448"/>
      <c r="C20" s="448"/>
      <c r="D20" s="450"/>
      <c r="E20" s="451"/>
      <c r="F20" s="451"/>
      <c r="G20" s="451"/>
      <c r="H20" s="451"/>
      <c r="I20" s="452"/>
      <c r="J20" s="455"/>
      <c r="K20" s="450"/>
      <c r="L20" s="451"/>
      <c r="M20" s="15"/>
      <c r="N20" s="15"/>
      <c r="O20" s="15"/>
      <c r="P20" s="15"/>
      <c r="Q20" s="15"/>
      <c r="R20" s="15"/>
      <c r="S20" s="15"/>
      <c r="T20" s="15"/>
      <c r="U20" s="15"/>
    </row>
    <row r="21" spans="2:21" s="11" customFormat="1" ht="15" customHeight="1">
      <c r="B21" s="448" t="s">
        <v>229</v>
      </c>
      <c r="C21" s="448"/>
      <c r="D21" s="450">
        <v>190</v>
      </c>
      <c r="E21" s="622">
        <f>Übersicht!$K$33</f>
        <v>1617</v>
      </c>
      <c r="F21" s="451"/>
      <c r="G21" s="451"/>
      <c r="H21" s="451"/>
      <c r="I21" s="456"/>
      <c r="J21" s="453" t="s">
        <v>21</v>
      </c>
      <c r="K21" s="450" t="s">
        <v>44</v>
      </c>
      <c r="L21" s="679">
        <f>Übersicht!$AJ$6/(1+Gewinn)/(1+SicherheitAngebot)</f>
        <v>3500.0000000000005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2:21" s="11" customFormat="1" ht="3" customHeight="1">
      <c r="B22" s="448"/>
      <c r="C22" s="448"/>
      <c r="D22" s="450"/>
      <c r="E22" s="451"/>
      <c r="F22" s="451"/>
      <c r="G22" s="451"/>
      <c r="H22" s="451"/>
      <c r="I22" s="452"/>
      <c r="J22" s="455"/>
      <c r="K22" s="450"/>
      <c r="L22" s="451"/>
      <c r="M22" s="15"/>
      <c r="N22" s="15"/>
      <c r="O22" s="15"/>
      <c r="P22" s="15"/>
      <c r="Q22" s="15"/>
      <c r="R22" s="15"/>
      <c r="S22" s="15"/>
      <c r="T22" s="15"/>
      <c r="U22" s="15"/>
    </row>
    <row r="23" spans="2:21" s="11" customFormat="1" ht="15" customHeight="1">
      <c r="B23" s="457" t="s">
        <v>228</v>
      </c>
      <c r="C23" s="457"/>
      <c r="D23" s="450">
        <v>200</v>
      </c>
      <c r="E23" s="622">
        <f>Übersicht!$V$33+Übersicht!$U$33</f>
        <v>170</v>
      </c>
      <c r="F23" s="842">
        <f>Übersicht!$U$33</f>
        <v>0</v>
      </c>
      <c r="G23" s="842"/>
      <c r="H23" s="842"/>
      <c r="I23" s="452"/>
      <c r="J23" s="453" t="s">
        <v>20</v>
      </c>
      <c r="K23" s="450" t="s">
        <v>45</v>
      </c>
      <c r="L23" s="679">
        <f>Übersicht!$AN$6/(1+Gewinn)/(1+SicherheitAngebot)</f>
        <v>0</v>
      </c>
      <c r="M23" s="15"/>
      <c r="N23" s="253"/>
      <c r="O23" s="15"/>
      <c r="P23" s="15"/>
      <c r="Q23" s="15"/>
      <c r="R23" s="15"/>
      <c r="S23" s="15"/>
      <c r="T23" s="15"/>
      <c r="U23" s="15"/>
    </row>
    <row r="24" spans="2:21" s="11" customFormat="1" ht="3" customHeight="1">
      <c r="B24" s="454"/>
      <c r="C24" s="454"/>
      <c r="D24" s="454"/>
      <c r="E24" s="451"/>
      <c r="F24" s="458"/>
      <c r="G24" s="458"/>
      <c r="H24" s="458"/>
      <c r="I24" s="452"/>
      <c r="J24" s="455"/>
      <c r="K24" s="450"/>
      <c r="L24" s="451"/>
      <c r="M24" s="15"/>
      <c r="N24" s="15"/>
      <c r="O24" s="15"/>
      <c r="P24" s="15"/>
      <c r="Q24" s="15"/>
      <c r="R24" s="15"/>
      <c r="S24" s="15"/>
      <c r="T24" s="15"/>
      <c r="U24" s="15"/>
    </row>
    <row r="25" spans="2:21" s="11" customFormat="1" ht="15" customHeight="1">
      <c r="B25" s="448" t="s">
        <v>66</v>
      </c>
      <c r="C25" s="448"/>
      <c r="D25" s="450">
        <v>230</v>
      </c>
      <c r="E25" s="622">
        <f>Übersicht!$L$33</f>
        <v>1014</v>
      </c>
      <c r="F25" s="451"/>
      <c r="G25" s="451"/>
      <c r="H25" s="451"/>
      <c r="I25" s="452"/>
      <c r="J25" s="457" t="s">
        <v>81</v>
      </c>
      <c r="K25" s="450" t="s">
        <v>51</v>
      </c>
      <c r="L25" s="679">
        <f>Übersicht!$AP$6/(1+Gewinn)/(1+SicherheitAngebot)</f>
        <v>15652.5</v>
      </c>
      <c r="M25" s="15"/>
      <c r="N25" s="253"/>
      <c r="O25" s="15"/>
      <c r="P25" s="15"/>
      <c r="Q25" s="15"/>
      <c r="R25" s="15"/>
      <c r="S25" s="15"/>
      <c r="T25" s="15"/>
      <c r="U25" s="15"/>
    </row>
    <row r="26" spans="2:21" s="11" customFormat="1" ht="3" customHeight="1">
      <c r="B26" s="448"/>
      <c r="C26" s="448"/>
      <c r="D26" s="450"/>
      <c r="E26" s="451"/>
      <c r="F26" s="451"/>
      <c r="G26" s="451"/>
      <c r="H26" s="451"/>
      <c r="I26" s="452"/>
      <c r="J26" s="454"/>
      <c r="K26" s="454"/>
      <c r="L26" s="451"/>
      <c r="M26" s="15"/>
      <c r="N26" s="15"/>
      <c r="O26" s="15"/>
      <c r="P26" s="15"/>
      <c r="Q26" s="15"/>
      <c r="R26" s="15"/>
      <c r="S26" s="15"/>
      <c r="T26" s="15"/>
      <c r="U26" s="15"/>
    </row>
    <row r="27" spans="2:21" s="11" customFormat="1" ht="15" customHeight="1">
      <c r="B27" s="457" t="s">
        <v>67</v>
      </c>
      <c r="C27" s="457"/>
      <c r="D27" s="450">
        <v>260</v>
      </c>
      <c r="E27" s="622">
        <f>Übersicht!$W$33</f>
        <v>140</v>
      </c>
      <c r="F27" s="451"/>
      <c r="G27" s="451"/>
      <c r="H27" s="451"/>
      <c r="I27" s="456"/>
      <c r="J27" s="448" t="s">
        <v>238</v>
      </c>
      <c r="K27" s="450" t="s">
        <v>37</v>
      </c>
      <c r="L27" s="679">
        <f>VK!J24</f>
        <v>6999.9999999999991</v>
      </c>
      <c r="M27" s="15"/>
      <c r="N27" s="15"/>
      <c r="O27" s="15"/>
      <c r="P27" s="15"/>
      <c r="Q27" s="15"/>
      <c r="R27" s="15"/>
      <c r="S27" s="15"/>
      <c r="T27" s="15"/>
      <c r="U27" s="15"/>
    </row>
    <row r="28" spans="2:21" s="11" customFormat="1" ht="3" customHeight="1">
      <c r="B28" s="448"/>
      <c r="C28" s="448"/>
      <c r="D28" s="450"/>
      <c r="E28" s="451"/>
      <c r="F28" s="451"/>
      <c r="G28" s="451"/>
      <c r="H28" s="451"/>
      <c r="I28" s="452"/>
      <c r="J28" s="455"/>
      <c r="K28" s="450"/>
      <c r="L28" s="451"/>
      <c r="M28" s="15"/>
      <c r="N28" s="15"/>
      <c r="O28" s="15"/>
      <c r="P28" s="15"/>
      <c r="Q28" s="15"/>
      <c r="R28" s="15"/>
      <c r="S28" s="15"/>
      <c r="T28" s="15"/>
      <c r="U28" s="15"/>
    </row>
    <row r="29" spans="2:21" s="11" customFormat="1" ht="15" customHeight="1">
      <c r="B29" s="457" t="s">
        <v>80</v>
      </c>
      <c r="C29" s="457"/>
      <c r="D29" s="450">
        <v>270</v>
      </c>
      <c r="E29" s="622">
        <f>Übersicht!$G$35+Übersicht!$G$33</f>
        <v>550</v>
      </c>
      <c r="F29" s="459"/>
      <c r="G29" s="459"/>
      <c r="H29" s="459"/>
      <c r="I29" s="452"/>
      <c r="J29" s="448" t="s">
        <v>47</v>
      </c>
      <c r="K29" s="450" t="s">
        <v>46</v>
      </c>
      <c r="L29" s="679">
        <f>Allg!$P$21/(1+Gewinn)/(1+SicherheitAngebot)</f>
        <v>0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2:21" s="11" customFormat="1" ht="3" customHeight="1">
      <c r="B30" s="448"/>
      <c r="C30" s="448"/>
      <c r="D30" s="450"/>
      <c r="E30" s="451"/>
      <c r="F30" s="451"/>
      <c r="G30" s="451"/>
      <c r="H30" s="451"/>
      <c r="I30" s="452"/>
      <c r="J30" s="620"/>
      <c r="K30" s="621"/>
      <c r="L30" s="678"/>
      <c r="M30" s="15"/>
      <c r="N30" s="15"/>
      <c r="O30" s="15"/>
      <c r="P30" s="15"/>
      <c r="Q30" s="15"/>
      <c r="R30" s="15"/>
      <c r="S30" s="15"/>
      <c r="T30" s="15"/>
      <c r="U30" s="15"/>
    </row>
    <row r="31" spans="2:21" s="11" customFormat="1" ht="15" customHeight="1">
      <c r="B31" s="457" t="s">
        <v>52</v>
      </c>
      <c r="C31" s="457"/>
      <c r="D31" s="450">
        <v>340</v>
      </c>
      <c r="E31" s="622">
        <f>Übersicht!$AE$33</f>
        <v>48</v>
      </c>
      <c r="F31" s="459"/>
      <c r="G31" s="459"/>
      <c r="H31" s="459"/>
      <c r="I31" s="452"/>
      <c r="J31" s="455" t="s">
        <v>65</v>
      </c>
      <c r="K31" s="450"/>
      <c r="L31" s="623">
        <f>VK!K33</f>
        <v>1995358.5000000002</v>
      </c>
      <c r="M31" s="15"/>
      <c r="N31" s="15"/>
      <c r="O31" s="15"/>
      <c r="P31" s="15"/>
      <c r="Q31" s="15"/>
      <c r="R31" s="15"/>
      <c r="S31" s="15"/>
      <c r="T31" s="15"/>
      <c r="U31" s="15"/>
    </row>
    <row r="32" spans="2:21" s="11" customFormat="1" ht="3" customHeight="1">
      <c r="B32" s="448"/>
      <c r="C32" s="448"/>
      <c r="D32" s="450"/>
      <c r="E32" s="451"/>
      <c r="F32" s="451"/>
      <c r="G32" s="451"/>
      <c r="H32" s="451"/>
      <c r="I32" s="452"/>
      <c r="J32" s="455"/>
      <c r="K32" s="454"/>
      <c r="L32" s="624"/>
      <c r="M32" s="15"/>
      <c r="N32" s="15"/>
      <c r="O32" s="15"/>
      <c r="P32" s="15"/>
      <c r="Q32" s="15"/>
      <c r="R32" s="15"/>
      <c r="S32" s="15"/>
      <c r="T32" s="15"/>
      <c r="U32" s="15"/>
    </row>
    <row r="33" spans="2:21" s="11" customFormat="1" ht="15" customHeight="1">
      <c r="B33" s="457" t="s">
        <v>227</v>
      </c>
      <c r="C33" s="457"/>
      <c r="D33" s="450">
        <v>350</v>
      </c>
      <c r="E33" s="622">
        <f>Übersicht!$AB$33+Übersicht!$AC$33</f>
        <v>24</v>
      </c>
      <c r="F33" s="842">
        <f>Übersicht!$AB$33</f>
        <v>0</v>
      </c>
      <c r="G33" s="842"/>
      <c r="H33" s="842"/>
      <c r="I33" s="452"/>
      <c r="J33" s="455" t="s">
        <v>4</v>
      </c>
      <c r="K33" s="454"/>
      <c r="L33" s="625">
        <f>Gewinn</f>
        <v>0.1</v>
      </c>
      <c r="M33" s="15"/>
      <c r="N33" s="15"/>
      <c r="O33" s="15"/>
      <c r="P33" s="15"/>
      <c r="Q33" s="15"/>
      <c r="R33" s="15"/>
      <c r="S33" s="15"/>
      <c r="T33" s="15"/>
      <c r="U33" s="15"/>
    </row>
    <row r="34" spans="2:21" s="11" customFormat="1" ht="3" customHeight="1">
      <c r="B34" s="448"/>
      <c r="C34" s="448"/>
      <c r="D34" s="450"/>
      <c r="E34" s="451"/>
      <c r="F34" s="451"/>
      <c r="G34" s="451"/>
      <c r="H34" s="451"/>
      <c r="I34" s="452"/>
      <c r="J34" s="455"/>
      <c r="K34" s="454"/>
      <c r="L34" s="624"/>
      <c r="M34" s="15"/>
      <c r="N34" s="15"/>
      <c r="O34" s="15"/>
      <c r="P34" s="15"/>
      <c r="Q34" s="15"/>
      <c r="R34" s="15"/>
      <c r="S34" s="15"/>
      <c r="T34" s="15"/>
      <c r="U34" s="15"/>
    </row>
    <row r="35" spans="2:21" s="11" customFormat="1" ht="15" customHeight="1">
      <c r="B35" s="457" t="s">
        <v>64</v>
      </c>
      <c r="C35" s="457"/>
      <c r="D35" s="450">
        <v>360</v>
      </c>
      <c r="E35" s="622">
        <f>Übersicht!$AD$33</f>
        <v>32</v>
      </c>
      <c r="F35" s="459"/>
      <c r="G35" s="459"/>
      <c r="H35" s="459"/>
      <c r="I35" s="452"/>
      <c r="J35" s="455" t="s">
        <v>6</v>
      </c>
      <c r="K35" s="454"/>
      <c r="L35" s="626">
        <f>Sicherheit</f>
        <v>5.2631578947368363E-2</v>
      </c>
      <c r="M35" s="15"/>
      <c r="N35" s="15"/>
      <c r="O35" s="15"/>
      <c r="P35" s="15"/>
      <c r="Q35" s="15"/>
      <c r="R35" s="15"/>
      <c r="S35" s="15"/>
      <c r="T35" s="15"/>
      <c r="U35" s="15"/>
    </row>
    <row r="36" spans="2:21" s="11" customFormat="1" ht="3" customHeight="1">
      <c r="B36" s="457"/>
      <c r="C36" s="457"/>
      <c r="D36" s="450"/>
      <c r="E36" s="451"/>
      <c r="F36" s="459"/>
      <c r="G36" s="459"/>
      <c r="H36" s="459"/>
      <c r="I36" s="452"/>
      <c r="J36" s="455"/>
      <c r="K36" s="454"/>
      <c r="L36" s="625"/>
      <c r="M36" s="15"/>
      <c r="N36" s="15"/>
      <c r="O36" s="15"/>
      <c r="P36" s="15"/>
      <c r="Q36" s="15"/>
      <c r="R36" s="15"/>
      <c r="S36" s="15"/>
      <c r="T36" s="15"/>
      <c r="U36" s="15"/>
    </row>
    <row r="37" spans="2:21" s="11" customFormat="1" ht="15" customHeight="1">
      <c r="B37" s="461" t="s">
        <v>192</v>
      </c>
      <c r="C37" s="461"/>
      <c r="D37" s="450">
        <v>370</v>
      </c>
      <c r="E37" s="622">
        <f>Übersicht!$AA$33</f>
        <v>0</v>
      </c>
      <c r="F37" s="459"/>
      <c r="G37" s="459"/>
      <c r="H37" s="459"/>
      <c r="I37" s="452"/>
      <c r="J37" s="455" t="s">
        <v>222</v>
      </c>
      <c r="K37" s="454"/>
      <c r="L37" s="626">
        <f>Projektnachlass</f>
        <v>0</v>
      </c>
      <c r="M37" s="15"/>
      <c r="N37" s="15"/>
      <c r="O37" s="15"/>
      <c r="P37" s="15"/>
      <c r="Q37" s="15"/>
      <c r="R37" s="15"/>
      <c r="S37" s="15"/>
      <c r="T37" s="15"/>
      <c r="U37" s="15"/>
    </row>
    <row r="38" spans="2:21" s="11" customFormat="1" ht="3" customHeight="1">
      <c r="B38" s="454"/>
      <c r="C38" s="454"/>
      <c r="D38" s="454"/>
      <c r="E38" s="451"/>
      <c r="F38" s="458"/>
      <c r="G38" s="458"/>
      <c r="H38" s="458"/>
      <c r="I38" s="452"/>
      <c r="J38" s="455"/>
      <c r="K38" s="454"/>
      <c r="L38" s="624"/>
      <c r="M38" s="15"/>
      <c r="N38" s="15"/>
      <c r="O38" s="15"/>
      <c r="P38" s="15"/>
      <c r="Q38" s="15"/>
      <c r="R38" s="15"/>
      <c r="S38" s="15"/>
      <c r="T38" s="15"/>
      <c r="U38" s="15"/>
    </row>
    <row r="39" spans="2:21" s="11" customFormat="1" ht="15" customHeight="1">
      <c r="B39" s="457" t="s">
        <v>75</v>
      </c>
      <c r="C39" s="457"/>
      <c r="D39" s="450">
        <v>380</v>
      </c>
      <c r="E39" s="622">
        <f>Übersicht!$Z$33</f>
        <v>16</v>
      </c>
      <c r="F39" s="459"/>
      <c r="G39" s="459"/>
      <c r="H39" s="459"/>
      <c r="I39" s="462"/>
      <c r="J39" s="453" t="s">
        <v>62</v>
      </c>
      <c r="K39" s="454"/>
      <c r="L39" s="623">
        <f>VK!K38</f>
        <v>2310415.1052631582</v>
      </c>
      <c r="M39" s="15"/>
      <c r="N39" s="15"/>
      <c r="O39" s="15"/>
      <c r="P39" s="15"/>
      <c r="Q39" s="15"/>
      <c r="R39" s="15"/>
      <c r="S39" s="15"/>
      <c r="T39" s="15"/>
      <c r="U39" s="15"/>
    </row>
    <row r="40" spans="2:21" s="11" customFormat="1" ht="3" customHeight="1">
      <c r="B40" s="457"/>
      <c r="C40" s="457"/>
      <c r="D40" s="450"/>
      <c r="E40" s="451"/>
      <c r="F40" s="459"/>
      <c r="G40" s="459"/>
      <c r="H40" s="459"/>
      <c r="I40" s="452"/>
      <c r="J40" s="455"/>
      <c r="K40" s="454"/>
      <c r="L40" s="627"/>
      <c r="M40" s="15"/>
      <c r="N40" s="15"/>
      <c r="O40" s="15"/>
      <c r="P40" s="15"/>
      <c r="Q40" s="15"/>
      <c r="R40" s="15"/>
      <c r="S40" s="15"/>
      <c r="T40" s="15"/>
      <c r="U40" s="15"/>
    </row>
    <row r="41" spans="2:21" s="15" customFormat="1" ht="15" customHeight="1">
      <c r="B41" s="457" t="s">
        <v>79</v>
      </c>
      <c r="C41" s="457"/>
      <c r="D41" s="450">
        <v>390</v>
      </c>
      <c r="E41" s="622">
        <f>Übersicht!$S$33</f>
        <v>40</v>
      </c>
      <c r="F41" s="459"/>
      <c r="G41" s="459"/>
      <c r="H41" s="459"/>
      <c r="I41" s="463"/>
      <c r="J41" s="455" t="s">
        <v>207</v>
      </c>
      <c r="K41" s="449"/>
      <c r="L41" s="623">
        <f>VK!K37</f>
        <v>2310415.1052631577</v>
      </c>
    </row>
    <row r="42" spans="2:21" s="15" customFormat="1" ht="3" customHeight="1">
      <c r="B42" s="457"/>
      <c r="C42" s="457"/>
      <c r="D42" s="450"/>
      <c r="E42" s="451"/>
      <c r="F42" s="464"/>
      <c r="G42" s="464"/>
      <c r="H42" s="464"/>
      <c r="I42" s="463"/>
      <c r="J42" s="453"/>
      <c r="K42" s="449"/>
      <c r="L42" s="460"/>
    </row>
    <row r="43" spans="2:21" s="11" customFormat="1" ht="15" customHeight="1">
      <c r="B43" s="465"/>
      <c r="C43" s="465"/>
      <c r="D43" s="465"/>
      <c r="E43" s="466"/>
      <c r="F43" s="466"/>
      <c r="G43" s="466"/>
      <c r="H43" s="466"/>
      <c r="I43" s="452"/>
      <c r="J43" s="465"/>
      <c r="K43" s="465"/>
      <c r="L43" s="465"/>
      <c r="M43" s="15"/>
      <c r="N43" s="15"/>
      <c r="O43" s="15"/>
      <c r="P43" s="15"/>
      <c r="Q43" s="15"/>
      <c r="R43" s="15"/>
      <c r="S43" s="15"/>
      <c r="T43" s="15"/>
      <c r="U43" s="15"/>
    </row>
    <row r="44" spans="2:21" s="11" customFormat="1" ht="15" customHeight="1">
      <c r="B44" s="465"/>
      <c r="C44" s="465"/>
      <c r="D44" s="465"/>
      <c r="E44" s="466"/>
      <c r="F44" s="466"/>
      <c r="G44" s="466"/>
      <c r="H44" s="466"/>
      <c r="I44" s="466"/>
      <c r="J44" s="467" t="s">
        <v>206</v>
      </c>
      <c r="K44" s="465"/>
      <c r="L44" s="465"/>
      <c r="M44" s="15"/>
      <c r="N44" s="15"/>
      <c r="O44" s="15"/>
      <c r="P44" s="15"/>
      <c r="Q44" s="15"/>
      <c r="R44" s="15"/>
      <c r="S44" s="15"/>
      <c r="T44" s="15"/>
      <c r="U44" s="15"/>
    </row>
    <row r="45" spans="2:21" s="11" customFormat="1" ht="15" customHeight="1">
      <c r="B45" s="714" t="str">
        <f>Revision</f>
        <v>MS-F_Rev.:8 / 06.03.25 / S. Schnurrenberger</v>
      </c>
      <c r="C45" s="468"/>
      <c r="D45" s="469"/>
      <c r="E45" s="466"/>
      <c r="F45" s="466"/>
      <c r="G45" s="466"/>
      <c r="H45" s="466"/>
      <c r="I45" s="466"/>
      <c r="J45" s="470" t="s">
        <v>205</v>
      </c>
      <c r="K45" s="465"/>
      <c r="L45" s="465"/>
      <c r="M45" s="15"/>
      <c r="N45" s="15"/>
      <c r="O45" s="15"/>
      <c r="P45" s="15"/>
      <c r="Q45" s="15"/>
      <c r="R45" s="15"/>
      <c r="S45" s="15"/>
      <c r="T45" s="15"/>
      <c r="U45" s="15"/>
    </row>
    <row r="46" spans="2:21" ht="12.75" customHeight="1">
      <c r="B46" s="14"/>
      <c r="C46" s="14"/>
      <c r="D46" s="14"/>
      <c r="E46" s="474"/>
      <c r="F46" s="474"/>
      <c r="G46" s="474"/>
      <c r="H46" s="474"/>
      <c r="I46" s="474"/>
    </row>
    <row r="47" spans="2:21" ht="12.75" customHeight="1">
      <c r="B47" s="14"/>
      <c r="C47" s="14"/>
      <c r="D47" s="14"/>
      <c r="E47" s="474"/>
      <c r="F47" s="474"/>
      <c r="G47" s="474"/>
      <c r="H47" s="474"/>
      <c r="I47" s="17"/>
      <c r="J47" s="14"/>
      <c r="K47" s="14"/>
      <c r="L47" s="14"/>
    </row>
    <row r="48" spans="2:21" ht="12.75" customHeight="1">
      <c r="B48" s="475"/>
      <c r="C48" s="475"/>
      <c r="D48" s="16"/>
      <c r="E48" s="474"/>
      <c r="F48" s="474"/>
      <c r="G48" s="474"/>
      <c r="H48" s="474"/>
      <c r="I48" s="17"/>
    </row>
    <row r="49" spans="2:9" ht="12" customHeight="1">
      <c r="B49" s="14"/>
      <c r="C49" s="14"/>
      <c r="D49" s="14"/>
      <c r="E49" s="17"/>
      <c r="F49" s="17"/>
      <c r="G49" s="17"/>
      <c r="H49" s="17"/>
      <c r="I49" s="17"/>
    </row>
    <row r="50" spans="2:9" ht="12.75" customHeight="1">
      <c r="B50" s="14"/>
      <c r="C50" s="14"/>
      <c r="D50" s="14"/>
      <c r="E50" s="17"/>
      <c r="F50" s="17"/>
      <c r="G50" s="17"/>
      <c r="H50" s="17"/>
      <c r="I50" s="17"/>
    </row>
    <row r="51" spans="2:9">
      <c r="B51" s="14"/>
      <c r="C51" s="14"/>
      <c r="D51" s="14"/>
      <c r="E51" s="17"/>
      <c r="F51" s="17"/>
      <c r="G51" s="17"/>
      <c r="H51" s="17"/>
      <c r="I51" s="17"/>
    </row>
    <row r="52" spans="2:9">
      <c r="B52" s="14"/>
      <c r="C52" s="14"/>
      <c r="D52" s="14"/>
      <c r="E52" s="17"/>
      <c r="F52" s="17"/>
      <c r="G52" s="17"/>
      <c r="H52" s="17"/>
    </row>
    <row r="53" spans="2:9">
      <c r="B53" s="14"/>
      <c r="C53" s="14"/>
      <c r="D53" s="14"/>
      <c r="E53" s="17"/>
      <c r="F53" s="17"/>
      <c r="G53" s="17"/>
      <c r="H53" s="17"/>
    </row>
  </sheetData>
  <sheetProtection algorithmName="SHA-512" hashValue="bywTVMuBEBx3OptxBB53UbMnhq27tYwcR9VRmG1QK+KK0WELjBSztd6EMZpwJI7nv8ykyqAo/XF0QdlRLc2qGQ==" saltValue="zMSfMw503yNYImABaDVH/Q==" spinCount="100000" sheet="1" formatCells="0" formatColumns="0" formatRows="0" insertRows="0" deleteRows="0"/>
  <mergeCells count="8">
    <mergeCell ref="F33:H33"/>
    <mergeCell ref="B2:I2"/>
    <mergeCell ref="F7:H7"/>
    <mergeCell ref="F23:H23"/>
    <mergeCell ref="B3:C3"/>
    <mergeCell ref="D3:E3"/>
    <mergeCell ref="B4:D4"/>
    <mergeCell ref="D5:E5"/>
  </mergeCells>
  <conditionalFormatting sqref="E7">
    <cfRule type="cellIs" dxfId="29" priority="10" operator="greaterThan">
      <formula>0</formula>
    </cfRule>
  </conditionalFormatting>
  <conditionalFormatting sqref="E9">
    <cfRule type="cellIs" dxfId="28" priority="11" operator="greaterThan">
      <formula>0</formula>
    </cfRule>
  </conditionalFormatting>
  <conditionalFormatting sqref="E11">
    <cfRule type="cellIs" dxfId="27" priority="12" operator="greaterThan">
      <formula>0</formula>
    </cfRule>
  </conditionalFormatting>
  <conditionalFormatting sqref="E13">
    <cfRule type="cellIs" dxfId="26" priority="13" operator="greaterThan">
      <formula>0</formula>
    </cfRule>
  </conditionalFormatting>
  <conditionalFormatting sqref="E15">
    <cfRule type="cellIs" dxfId="25" priority="14" operator="greaterThan">
      <formula>0</formula>
    </cfRule>
  </conditionalFormatting>
  <conditionalFormatting sqref="E17">
    <cfRule type="cellIs" dxfId="24" priority="15" operator="greaterThan">
      <formula>0</formula>
    </cfRule>
  </conditionalFormatting>
  <conditionalFormatting sqref="E19">
    <cfRule type="cellIs" dxfId="23" priority="16" operator="greaterThan">
      <formula>0</formula>
    </cfRule>
  </conditionalFormatting>
  <conditionalFormatting sqref="E21">
    <cfRule type="cellIs" dxfId="22" priority="17" operator="greaterThan">
      <formula>0</formula>
    </cfRule>
  </conditionalFormatting>
  <conditionalFormatting sqref="E23">
    <cfRule type="cellIs" dxfId="21" priority="49" operator="greaterThan">
      <formula>0</formula>
    </cfRule>
  </conditionalFormatting>
  <conditionalFormatting sqref="E25">
    <cfRule type="cellIs" dxfId="20" priority="9" operator="greaterThan">
      <formula>0</formula>
    </cfRule>
  </conditionalFormatting>
  <conditionalFormatting sqref="E27">
    <cfRule type="cellIs" dxfId="19" priority="8" operator="greaterThan">
      <formula>0</formula>
    </cfRule>
  </conditionalFormatting>
  <conditionalFormatting sqref="E29">
    <cfRule type="cellIs" dxfId="18" priority="7" operator="greaterThan">
      <formula>0</formula>
    </cfRule>
  </conditionalFormatting>
  <conditionalFormatting sqref="E31">
    <cfRule type="cellIs" dxfId="17" priority="6" operator="greaterThan">
      <formula>0</formula>
    </cfRule>
  </conditionalFormatting>
  <conditionalFormatting sqref="E33">
    <cfRule type="cellIs" dxfId="16" priority="5" operator="greaterThan">
      <formula>0</formula>
    </cfRule>
  </conditionalFormatting>
  <conditionalFormatting sqref="E35">
    <cfRule type="cellIs" dxfId="15" priority="4" operator="greaterThan">
      <formula>0</formula>
    </cfRule>
  </conditionalFormatting>
  <conditionalFormatting sqref="E37">
    <cfRule type="cellIs" dxfId="14" priority="3" operator="greaterThan">
      <formula>0</formula>
    </cfRule>
  </conditionalFormatting>
  <conditionalFormatting sqref="E39">
    <cfRule type="cellIs" dxfId="13" priority="2" operator="greaterThan">
      <formula>0</formula>
    </cfRule>
  </conditionalFormatting>
  <conditionalFormatting sqref="E41">
    <cfRule type="cellIs" dxfId="12" priority="1" operator="greaterThan">
      <formula>0</formula>
    </cfRule>
  </conditionalFormatting>
  <conditionalFormatting sqref="L7">
    <cfRule type="cellIs" dxfId="11" priority="40" operator="greaterThan">
      <formula>0</formula>
    </cfRule>
  </conditionalFormatting>
  <conditionalFormatting sqref="L9">
    <cfRule type="cellIs" dxfId="10" priority="28" operator="greaterThan">
      <formula>0</formula>
    </cfRule>
  </conditionalFormatting>
  <conditionalFormatting sqref="L11">
    <cfRule type="cellIs" dxfId="9" priority="27" operator="greaterThan">
      <formula>0</formula>
    </cfRule>
  </conditionalFormatting>
  <conditionalFormatting sqref="L13">
    <cfRule type="cellIs" dxfId="8" priority="26" operator="greaterThan">
      <formula>0</formula>
    </cfRule>
  </conditionalFormatting>
  <conditionalFormatting sqref="L15">
    <cfRule type="cellIs" dxfId="7" priority="25" operator="greaterThan">
      <formula>0</formula>
    </cfRule>
  </conditionalFormatting>
  <conditionalFormatting sqref="L17">
    <cfRule type="cellIs" dxfId="6" priority="24" operator="greaterThan">
      <formula>0</formula>
    </cfRule>
  </conditionalFormatting>
  <conditionalFormatting sqref="L19">
    <cfRule type="cellIs" dxfId="5" priority="23" operator="greaterThan">
      <formula>0</formula>
    </cfRule>
  </conditionalFormatting>
  <conditionalFormatting sqref="L21">
    <cfRule type="cellIs" dxfId="4" priority="22" operator="greaterThan">
      <formula>0</formula>
    </cfRule>
  </conditionalFormatting>
  <conditionalFormatting sqref="L23">
    <cfRule type="cellIs" dxfId="3" priority="21" operator="greaterThan">
      <formula>0</formula>
    </cfRule>
  </conditionalFormatting>
  <conditionalFormatting sqref="L25">
    <cfRule type="cellIs" dxfId="2" priority="20" operator="greaterThan">
      <formula>0</formula>
    </cfRule>
  </conditionalFormatting>
  <conditionalFormatting sqref="L27">
    <cfRule type="cellIs" dxfId="1" priority="19" operator="greaterThan">
      <formula>0</formula>
    </cfRule>
  </conditionalFormatting>
  <conditionalFormatting sqref="L29">
    <cfRule type="cellIs" dxfId="0" priority="18" operator="greaterThan">
      <formula>0</formula>
    </cfRule>
  </conditionalFormatting>
  <pageMargins left="0.70866141732283472" right="0.39370078740157483" top="0.27559055118110237" bottom="0.19685039370078741" header="0.70866141732283472" footer="0.51181102362204722"/>
  <pageSetup paperSize="9" scale="92" orientation="landscape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outlinePr summaryBelow="0" summaryRight="0"/>
    <pageSetUpPr fitToPage="1"/>
  </sheetPr>
  <dimension ref="A1:AC201"/>
  <sheetViews>
    <sheetView showGridLines="0" zoomScaleNormal="100" workbookViewId="0">
      <pane ySplit="7" topLeftCell="A8" activePane="bottomLeft" state="frozen"/>
      <selection pane="bottomLeft" activeCell="AE14" sqref="AE14"/>
    </sheetView>
  </sheetViews>
  <sheetFormatPr baseColWidth="10" defaultColWidth="11.42578125" defaultRowHeight="11.25" outlineLevelRow="1" outlineLevelCol="1"/>
  <cols>
    <col min="1" max="1" width="1.7109375" style="1" customWidth="1"/>
    <col min="2" max="2" width="4.7109375" style="1" customWidth="1"/>
    <col min="3" max="3" width="37.140625" style="1" customWidth="1"/>
    <col min="4" max="4" width="13.28515625" style="1" customWidth="1"/>
    <col min="5" max="5" width="21" style="1" customWidth="1"/>
    <col min="6" max="6" width="2.7109375" style="1" customWidth="1"/>
    <col min="7" max="8" width="16.7109375" style="1" customWidth="1" outlineLevel="1"/>
    <col min="9" max="9" width="5.7109375" style="1" customWidth="1"/>
    <col min="10" max="14" width="6.7109375" style="1" customWidth="1" outlineLevel="1"/>
    <col min="15" max="16" width="11.7109375" style="1" customWidth="1" outlineLevel="1"/>
    <col min="17" max="17" width="1.7109375" style="1" customWidth="1"/>
    <col min="18" max="18" width="14.7109375" style="1" customWidth="1"/>
    <col min="19" max="19" width="1.7109375" style="1" customWidth="1"/>
    <col min="20" max="20" width="14.7109375" style="1" customWidth="1"/>
    <col min="21" max="21" width="7.85546875" style="1" customWidth="1"/>
    <col min="22" max="22" width="10.85546875" style="1" customWidth="1"/>
    <col min="23" max="23" width="8.7109375" style="1" customWidth="1"/>
    <col min="24" max="24" width="4.7109375" style="1" customWidth="1"/>
    <col min="25" max="25" width="8.5703125" style="1" customWidth="1"/>
    <col min="26" max="26" width="6.7109375" style="1" customWidth="1"/>
    <col min="27" max="16384" width="11.42578125" style="1"/>
  </cols>
  <sheetData>
    <row r="1" spans="1:28" ht="8.25" customHeight="1" thickBot="1">
      <c r="S1" s="259"/>
      <c r="T1" s="259"/>
    </row>
    <row r="2" spans="1:28" s="2" customFormat="1" ht="20.100000000000001" customHeight="1" thickBot="1">
      <c r="B2" s="860" t="s">
        <v>233</v>
      </c>
      <c r="C2" s="861"/>
      <c r="D2" s="861"/>
      <c r="E2" s="861"/>
      <c r="F2" s="861"/>
      <c r="G2" s="861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442"/>
      <c r="U2" s="1"/>
      <c r="V2" s="1"/>
      <c r="W2" s="3"/>
    </row>
    <row r="3" spans="1:28" s="2" customFormat="1" ht="20.100000000000001" customHeight="1">
      <c r="B3" s="795" t="str">
        <f>Kunde</f>
        <v>Dräxlmeier Satu Mare</v>
      </c>
      <c r="C3" s="795"/>
      <c r="D3" s="604"/>
      <c r="E3" s="886" t="str">
        <f>Übersicht!E3</f>
        <v>Hr. Eglseder</v>
      </c>
      <c r="F3" s="886"/>
      <c r="G3" s="886"/>
      <c r="H3" s="307"/>
      <c r="I3" s="307"/>
      <c r="J3" s="307"/>
      <c r="K3" s="259"/>
      <c r="L3" s="259"/>
      <c r="M3" s="307"/>
      <c r="N3" s="259"/>
      <c r="O3" s="307"/>
      <c r="P3" s="259"/>
      <c r="Q3" s="307"/>
      <c r="R3" s="307"/>
      <c r="S3" s="307"/>
      <c r="T3" s="307"/>
      <c r="U3" s="1"/>
      <c r="V3" s="1"/>
      <c r="W3" s="3"/>
    </row>
    <row r="4" spans="1:28" s="2" customFormat="1" ht="20.100000000000001" customHeight="1">
      <c r="B4" s="877" t="str">
        <f>Anlage</f>
        <v>Automatic Production Line for Wire Processing</v>
      </c>
      <c r="C4" s="877"/>
      <c r="D4" s="877"/>
      <c r="E4" s="877"/>
      <c r="F4" s="616"/>
      <c r="G4" s="693"/>
      <c r="H4" s="307"/>
      <c r="I4" s="307"/>
      <c r="J4" s="307"/>
      <c r="K4" s="259"/>
      <c r="L4" s="259"/>
      <c r="M4" s="307"/>
      <c r="N4" s="259"/>
      <c r="O4" s="307"/>
      <c r="P4" s="259"/>
      <c r="Q4" s="307"/>
      <c r="R4" s="307"/>
      <c r="S4" s="307"/>
      <c r="T4" s="303" t="s">
        <v>219</v>
      </c>
      <c r="U4" s="1"/>
      <c r="V4" s="1"/>
      <c r="W4" s="3"/>
    </row>
    <row r="5" spans="1:28" s="2" customFormat="1" ht="20.100000000000001" customHeight="1">
      <c r="B5" s="873" t="str">
        <f>Angebotsnummer</f>
        <v>A07616000A</v>
      </c>
      <c r="C5" s="873"/>
      <c r="D5" s="414">
        <f>Datum</f>
        <v>45761</v>
      </c>
      <c r="E5" s="798" t="str">
        <f>Bearbeiter</f>
        <v>Schötz/Radlbeck</v>
      </c>
      <c r="F5" s="798"/>
      <c r="G5" s="798"/>
      <c r="H5" s="259"/>
      <c r="I5" s="259"/>
      <c r="J5" s="307"/>
      <c r="K5" s="259"/>
      <c r="L5" s="259"/>
      <c r="M5" s="307"/>
      <c r="N5" s="259"/>
      <c r="O5" s="307"/>
      <c r="P5" s="259"/>
      <c r="Q5" s="259"/>
      <c r="R5" s="307"/>
      <c r="S5" s="259"/>
      <c r="T5" s="582">
        <f>Projektnachlass</f>
        <v>0</v>
      </c>
      <c r="U5" s="1"/>
      <c r="V5" s="1"/>
      <c r="W5" s="4"/>
    </row>
    <row r="6" spans="1:28" ht="15" customHeight="1" thickBot="1">
      <c r="A6" s="5"/>
      <c r="B6" s="605"/>
      <c r="C6" s="606"/>
      <c r="D6" s="606"/>
      <c r="E6" s="341"/>
      <c r="F6" s="341"/>
      <c r="G6" s="341"/>
      <c r="H6" s="341"/>
      <c r="I6" s="607"/>
      <c r="J6" s="340"/>
      <c r="K6" s="338"/>
      <c r="L6" s="338"/>
      <c r="M6" s="338"/>
      <c r="N6" s="338"/>
      <c r="O6" s="338"/>
      <c r="P6" s="339"/>
      <c r="Q6" s="340"/>
      <c r="R6" s="340"/>
      <c r="S6" s="340"/>
      <c r="T6" s="340"/>
      <c r="U6" s="6"/>
    </row>
    <row r="7" spans="1:28" ht="20.100000000000001" customHeight="1" thickBot="1">
      <c r="B7" s="9" t="s">
        <v>7</v>
      </c>
      <c r="C7" s="878" t="s">
        <v>11</v>
      </c>
      <c r="D7" s="879"/>
      <c r="E7" s="879"/>
      <c r="F7" s="880"/>
      <c r="G7" s="563" t="s">
        <v>2</v>
      </c>
      <c r="H7" s="564"/>
      <c r="I7" s="205" t="s">
        <v>12</v>
      </c>
      <c r="J7" s="565" t="s">
        <v>29</v>
      </c>
      <c r="K7" s="557" t="s">
        <v>33</v>
      </c>
      <c r="L7" s="566" t="s">
        <v>217</v>
      </c>
      <c r="M7" s="567" t="s">
        <v>105</v>
      </c>
      <c r="N7" s="568" t="s">
        <v>150</v>
      </c>
      <c r="O7" s="560" t="s">
        <v>156</v>
      </c>
      <c r="P7" s="562" t="s">
        <v>131</v>
      </c>
      <c r="Q7" s="569"/>
      <c r="R7" s="518" t="s">
        <v>5</v>
      </c>
      <c r="S7" s="259"/>
      <c r="T7" s="570" t="s">
        <v>5</v>
      </c>
      <c r="U7" s="105"/>
      <c r="V7" s="105"/>
      <c r="W7" s="105"/>
      <c r="X7" s="105"/>
      <c r="Y7" s="105"/>
      <c r="Z7" s="105"/>
      <c r="AA7" s="105"/>
      <c r="AB7" s="105"/>
    </row>
    <row r="8" spans="1:28" ht="10.15" customHeight="1" thickBot="1">
      <c r="B8" s="547"/>
      <c r="C8" s="218"/>
      <c r="D8" s="218"/>
      <c r="E8" s="218"/>
      <c r="F8" s="218"/>
      <c r="G8" s="218"/>
      <c r="H8" s="218"/>
      <c r="I8" s="218"/>
      <c r="J8" s="218"/>
      <c r="K8" s="216"/>
      <c r="L8" s="216"/>
      <c r="M8" s="218"/>
      <c r="N8" s="218"/>
      <c r="O8" s="218"/>
      <c r="P8" s="218"/>
      <c r="R8" s="548"/>
      <c r="S8" s="259"/>
      <c r="T8" s="259"/>
    </row>
    <row r="9" spans="1:28" ht="19.899999999999999" customHeight="1" thickBot="1">
      <c r="B9" s="549">
        <v>1</v>
      </c>
      <c r="C9" s="887" t="str">
        <f>Übersicht!C35</f>
        <v>Projektmanagement/Projektleitung im Haus</v>
      </c>
      <c r="D9" s="888"/>
      <c r="E9" s="888"/>
      <c r="F9" s="618"/>
      <c r="G9" s="865"/>
      <c r="H9" s="866"/>
      <c r="I9" s="583">
        <f>Übersicht!F35</f>
        <v>1</v>
      </c>
      <c r="J9" s="584">
        <f>I9*SUM(J10:J19)</f>
        <v>550</v>
      </c>
      <c r="K9" s="214"/>
      <c r="L9" s="585">
        <f>I9*SUM(L10:L19)</f>
        <v>100</v>
      </c>
      <c r="M9" s="215"/>
      <c r="N9" s="586">
        <f>I9*SUM(N10:N19)</f>
        <v>100</v>
      </c>
      <c r="O9" s="217"/>
      <c r="P9" s="545"/>
      <c r="R9" s="588">
        <f t="shared" ref="R9:R19" si="0">(J9*Pl+L9*MKo+N9*Sw)*(1+Gewinn)*(1+SicherheitAngebot)</f>
        <v>93789.473684210519</v>
      </c>
      <c r="S9" s="259"/>
      <c r="T9" s="590">
        <f t="shared" ref="T9:T19" si="1">IF(I$9&gt;0,R9/(1+SicherheitAngebot)*(1+Sicherheit),0)</f>
        <v>93789.473684210519</v>
      </c>
      <c r="U9" s="105"/>
      <c r="V9" s="105"/>
      <c r="W9" s="105"/>
      <c r="X9" s="105"/>
      <c r="Y9" s="105"/>
      <c r="Z9" s="105"/>
      <c r="AA9" s="105"/>
      <c r="AB9" s="105"/>
    </row>
    <row r="10" spans="1:28" ht="18" customHeight="1" outlineLevel="1">
      <c r="B10" s="213"/>
      <c r="C10" s="851" t="s">
        <v>221</v>
      </c>
      <c r="D10" s="852"/>
      <c r="E10" s="852"/>
      <c r="F10" s="853"/>
      <c r="G10" s="867"/>
      <c r="H10" s="868"/>
      <c r="I10" s="869"/>
      <c r="J10" s="574">
        <v>550</v>
      </c>
      <c r="K10" s="214"/>
      <c r="L10" s="574">
        <v>100</v>
      </c>
      <c r="M10" s="215"/>
      <c r="N10" s="574">
        <v>100</v>
      </c>
      <c r="O10" s="217"/>
      <c r="P10" s="545"/>
      <c r="R10" s="587">
        <f t="shared" si="0"/>
        <v>93789.473684210519</v>
      </c>
      <c r="S10" s="259"/>
      <c r="T10" s="589">
        <f t="shared" si="1"/>
        <v>93789.473684210519</v>
      </c>
      <c r="U10" s="105"/>
      <c r="V10" s="105"/>
      <c r="W10" s="105"/>
      <c r="X10" s="105"/>
      <c r="Y10" s="105"/>
      <c r="Z10" s="105"/>
      <c r="AA10" s="105"/>
      <c r="AB10" s="105"/>
    </row>
    <row r="11" spans="1:28" ht="18" customHeight="1" outlineLevel="1">
      <c r="B11" s="213"/>
      <c r="C11" s="854" t="s">
        <v>163</v>
      </c>
      <c r="D11" s="855"/>
      <c r="E11" s="855"/>
      <c r="F11" s="856"/>
      <c r="G11" s="870"/>
      <c r="H11" s="871"/>
      <c r="I11" s="872"/>
      <c r="J11" s="574"/>
      <c r="K11" s="214"/>
      <c r="L11" s="574"/>
      <c r="M11" s="215"/>
      <c r="N11" s="574"/>
      <c r="O11" s="217"/>
      <c r="P11" s="545"/>
      <c r="R11" s="587">
        <f t="shared" si="0"/>
        <v>0</v>
      </c>
      <c r="S11" s="259"/>
      <c r="T11" s="577">
        <f t="shared" si="1"/>
        <v>0</v>
      </c>
      <c r="U11" s="105"/>
      <c r="V11" s="105"/>
      <c r="W11" s="105"/>
      <c r="X11" s="105"/>
      <c r="Y11" s="105"/>
      <c r="Z11" s="105"/>
      <c r="AA11" s="105"/>
      <c r="AB11" s="105"/>
    </row>
    <row r="12" spans="1:28" ht="18" customHeight="1" outlineLevel="1">
      <c r="B12" s="213"/>
      <c r="C12" s="845" t="s">
        <v>22</v>
      </c>
      <c r="D12" s="846"/>
      <c r="E12" s="846"/>
      <c r="F12" s="847"/>
      <c r="G12" s="870"/>
      <c r="H12" s="871"/>
      <c r="I12" s="872"/>
      <c r="J12" s="574"/>
      <c r="K12" s="214"/>
      <c r="L12" s="574"/>
      <c r="M12" s="215"/>
      <c r="N12" s="574"/>
      <c r="O12" s="217"/>
      <c r="P12" s="545"/>
      <c r="R12" s="587">
        <f t="shared" si="0"/>
        <v>0</v>
      </c>
      <c r="S12" s="259"/>
      <c r="T12" s="577">
        <f t="shared" si="1"/>
        <v>0</v>
      </c>
      <c r="U12" s="105"/>
      <c r="V12" s="105"/>
      <c r="W12" s="105"/>
      <c r="X12" s="105"/>
      <c r="Y12" s="105"/>
      <c r="Z12" s="105"/>
      <c r="AA12" s="105"/>
      <c r="AB12" s="105"/>
    </row>
    <row r="13" spans="1:28" ht="18" customHeight="1" outlineLevel="1">
      <c r="B13" s="213"/>
      <c r="C13" s="845" t="s">
        <v>23</v>
      </c>
      <c r="D13" s="846"/>
      <c r="E13" s="846"/>
      <c r="F13" s="847"/>
      <c r="G13" s="870"/>
      <c r="H13" s="871"/>
      <c r="I13" s="872"/>
      <c r="J13" s="574"/>
      <c r="K13" s="214"/>
      <c r="L13" s="574"/>
      <c r="M13" s="215"/>
      <c r="N13" s="574"/>
      <c r="O13" s="217"/>
      <c r="P13" s="545"/>
      <c r="R13" s="587">
        <f t="shared" si="0"/>
        <v>0</v>
      </c>
      <c r="S13" s="259"/>
      <c r="T13" s="577">
        <f t="shared" si="1"/>
        <v>0</v>
      </c>
      <c r="U13" s="105"/>
      <c r="V13" s="105"/>
      <c r="W13" s="105"/>
      <c r="X13" s="105"/>
      <c r="Y13" s="105"/>
      <c r="Z13" s="105"/>
      <c r="AA13" s="105"/>
      <c r="AB13" s="105"/>
    </row>
    <row r="14" spans="1:28" ht="18" customHeight="1" outlineLevel="1">
      <c r="B14" s="213"/>
      <c r="C14" s="845" t="s">
        <v>26</v>
      </c>
      <c r="D14" s="846"/>
      <c r="E14" s="846"/>
      <c r="F14" s="847"/>
      <c r="G14" s="870"/>
      <c r="H14" s="871"/>
      <c r="I14" s="872"/>
      <c r="J14" s="574"/>
      <c r="K14" s="214"/>
      <c r="L14" s="574"/>
      <c r="M14" s="215"/>
      <c r="N14" s="574"/>
      <c r="O14" s="217"/>
      <c r="P14" s="545"/>
      <c r="R14" s="587">
        <f t="shared" si="0"/>
        <v>0</v>
      </c>
      <c r="S14" s="259"/>
      <c r="T14" s="577">
        <f t="shared" si="1"/>
        <v>0</v>
      </c>
      <c r="U14" s="105"/>
      <c r="V14" s="105"/>
      <c r="W14" s="105"/>
      <c r="X14" s="105"/>
      <c r="Y14" s="105"/>
      <c r="Z14" s="105"/>
      <c r="AA14" s="105"/>
      <c r="AB14" s="105"/>
    </row>
    <row r="15" spans="1:28" ht="18" customHeight="1" outlineLevel="1">
      <c r="B15" s="213"/>
      <c r="C15" s="845" t="s">
        <v>24</v>
      </c>
      <c r="D15" s="846"/>
      <c r="E15" s="846"/>
      <c r="F15" s="847"/>
      <c r="G15" s="870"/>
      <c r="H15" s="871"/>
      <c r="I15" s="872"/>
      <c r="J15" s="574"/>
      <c r="K15" s="214"/>
      <c r="L15" s="574"/>
      <c r="M15" s="215"/>
      <c r="N15" s="574"/>
      <c r="O15" s="217"/>
      <c r="P15" s="545"/>
      <c r="R15" s="587">
        <f t="shared" si="0"/>
        <v>0</v>
      </c>
      <c r="S15" s="259"/>
      <c r="T15" s="577">
        <f t="shared" si="1"/>
        <v>0</v>
      </c>
      <c r="U15" s="105"/>
      <c r="V15" s="105"/>
      <c r="W15" s="105"/>
      <c r="X15" s="105"/>
      <c r="Y15" s="105"/>
      <c r="Z15" s="105"/>
      <c r="AA15" s="105"/>
      <c r="AB15" s="105"/>
    </row>
    <row r="16" spans="1:28" ht="18" customHeight="1" outlineLevel="1">
      <c r="B16" s="213"/>
      <c r="C16" s="845" t="s">
        <v>160</v>
      </c>
      <c r="D16" s="846"/>
      <c r="E16" s="846"/>
      <c r="F16" s="847"/>
      <c r="G16" s="870"/>
      <c r="H16" s="871"/>
      <c r="I16" s="872"/>
      <c r="J16" s="574"/>
      <c r="K16" s="214"/>
      <c r="L16" s="574"/>
      <c r="M16" s="215"/>
      <c r="N16" s="574"/>
      <c r="O16" s="217"/>
      <c r="P16" s="545"/>
      <c r="R16" s="587">
        <f t="shared" si="0"/>
        <v>0</v>
      </c>
      <c r="S16" s="259"/>
      <c r="T16" s="577">
        <f t="shared" si="1"/>
        <v>0</v>
      </c>
      <c r="U16" s="105"/>
      <c r="V16" s="105"/>
      <c r="W16" s="105"/>
      <c r="X16" s="105"/>
      <c r="Y16" s="105"/>
      <c r="Z16" s="105"/>
      <c r="AA16" s="105"/>
      <c r="AB16" s="105"/>
    </row>
    <row r="17" spans="1:28" ht="18" customHeight="1" outlineLevel="1">
      <c r="B17" s="213"/>
      <c r="C17" s="845" t="s">
        <v>162</v>
      </c>
      <c r="D17" s="846"/>
      <c r="E17" s="846"/>
      <c r="F17" s="847"/>
      <c r="G17" s="870"/>
      <c r="H17" s="871"/>
      <c r="I17" s="872"/>
      <c r="J17" s="574"/>
      <c r="K17" s="214"/>
      <c r="L17" s="574"/>
      <c r="M17" s="215"/>
      <c r="N17" s="574"/>
      <c r="O17" s="217"/>
      <c r="P17" s="545"/>
      <c r="R17" s="587">
        <f t="shared" si="0"/>
        <v>0</v>
      </c>
      <c r="S17" s="259"/>
      <c r="T17" s="577">
        <f t="shared" si="1"/>
        <v>0</v>
      </c>
      <c r="U17" s="105"/>
      <c r="V17" s="105"/>
      <c r="W17" s="105"/>
      <c r="X17" s="105"/>
      <c r="Y17" s="105"/>
      <c r="Z17" s="105"/>
      <c r="AA17" s="105"/>
      <c r="AB17" s="105"/>
    </row>
    <row r="18" spans="1:28" ht="18" customHeight="1" outlineLevel="1">
      <c r="B18" s="213"/>
      <c r="C18" s="845" t="s">
        <v>161</v>
      </c>
      <c r="D18" s="846"/>
      <c r="E18" s="846"/>
      <c r="F18" s="847"/>
      <c r="G18" s="870"/>
      <c r="H18" s="871"/>
      <c r="I18" s="872"/>
      <c r="J18" s="574"/>
      <c r="K18" s="214"/>
      <c r="L18" s="574"/>
      <c r="M18" s="215"/>
      <c r="N18" s="574"/>
      <c r="O18" s="217"/>
      <c r="P18" s="545"/>
      <c r="R18" s="587">
        <f t="shared" si="0"/>
        <v>0</v>
      </c>
      <c r="S18" s="259"/>
      <c r="T18" s="577">
        <f t="shared" si="1"/>
        <v>0</v>
      </c>
      <c r="U18" s="105"/>
      <c r="V18" s="105"/>
      <c r="W18" s="105"/>
      <c r="X18" s="105"/>
      <c r="Y18" s="105"/>
      <c r="Z18" s="105"/>
      <c r="AA18" s="105"/>
      <c r="AB18" s="105"/>
    </row>
    <row r="19" spans="1:28" ht="18" customHeight="1" outlineLevel="1" thickBot="1">
      <c r="B19" s="213"/>
      <c r="C19" s="857"/>
      <c r="D19" s="858"/>
      <c r="E19" s="858"/>
      <c r="F19" s="859"/>
      <c r="G19" s="874"/>
      <c r="H19" s="875"/>
      <c r="I19" s="876"/>
      <c r="J19" s="575"/>
      <c r="K19" s="214"/>
      <c r="L19" s="576"/>
      <c r="M19" s="215"/>
      <c r="N19" s="576"/>
      <c r="O19" s="217"/>
      <c r="P19" s="545"/>
      <c r="R19" s="571">
        <f t="shared" si="0"/>
        <v>0</v>
      </c>
      <c r="S19" s="259"/>
      <c r="T19" s="578">
        <f t="shared" si="1"/>
        <v>0</v>
      </c>
      <c r="U19" s="105"/>
      <c r="V19" s="105"/>
      <c r="W19" s="105"/>
      <c r="X19" s="105"/>
      <c r="Y19" s="105"/>
      <c r="Z19" s="105"/>
      <c r="AA19" s="105"/>
      <c r="AB19" s="105"/>
    </row>
    <row r="20" spans="1:28" ht="10.15" customHeight="1" collapsed="1" thickBot="1">
      <c r="A20" s="259"/>
      <c r="B20" s="349"/>
      <c r="C20" s="550"/>
      <c r="D20" s="550"/>
      <c r="E20" s="550"/>
      <c r="F20" s="617"/>
      <c r="G20" s="551"/>
      <c r="H20" s="551"/>
      <c r="I20" s="551"/>
      <c r="J20" s="350"/>
      <c r="K20" s="350"/>
      <c r="L20" s="552"/>
      <c r="M20" s="350"/>
      <c r="N20" s="350"/>
      <c r="O20" s="553"/>
      <c r="P20" s="546"/>
      <c r="Q20" s="259"/>
      <c r="R20" s="554"/>
      <c r="S20" s="259"/>
      <c r="T20" s="259"/>
      <c r="U20" s="105"/>
      <c r="V20" s="105"/>
      <c r="W20" s="105"/>
      <c r="X20" s="105"/>
      <c r="Y20" s="105"/>
      <c r="Z20" s="105"/>
      <c r="AA20" s="105"/>
      <c r="AB20" s="105"/>
    </row>
    <row r="21" spans="1:28" ht="19.899999999999999" customHeight="1" thickBot="1">
      <c r="B21" s="549">
        <v>2</v>
      </c>
      <c r="C21" s="848" t="str">
        <f>Übersicht!C36</f>
        <v>Dokumentation</v>
      </c>
      <c r="D21" s="849"/>
      <c r="E21" s="849"/>
      <c r="F21" s="850"/>
      <c r="G21" s="865"/>
      <c r="H21" s="866"/>
      <c r="I21" s="583">
        <f>Übersicht!F36</f>
        <v>1</v>
      </c>
      <c r="J21" s="215"/>
      <c r="K21" s="585">
        <f>I21*SUM(K22:K31)</f>
        <v>0</v>
      </c>
      <c r="L21" s="585">
        <f>I21*SUM(L22:L31)</f>
        <v>80</v>
      </c>
      <c r="M21" s="592">
        <f>I21*SUM(M22:M31)</f>
        <v>50</v>
      </c>
      <c r="N21" s="593">
        <f>I21*SUM(N22:N31)</f>
        <v>80</v>
      </c>
      <c r="O21" s="594">
        <f>I21*SUM(O22:O31)</f>
        <v>0</v>
      </c>
      <c r="P21" s="595">
        <f>O21*(1+Gewinn)*(1+SicherheitAngebot)</f>
        <v>0</v>
      </c>
      <c r="R21" s="588">
        <f t="shared" ref="R21:R31" si="2">(K21*Doku+L21*MKo+M21*EKo+N21*Sw)*(1+Gewinn)*(1+SicherheitAngebot)+P21</f>
        <v>24315.789473684214</v>
      </c>
      <c r="S21" s="259"/>
      <c r="T21" s="590">
        <f t="shared" ref="T21:T31" si="3">IF(I$21&gt;0,R21/(1+SicherheitAngebot)*(1+Sicherheit),0)</f>
        <v>24315.789473684214</v>
      </c>
      <c r="U21" s="105"/>
      <c r="V21" s="105"/>
      <c r="W21" s="105"/>
      <c r="X21" s="105"/>
      <c r="Y21" s="105"/>
      <c r="Z21" s="105"/>
      <c r="AA21" s="105"/>
      <c r="AB21" s="105"/>
    </row>
    <row r="22" spans="1:28" ht="18" customHeight="1" outlineLevel="1">
      <c r="B22" s="213"/>
      <c r="C22" s="851" t="s">
        <v>221</v>
      </c>
      <c r="D22" s="852"/>
      <c r="E22" s="852"/>
      <c r="F22" s="853"/>
      <c r="G22" s="867"/>
      <c r="H22" s="868"/>
      <c r="I22" s="869"/>
      <c r="J22" s="215"/>
      <c r="K22" s="591"/>
      <c r="L22" s="591">
        <v>80</v>
      </c>
      <c r="M22" s="591">
        <v>50</v>
      </c>
      <c r="N22" s="591">
        <v>80</v>
      </c>
      <c r="O22" s="600"/>
      <c r="P22" s="587">
        <f t="shared" ref="P22:P31" si="4">O22*(1+Gewinn)*(1+SicherheitAngebot)</f>
        <v>0</v>
      </c>
      <c r="R22" s="587">
        <f t="shared" si="2"/>
        <v>24315.789473684214</v>
      </c>
      <c r="S22" s="259"/>
      <c r="T22" s="589">
        <f t="shared" si="3"/>
        <v>24315.789473684214</v>
      </c>
      <c r="U22" s="105"/>
      <c r="V22" s="105"/>
      <c r="W22" s="105"/>
      <c r="X22" s="105"/>
      <c r="Y22" s="105"/>
      <c r="Z22" s="105"/>
      <c r="AA22" s="105"/>
      <c r="AB22" s="105"/>
    </row>
    <row r="23" spans="1:28" ht="18" customHeight="1" outlineLevel="1">
      <c r="B23" s="213"/>
      <c r="C23" s="845" t="s">
        <v>164</v>
      </c>
      <c r="D23" s="846"/>
      <c r="E23" s="846"/>
      <c r="F23" s="847"/>
      <c r="G23" s="862" t="s">
        <v>25</v>
      </c>
      <c r="H23" s="863"/>
      <c r="I23" s="864"/>
      <c r="J23" s="215"/>
      <c r="K23" s="572"/>
      <c r="L23" s="572"/>
      <c r="M23" s="572"/>
      <c r="N23" s="572"/>
      <c r="O23" s="601"/>
      <c r="P23" s="587">
        <f t="shared" si="4"/>
        <v>0</v>
      </c>
      <c r="R23" s="587">
        <f t="shared" si="2"/>
        <v>0</v>
      </c>
      <c r="S23" s="259"/>
      <c r="T23" s="577">
        <f t="shared" si="3"/>
        <v>0</v>
      </c>
      <c r="U23" s="105"/>
      <c r="V23" s="105"/>
      <c r="W23" s="105"/>
      <c r="X23" s="105"/>
      <c r="Y23" s="105"/>
      <c r="Z23" s="105"/>
      <c r="AA23" s="105"/>
      <c r="AB23" s="105"/>
    </row>
    <row r="24" spans="1:28" ht="18" customHeight="1" outlineLevel="1">
      <c r="B24" s="213"/>
      <c r="C24" s="845" t="s">
        <v>165</v>
      </c>
      <c r="D24" s="846"/>
      <c r="E24" s="846"/>
      <c r="F24" s="847"/>
      <c r="G24" s="862" t="s">
        <v>25</v>
      </c>
      <c r="H24" s="863"/>
      <c r="I24" s="864"/>
      <c r="J24" s="215"/>
      <c r="K24" s="572"/>
      <c r="L24" s="572"/>
      <c r="M24" s="572"/>
      <c r="N24" s="572"/>
      <c r="O24" s="601"/>
      <c r="P24" s="587">
        <f t="shared" si="4"/>
        <v>0</v>
      </c>
      <c r="R24" s="587">
        <f t="shared" si="2"/>
        <v>0</v>
      </c>
      <c r="S24" s="259"/>
      <c r="T24" s="577">
        <f t="shared" si="3"/>
        <v>0</v>
      </c>
      <c r="U24" s="105"/>
      <c r="V24" s="105"/>
      <c r="W24" s="105"/>
      <c r="X24" s="105"/>
      <c r="Y24" s="105"/>
      <c r="Z24" s="105"/>
      <c r="AA24" s="105"/>
      <c r="AB24" s="105"/>
    </row>
    <row r="25" spans="1:28" ht="18" customHeight="1" outlineLevel="1">
      <c r="B25" s="213"/>
      <c r="C25" s="845" t="s">
        <v>166</v>
      </c>
      <c r="D25" s="846"/>
      <c r="E25" s="846"/>
      <c r="F25" s="847"/>
      <c r="G25" s="597" t="s">
        <v>13</v>
      </c>
      <c r="H25" s="598"/>
      <c r="I25" s="599"/>
      <c r="J25" s="215"/>
      <c r="K25" s="572"/>
      <c r="L25" s="572"/>
      <c r="M25" s="572"/>
      <c r="N25" s="572"/>
      <c r="O25" s="601"/>
      <c r="P25" s="587">
        <f t="shared" si="4"/>
        <v>0</v>
      </c>
      <c r="R25" s="587">
        <f t="shared" si="2"/>
        <v>0</v>
      </c>
      <c r="S25" s="259"/>
      <c r="T25" s="577">
        <f t="shared" si="3"/>
        <v>0</v>
      </c>
      <c r="U25" s="105"/>
      <c r="V25" s="105"/>
      <c r="W25" s="105"/>
      <c r="X25" s="105"/>
      <c r="Y25" s="105"/>
      <c r="Z25" s="105"/>
      <c r="AA25" s="105"/>
      <c r="AB25" s="105"/>
    </row>
    <row r="26" spans="1:28" ht="18" customHeight="1" outlineLevel="1">
      <c r="B26" s="213"/>
      <c r="C26" s="845" t="s">
        <v>167</v>
      </c>
      <c r="D26" s="846"/>
      <c r="E26" s="846"/>
      <c r="F26" s="847"/>
      <c r="G26" s="597" t="s">
        <v>13</v>
      </c>
      <c r="H26" s="598"/>
      <c r="I26" s="599"/>
      <c r="J26" s="215"/>
      <c r="K26" s="572"/>
      <c r="L26" s="572"/>
      <c r="M26" s="572"/>
      <c r="N26" s="572"/>
      <c r="O26" s="601"/>
      <c r="P26" s="587">
        <f t="shared" si="4"/>
        <v>0</v>
      </c>
      <c r="R26" s="587">
        <f t="shared" si="2"/>
        <v>0</v>
      </c>
      <c r="S26" s="259"/>
      <c r="T26" s="577">
        <f t="shared" si="3"/>
        <v>0</v>
      </c>
      <c r="U26" s="105"/>
      <c r="V26" s="105"/>
      <c r="W26" s="105"/>
      <c r="X26" s="105"/>
      <c r="Y26" s="105"/>
      <c r="Z26" s="105"/>
      <c r="AA26" s="105"/>
      <c r="AB26" s="105"/>
    </row>
    <row r="27" spans="1:28" ht="18" customHeight="1" outlineLevel="1">
      <c r="B27" s="213"/>
      <c r="C27" s="845" t="s">
        <v>168</v>
      </c>
      <c r="D27" s="846"/>
      <c r="E27" s="846"/>
      <c r="F27" s="847"/>
      <c r="G27" s="597" t="s">
        <v>83</v>
      </c>
      <c r="H27" s="598"/>
      <c r="I27" s="599"/>
      <c r="J27" s="215"/>
      <c r="K27" s="572"/>
      <c r="L27" s="572"/>
      <c r="M27" s="572"/>
      <c r="N27" s="572"/>
      <c r="O27" s="601"/>
      <c r="P27" s="587">
        <f t="shared" si="4"/>
        <v>0</v>
      </c>
      <c r="R27" s="587">
        <f t="shared" si="2"/>
        <v>0</v>
      </c>
      <c r="S27" s="259"/>
      <c r="T27" s="577">
        <f t="shared" si="3"/>
        <v>0</v>
      </c>
      <c r="U27" s="105"/>
      <c r="V27" s="105"/>
      <c r="W27" s="105"/>
      <c r="X27" s="105"/>
      <c r="Y27" s="105"/>
      <c r="Z27" s="105"/>
      <c r="AA27" s="105"/>
      <c r="AB27" s="105"/>
    </row>
    <row r="28" spans="1:28" ht="18" customHeight="1" outlineLevel="1">
      <c r="B28" s="213"/>
      <c r="C28" s="845" t="s">
        <v>158</v>
      </c>
      <c r="D28" s="846"/>
      <c r="E28" s="846"/>
      <c r="F28" s="847"/>
      <c r="G28" s="597" t="s">
        <v>82</v>
      </c>
      <c r="H28" s="598"/>
      <c r="I28" s="599"/>
      <c r="J28" s="215"/>
      <c r="K28" s="572"/>
      <c r="L28" s="572"/>
      <c r="M28" s="572"/>
      <c r="N28" s="572"/>
      <c r="O28" s="601"/>
      <c r="P28" s="587">
        <f t="shared" si="4"/>
        <v>0</v>
      </c>
      <c r="R28" s="587">
        <f t="shared" si="2"/>
        <v>0</v>
      </c>
      <c r="S28" s="259"/>
      <c r="T28" s="577">
        <f t="shared" si="3"/>
        <v>0</v>
      </c>
      <c r="U28" s="105"/>
      <c r="V28" s="105"/>
      <c r="W28" s="105"/>
      <c r="X28" s="105"/>
      <c r="Y28" s="105"/>
      <c r="Z28" s="105"/>
      <c r="AA28" s="105"/>
      <c r="AB28" s="105"/>
    </row>
    <row r="29" spans="1:28" ht="18" customHeight="1" outlineLevel="1">
      <c r="B29" s="213"/>
      <c r="C29" s="845" t="s">
        <v>159</v>
      </c>
      <c r="D29" s="846"/>
      <c r="E29" s="846"/>
      <c r="F29" s="847"/>
      <c r="G29" s="862"/>
      <c r="H29" s="863"/>
      <c r="I29" s="864"/>
      <c r="J29" s="215"/>
      <c r="K29" s="572"/>
      <c r="L29" s="572"/>
      <c r="M29" s="572"/>
      <c r="N29" s="572"/>
      <c r="O29" s="601"/>
      <c r="P29" s="587">
        <f t="shared" si="4"/>
        <v>0</v>
      </c>
      <c r="R29" s="587">
        <f t="shared" si="2"/>
        <v>0</v>
      </c>
      <c r="S29" s="259"/>
      <c r="T29" s="577">
        <f t="shared" si="3"/>
        <v>0</v>
      </c>
      <c r="U29" s="105"/>
      <c r="V29" s="105"/>
      <c r="W29" s="105"/>
      <c r="X29" s="105"/>
      <c r="Y29" s="105"/>
      <c r="Z29" s="105"/>
      <c r="AA29" s="105"/>
      <c r="AB29" s="105"/>
    </row>
    <row r="30" spans="1:28" ht="18" customHeight="1" outlineLevel="1">
      <c r="B30" s="213"/>
      <c r="C30" s="845"/>
      <c r="D30" s="846"/>
      <c r="E30" s="846"/>
      <c r="F30" s="847"/>
      <c r="G30" s="862"/>
      <c r="H30" s="863"/>
      <c r="I30" s="864"/>
      <c r="J30" s="215"/>
      <c r="K30" s="572"/>
      <c r="L30" s="572"/>
      <c r="M30" s="572"/>
      <c r="N30" s="572"/>
      <c r="O30" s="601"/>
      <c r="P30" s="587">
        <f t="shared" si="4"/>
        <v>0</v>
      </c>
      <c r="R30" s="587">
        <f t="shared" si="2"/>
        <v>0</v>
      </c>
      <c r="S30" s="259"/>
      <c r="T30" s="577">
        <f t="shared" si="3"/>
        <v>0</v>
      </c>
      <c r="U30" s="105"/>
      <c r="V30" s="105"/>
      <c r="W30" s="105"/>
      <c r="X30" s="105"/>
      <c r="Y30" s="105"/>
      <c r="Z30" s="105"/>
      <c r="AA30" s="105"/>
      <c r="AB30" s="105"/>
    </row>
    <row r="31" spans="1:28" ht="18" customHeight="1" outlineLevel="1" thickBot="1">
      <c r="B31" s="213"/>
      <c r="C31" s="857"/>
      <c r="D31" s="858"/>
      <c r="E31" s="858"/>
      <c r="F31" s="859"/>
      <c r="G31" s="874"/>
      <c r="H31" s="875"/>
      <c r="I31" s="876"/>
      <c r="J31" s="215"/>
      <c r="K31" s="573"/>
      <c r="L31" s="573"/>
      <c r="M31" s="573"/>
      <c r="N31" s="573"/>
      <c r="O31" s="602"/>
      <c r="P31" s="587">
        <f t="shared" si="4"/>
        <v>0</v>
      </c>
      <c r="R31" s="571">
        <f t="shared" si="2"/>
        <v>0</v>
      </c>
      <c r="S31" s="259"/>
      <c r="T31" s="578">
        <f t="shared" si="3"/>
        <v>0</v>
      </c>
      <c r="U31" s="105"/>
      <c r="V31" s="105"/>
      <c r="W31" s="105"/>
      <c r="X31" s="105"/>
      <c r="Y31" s="105"/>
      <c r="Z31" s="105"/>
      <c r="AA31" s="105"/>
      <c r="AB31" s="105"/>
    </row>
    <row r="32" spans="1:28" ht="10.15" customHeight="1" collapsed="1" thickBot="1">
      <c r="A32" s="259"/>
      <c r="B32" s="349"/>
      <c r="C32" s="550"/>
      <c r="D32" s="550"/>
      <c r="E32" s="550"/>
      <c r="F32" s="617"/>
      <c r="G32" s="551"/>
      <c r="H32" s="551"/>
      <c r="I32" s="551"/>
      <c r="J32" s="350"/>
      <c r="K32" s="350"/>
      <c r="L32" s="552"/>
      <c r="M32" s="350"/>
      <c r="N32" s="350"/>
      <c r="O32" s="553"/>
      <c r="P32" s="546"/>
      <c r="Q32" s="259"/>
      <c r="R32" s="554"/>
      <c r="S32" s="259"/>
      <c r="T32" s="259"/>
      <c r="U32" s="105"/>
      <c r="V32" s="105"/>
      <c r="W32" s="105"/>
      <c r="X32" s="105"/>
      <c r="Y32" s="105"/>
      <c r="Z32" s="105"/>
      <c r="AA32" s="105"/>
      <c r="AB32" s="105"/>
    </row>
    <row r="33" spans="1:28" ht="19.899999999999999" customHeight="1" thickBot="1">
      <c r="B33" s="549">
        <v>3</v>
      </c>
      <c r="C33" s="848" t="str">
        <f>Übersicht!C37</f>
        <v>Verpackung</v>
      </c>
      <c r="D33" s="849"/>
      <c r="E33" s="849"/>
      <c r="F33" s="850"/>
      <c r="G33" s="865"/>
      <c r="H33" s="866"/>
      <c r="I33" s="583">
        <f>Übersicht!F37</f>
        <v>1</v>
      </c>
      <c r="J33" s="220"/>
      <c r="K33" s="222"/>
      <c r="L33" s="222"/>
      <c r="M33" s="222"/>
      <c r="N33" s="221"/>
      <c r="O33" s="594">
        <f>I33*SUM(O34:O43)</f>
        <v>2000</v>
      </c>
      <c r="P33" s="220"/>
      <c r="R33" s="596">
        <f t="shared" ref="R33:R43" si="5">O33*(1+Gewinn)*(1+SicherheitAngebot)</f>
        <v>2315.7894736842104</v>
      </c>
      <c r="S33" s="259"/>
      <c r="T33" s="590">
        <f t="shared" ref="T33:T43" si="6">IF(I$33&gt;0,R33/(1+SicherheitAngebot)*(1+Sicherheit),0)</f>
        <v>2315.7894736842104</v>
      </c>
      <c r="U33" s="105"/>
      <c r="V33" s="105"/>
      <c r="W33" s="105"/>
      <c r="X33" s="105"/>
      <c r="Y33" s="105"/>
      <c r="Z33" s="105"/>
      <c r="AA33" s="105"/>
      <c r="AB33" s="105"/>
    </row>
    <row r="34" spans="1:28" ht="18" customHeight="1" outlineLevel="1">
      <c r="B34" s="213"/>
      <c r="C34" s="851" t="s">
        <v>221</v>
      </c>
      <c r="D34" s="852"/>
      <c r="E34" s="852"/>
      <c r="F34" s="853"/>
      <c r="G34" s="867"/>
      <c r="H34" s="868"/>
      <c r="I34" s="869"/>
      <c r="J34" s="220"/>
      <c r="K34" s="222"/>
      <c r="L34" s="222"/>
      <c r="M34" s="222"/>
      <c r="N34" s="221"/>
      <c r="O34" s="361">
        <v>2000</v>
      </c>
      <c r="P34" s="222"/>
      <c r="R34" s="640">
        <f t="shared" si="5"/>
        <v>2315.7894736842104</v>
      </c>
      <c r="S34" s="259"/>
      <c r="T34" s="589">
        <f t="shared" si="6"/>
        <v>2315.7894736842104</v>
      </c>
      <c r="U34" s="105"/>
      <c r="V34" s="105"/>
      <c r="W34" s="105"/>
      <c r="X34" s="105"/>
      <c r="Y34" s="105"/>
      <c r="Z34" s="105"/>
      <c r="AA34" s="105"/>
      <c r="AB34" s="105"/>
    </row>
    <row r="35" spans="1:28" ht="18" customHeight="1" outlineLevel="1">
      <c r="B35" s="213"/>
      <c r="C35" s="845" t="s">
        <v>68</v>
      </c>
      <c r="D35" s="846"/>
      <c r="E35" s="846"/>
      <c r="F35" s="847"/>
      <c r="G35" s="867" t="s">
        <v>169</v>
      </c>
      <c r="H35" s="868"/>
      <c r="I35" s="869"/>
      <c r="J35" s="220"/>
      <c r="K35" s="222"/>
      <c r="L35" s="222"/>
      <c r="M35" s="222"/>
      <c r="N35" s="221"/>
      <c r="O35" s="361"/>
      <c r="P35" s="222"/>
      <c r="R35" s="587">
        <f t="shared" si="5"/>
        <v>0</v>
      </c>
      <c r="S35" s="259"/>
      <c r="T35" s="577">
        <f t="shared" si="6"/>
        <v>0</v>
      </c>
      <c r="U35" s="105"/>
      <c r="V35" s="105"/>
      <c r="W35" s="105"/>
      <c r="X35" s="105"/>
      <c r="Y35" s="105"/>
      <c r="AA35" s="105"/>
      <c r="AB35" s="105"/>
    </row>
    <row r="36" spans="1:28" ht="18" customHeight="1" outlineLevel="1">
      <c r="B36" s="213"/>
      <c r="C36" s="845" t="s">
        <v>69</v>
      </c>
      <c r="D36" s="846"/>
      <c r="E36" s="846"/>
      <c r="F36" s="847"/>
      <c r="G36" s="603" t="s">
        <v>171</v>
      </c>
      <c r="H36" s="487"/>
      <c r="I36" s="486"/>
      <c r="J36" s="220"/>
      <c r="K36" s="222"/>
      <c r="L36" s="222"/>
      <c r="M36" s="222"/>
      <c r="N36" s="221"/>
      <c r="O36" s="361"/>
      <c r="P36" s="222"/>
      <c r="R36" s="587">
        <f t="shared" si="5"/>
        <v>0</v>
      </c>
      <c r="S36" s="259"/>
      <c r="T36" s="577">
        <f t="shared" si="6"/>
        <v>0</v>
      </c>
      <c r="U36" s="105"/>
      <c r="V36" s="105"/>
      <c r="W36" s="105"/>
      <c r="X36" s="105"/>
      <c r="Y36" s="105"/>
      <c r="Z36" s="105"/>
      <c r="AA36" s="105"/>
      <c r="AB36" s="105"/>
    </row>
    <row r="37" spans="1:28" ht="18" customHeight="1" outlineLevel="1">
      <c r="B37" s="213"/>
      <c r="C37" s="845" t="s">
        <v>70</v>
      </c>
      <c r="D37" s="846"/>
      <c r="E37" s="846"/>
      <c r="F37" s="847"/>
      <c r="G37" s="603" t="s">
        <v>172</v>
      </c>
      <c r="H37" s="487"/>
      <c r="I37" s="486"/>
      <c r="J37" s="220"/>
      <c r="K37" s="222"/>
      <c r="L37" s="222"/>
      <c r="M37" s="222"/>
      <c r="N37" s="221"/>
      <c r="O37" s="361"/>
      <c r="P37" s="222"/>
      <c r="R37" s="587">
        <f t="shared" si="5"/>
        <v>0</v>
      </c>
      <c r="S37" s="259"/>
      <c r="T37" s="577">
        <f t="shared" si="6"/>
        <v>0</v>
      </c>
      <c r="U37" s="105"/>
      <c r="V37" s="105"/>
      <c r="W37" s="105"/>
      <c r="X37" s="105"/>
      <c r="Y37" s="105"/>
      <c r="Z37" s="105"/>
      <c r="AA37" s="105"/>
      <c r="AB37" s="105"/>
    </row>
    <row r="38" spans="1:28" ht="18" customHeight="1" outlineLevel="1">
      <c r="B38" s="213"/>
      <c r="C38" s="845" t="s">
        <v>71</v>
      </c>
      <c r="D38" s="846"/>
      <c r="E38" s="846"/>
      <c r="F38" s="847"/>
      <c r="G38" s="603" t="s">
        <v>170</v>
      </c>
      <c r="H38" s="487"/>
      <c r="I38" s="486"/>
      <c r="J38" s="220"/>
      <c r="K38" s="222"/>
      <c r="L38" s="222"/>
      <c r="M38" s="222"/>
      <c r="N38" s="221"/>
      <c r="O38" s="361"/>
      <c r="P38" s="222"/>
      <c r="R38" s="587">
        <f t="shared" si="5"/>
        <v>0</v>
      </c>
      <c r="S38" s="259"/>
      <c r="T38" s="577">
        <f t="shared" si="6"/>
        <v>0</v>
      </c>
      <c r="U38" s="105"/>
      <c r="V38" s="105"/>
      <c r="W38" s="105"/>
      <c r="X38" s="105"/>
      <c r="Y38" s="105"/>
      <c r="Z38" s="105"/>
      <c r="AA38" s="105"/>
      <c r="AB38" s="105"/>
    </row>
    <row r="39" spans="1:28" ht="18" customHeight="1" outlineLevel="1">
      <c r="B39" s="213"/>
      <c r="C39" s="845" t="s">
        <v>72</v>
      </c>
      <c r="D39" s="846"/>
      <c r="E39" s="846"/>
      <c r="F39" s="847"/>
      <c r="G39" s="603" t="s">
        <v>174</v>
      </c>
      <c r="H39" s="487"/>
      <c r="I39" s="486"/>
      <c r="J39" s="220"/>
      <c r="K39" s="222"/>
      <c r="L39" s="222"/>
      <c r="M39" s="222"/>
      <c r="N39" s="221"/>
      <c r="O39" s="361"/>
      <c r="P39" s="222"/>
      <c r="R39" s="587">
        <f t="shared" si="5"/>
        <v>0</v>
      </c>
      <c r="S39" s="259"/>
      <c r="T39" s="577">
        <f t="shared" si="6"/>
        <v>0</v>
      </c>
      <c r="U39" s="105"/>
      <c r="V39" s="105"/>
      <c r="W39" s="105"/>
      <c r="X39" s="105"/>
      <c r="Y39" s="105"/>
      <c r="Z39" s="105"/>
      <c r="AA39" s="105"/>
      <c r="AB39" s="105"/>
    </row>
    <row r="40" spans="1:28" ht="18" customHeight="1" outlineLevel="1">
      <c r="B40" s="213"/>
      <c r="C40" s="845" t="s">
        <v>73</v>
      </c>
      <c r="D40" s="846"/>
      <c r="E40" s="846"/>
      <c r="F40" s="847"/>
      <c r="G40" s="603" t="s">
        <v>175</v>
      </c>
      <c r="H40" s="487"/>
      <c r="I40" s="486"/>
      <c r="J40" s="220"/>
      <c r="K40" s="222"/>
      <c r="L40" s="222"/>
      <c r="M40" s="222"/>
      <c r="N40" s="221"/>
      <c r="O40" s="361"/>
      <c r="P40" s="222"/>
      <c r="R40" s="587">
        <f t="shared" si="5"/>
        <v>0</v>
      </c>
      <c r="S40" s="259"/>
      <c r="T40" s="577">
        <f t="shared" si="6"/>
        <v>0</v>
      </c>
      <c r="U40" s="105"/>
      <c r="V40" s="105"/>
      <c r="W40" s="105"/>
      <c r="X40" s="105"/>
      <c r="Y40" s="105"/>
      <c r="Z40" s="105"/>
      <c r="AA40" s="105"/>
      <c r="AB40" s="105"/>
    </row>
    <row r="41" spans="1:28" ht="18" customHeight="1" outlineLevel="1">
      <c r="B41" s="213"/>
      <c r="C41" s="845" t="s">
        <v>74</v>
      </c>
      <c r="D41" s="846"/>
      <c r="E41" s="846"/>
      <c r="F41" s="847"/>
      <c r="G41" s="603" t="s">
        <v>176</v>
      </c>
      <c r="H41" s="487"/>
      <c r="I41" s="486"/>
      <c r="J41" s="220"/>
      <c r="K41" s="222"/>
      <c r="L41" s="222"/>
      <c r="M41" s="222"/>
      <c r="N41" s="221"/>
      <c r="O41" s="361"/>
      <c r="P41" s="222"/>
      <c r="R41" s="587">
        <f t="shared" si="5"/>
        <v>0</v>
      </c>
      <c r="S41" s="259"/>
      <c r="T41" s="577">
        <f t="shared" si="6"/>
        <v>0</v>
      </c>
      <c r="U41" s="105"/>
      <c r="V41" s="105"/>
      <c r="W41" s="105"/>
      <c r="X41" s="105"/>
      <c r="Y41" s="105"/>
      <c r="Z41" s="105"/>
      <c r="AA41" s="105"/>
      <c r="AB41" s="105"/>
    </row>
    <row r="42" spans="1:28" ht="18" customHeight="1" outlineLevel="1">
      <c r="B42" s="213"/>
      <c r="C42" s="845" t="s">
        <v>132</v>
      </c>
      <c r="D42" s="846"/>
      <c r="E42" s="846"/>
      <c r="F42" s="847"/>
      <c r="G42" s="603" t="s">
        <v>173</v>
      </c>
      <c r="H42" s="487"/>
      <c r="I42" s="486"/>
      <c r="J42" s="220"/>
      <c r="K42" s="222"/>
      <c r="L42" s="222"/>
      <c r="M42" s="222"/>
      <c r="N42" s="221"/>
      <c r="O42" s="361"/>
      <c r="P42" s="222"/>
      <c r="R42" s="587">
        <f t="shared" si="5"/>
        <v>0</v>
      </c>
      <c r="S42" s="259"/>
      <c r="T42" s="577">
        <f t="shared" si="6"/>
        <v>0</v>
      </c>
      <c r="U42" s="105"/>
      <c r="V42" s="105"/>
      <c r="W42" s="105"/>
      <c r="X42" s="105"/>
      <c r="Y42" s="105"/>
      <c r="Z42" s="105"/>
      <c r="AA42" s="105"/>
      <c r="AB42" s="105"/>
    </row>
    <row r="43" spans="1:28" ht="18" customHeight="1" outlineLevel="1" thickBot="1">
      <c r="B43" s="213"/>
      <c r="C43" s="857"/>
      <c r="D43" s="858"/>
      <c r="E43" s="858"/>
      <c r="F43" s="859"/>
      <c r="G43" s="874"/>
      <c r="H43" s="875"/>
      <c r="I43" s="876"/>
      <c r="J43" s="220"/>
      <c r="K43" s="222"/>
      <c r="L43" s="222"/>
      <c r="M43" s="222"/>
      <c r="N43" s="221"/>
      <c r="O43" s="555"/>
      <c r="P43" s="220"/>
      <c r="R43" s="641">
        <f t="shared" si="5"/>
        <v>0</v>
      </c>
      <c r="S43" s="259"/>
      <c r="T43" s="578">
        <f t="shared" si="6"/>
        <v>0</v>
      </c>
      <c r="U43" s="105"/>
      <c r="V43" s="105"/>
      <c r="W43" s="105"/>
      <c r="X43" s="105"/>
      <c r="Y43" s="105"/>
      <c r="Z43" s="105"/>
      <c r="AA43" s="105"/>
      <c r="AB43" s="105"/>
    </row>
    <row r="44" spans="1:28" ht="10.15" customHeight="1" collapsed="1" thickBot="1">
      <c r="A44" s="259"/>
      <c r="B44" s="349"/>
      <c r="C44" s="550"/>
      <c r="D44" s="550"/>
      <c r="E44" s="550"/>
      <c r="F44" s="617"/>
      <c r="G44" s="551"/>
      <c r="H44" s="551"/>
      <c r="I44" s="551"/>
      <c r="J44" s="350"/>
      <c r="K44" s="350"/>
      <c r="L44" s="552"/>
      <c r="M44" s="350"/>
      <c r="N44" s="350"/>
      <c r="O44" s="553"/>
      <c r="P44" s="546"/>
      <c r="Q44" s="259"/>
      <c r="R44" s="554"/>
      <c r="S44" s="259"/>
      <c r="T44" s="259"/>
      <c r="U44" s="105"/>
      <c r="V44" s="105"/>
      <c r="W44" s="105"/>
      <c r="X44" s="105"/>
      <c r="Y44" s="105"/>
      <c r="Z44" s="105"/>
      <c r="AA44" s="105"/>
      <c r="AB44" s="105"/>
    </row>
    <row r="45" spans="1:28" ht="19.899999999999999" customHeight="1" thickBot="1">
      <c r="B45" s="549">
        <v>4</v>
      </c>
      <c r="C45" s="848" t="str">
        <f>Übersicht!C38</f>
        <v>Versand</v>
      </c>
      <c r="D45" s="849"/>
      <c r="E45" s="849"/>
      <c r="F45" s="850"/>
      <c r="G45" s="865"/>
      <c r="H45" s="866"/>
      <c r="I45" s="583">
        <f>Übersicht!F38</f>
        <v>1</v>
      </c>
      <c r="J45" s="220"/>
      <c r="K45" s="222"/>
      <c r="L45" s="222"/>
      <c r="M45" s="222"/>
      <c r="N45" s="221"/>
      <c r="O45" s="594">
        <f>I45*SUM(O46:O55)</f>
        <v>5000</v>
      </c>
      <c r="P45" s="220"/>
      <c r="R45" s="596">
        <f t="shared" ref="R45:R55" si="7">O45*(1+Gewinn)*(1+SicherheitAngebot)</f>
        <v>5789.4736842105258</v>
      </c>
      <c r="S45" s="259"/>
      <c r="T45" s="590">
        <f t="shared" ref="T45:T55" si="8">IF(I$45&gt;0,R45/(1+SicherheitAngebot)*(1+Sicherheit),0)</f>
        <v>5789.4736842105258</v>
      </c>
      <c r="U45" s="105"/>
      <c r="V45" s="105"/>
      <c r="W45" s="105"/>
      <c r="X45" s="105"/>
      <c r="Y45" s="105"/>
      <c r="Z45" s="105"/>
      <c r="AA45" s="105"/>
      <c r="AB45" s="105"/>
    </row>
    <row r="46" spans="1:28" ht="18" customHeight="1" outlineLevel="1">
      <c r="B46" s="213"/>
      <c r="C46" s="851" t="s">
        <v>221</v>
      </c>
      <c r="D46" s="852"/>
      <c r="E46" s="852"/>
      <c r="F46" s="853"/>
      <c r="G46" s="867"/>
      <c r="H46" s="868"/>
      <c r="I46" s="869"/>
      <c r="J46" s="220"/>
      <c r="K46" s="222"/>
      <c r="L46" s="222"/>
      <c r="M46" s="222"/>
      <c r="N46" s="221"/>
      <c r="O46" s="361"/>
      <c r="P46" s="222"/>
      <c r="R46" s="587">
        <f t="shared" si="7"/>
        <v>0</v>
      </c>
      <c r="S46" s="259"/>
      <c r="T46" s="589">
        <f t="shared" si="8"/>
        <v>0</v>
      </c>
      <c r="U46" s="105"/>
      <c r="V46" s="105"/>
      <c r="W46" s="105"/>
      <c r="X46" s="105"/>
      <c r="Y46" s="105"/>
      <c r="Z46" s="105"/>
      <c r="AA46" s="105"/>
      <c r="AB46" s="105"/>
    </row>
    <row r="47" spans="1:28" ht="18" customHeight="1" outlineLevel="1">
      <c r="B47" s="213"/>
      <c r="C47" s="845" t="s">
        <v>200</v>
      </c>
      <c r="D47" s="846"/>
      <c r="E47" s="846"/>
      <c r="F47" s="847"/>
      <c r="G47" s="867" t="s">
        <v>170</v>
      </c>
      <c r="H47" s="868"/>
      <c r="I47" s="869"/>
      <c r="J47" s="220"/>
      <c r="K47" s="222"/>
      <c r="L47" s="222"/>
      <c r="M47" s="222"/>
      <c r="N47" s="221"/>
      <c r="O47" s="361"/>
      <c r="P47" s="222"/>
      <c r="R47" s="587">
        <f t="shared" si="7"/>
        <v>0</v>
      </c>
      <c r="S47" s="259"/>
      <c r="T47" s="577">
        <f t="shared" si="8"/>
        <v>0</v>
      </c>
      <c r="U47" s="105"/>
      <c r="V47" s="105"/>
      <c r="W47" s="105"/>
      <c r="X47" s="105"/>
      <c r="Y47" s="105"/>
      <c r="Z47" s="105"/>
      <c r="AA47" s="105"/>
      <c r="AB47" s="105"/>
    </row>
    <row r="48" spans="1:28" ht="18" customHeight="1" outlineLevel="1">
      <c r="B48" s="213"/>
      <c r="C48" s="845" t="s">
        <v>201</v>
      </c>
      <c r="D48" s="846"/>
      <c r="E48" s="846"/>
      <c r="F48" s="847"/>
      <c r="G48" s="603" t="s">
        <v>202</v>
      </c>
      <c r="H48" s="487"/>
      <c r="I48" s="486"/>
      <c r="J48" s="220"/>
      <c r="K48" s="222"/>
      <c r="L48" s="222"/>
      <c r="M48" s="222"/>
      <c r="N48" s="221"/>
      <c r="O48" s="361"/>
      <c r="P48" s="222"/>
      <c r="R48" s="587">
        <f t="shared" si="7"/>
        <v>0</v>
      </c>
      <c r="S48" s="259"/>
      <c r="T48" s="577">
        <f t="shared" si="8"/>
        <v>0</v>
      </c>
      <c r="U48" s="105"/>
      <c r="V48" s="105"/>
      <c r="W48" s="105"/>
      <c r="X48" s="105"/>
      <c r="Y48" s="105"/>
      <c r="Z48" s="105"/>
      <c r="AA48" s="105"/>
      <c r="AB48" s="105"/>
    </row>
    <row r="49" spans="1:28" ht="18" customHeight="1" outlineLevel="1">
      <c r="B49" s="213"/>
      <c r="C49" s="845" t="s">
        <v>377</v>
      </c>
      <c r="D49" s="846"/>
      <c r="E49" s="846"/>
      <c r="F49" s="847"/>
      <c r="G49" s="882"/>
      <c r="H49" s="883"/>
      <c r="I49" s="884"/>
      <c r="J49" s="220"/>
      <c r="K49" s="222"/>
      <c r="L49" s="222"/>
      <c r="M49" s="222"/>
      <c r="N49" s="221"/>
      <c r="O49" s="361">
        <v>5000</v>
      </c>
      <c r="P49" s="222"/>
      <c r="R49" s="587">
        <f t="shared" si="7"/>
        <v>5789.4736842105258</v>
      </c>
      <c r="S49" s="259"/>
      <c r="T49" s="577">
        <f t="shared" si="8"/>
        <v>5789.4736842105258</v>
      </c>
      <c r="U49" s="105"/>
      <c r="V49" s="105"/>
      <c r="W49" s="105"/>
      <c r="X49" s="105"/>
      <c r="Y49" s="105"/>
      <c r="Z49" s="105"/>
      <c r="AA49" s="105"/>
      <c r="AB49" s="105"/>
    </row>
    <row r="50" spans="1:28" ht="18" customHeight="1" outlineLevel="1">
      <c r="B50" s="213"/>
      <c r="C50" s="845"/>
      <c r="D50" s="846"/>
      <c r="E50" s="846"/>
      <c r="F50" s="847"/>
      <c r="G50" s="882"/>
      <c r="H50" s="883"/>
      <c r="I50" s="884"/>
      <c r="J50" s="220"/>
      <c r="K50" s="222"/>
      <c r="L50" s="222"/>
      <c r="M50" s="222"/>
      <c r="N50" s="221"/>
      <c r="O50" s="361"/>
      <c r="P50" s="222"/>
      <c r="R50" s="587">
        <f t="shared" si="7"/>
        <v>0</v>
      </c>
      <c r="S50" s="259"/>
      <c r="T50" s="577">
        <f t="shared" si="8"/>
        <v>0</v>
      </c>
      <c r="U50" s="105"/>
      <c r="V50" s="105"/>
      <c r="W50" s="105"/>
      <c r="X50" s="105"/>
      <c r="Y50" s="105"/>
      <c r="Z50" s="105"/>
      <c r="AA50" s="105"/>
      <c r="AB50" s="105"/>
    </row>
    <row r="51" spans="1:28" ht="18" customHeight="1" outlineLevel="1">
      <c r="B51" s="213"/>
      <c r="C51" s="845"/>
      <c r="D51" s="846"/>
      <c r="E51" s="846"/>
      <c r="F51" s="847"/>
      <c r="G51" s="882"/>
      <c r="H51" s="883"/>
      <c r="I51" s="884"/>
      <c r="J51" s="220"/>
      <c r="K51" s="222"/>
      <c r="L51" s="222"/>
      <c r="M51" s="222"/>
      <c r="N51" s="221"/>
      <c r="O51" s="361"/>
      <c r="P51" s="222"/>
      <c r="R51" s="587">
        <f t="shared" si="7"/>
        <v>0</v>
      </c>
      <c r="S51" s="259"/>
      <c r="T51" s="577">
        <f t="shared" si="8"/>
        <v>0</v>
      </c>
      <c r="U51" s="105"/>
      <c r="V51" s="105"/>
      <c r="W51" s="105"/>
      <c r="X51" s="105"/>
      <c r="Y51" s="105"/>
      <c r="Z51" s="105"/>
      <c r="AA51" s="105"/>
      <c r="AB51" s="105"/>
    </row>
    <row r="52" spans="1:28" ht="18" customHeight="1" outlineLevel="1">
      <c r="B52" s="213"/>
      <c r="C52" s="845"/>
      <c r="D52" s="846"/>
      <c r="E52" s="846"/>
      <c r="F52" s="847"/>
      <c r="G52" s="882"/>
      <c r="H52" s="883"/>
      <c r="I52" s="884"/>
      <c r="J52" s="220"/>
      <c r="K52" s="222"/>
      <c r="L52" s="222"/>
      <c r="M52" s="222"/>
      <c r="N52" s="221"/>
      <c r="O52" s="361"/>
      <c r="P52" s="222"/>
      <c r="R52" s="587">
        <f t="shared" si="7"/>
        <v>0</v>
      </c>
      <c r="S52" s="259"/>
      <c r="T52" s="577">
        <f t="shared" si="8"/>
        <v>0</v>
      </c>
      <c r="U52" s="105"/>
      <c r="V52" s="105"/>
      <c r="W52" s="105"/>
      <c r="X52" s="105"/>
      <c r="Y52" s="105"/>
      <c r="Z52" s="105"/>
      <c r="AA52" s="105"/>
      <c r="AB52" s="105"/>
    </row>
    <row r="53" spans="1:28" ht="18" customHeight="1" outlineLevel="1">
      <c r="B53" s="213"/>
      <c r="C53" s="845"/>
      <c r="D53" s="846"/>
      <c r="E53" s="846"/>
      <c r="F53" s="847"/>
      <c r="G53" s="882"/>
      <c r="H53" s="883"/>
      <c r="I53" s="884"/>
      <c r="J53" s="220"/>
      <c r="K53" s="222"/>
      <c r="L53" s="222"/>
      <c r="M53" s="222"/>
      <c r="N53" s="221"/>
      <c r="O53" s="361"/>
      <c r="P53" s="222"/>
      <c r="R53" s="587">
        <f t="shared" si="7"/>
        <v>0</v>
      </c>
      <c r="S53" s="259"/>
      <c r="T53" s="577">
        <f t="shared" si="8"/>
        <v>0</v>
      </c>
      <c r="U53" s="105"/>
      <c r="V53" s="105"/>
      <c r="W53" s="105"/>
      <c r="X53" s="105"/>
      <c r="Y53" s="105"/>
      <c r="Z53" s="105"/>
      <c r="AA53" s="105"/>
      <c r="AB53" s="105"/>
    </row>
    <row r="54" spans="1:28" ht="18" customHeight="1" outlineLevel="1">
      <c r="B54" s="213"/>
      <c r="C54" s="845"/>
      <c r="D54" s="846"/>
      <c r="E54" s="846"/>
      <c r="F54" s="847"/>
      <c r="G54" s="882"/>
      <c r="H54" s="883"/>
      <c r="I54" s="884"/>
      <c r="J54" s="220"/>
      <c r="K54" s="222"/>
      <c r="L54" s="222"/>
      <c r="M54" s="222"/>
      <c r="N54" s="221"/>
      <c r="O54" s="361"/>
      <c r="P54" s="222"/>
      <c r="R54" s="587">
        <f t="shared" si="7"/>
        <v>0</v>
      </c>
      <c r="S54" s="259"/>
      <c r="T54" s="577">
        <f t="shared" si="8"/>
        <v>0</v>
      </c>
      <c r="U54" s="105"/>
      <c r="V54" s="105"/>
      <c r="W54" s="105"/>
      <c r="X54" s="105"/>
      <c r="Y54" s="105"/>
      <c r="Z54" s="105"/>
      <c r="AA54" s="105"/>
      <c r="AB54" s="105"/>
    </row>
    <row r="55" spans="1:28" ht="18" customHeight="1" outlineLevel="1" thickBot="1">
      <c r="B55" s="213"/>
      <c r="C55" s="857"/>
      <c r="D55" s="858"/>
      <c r="E55" s="858"/>
      <c r="F55" s="859"/>
      <c r="G55" s="874"/>
      <c r="H55" s="875"/>
      <c r="I55" s="876"/>
      <c r="J55" s="220"/>
      <c r="K55" s="222"/>
      <c r="L55" s="222"/>
      <c r="M55" s="222"/>
      <c r="N55" s="221"/>
      <c r="O55" s="555"/>
      <c r="P55" s="220"/>
      <c r="R55" s="641">
        <f t="shared" si="7"/>
        <v>0</v>
      </c>
      <c r="S55" s="259"/>
      <c r="T55" s="578">
        <f t="shared" si="8"/>
        <v>0</v>
      </c>
      <c r="U55" s="105"/>
      <c r="V55" s="105"/>
      <c r="W55" s="105"/>
      <c r="X55" s="105"/>
      <c r="Y55" s="105"/>
      <c r="Z55" s="105"/>
      <c r="AA55" s="105"/>
      <c r="AB55" s="105"/>
    </row>
    <row r="56" spans="1:28" ht="10.15" customHeight="1" collapsed="1">
      <c r="A56" s="259"/>
      <c r="B56" s="349"/>
      <c r="C56" s="885"/>
      <c r="D56" s="885"/>
      <c r="E56" s="885"/>
      <c r="F56" s="617"/>
      <c r="G56" s="881"/>
      <c r="H56" s="881"/>
      <c r="I56" s="881"/>
      <c r="J56" s="551"/>
      <c r="K56" s="551"/>
      <c r="L56" s="551"/>
      <c r="M56" s="551"/>
      <c r="N56" s="551"/>
      <c r="O56" s="580"/>
      <c r="P56" s="546"/>
      <c r="Q56" s="581"/>
      <c r="R56" s="554"/>
      <c r="S56" s="554"/>
      <c r="T56" s="554"/>
    </row>
    <row r="57" spans="1:28" s="105" customFormat="1" ht="13.5" customHeight="1">
      <c r="E57" s="351"/>
      <c r="F57" s="351"/>
      <c r="G57" s="351"/>
      <c r="H57" s="351"/>
      <c r="I57" s="351"/>
      <c r="K57" s="117"/>
      <c r="L57" s="117"/>
      <c r="M57" s="117"/>
      <c r="N57" s="117"/>
      <c r="O57" s="117"/>
      <c r="P57" s="117"/>
      <c r="Q57" s="117"/>
      <c r="R57" s="117"/>
      <c r="S57" s="117"/>
      <c r="U57" s="117"/>
      <c r="V57" s="352"/>
    </row>
    <row r="58" spans="1:28" s="105" customFormat="1" ht="13.5" customHeight="1">
      <c r="E58" s="351"/>
      <c r="F58" s="351"/>
      <c r="K58" s="117"/>
      <c r="L58" s="117"/>
      <c r="M58" s="117"/>
      <c r="N58" s="117"/>
      <c r="O58" s="117"/>
      <c r="P58" s="117"/>
      <c r="Q58" s="117"/>
      <c r="R58" s="117"/>
      <c r="S58" s="117"/>
      <c r="U58" s="117"/>
      <c r="V58" s="352"/>
    </row>
    <row r="59" spans="1:28" s="105" customFormat="1" ht="15" customHeight="1">
      <c r="E59" s="351"/>
      <c r="F59" s="351"/>
      <c r="K59" s="117"/>
      <c r="L59" s="117"/>
      <c r="M59" s="117"/>
      <c r="N59" s="117"/>
      <c r="O59" s="117"/>
      <c r="P59" s="117"/>
      <c r="Q59" s="117"/>
      <c r="R59" s="117"/>
      <c r="S59" s="117"/>
      <c r="U59" s="117"/>
      <c r="V59" s="352"/>
    </row>
    <row r="60" spans="1:28" s="105" customFormat="1" ht="15" customHeight="1">
      <c r="C60" s="353"/>
      <c r="D60" s="353"/>
      <c r="E60" s="351"/>
      <c r="F60" s="351"/>
      <c r="K60" s="117"/>
      <c r="L60" s="117"/>
      <c r="M60" s="117"/>
      <c r="N60" s="117"/>
      <c r="O60" s="117"/>
      <c r="P60" s="117"/>
      <c r="Q60" s="117"/>
      <c r="R60" s="117"/>
      <c r="S60" s="117"/>
      <c r="U60" s="117"/>
      <c r="V60" s="352"/>
    </row>
    <row r="61" spans="1:28" s="105" customFormat="1" ht="15" customHeight="1">
      <c r="C61" s="353"/>
      <c r="D61" s="353"/>
      <c r="E61" s="351"/>
      <c r="F61" s="351"/>
      <c r="K61" s="354"/>
      <c r="L61" s="354"/>
      <c r="M61" s="354"/>
      <c r="N61" s="354"/>
      <c r="O61" s="354"/>
      <c r="P61" s="355"/>
      <c r="Q61" s="355"/>
      <c r="R61" s="355"/>
      <c r="S61" s="355"/>
      <c r="U61" s="355"/>
    </row>
    <row r="62" spans="1:28" s="105" customFormat="1" ht="15" customHeight="1">
      <c r="C62" s="353"/>
      <c r="D62" s="353"/>
      <c r="E62" s="351"/>
      <c r="F62" s="351"/>
      <c r="K62" s="117"/>
      <c r="L62" s="117"/>
      <c r="M62" s="117"/>
      <c r="N62" s="117"/>
      <c r="O62" s="117"/>
      <c r="P62" s="117"/>
      <c r="Q62" s="117"/>
      <c r="R62" s="117"/>
      <c r="S62" s="117"/>
      <c r="U62" s="117"/>
      <c r="V62" s="352"/>
      <c r="W62" s="352"/>
    </row>
    <row r="63" spans="1:28" s="105" customFormat="1" ht="15" customHeight="1">
      <c r="C63" s="353"/>
      <c r="D63" s="353"/>
      <c r="E63" s="351"/>
      <c r="F63" s="351"/>
      <c r="K63" s="356"/>
      <c r="L63" s="356"/>
      <c r="M63" s="356"/>
      <c r="N63" s="356"/>
      <c r="O63" s="356"/>
      <c r="P63" s="356"/>
      <c r="Q63" s="356"/>
      <c r="R63" s="356"/>
      <c r="S63" s="356"/>
      <c r="U63" s="356"/>
      <c r="V63" s="356"/>
      <c r="W63" s="356"/>
      <c r="X63" s="117"/>
    </row>
    <row r="64" spans="1:28" s="105" customFormat="1" ht="15" customHeight="1">
      <c r="C64" s="353"/>
      <c r="D64" s="353"/>
      <c r="E64" s="351"/>
      <c r="F64" s="351"/>
      <c r="K64" s="117"/>
      <c r="L64" s="117"/>
      <c r="M64" s="117"/>
      <c r="N64" s="117"/>
      <c r="O64" s="117"/>
      <c r="P64" s="117"/>
      <c r="Q64" s="117"/>
      <c r="R64" s="117"/>
      <c r="S64" s="117"/>
      <c r="U64" s="117"/>
      <c r="V64" s="357"/>
      <c r="W64" s="357"/>
      <c r="X64" s="108"/>
    </row>
    <row r="65" spans="3:29" s="105" customFormat="1" ht="15" customHeight="1">
      <c r="E65" s="358"/>
      <c r="F65" s="358"/>
      <c r="K65" s="356"/>
      <c r="L65" s="356"/>
      <c r="M65" s="356"/>
      <c r="N65" s="356"/>
      <c r="O65" s="356"/>
      <c r="P65" s="356"/>
      <c r="Q65" s="356"/>
      <c r="R65" s="356"/>
      <c r="S65" s="356"/>
      <c r="U65" s="356"/>
      <c r="V65" s="356"/>
      <c r="W65" s="356"/>
      <c r="X65" s="117"/>
      <c r="Y65" s="117"/>
      <c r="Z65" s="117"/>
      <c r="AA65" s="117"/>
      <c r="AB65" s="117"/>
      <c r="AC65" s="117"/>
    </row>
    <row r="66" spans="3:29" s="105" customFormat="1" ht="15" customHeight="1">
      <c r="C66" s="353"/>
      <c r="D66" s="353"/>
      <c r="E66" s="351"/>
      <c r="F66" s="351"/>
      <c r="K66" s="356"/>
      <c r="L66" s="356"/>
      <c r="M66" s="356"/>
      <c r="N66" s="356"/>
      <c r="O66" s="356"/>
      <c r="P66" s="356"/>
      <c r="Q66" s="356"/>
      <c r="R66" s="356"/>
      <c r="S66" s="356"/>
      <c r="U66" s="356"/>
      <c r="V66" s="356"/>
      <c r="W66" s="356"/>
      <c r="X66" s="117"/>
      <c r="Y66" s="117"/>
      <c r="Z66" s="117"/>
    </row>
    <row r="67" spans="3:29" s="105" customFormat="1" ht="15" customHeight="1">
      <c r="C67" s="353"/>
      <c r="D67" s="353"/>
      <c r="E67" s="351"/>
      <c r="F67" s="351"/>
      <c r="K67" s="359"/>
      <c r="L67" s="359"/>
      <c r="M67" s="359"/>
      <c r="N67" s="359"/>
      <c r="O67" s="359"/>
      <c r="P67" s="359"/>
      <c r="Q67" s="359"/>
      <c r="R67" s="359"/>
      <c r="S67" s="359"/>
      <c r="U67" s="359"/>
      <c r="V67" s="356"/>
      <c r="W67" s="356"/>
      <c r="X67" s="117"/>
      <c r="Y67" s="117"/>
      <c r="Z67" s="117"/>
      <c r="AA67" s="117"/>
      <c r="AB67" s="117"/>
      <c r="AC67" s="117"/>
    </row>
    <row r="68" spans="3:29" s="105" customFormat="1" ht="15" customHeight="1">
      <c r="C68" s="353"/>
      <c r="D68" s="353"/>
      <c r="E68" s="351"/>
      <c r="F68" s="351"/>
      <c r="K68" s="359"/>
      <c r="L68" s="359"/>
      <c r="M68" s="359"/>
      <c r="N68" s="359"/>
      <c r="O68" s="359"/>
      <c r="P68" s="359"/>
      <c r="Q68" s="359"/>
      <c r="R68" s="359"/>
      <c r="S68" s="359"/>
      <c r="U68" s="359"/>
      <c r="V68" s="356"/>
      <c r="W68" s="356"/>
      <c r="X68" s="356"/>
      <c r="Y68" s="356"/>
      <c r="Z68" s="356"/>
      <c r="AA68" s="117"/>
      <c r="AB68" s="117"/>
      <c r="AC68" s="117"/>
    </row>
    <row r="69" spans="3:29" s="105" customFormat="1" ht="15" customHeight="1">
      <c r="C69" s="353"/>
      <c r="D69" s="353"/>
      <c r="E69" s="351"/>
      <c r="F69" s="351"/>
      <c r="K69" s="359"/>
      <c r="L69" s="359"/>
      <c r="M69" s="359"/>
      <c r="N69" s="359"/>
      <c r="O69" s="359"/>
      <c r="P69" s="359"/>
      <c r="Q69" s="359"/>
      <c r="R69" s="359"/>
      <c r="S69" s="359"/>
      <c r="U69" s="359"/>
      <c r="V69" s="356"/>
      <c r="W69" s="356"/>
      <c r="X69" s="356"/>
      <c r="Y69" s="356"/>
      <c r="Z69" s="356"/>
      <c r="AA69" s="117"/>
      <c r="AB69" s="117"/>
      <c r="AC69" s="117"/>
    </row>
    <row r="70" spans="3:29" s="105" customFormat="1" ht="15" customHeight="1">
      <c r="C70" s="353"/>
      <c r="D70" s="353"/>
      <c r="E70" s="351"/>
      <c r="F70" s="351"/>
      <c r="J70" s="360"/>
      <c r="K70" s="359"/>
      <c r="L70" s="359"/>
      <c r="M70" s="359"/>
      <c r="N70" s="359"/>
      <c r="O70" s="359"/>
      <c r="P70" s="359"/>
      <c r="Q70" s="359"/>
      <c r="R70" s="359"/>
      <c r="S70" s="359"/>
      <c r="T70" s="360"/>
      <c r="U70" s="359"/>
    </row>
    <row r="71" spans="3:29" s="105" customFormat="1" ht="15" customHeight="1">
      <c r="C71" s="353"/>
      <c r="D71" s="353"/>
      <c r="E71" s="351"/>
      <c r="F71" s="351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</row>
    <row r="72" spans="3:29" s="105" customFormat="1" ht="12">
      <c r="C72" s="353"/>
      <c r="D72" s="353"/>
      <c r="E72" s="351"/>
      <c r="F72" s="351"/>
    </row>
    <row r="73" spans="3:29" s="105" customFormat="1"/>
    <row r="74" spans="3:29" s="105" customFormat="1"/>
    <row r="75" spans="3:29" s="105" customFormat="1"/>
    <row r="76" spans="3:29" s="105" customFormat="1"/>
    <row r="77" spans="3:29" s="105" customFormat="1"/>
    <row r="78" spans="3:29" s="105" customFormat="1"/>
    <row r="79" spans="3:29" s="105" customFormat="1"/>
    <row r="80" spans="3:29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  <row r="170" s="105" customFormat="1"/>
    <row r="171" s="105" customFormat="1"/>
    <row r="172" s="105" customFormat="1"/>
    <row r="173" s="105" customFormat="1"/>
    <row r="174" s="105" customFormat="1"/>
    <row r="175" s="105" customFormat="1"/>
    <row r="176" s="105" customFormat="1"/>
    <row r="177" s="105" customFormat="1"/>
    <row r="178" s="105" customFormat="1"/>
    <row r="179" s="105" customFormat="1"/>
    <row r="180" s="105" customFormat="1"/>
    <row r="181" s="105" customFormat="1"/>
    <row r="182" s="105" customFormat="1"/>
    <row r="183" s="105" customFormat="1"/>
    <row r="184" s="105" customFormat="1"/>
    <row r="185" s="105" customFormat="1"/>
    <row r="186" s="105" customFormat="1"/>
    <row r="187" s="105" customFormat="1"/>
    <row r="188" s="105" customFormat="1"/>
    <row r="189" s="105" customFormat="1"/>
    <row r="190" s="105" customFormat="1"/>
    <row r="191" s="105" customFormat="1"/>
    <row r="192" s="105" customFormat="1"/>
    <row r="193" s="105" customFormat="1"/>
    <row r="194" s="105" customFormat="1"/>
    <row r="195" s="105" customFormat="1"/>
    <row r="196" s="105" customFormat="1"/>
    <row r="197" s="105" customFormat="1"/>
    <row r="198" s="105" customFormat="1"/>
    <row r="199" s="105" customFormat="1"/>
    <row r="200" s="105" customFormat="1"/>
    <row r="201" s="105" customFormat="1"/>
  </sheetData>
  <sheetProtection algorithmName="SHA-512" hashValue="STznIPMScM3Uc76d8hhVJldLFQrhfkw3F7r8js9uHZPFndogS2YgKkm8xkl62G2yYf/HYGEiRltCiXrhKJXGSw==" saltValue="vYIW0Hh6m5sl+vGAmqfXSw==" spinCount="100000" sheet="1" formatCells="0" formatColumns="0" formatRows="0"/>
  <mergeCells count="85">
    <mergeCell ref="E3:G3"/>
    <mergeCell ref="G35:I35"/>
    <mergeCell ref="G33:H33"/>
    <mergeCell ref="G30:I30"/>
    <mergeCell ref="G17:I17"/>
    <mergeCell ref="G18:I18"/>
    <mergeCell ref="C9:E9"/>
    <mergeCell ref="G34:I34"/>
    <mergeCell ref="G23:I23"/>
    <mergeCell ref="G24:I24"/>
    <mergeCell ref="G22:I22"/>
    <mergeCell ref="C13:F13"/>
    <mergeCell ref="C14:F14"/>
    <mergeCell ref="C15:F15"/>
    <mergeCell ref="C16:F16"/>
    <mergeCell ref="C17:F17"/>
    <mergeCell ref="G43:I43"/>
    <mergeCell ref="G31:I31"/>
    <mergeCell ref="C31:F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G45:H45"/>
    <mergeCell ref="G50:I50"/>
    <mergeCell ref="G46:I46"/>
    <mergeCell ref="G47:I47"/>
    <mergeCell ref="G49:I49"/>
    <mergeCell ref="C56:E56"/>
    <mergeCell ref="C51:F51"/>
    <mergeCell ref="C52:F52"/>
    <mergeCell ref="C53:F53"/>
    <mergeCell ref="C54:F54"/>
    <mergeCell ref="C55:F55"/>
    <mergeCell ref="G56:I56"/>
    <mergeCell ref="G51:I51"/>
    <mergeCell ref="G52:I52"/>
    <mergeCell ref="G53:I53"/>
    <mergeCell ref="G54:I54"/>
    <mergeCell ref="G55:I55"/>
    <mergeCell ref="B2:G2"/>
    <mergeCell ref="G29:I29"/>
    <mergeCell ref="G9:H9"/>
    <mergeCell ref="G10:I10"/>
    <mergeCell ref="G11:I11"/>
    <mergeCell ref="G12:I12"/>
    <mergeCell ref="G13:I13"/>
    <mergeCell ref="G14:I14"/>
    <mergeCell ref="G15:I15"/>
    <mergeCell ref="G16:I16"/>
    <mergeCell ref="B3:C3"/>
    <mergeCell ref="B5:C5"/>
    <mergeCell ref="G19:I19"/>
    <mergeCell ref="G21:H21"/>
    <mergeCell ref="B4:E4"/>
    <mergeCell ref="C7:F7"/>
    <mergeCell ref="C10:F10"/>
    <mergeCell ref="C11:F11"/>
    <mergeCell ref="C12:F12"/>
    <mergeCell ref="E5:G5"/>
    <mergeCell ref="C30:F30"/>
    <mergeCell ref="C25:F25"/>
    <mergeCell ref="C26:F26"/>
    <mergeCell ref="C27:F27"/>
    <mergeCell ref="C28:F28"/>
    <mergeCell ref="C29:F29"/>
    <mergeCell ref="C19:F19"/>
    <mergeCell ref="C21:F21"/>
    <mergeCell ref="C22:F22"/>
    <mergeCell ref="C23:F23"/>
    <mergeCell ref="C24:F24"/>
    <mergeCell ref="C18:F18"/>
    <mergeCell ref="C50:F50"/>
    <mergeCell ref="C45:F45"/>
    <mergeCell ref="C46:F46"/>
    <mergeCell ref="C47:F47"/>
    <mergeCell ref="C48:F48"/>
    <mergeCell ref="C49:F49"/>
  </mergeCells>
  <pageMargins left="0.46" right="0.43307086614173229" top="0.48" bottom="0.38" header="0.27" footer="0.31496062992125984"/>
  <pageSetup paperSize="9" orientation="landscape" r:id="rId1"/>
  <headerFooter>
    <oddFooter xml:space="preserve">&amp;R&amp;P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0" topLeftCell="C224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C209" sqref="C209:F209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/>
    <col min="52" max="52" width="16.7109375" style="259" customWidth="1" outlineLevel="1"/>
    <col min="53" max="53" width="1.7109375" style="259" customWidth="1" outlineLevel="1"/>
    <col min="54" max="54" width="14.7109375" style="259" customWidth="1" outlineLevel="1"/>
    <col min="55" max="55" width="1.7109375" style="259" customWidth="1" outlineLevel="1"/>
    <col min="56" max="56" width="14.7109375" style="259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99</v>
      </c>
      <c r="C2" s="936" t="str">
        <f>Übersicht!C12</f>
        <v>Automatic Production Line</v>
      </c>
      <c r="D2" s="937"/>
      <c r="E2" s="937"/>
      <c r="F2" s="937"/>
      <c r="G2" s="699" t="s">
        <v>213</v>
      </c>
      <c r="H2" s="484">
        <f>Übersicht!F12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425"/>
      <c r="S2" s="301"/>
      <c r="T2" s="286"/>
      <c r="U2" s="683">
        <f>U8*$H2</f>
        <v>2073076.210526316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111128.36842105264</v>
      </c>
      <c r="AW2" s="686" t="s">
        <v>231</v>
      </c>
      <c r="AX2" s="682">
        <f>AX8*$H2</f>
        <v>2184204.5789473685</v>
      </c>
      <c r="AY2" s="302"/>
      <c r="AZ2" s="489">
        <f>AZ8*$H2</f>
        <v>2073076.210526316</v>
      </c>
      <c r="BA2" s="686" t="s">
        <v>230</v>
      </c>
      <c r="BB2" s="489">
        <f>BB8*$H2</f>
        <v>111128.36842105264</v>
      </c>
      <c r="BC2" s="686" t="s">
        <v>231</v>
      </c>
      <c r="BD2" s="489">
        <f>BD8*$H2</f>
        <v>2184204.5789473685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379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379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thickBot="1">
      <c r="B5" s="873" t="str">
        <f>Angebotsnummer</f>
        <v>A07616000A</v>
      </c>
      <c r="C5" s="873"/>
      <c r="D5" s="696">
        <f>Datum</f>
        <v>45761</v>
      </c>
      <c r="E5" s="446" t="str">
        <f>Bearbeiter</f>
        <v>Schötz/Radlbeck</v>
      </c>
      <c r="F5" s="304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" si="0">I8*I7</f>
        <v>0</v>
      </c>
      <c r="J6" s="316">
        <f t="shared" ref="J6:O6" si="1">J8*J7</f>
        <v>260063.15789473685</v>
      </c>
      <c r="K6" s="317">
        <f t="shared" si="1"/>
        <v>74142.31578947368</v>
      </c>
      <c r="L6" s="318">
        <f t="shared" si="1"/>
        <v>122430</v>
      </c>
      <c r="M6" s="318">
        <f t="shared" si="1"/>
        <v>196593.15789473685</v>
      </c>
      <c r="N6" s="319">
        <f t="shared" si="1"/>
        <v>96276.631578947374</v>
      </c>
      <c r="O6" s="320">
        <f t="shared" si="1"/>
        <v>195306.73684210525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256936.84210526317</v>
      </c>
      <c r="S6" s="321">
        <f>SUM(S12,S29,S46,S63,S80,S97,S114,S131,S148,S165,S182,S199,S216,S233,S250,S267,S284,S301,S318,S335,S352,S369,S386,S403,S420,S437,S454,S471,S488,S505)</f>
        <v>871327.36842105293</v>
      </c>
      <c r="U6" s="259"/>
      <c r="W6" s="320">
        <f t="shared" ref="W6:AB6" si="2">W8*W7</f>
        <v>5094.7368421052633</v>
      </c>
      <c r="X6" s="316">
        <f t="shared" si="2"/>
        <v>0</v>
      </c>
      <c r="Y6" s="318">
        <f t="shared" si="2"/>
        <v>0</v>
      </c>
      <c r="Z6" s="318">
        <f t="shared" si="2"/>
        <v>20668.42105263158</v>
      </c>
      <c r="AA6" s="319">
        <f t="shared" si="2"/>
        <v>13292.631578947368</v>
      </c>
      <c r="AB6" s="320">
        <f t="shared" si="2"/>
        <v>20888.42105263158</v>
      </c>
      <c r="AC6" s="259"/>
      <c r="AD6" s="320">
        <f t="shared" ref="AD6:AM6" si="3">AD8*AD7</f>
        <v>2037.8947368421054</v>
      </c>
      <c r="AE6" s="316">
        <f t="shared" si="3"/>
        <v>0</v>
      </c>
      <c r="AF6" s="318">
        <f t="shared" si="3"/>
        <v>0</v>
      </c>
      <c r="AG6" s="318">
        <f t="shared" si="3"/>
        <v>2917.8947368421054</v>
      </c>
      <c r="AH6" s="319">
        <f t="shared" si="3"/>
        <v>3038.3157894736842</v>
      </c>
      <c r="AI6" s="320">
        <f t="shared" si="3"/>
        <v>4557.4736842105267</v>
      </c>
      <c r="AJ6" s="259"/>
      <c r="AK6" s="322">
        <f t="shared" si="3"/>
        <v>4877.0526315789475</v>
      </c>
      <c r="AL6" s="322">
        <f t="shared" si="3"/>
        <v>8105.2631578947376</v>
      </c>
      <c r="AM6" s="323">
        <f t="shared" si="3"/>
        <v>0</v>
      </c>
      <c r="AN6" s="321">
        <f>SUM(AN12,AN29,AN46,AN63,AN80,AN97,AN114,AN131,AN148,AN165,AN182,AN199,AN216,AN233,AN250,AN267,AN284,AN301,AN318,AN335,AN352,AN369,AN386,AN403,AN420,AN437,AN454,AN471,AN488,AN505)</f>
        <v>4052.6315789473688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3473.6842105263163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18123.947368421053</v>
      </c>
      <c r="AU6" s="259"/>
      <c r="BE6" s="105"/>
      <c r="BF6" s="105"/>
      <c r="BG6" s="105"/>
      <c r="BH6" s="105"/>
      <c r="BI6" s="105"/>
      <c r="BJ6" s="105"/>
    </row>
    <row r="7" spans="1:62" ht="19.5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" si="4">SUM(I12,I29,I46,I63,I80,I97,I114,I131,I148,I165,I182,I199,I216,I233,I250,I267,I284,I301,I318,I335,I352,I369,I386,I403,I420,I437,I454,I471,I488,I505)</f>
        <v>0</v>
      </c>
      <c r="J8" s="335">
        <f t="shared" ref="J8:O8" si="5">SUM(J12,J29,J46,J63,J80,J97,J114,J131,J148,J165,J182,J199,J216,J233,J250,J267,J284,J301,J318,J335,J352,J369,J386,J403,J420,J437,J454,J471,J488,J505)</f>
        <v>2246</v>
      </c>
      <c r="K8" s="510">
        <f t="shared" si="5"/>
        <v>696</v>
      </c>
      <c r="L8" s="511">
        <f t="shared" si="5"/>
        <v>1007</v>
      </c>
      <c r="M8" s="511">
        <f t="shared" si="5"/>
        <v>1617</v>
      </c>
      <c r="N8" s="651">
        <f t="shared" si="5"/>
        <v>1014</v>
      </c>
      <c r="O8" s="650">
        <f t="shared" si="5"/>
        <v>2057</v>
      </c>
      <c r="P8" s="517" t="s">
        <v>6</v>
      </c>
      <c r="Q8" s="516">
        <f>SicherheitAngebot</f>
        <v>5.2631578947368363E-2</v>
      </c>
      <c r="R8" s="652">
        <f>R6/R7</f>
        <v>2610.5882352941176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2073076.210526316</v>
      </c>
      <c r="V8" s="687" t="s">
        <v>230</v>
      </c>
      <c r="W8" s="650">
        <f t="shared" ref="W8:AB8" si="6">SUM(W12,W29,W46,W63,W80,W97,W114,W131,W148,W165,W182,W199,W216,W233,W250,W267,W284,W301,W318,W335,W352,W369,W386,W403,W420,W437,W454,W471,W488,W505)</f>
        <v>40</v>
      </c>
      <c r="X8" s="335">
        <f t="shared" si="6"/>
        <v>0</v>
      </c>
      <c r="Y8" s="651">
        <f t="shared" si="6"/>
        <v>0</v>
      </c>
      <c r="Z8" s="511">
        <f t="shared" si="6"/>
        <v>170</v>
      </c>
      <c r="AA8" s="651">
        <f t="shared" si="6"/>
        <v>140</v>
      </c>
      <c r="AB8" s="650">
        <f t="shared" si="6"/>
        <v>220</v>
      </c>
      <c r="AC8" s="259"/>
      <c r="AD8" s="650">
        <f t="shared" ref="AD8:AM8" si="7">SUM(AD12,AD29,AD46,AD63,AD80,AD97,AD114,AD131,AD148,AD165,AD182,AD199,AD216,AD233,AD250,AD267,AD284,AD301,AD318,AD335,AD352,AD369,AD386,AD403,AD420,AD437,AD454,AD471,AD488,AD505)</f>
        <v>16</v>
      </c>
      <c r="AE8" s="335">
        <f t="shared" si="7"/>
        <v>0</v>
      </c>
      <c r="AF8" s="651">
        <f t="shared" si="7"/>
        <v>0</v>
      </c>
      <c r="AG8" s="511">
        <f t="shared" si="7"/>
        <v>24</v>
      </c>
      <c r="AH8" s="651">
        <f t="shared" si="7"/>
        <v>32</v>
      </c>
      <c r="AI8" s="650">
        <f t="shared" si="7"/>
        <v>48</v>
      </c>
      <c r="AJ8" s="259"/>
      <c r="AK8" s="654">
        <f t="shared" si="7"/>
        <v>81</v>
      </c>
      <c r="AL8" s="654">
        <f t="shared" si="7"/>
        <v>70</v>
      </c>
      <c r="AM8" s="655">
        <f t="shared" si="7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111128.36842105264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2184204.5789473685</v>
      </c>
      <c r="AZ8" s="489">
        <f>SUM(AZ12,AZ29,AZ46,AZ63,AZ80,AZ97,AZ114,AZ131,AZ148,AZ165,AZ182,AZ199,AZ216,AZ233,AZ250,AZ267,AZ284,AZ301,AZ318,AZ335,AZ352,AZ369,AZ386,AZ403,AZ420,AZ437,AZ454,AZ471,AZ488,AZ505)</f>
        <v>2073076.210526316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111128.36842105264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2184204.5789473685</v>
      </c>
      <c r="BE8" s="105"/>
      <c r="BF8" s="105"/>
      <c r="BG8" s="105"/>
      <c r="BH8" s="105"/>
      <c r="BI8" s="105"/>
      <c r="BJ8" s="105"/>
    </row>
    <row r="9" spans="1:62" ht="4.9000000000000004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722">
        <v>1</v>
      </c>
      <c r="C12" s="899" t="s">
        <v>383</v>
      </c>
      <c r="D12" s="900"/>
      <c r="E12" s="900"/>
      <c r="F12" s="901"/>
      <c r="G12" s="380"/>
      <c r="H12" s="206">
        <v>1</v>
      </c>
      <c r="I12" s="642">
        <f t="shared" ref="I12" si="8">$H12*SUM(I13:I27)</f>
        <v>0</v>
      </c>
      <c r="J12" s="643">
        <f t="shared" ref="J12:Q12" si="9">$H12*SUM(J13:J27)</f>
        <v>286</v>
      </c>
      <c r="K12" s="644">
        <f t="shared" si="9"/>
        <v>76</v>
      </c>
      <c r="L12" s="645">
        <f t="shared" si="9"/>
        <v>108</v>
      </c>
      <c r="M12" s="645">
        <f t="shared" si="9"/>
        <v>130</v>
      </c>
      <c r="N12" s="644">
        <f t="shared" si="9"/>
        <v>67</v>
      </c>
      <c r="O12" s="642">
        <f t="shared" si="9"/>
        <v>160</v>
      </c>
      <c r="P12" s="209">
        <f t="shared" si="9"/>
        <v>11900</v>
      </c>
      <c r="Q12" s="210">
        <f t="shared" si="9"/>
        <v>53000</v>
      </c>
      <c r="R12" s="136">
        <f t="shared" ref="R12:R27" si="10">P12*(1+Gewinn)*(1+SicherheitAngebot)</f>
        <v>13778.947368421053</v>
      </c>
      <c r="S12" s="137">
        <f t="shared" ref="S12:S27" si="11">Q12*(1+MGKZ)*(1+Gewinn)*(1+SicherheitAngebot)</f>
        <v>67505.263157894748</v>
      </c>
      <c r="U12" s="10">
        <f>I12*$I$7+J12*$J$7+K12*$K$7+L12*$L$7+M12*$M$7+N12*$N$7+O12*$O$7+R12+S12</f>
        <v>172984.84210526315</v>
      </c>
      <c r="W12" s="646">
        <f t="shared" ref="W12:AB12" si="12">$H12*SUM(W13:W27)</f>
        <v>0</v>
      </c>
      <c r="X12" s="647">
        <f t="shared" si="12"/>
        <v>0</v>
      </c>
      <c r="Y12" s="648">
        <f t="shared" si="12"/>
        <v>0</v>
      </c>
      <c r="Z12" s="649">
        <f t="shared" si="12"/>
        <v>0</v>
      </c>
      <c r="AA12" s="648">
        <f t="shared" si="12"/>
        <v>0</v>
      </c>
      <c r="AB12" s="646">
        <f t="shared" si="12"/>
        <v>0</v>
      </c>
      <c r="AC12" s="258"/>
      <c r="AD12" s="646">
        <f t="shared" ref="AD12:AM12" si="13">$H12*SUM(AD13:AD27)</f>
        <v>0</v>
      </c>
      <c r="AE12" s="647">
        <f t="shared" si="13"/>
        <v>0</v>
      </c>
      <c r="AF12" s="648">
        <f t="shared" si="13"/>
        <v>0</v>
      </c>
      <c r="AG12" s="649">
        <f t="shared" si="13"/>
        <v>0</v>
      </c>
      <c r="AH12" s="648">
        <f t="shared" si="13"/>
        <v>0</v>
      </c>
      <c r="AI12" s="646">
        <f t="shared" si="13"/>
        <v>0</v>
      </c>
      <c r="AJ12" s="258"/>
      <c r="AK12" s="653">
        <f t="shared" si="13"/>
        <v>0</v>
      </c>
      <c r="AL12" s="653">
        <f t="shared" si="13"/>
        <v>0</v>
      </c>
      <c r="AM12" s="653">
        <f t="shared" si="13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29" si="14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172984.84210526315</v>
      </c>
      <c r="AZ12" s="490">
        <f>IF(H12&gt;0,U12/(1+SicherheitAngebot)*(1+Sicherheit),0)</f>
        <v>172984.84210526315</v>
      </c>
      <c r="BB12" s="490">
        <f>IF(H12&gt;0,AV12/(1+SicherheitAngebot)*(1+Sicherheit),0)</f>
        <v>0</v>
      </c>
      <c r="BD12" s="490">
        <f>AZ12+BB12</f>
        <v>172984.84210526315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908" t="s">
        <v>256</v>
      </c>
      <c r="D13" s="909"/>
      <c r="E13" s="909"/>
      <c r="F13" s="898"/>
      <c r="G13" s="897" t="s">
        <v>332</v>
      </c>
      <c r="H13" s="917"/>
      <c r="I13" s="751"/>
      <c r="J13" s="751">
        <v>25</v>
      </c>
      <c r="K13" s="751">
        <v>15</v>
      </c>
      <c r="L13" s="751">
        <v>15</v>
      </c>
      <c r="M13" s="751">
        <v>20</v>
      </c>
      <c r="N13" s="751">
        <v>10</v>
      </c>
      <c r="O13" s="751">
        <v>20</v>
      </c>
      <c r="P13" s="752">
        <v>200</v>
      </c>
      <c r="Q13" s="752">
        <v>35000</v>
      </c>
      <c r="R13" s="156">
        <f t="shared" si="10"/>
        <v>231.57894736842107</v>
      </c>
      <c r="S13" s="156">
        <f t="shared" si="11"/>
        <v>44578.947368421053</v>
      </c>
      <c r="U13" s="157">
        <f>I13*$I$7+J13*$J$7+K13*$K$7+L13*$L$7+M13*$M$7+N13*$N$7+O13*$O$7+R13+S13</f>
        <v>56406.84210526316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4"/>
        <v>0</v>
      </c>
      <c r="AU13" s="259"/>
      <c r="AV13" s="265">
        <f t="shared" ref="AV13:AV27" si="15">AK13*$AK$7+AL13*$AL$7+AM13*$AM$7+SUM(AN13:AR13)*(1+Gewinn)*(1+SicherheitAngebot)+AT13/Zuschläge_IBN+AT13</f>
        <v>0</v>
      </c>
      <c r="AX13" s="265">
        <f>U13+AV13</f>
        <v>56406.84210526316</v>
      </c>
      <c r="AZ13" s="492">
        <f t="shared" ref="AZ13:AZ27" si="16">U13/(1+SicherheitAngebot)*(1+Sicherheit)</f>
        <v>56406.84210526316</v>
      </c>
      <c r="BB13" s="492">
        <f t="shared" ref="BB13:BB27" si="17">AV13/(1+SicherheitAngebot)*(1+Sicherheit)</f>
        <v>0</v>
      </c>
      <c r="BD13" s="265">
        <f>AZ13+BB13</f>
        <v>56406.84210526316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908" t="s">
        <v>384</v>
      </c>
      <c r="D14" s="909"/>
      <c r="E14" s="909"/>
      <c r="F14" s="898"/>
      <c r="G14" s="897"/>
      <c r="H14" s="898"/>
      <c r="I14" s="751"/>
      <c r="J14" s="751">
        <v>100</v>
      </c>
      <c r="K14" s="751">
        <v>30</v>
      </c>
      <c r="L14" s="751">
        <v>30</v>
      </c>
      <c r="M14" s="751">
        <v>40</v>
      </c>
      <c r="N14" s="751">
        <v>20</v>
      </c>
      <c r="O14" s="751">
        <v>50</v>
      </c>
      <c r="P14" s="752">
        <v>2500</v>
      </c>
      <c r="Q14" s="752">
        <v>5000</v>
      </c>
      <c r="R14" s="156">
        <f t="shared" si="10"/>
        <v>2894.7368421052629</v>
      </c>
      <c r="S14" s="156">
        <f t="shared" si="11"/>
        <v>6368.4210526315792</v>
      </c>
      <c r="U14" s="157">
        <f t="shared" ref="U14:U27" si="18">I14*$I$7+J14*$J$7+K14*$K$7+L14*$L$7+M14*$M$7+N14*$N$7+O14*$O$7+R14+S14</f>
        <v>39194.73684210526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4"/>
        <v>0</v>
      </c>
      <c r="AU14" s="259"/>
      <c r="AV14" s="265">
        <f t="shared" si="15"/>
        <v>0</v>
      </c>
      <c r="AX14" s="265">
        <f t="shared" ref="AX14:AX27" si="19">U14+AV14</f>
        <v>39194.73684210526</v>
      </c>
      <c r="AZ14" s="492">
        <f t="shared" si="16"/>
        <v>39194.73684210526</v>
      </c>
      <c r="BB14" s="492">
        <f t="shared" si="17"/>
        <v>0</v>
      </c>
      <c r="BD14" s="265">
        <f t="shared" ref="BD14:BD27" si="20">AZ14+BB14</f>
        <v>39194.73684210526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908" t="s">
        <v>257</v>
      </c>
      <c r="D15" s="909"/>
      <c r="E15" s="909"/>
      <c r="F15" s="898"/>
      <c r="G15" s="897" t="s">
        <v>292</v>
      </c>
      <c r="H15" s="898"/>
      <c r="I15" s="751"/>
      <c r="J15" s="751">
        <v>50</v>
      </c>
      <c r="K15" s="751">
        <v>5</v>
      </c>
      <c r="L15" s="751">
        <v>10</v>
      </c>
      <c r="M15" s="751">
        <v>10</v>
      </c>
      <c r="N15" s="751">
        <v>5</v>
      </c>
      <c r="O15" s="751">
        <v>10</v>
      </c>
      <c r="P15" s="752">
        <v>1000</v>
      </c>
      <c r="Q15" s="752">
        <v>2000</v>
      </c>
      <c r="R15" s="156">
        <f t="shared" si="10"/>
        <v>1157.8947368421052</v>
      </c>
      <c r="S15" s="156">
        <f t="shared" si="11"/>
        <v>2547.3684210526312</v>
      </c>
      <c r="U15" s="157">
        <f t="shared" si="18"/>
        <v>13883.157894736843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4"/>
        <v>0</v>
      </c>
      <c r="AU15" s="259"/>
      <c r="AV15" s="265">
        <f t="shared" si="15"/>
        <v>0</v>
      </c>
      <c r="AX15" s="265">
        <f t="shared" si="19"/>
        <v>13883.157894736843</v>
      </c>
      <c r="AZ15" s="492">
        <f t="shared" si="16"/>
        <v>13883.157894736843</v>
      </c>
      <c r="BB15" s="492">
        <f t="shared" si="17"/>
        <v>0</v>
      </c>
      <c r="BD15" s="265">
        <f t="shared" si="20"/>
        <v>13883.157894736843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908" t="s">
        <v>331</v>
      </c>
      <c r="D16" s="909"/>
      <c r="E16" s="909"/>
      <c r="F16" s="898"/>
      <c r="G16" s="897" t="s">
        <v>385</v>
      </c>
      <c r="H16" s="898"/>
      <c r="I16" s="751"/>
      <c r="J16" s="751">
        <v>60</v>
      </c>
      <c r="K16" s="751">
        <v>20</v>
      </c>
      <c r="L16" s="751">
        <v>50</v>
      </c>
      <c r="M16" s="751">
        <v>50</v>
      </c>
      <c r="N16" s="751">
        <v>15</v>
      </c>
      <c r="O16" s="751">
        <v>40</v>
      </c>
      <c r="P16" s="752">
        <v>2000</v>
      </c>
      <c r="Q16" s="752">
        <v>4000</v>
      </c>
      <c r="R16" s="156">
        <f t="shared" si="10"/>
        <v>2315.7894736842104</v>
      </c>
      <c r="S16" s="156">
        <f t="shared" si="11"/>
        <v>5094.7368421052624</v>
      </c>
      <c r="U16" s="157">
        <f t="shared" si="18"/>
        <v>33868.42105263158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4"/>
        <v>0</v>
      </c>
      <c r="AU16" s="259"/>
      <c r="AV16" s="265">
        <f t="shared" si="15"/>
        <v>0</v>
      </c>
      <c r="AX16" s="265">
        <f t="shared" si="19"/>
        <v>33868.42105263158</v>
      </c>
      <c r="AZ16" s="492">
        <f t="shared" si="16"/>
        <v>33868.42105263158</v>
      </c>
      <c r="BB16" s="492">
        <f t="shared" si="17"/>
        <v>0</v>
      </c>
      <c r="BD16" s="265">
        <f t="shared" si="20"/>
        <v>33868.42105263158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908" t="s">
        <v>259</v>
      </c>
      <c r="D17" s="909"/>
      <c r="E17" s="909"/>
      <c r="F17" s="898"/>
      <c r="G17" s="897"/>
      <c r="H17" s="898"/>
      <c r="I17" s="751"/>
      <c r="J17" s="751">
        <v>40</v>
      </c>
      <c r="K17" s="751">
        <v>0</v>
      </c>
      <c r="L17" s="751">
        <v>0</v>
      </c>
      <c r="M17" s="751">
        <v>0</v>
      </c>
      <c r="N17" s="751">
        <v>10</v>
      </c>
      <c r="O17" s="751">
        <v>25</v>
      </c>
      <c r="P17" s="752">
        <v>6000</v>
      </c>
      <c r="Q17" s="752">
        <v>500</v>
      </c>
      <c r="R17" s="156">
        <f t="shared" si="10"/>
        <v>6947.3684210526326</v>
      </c>
      <c r="S17" s="156">
        <f t="shared" si="11"/>
        <v>636.8421052631578</v>
      </c>
      <c r="U17" s="157">
        <f t="shared" si="18"/>
        <v>15538.947368421055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4"/>
        <v>0</v>
      </c>
      <c r="AU17" s="259"/>
      <c r="AV17" s="265">
        <f t="shared" si="15"/>
        <v>0</v>
      </c>
      <c r="AX17" s="265">
        <f t="shared" si="19"/>
        <v>15538.947368421055</v>
      </c>
      <c r="AZ17" s="492">
        <f t="shared" si="16"/>
        <v>15538.947368421055</v>
      </c>
      <c r="BB17" s="492">
        <f t="shared" si="17"/>
        <v>0</v>
      </c>
      <c r="BD17" s="265">
        <f t="shared" si="20"/>
        <v>15538.947368421055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908" t="s">
        <v>391</v>
      </c>
      <c r="D18" s="909"/>
      <c r="E18" s="909"/>
      <c r="F18" s="898"/>
      <c r="G18" s="897" t="s">
        <v>394</v>
      </c>
      <c r="H18" s="898"/>
      <c r="I18" s="751"/>
      <c r="J18" s="751">
        <v>10</v>
      </c>
      <c r="K18" s="751">
        <v>5</v>
      </c>
      <c r="L18" s="751">
        <v>2</v>
      </c>
      <c r="M18" s="751">
        <v>5</v>
      </c>
      <c r="N18" s="751">
        <v>5</v>
      </c>
      <c r="O18" s="751">
        <v>10</v>
      </c>
      <c r="P18" s="752"/>
      <c r="Q18" s="752">
        <v>6000</v>
      </c>
      <c r="R18" s="156">
        <f t="shared" si="10"/>
        <v>0</v>
      </c>
      <c r="S18" s="156">
        <f t="shared" si="11"/>
        <v>7642.1052631578959</v>
      </c>
      <c r="U18" s="157">
        <f t="shared" si="18"/>
        <v>11607.894736842107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4"/>
        <v>0</v>
      </c>
      <c r="AU18" s="259"/>
      <c r="AV18" s="265">
        <f t="shared" si="15"/>
        <v>0</v>
      </c>
      <c r="AX18" s="265">
        <f t="shared" si="19"/>
        <v>11607.894736842107</v>
      </c>
      <c r="AZ18" s="492">
        <f t="shared" si="16"/>
        <v>11607.894736842107</v>
      </c>
      <c r="BB18" s="492">
        <f t="shared" si="17"/>
        <v>0</v>
      </c>
      <c r="BD18" s="265">
        <f t="shared" si="20"/>
        <v>11607.894736842107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908"/>
      <c r="D19" s="909"/>
      <c r="E19" s="909"/>
      <c r="F19" s="898"/>
      <c r="G19" s="897"/>
      <c r="H19" s="898"/>
      <c r="I19" s="751"/>
      <c r="J19" s="751"/>
      <c r="K19" s="751"/>
      <c r="L19" s="751"/>
      <c r="M19" s="751"/>
      <c r="N19" s="751"/>
      <c r="O19" s="751"/>
      <c r="P19" s="752"/>
      <c r="Q19" s="752"/>
      <c r="R19" s="156">
        <f t="shared" si="10"/>
        <v>0</v>
      </c>
      <c r="S19" s="156">
        <f t="shared" si="11"/>
        <v>0</v>
      </c>
      <c r="U19" s="157">
        <f t="shared" si="18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4"/>
        <v>0</v>
      </c>
      <c r="AU19" s="259"/>
      <c r="AV19" s="265">
        <f t="shared" si="15"/>
        <v>0</v>
      </c>
      <c r="AX19" s="265">
        <f t="shared" si="19"/>
        <v>0</v>
      </c>
      <c r="AZ19" s="492">
        <f t="shared" si="16"/>
        <v>0</v>
      </c>
      <c r="BB19" s="492">
        <f t="shared" si="17"/>
        <v>0</v>
      </c>
      <c r="BD19" s="265">
        <f t="shared" si="20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910"/>
      <c r="D20" s="911"/>
      <c r="E20" s="911"/>
      <c r="F20" s="912"/>
      <c r="G20" s="897"/>
      <c r="H20" s="89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10"/>
        <v>0</v>
      </c>
      <c r="S20" s="156">
        <f t="shared" si="11"/>
        <v>0</v>
      </c>
      <c r="U20" s="157">
        <f t="shared" si="18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4"/>
        <v>0</v>
      </c>
      <c r="AU20" s="259"/>
      <c r="AV20" s="265">
        <f t="shared" si="15"/>
        <v>0</v>
      </c>
      <c r="AX20" s="265">
        <f t="shared" si="19"/>
        <v>0</v>
      </c>
      <c r="AZ20" s="492">
        <f t="shared" si="16"/>
        <v>0</v>
      </c>
      <c r="BB20" s="492">
        <f t="shared" si="17"/>
        <v>0</v>
      </c>
      <c r="BD20" s="265">
        <f t="shared" si="20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910"/>
      <c r="D21" s="911"/>
      <c r="E21" s="911"/>
      <c r="F21" s="912"/>
      <c r="G21" s="897"/>
      <c r="H21" s="89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10"/>
        <v>0</v>
      </c>
      <c r="S21" s="156">
        <f t="shared" si="11"/>
        <v>0</v>
      </c>
      <c r="U21" s="157">
        <f t="shared" si="18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4"/>
        <v>0</v>
      </c>
      <c r="AU21" s="259"/>
      <c r="AV21" s="265">
        <f t="shared" si="15"/>
        <v>0</v>
      </c>
      <c r="AX21" s="265">
        <f t="shared" si="19"/>
        <v>0</v>
      </c>
      <c r="AZ21" s="492">
        <f t="shared" si="16"/>
        <v>0</v>
      </c>
      <c r="BB21" s="492">
        <f t="shared" si="17"/>
        <v>0</v>
      </c>
      <c r="BD21" s="265">
        <f t="shared" si="20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910"/>
      <c r="D22" s="911"/>
      <c r="E22" s="911"/>
      <c r="F22" s="912"/>
      <c r="G22" s="897"/>
      <c r="H22" s="89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10"/>
        <v>0</v>
      </c>
      <c r="S22" s="156">
        <f t="shared" si="11"/>
        <v>0</v>
      </c>
      <c r="U22" s="157">
        <f t="shared" si="18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4"/>
        <v>0</v>
      </c>
      <c r="AU22" s="259"/>
      <c r="AV22" s="265">
        <f t="shared" si="15"/>
        <v>0</v>
      </c>
      <c r="AX22" s="265">
        <f t="shared" si="19"/>
        <v>0</v>
      </c>
      <c r="AZ22" s="492">
        <f t="shared" si="16"/>
        <v>0</v>
      </c>
      <c r="BB22" s="492">
        <f t="shared" si="17"/>
        <v>0</v>
      </c>
      <c r="BD22" s="265">
        <f t="shared" si="20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910"/>
      <c r="D23" s="911"/>
      <c r="E23" s="911"/>
      <c r="F23" s="912"/>
      <c r="G23" s="897"/>
      <c r="H23" s="89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10"/>
        <v>0</v>
      </c>
      <c r="S23" s="156">
        <f t="shared" si="11"/>
        <v>0</v>
      </c>
      <c r="U23" s="157">
        <f t="shared" si="18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4"/>
        <v>0</v>
      </c>
      <c r="AU23" s="259"/>
      <c r="AV23" s="265">
        <f t="shared" si="15"/>
        <v>0</v>
      </c>
      <c r="AX23" s="265">
        <f t="shared" si="19"/>
        <v>0</v>
      </c>
      <c r="AZ23" s="492">
        <f t="shared" si="16"/>
        <v>0</v>
      </c>
      <c r="BB23" s="492">
        <f t="shared" si="17"/>
        <v>0</v>
      </c>
      <c r="BD23" s="265">
        <f t="shared" si="20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910"/>
      <c r="D24" s="911"/>
      <c r="E24" s="911"/>
      <c r="F24" s="912"/>
      <c r="G24" s="897"/>
      <c r="H24" s="89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10"/>
        <v>0</v>
      </c>
      <c r="S24" s="156">
        <f t="shared" si="11"/>
        <v>0</v>
      </c>
      <c r="U24" s="157">
        <f t="shared" si="18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4"/>
        <v>0</v>
      </c>
      <c r="AU24" s="259"/>
      <c r="AV24" s="265">
        <f t="shared" si="15"/>
        <v>0</v>
      </c>
      <c r="AX24" s="265">
        <f t="shared" si="19"/>
        <v>0</v>
      </c>
      <c r="AZ24" s="492">
        <f t="shared" si="16"/>
        <v>0</v>
      </c>
      <c r="BB24" s="492">
        <f t="shared" si="17"/>
        <v>0</v>
      </c>
      <c r="BD24" s="265">
        <f t="shared" si="20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910"/>
      <c r="D25" s="911"/>
      <c r="E25" s="911"/>
      <c r="F25" s="912"/>
      <c r="G25" s="897"/>
      <c r="H25" s="89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10"/>
        <v>0</v>
      </c>
      <c r="S25" s="156">
        <f t="shared" si="11"/>
        <v>0</v>
      </c>
      <c r="U25" s="157">
        <f t="shared" si="18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4"/>
        <v>0</v>
      </c>
      <c r="AU25" s="259"/>
      <c r="AV25" s="265">
        <f t="shared" si="15"/>
        <v>0</v>
      </c>
      <c r="AX25" s="265">
        <f t="shared" si="19"/>
        <v>0</v>
      </c>
      <c r="AZ25" s="492">
        <f t="shared" si="16"/>
        <v>0</v>
      </c>
      <c r="BB25" s="492">
        <f t="shared" si="17"/>
        <v>0</v>
      </c>
      <c r="BD25" s="265">
        <f t="shared" si="20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910"/>
      <c r="D26" s="911"/>
      <c r="E26" s="911"/>
      <c r="F26" s="912"/>
      <c r="G26" s="897"/>
      <c r="H26" s="89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10"/>
        <v>0</v>
      </c>
      <c r="S26" s="156">
        <f t="shared" si="11"/>
        <v>0</v>
      </c>
      <c r="U26" s="157">
        <f t="shared" si="18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4"/>
        <v>0</v>
      </c>
      <c r="AU26" s="259"/>
      <c r="AV26" s="265">
        <f t="shared" si="15"/>
        <v>0</v>
      </c>
      <c r="AX26" s="265">
        <f t="shared" si="19"/>
        <v>0</v>
      </c>
      <c r="AZ26" s="492">
        <f t="shared" si="16"/>
        <v>0</v>
      </c>
      <c r="BB26" s="492">
        <f t="shared" si="17"/>
        <v>0</v>
      </c>
      <c r="BD26" s="265">
        <f t="shared" si="20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931" t="s">
        <v>310</v>
      </c>
      <c r="D27" s="932"/>
      <c r="E27" s="932"/>
      <c r="F27" s="933"/>
      <c r="G27" s="934" t="s">
        <v>386</v>
      </c>
      <c r="H27" s="933"/>
      <c r="I27" s="751"/>
      <c r="J27" s="751">
        <v>1</v>
      </c>
      <c r="K27" s="751">
        <v>1</v>
      </c>
      <c r="L27" s="751">
        <v>1</v>
      </c>
      <c r="M27" s="751">
        <v>5</v>
      </c>
      <c r="N27" s="751">
        <v>2</v>
      </c>
      <c r="O27" s="751">
        <v>5</v>
      </c>
      <c r="P27" s="752">
        <v>200</v>
      </c>
      <c r="Q27" s="752">
        <v>500</v>
      </c>
      <c r="R27" s="156">
        <f t="shared" si="10"/>
        <v>231.57894736842107</v>
      </c>
      <c r="S27" s="156">
        <f t="shared" si="11"/>
        <v>636.8421052631578</v>
      </c>
      <c r="U27" s="157">
        <f t="shared" si="18"/>
        <v>2484.8421052631579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4"/>
        <v>0</v>
      </c>
      <c r="AU27" s="259"/>
      <c r="AV27" s="265">
        <f t="shared" si="15"/>
        <v>0</v>
      </c>
      <c r="AX27" s="265">
        <f t="shared" si="19"/>
        <v>2484.8421052631579</v>
      </c>
      <c r="AZ27" s="492">
        <f t="shared" si="16"/>
        <v>2484.8421052631579</v>
      </c>
      <c r="BB27" s="492">
        <f t="shared" si="17"/>
        <v>0</v>
      </c>
      <c r="BD27" s="265">
        <f t="shared" si="20"/>
        <v>2484.8421052631579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99" t="s">
        <v>340</v>
      </c>
      <c r="D29" s="900"/>
      <c r="E29" s="900"/>
      <c r="F29" s="901"/>
      <c r="G29" s="429"/>
      <c r="H29" s="206">
        <v>1</v>
      </c>
      <c r="I29" s="642">
        <f t="shared" ref="I29" si="21">$H29*SUM(I30:I44)</f>
        <v>0</v>
      </c>
      <c r="J29" s="643">
        <f t="shared" ref="J29:O29" si="22">$H29*SUM(J30:J44)</f>
        <v>81</v>
      </c>
      <c r="K29" s="644">
        <f t="shared" si="22"/>
        <v>26</v>
      </c>
      <c r="L29" s="645">
        <f t="shared" si="22"/>
        <v>41</v>
      </c>
      <c r="M29" s="645">
        <f t="shared" si="22"/>
        <v>70</v>
      </c>
      <c r="N29" s="644">
        <f t="shared" si="22"/>
        <v>25</v>
      </c>
      <c r="O29" s="642">
        <f t="shared" si="22"/>
        <v>60</v>
      </c>
      <c r="P29" s="209">
        <f t="shared" ref="P29:Q29" si="23">$H29*SUM(P30:P44)</f>
        <v>3600</v>
      </c>
      <c r="Q29" s="210">
        <f t="shared" si="23"/>
        <v>7300</v>
      </c>
      <c r="R29" s="136">
        <f t="shared" ref="R29:R44" si="24">P29*(1+Gewinn)*(1+SicherheitAngebot)</f>
        <v>4168.4210526315792</v>
      </c>
      <c r="S29" s="137">
        <f t="shared" ref="S29:S44" si="25">Q29*(1+MGKZ)*(1+Gewinn)*(1+SicherheitAngebot)</f>
        <v>9297.8947368421068</v>
      </c>
      <c r="U29" s="10">
        <f>I29*$I$7+J29*$J$7+K29*$K$7+L29*$L$7+M29*$M$7+N29*$N$7+O29*$O$7+R29+S29</f>
        <v>47180.736842105267</v>
      </c>
      <c r="W29" s="646">
        <f t="shared" ref="W29:AB29" si="26">$H29*SUM(W30:W44)</f>
        <v>0</v>
      </c>
      <c r="X29" s="647">
        <f t="shared" si="26"/>
        <v>0</v>
      </c>
      <c r="Y29" s="648">
        <f t="shared" si="26"/>
        <v>0</v>
      </c>
      <c r="Z29" s="649">
        <f t="shared" si="26"/>
        <v>0</v>
      </c>
      <c r="AA29" s="648">
        <f t="shared" si="26"/>
        <v>0</v>
      </c>
      <c r="AB29" s="646">
        <f t="shared" si="26"/>
        <v>0</v>
      </c>
      <c r="AC29" s="258"/>
      <c r="AD29" s="646">
        <f t="shared" ref="AD29:AM29" si="27">$H29*SUM(AD30:AD44)</f>
        <v>0</v>
      </c>
      <c r="AE29" s="647">
        <f t="shared" si="27"/>
        <v>0</v>
      </c>
      <c r="AF29" s="648">
        <f t="shared" si="27"/>
        <v>0</v>
      </c>
      <c r="AG29" s="649">
        <f t="shared" si="27"/>
        <v>0</v>
      </c>
      <c r="AH29" s="648">
        <f t="shared" si="27"/>
        <v>0</v>
      </c>
      <c r="AI29" s="646">
        <f t="shared" si="27"/>
        <v>0</v>
      </c>
      <c r="AJ29" s="258"/>
      <c r="AK29" s="653">
        <f t="shared" si="27"/>
        <v>0</v>
      </c>
      <c r="AL29" s="653">
        <f t="shared" si="27"/>
        <v>0</v>
      </c>
      <c r="AM29" s="653">
        <f t="shared" si="27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4"/>
        <v>0</v>
      </c>
      <c r="AU29" s="259"/>
      <c r="AV29" s="491">
        <f>AK29*$AK$7+AL29*$AL$7+AM29*$AM$7+SUM(AN29:AR29)+AT29/Zuschläge_IBN+AT29</f>
        <v>0</v>
      </c>
      <c r="AX29" s="685">
        <f>U29+AV29</f>
        <v>47180.736842105267</v>
      </c>
      <c r="AZ29" s="490">
        <f>IF(H29&gt;0,U29/(1+SicherheitAngebot)*(1+Sicherheit),0)</f>
        <v>47180.736842105267</v>
      </c>
      <c r="BB29" s="490">
        <f>IF(H29&gt;0,AV29/(1+SicherheitAngebot)*(1+Sicherheit),0)</f>
        <v>0</v>
      </c>
      <c r="BD29" s="490">
        <f>AZ29+BB29</f>
        <v>47180.736842105267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908" t="s">
        <v>333</v>
      </c>
      <c r="D30" s="909"/>
      <c r="E30" s="909"/>
      <c r="F30" s="898"/>
      <c r="G30" s="897" t="s">
        <v>334</v>
      </c>
      <c r="H30" s="917"/>
      <c r="I30" s="751"/>
      <c r="J30" s="751">
        <v>20</v>
      </c>
      <c r="K30" s="751">
        <v>5</v>
      </c>
      <c r="L30" s="751">
        <v>15</v>
      </c>
      <c r="M30" s="751">
        <v>15</v>
      </c>
      <c r="N30" s="751">
        <v>5</v>
      </c>
      <c r="O30" s="751">
        <v>20</v>
      </c>
      <c r="P30" s="752">
        <v>600</v>
      </c>
      <c r="Q30" s="752">
        <v>2000</v>
      </c>
      <c r="R30" s="156">
        <f t="shared" si="24"/>
        <v>694.73684210526312</v>
      </c>
      <c r="S30" s="156">
        <f t="shared" si="25"/>
        <v>2547.3684210526312</v>
      </c>
      <c r="U30" s="157">
        <f>I30*$I$7+J30*$J$7+K30*$K$7+L30*$L$7+M30*$M$7+N30*$N$7+O30*$O$7+R30+S30</f>
        <v>12111.578947368422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ref="AT30:AT44" si="28">((W30+AD30)*$W$7+(X30+AE30)*$X$7+(Y30+Z30+AF30+AG30)*$Z$7+(AA30+AH30)*$AA$7+(AB30+AI30)*$AB$7)*Zuschläge_IBN</f>
        <v>0</v>
      </c>
      <c r="AU30" s="259"/>
      <c r="AV30" s="265">
        <f t="shared" ref="AV30:AV44" si="29">AK30*$AK$7+AL30*$AL$7+AM30*$AM$7+SUM(AN30:AR30)*(1+Gewinn)*(1+SicherheitAngebot)+AT30/Zuschläge_IBN+AT30</f>
        <v>0</v>
      </c>
      <c r="AX30" s="265">
        <f>U30+AV30</f>
        <v>12111.578947368422</v>
      </c>
      <c r="AZ30" s="492">
        <f t="shared" ref="AZ30:AZ44" si="30">U30/(1+SicherheitAngebot)*(1+Sicherheit)</f>
        <v>12111.578947368422</v>
      </c>
      <c r="BB30" s="492">
        <f t="shared" ref="BB30:BB44" si="31">AV30/(1+SicherheitAngebot)*(1+Sicherheit)</f>
        <v>0</v>
      </c>
      <c r="BD30" s="265">
        <f>AZ30+BB30</f>
        <v>12111.578947368422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908" t="s">
        <v>335</v>
      </c>
      <c r="D31" s="909"/>
      <c r="E31" s="909"/>
      <c r="F31" s="898"/>
      <c r="G31" s="897" t="s">
        <v>336</v>
      </c>
      <c r="H31" s="898"/>
      <c r="I31" s="751"/>
      <c r="J31" s="751">
        <v>60</v>
      </c>
      <c r="K31" s="751">
        <v>20</v>
      </c>
      <c r="L31" s="751">
        <v>25</v>
      </c>
      <c r="M31" s="751">
        <v>40</v>
      </c>
      <c r="N31" s="751">
        <v>15</v>
      </c>
      <c r="O31" s="751">
        <v>30</v>
      </c>
      <c r="P31" s="752">
        <v>1500</v>
      </c>
      <c r="Q31" s="752">
        <v>2800</v>
      </c>
      <c r="R31" s="156">
        <f t="shared" si="24"/>
        <v>1736.8421052631581</v>
      </c>
      <c r="S31" s="156">
        <f t="shared" si="25"/>
        <v>3566.3157894736851</v>
      </c>
      <c r="U31" s="157">
        <f t="shared" ref="U31:U44" si="32">I31*$I$7+J31*$J$7+K31*$K$7+L31*$L$7+M31*$M$7+N31*$N$7+O31*$O$7+R31+S31</f>
        <v>26556.315789473687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28"/>
        <v>0</v>
      </c>
      <c r="AU31" s="259"/>
      <c r="AV31" s="265">
        <f t="shared" si="29"/>
        <v>0</v>
      </c>
      <c r="AX31" s="265">
        <f t="shared" ref="AX31:AX44" si="33">U31+AV31</f>
        <v>26556.315789473687</v>
      </c>
      <c r="AZ31" s="492">
        <f t="shared" si="30"/>
        <v>26556.315789473687</v>
      </c>
      <c r="BB31" s="492">
        <f t="shared" si="31"/>
        <v>0</v>
      </c>
      <c r="BD31" s="265">
        <f t="shared" ref="BD31:BD44" si="34">AZ31+BB31</f>
        <v>26556.315789473687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749"/>
      <c r="D32" s="750"/>
      <c r="E32" s="750"/>
      <c r="F32" s="745"/>
      <c r="G32" s="744"/>
      <c r="H32" s="745"/>
      <c r="I32" s="751"/>
      <c r="J32" s="751"/>
      <c r="K32" s="751"/>
      <c r="L32" s="751"/>
      <c r="M32" s="751"/>
      <c r="N32" s="751"/>
      <c r="O32" s="751"/>
      <c r="P32" s="752"/>
      <c r="Q32" s="752"/>
      <c r="R32" s="156">
        <f t="shared" si="24"/>
        <v>0</v>
      </c>
      <c r="S32" s="156">
        <f t="shared" si="25"/>
        <v>0</v>
      </c>
      <c r="U32" s="157">
        <f t="shared" si="32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28"/>
        <v>0</v>
      </c>
      <c r="AU32" s="259"/>
      <c r="AV32" s="265">
        <f t="shared" si="29"/>
        <v>0</v>
      </c>
      <c r="AX32" s="265">
        <f t="shared" si="33"/>
        <v>0</v>
      </c>
      <c r="AZ32" s="492">
        <f t="shared" si="30"/>
        <v>0</v>
      </c>
      <c r="BB32" s="492">
        <f t="shared" si="31"/>
        <v>0</v>
      </c>
      <c r="BD32" s="265">
        <f t="shared" si="34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910"/>
      <c r="D33" s="911"/>
      <c r="E33" s="911"/>
      <c r="F33" s="912"/>
      <c r="G33" s="897"/>
      <c r="H33" s="89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4"/>
        <v>0</v>
      </c>
      <c r="S33" s="156">
        <f t="shared" si="25"/>
        <v>0</v>
      </c>
      <c r="U33" s="157">
        <f t="shared" si="32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28"/>
        <v>0</v>
      </c>
      <c r="AU33" s="259"/>
      <c r="AV33" s="265">
        <f t="shared" si="29"/>
        <v>0</v>
      </c>
      <c r="AX33" s="265">
        <f t="shared" si="33"/>
        <v>0</v>
      </c>
      <c r="AZ33" s="492">
        <f t="shared" si="30"/>
        <v>0</v>
      </c>
      <c r="BB33" s="492">
        <f t="shared" si="31"/>
        <v>0</v>
      </c>
      <c r="BD33" s="265">
        <f t="shared" si="34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910"/>
      <c r="D34" s="911"/>
      <c r="E34" s="911"/>
      <c r="F34" s="912"/>
      <c r="G34" s="897"/>
      <c r="H34" s="89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4"/>
        <v>0</v>
      </c>
      <c r="S34" s="156">
        <f t="shared" si="25"/>
        <v>0</v>
      </c>
      <c r="U34" s="157">
        <f t="shared" si="32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28"/>
        <v>0</v>
      </c>
      <c r="AU34" s="259"/>
      <c r="AV34" s="265">
        <f t="shared" si="29"/>
        <v>0</v>
      </c>
      <c r="AX34" s="265">
        <f t="shared" si="33"/>
        <v>0</v>
      </c>
      <c r="AZ34" s="492">
        <f t="shared" si="30"/>
        <v>0</v>
      </c>
      <c r="BB34" s="492">
        <f t="shared" si="31"/>
        <v>0</v>
      </c>
      <c r="BD34" s="265">
        <f t="shared" si="34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910"/>
      <c r="D35" s="911"/>
      <c r="E35" s="911"/>
      <c r="F35" s="912"/>
      <c r="G35" s="897"/>
      <c r="H35" s="89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4"/>
        <v>0</v>
      </c>
      <c r="S35" s="156">
        <f t="shared" si="25"/>
        <v>0</v>
      </c>
      <c r="U35" s="157">
        <f t="shared" si="32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28"/>
        <v>0</v>
      </c>
      <c r="AU35" s="259"/>
      <c r="AV35" s="265">
        <f t="shared" si="29"/>
        <v>0</v>
      </c>
      <c r="AX35" s="265">
        <f t="shared" si="33"/>
        <v>0</v>
      </c>
      <c r="AZ35" s="492">
        <f t="shared" si="30"/>
        <v>0</v>
      </c>
      <c r="BB35" s="492">
        <f t="shared" si="31"/>
        <v>0</v>
      </c>
      <c r="BD35" s="265">
        <f t="shared" si="34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910"/>
      <c r="D36" s="911"/>
      <c r="E36" s="911"/>
      <c r="F36" s="912"/>
      <c r="G36" s="897"/>
      <c r="H36" s="89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4"/>
        <v>0</v>
      </c>
      <c r="S36" s="156">
        <f t="shared" si="25"/>
        <v>0</v>
      </c>
      <c r="U36" s="157">
        <f t="shared" si="32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28"/>
        <v>0</v>
      </c>
      <c r="AU36" s="259"/>
      <c r="AV36" s="265">
        <f t="shared" si="29"/>
        <v>0</v>
      </c>
      <c r="AX36" s="265">
        <f t="shared" si="33"/>
        <v>0</v>
      </c>
      <c r="AZ36" s="492">
        <f t="shared" si="30"/>
        <v>0</v>
      </c>
      <c r="BB36" s="492">
        <f t="shared" si="31"/>
        <v>0</v>
      </c>
      <c r="BD36" s="265">
        <f t="shared" si="34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910"/>
      <c r="D37" s="911"/>
      <c r="E37" s="911"/>
      <c r="F37" s="912"/>
      <c r="G37" s="897"/>
      <c r="H37" s="89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4"/>
        <v>0</v>
      </c>
      <c r="S37" s="156">
        <f t="shared" si="25"/>
        <v>0</v>
      </c>
      <c r="U37" s="157">
        <f t="shared" si="32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28"/>
        <v>0</v>
      </c>
      <c r="AU37" s="259"/>
      <c r="AV37" s="265">
        <f t="shared" si="29"/>
        <v>0</v>
      </c>
      <c r="AX37" s="265">
        <f t="shared" si="33"/>
        <v>0</v>
      </c>
      <c r="AZ37" s="492">
        <f t="shared" si="30"/>
        <v>0</v>
      </c>
      <c r="BB37" s="492">
        <f t="shared" si="31"/>
        <v>0</v>
      </c>
      <c r="BD37" s="265">
        <f t="shared" si="34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910"/>
      <c r="D38" s="911"/>
      <c r="E38" s="911"/>
      <c r="F38" s="912"/>
      <c r="G38" s="897"/>
      <c r="H38" s="89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4"/>
        <v>0</v>
      </c>
      <c r="S38" s="156">
        <f t="shared" si="25"/>
        <v>0</v>
      </c>
      <c r="U38" s="157">
        <f t="shared" si="32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28"/>
        <v>0</v>
      </c>
      <c r="AU38" s="259"/>
      <c r="AV38" s="265">
        <f t="shared" si="29"/>
        <v>0</v>
      </c>
      <c r="AX38" s="265">
        <f t="shared" si="33"/>
        <v>0</v>
      </c>
      <c r="AZ38" s="492">
        <f t="shared" si="30"/>
        <v>0</v>
      </c>
      <c r="BB38" s="492">
        <f t="shared" si="31"/>
        <v>0</v>
      </c>
      <c r="BD38" s="265">
        <f t="shared" si="34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910"/>
      <c r="D39" s="911"/>
      <c r="E39" s="911"/>
      <c r="F39" s="912"/>
      <c r="G39" s="897"/>
      <c r="H39" s="89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4"/>
        <v>0</v>
      </c>
      <c r="S39" s="156">
        <f t="shared" si="25"/>
        <v>0</v>
      </c>
      <c r="U39" s="157">
        <f t="shared" si="32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28"/>
        <v>0</v>
      </c>
      <c r="AU39" s="259"/>
      <c r="AV39" s="265">
        <f t="shared" si="29"/>
        <v>0</v>
      </c>
      <c r="AX39" s="265">
        <f t="shared" si="33"/>
        <v>0</v>
      </c>
      <c r="AZ39" s="492">
        <f t="shared" si="30"/>
        <v>0</v>
      </c>
      <c r="BB39" s="492">
        <f t="shared" si="31"/>
        <v>0</v>
      </c>
      <c r="BD39" s="265">
        <f t="shared" si="34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910"/>
      <c r="D40" s="911"/>
      <c r="E40" s="911"/>
      <c r="F40" s="912"/>
      <c r="G40" s="897"/>
      <c r="H40" s="89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4"/>
        <v>0</v>
      </c>
      <c r="S40" s="156">
        <f t="shared" si="25"/>
        <v>0</v>
      </c>
      <c r="U40" s="157">
        <f t="shared" si="32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28"/>
        <v>0</v>
      </c>
      <c r="AU40" s="259"/>
      <c r="AV40" s="265">
        <f t="shared" si="29"/>
        <v>0</v>
      </c>
      <c r="AX40" s="265">
        <f t="shared" si="33"/>
        <v>0</v>
      </c>
      <c r="AZ40" s="492">
        <f t="shared" si="30"/>
        <v>0</v>
      </c>
      <c r="BB40" s="492">
        <f t="shared" si="31"/>
        <v>0</v>
      </c>
      <c r="BD40" s="265">
        <f t="shared" si="34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910"/>
      <c r="D41" s="911"/>
      <c r="E41" s="911"/>
      <c r="F41" s="912"/>
      <c r="G41" s="897"/>
      <c r="H41" s="89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4"/>
        <v>0</v>
      </c>
      <c r="S41" s="156">
        <f t="shared" si="25"/>
        <v>0</v>
      </c>
      <c r="U41" s="157">
        <f t="shared" si="32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28"/>
        <v>0</v>
      </c>
      <c r="AU41" s="259"/>
      <c r="AV41" s="265">
        <f t="shared" si="29"/>
        <v>0</v>
      </c>
      <c r="AX41" s="265">
        <f t="shared" si="33"/>
        <v>0</v>
      </c>
      <c r="AZ41" s="492">
        <f t="shared" si="30"/>
        <v>0</v>
      </c>
      <c r="BB41" s="492">
        <f t="shared" si="31"/>
        <v>0</v>
      </c>
      <c r="BD41" s="265">
        <f t="shared" si="34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910"/>
      <c r="D42" s="911"/>
      <c r="E42" s="911"/>
      <c r="F42" s="912"/>
      <c r="G42" s="897"/>
      <c r="H42" s="89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4"/>
        <v>0</v>
      </c>
      <c r="S42" s="156">
        <f t="shared" si="25"/>
        <v>0</v>
      </c>
      <c r="U42" s="157">
        <f t="shared" si="32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28"/>
        <v>0</v>
      </c>
      <c r="AU42" s="259"/>
      <c r="AV42" s="265">
        <f t="shared" si="29"/>
        <v>0</v>
      </c>
      <c r="AX42" s="265">
        <f t="shared" si="33"/>
        <v>0</v>
      </c>
      <c r="AZ42" s="492">
        <f t="shared" si="30"/>
        <v>0</v>
      </c>
      <c r="BB42" s="492">
        <f t="shared" si="31"/>
        <v>0</v>
      </c>
      <c r="BD42" s="265">
        <f t="shared" si="34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910"/>
      <c r="D43" s="911"/>
      <c r="E43" s="911"/>
      <c r="F43" s="912"/>
      <c r="G43" s="897"/>
      <c r="H43" s="89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4"/>
        <v>0</v>
      </c>
      <c r="S43" s="156">
        <f t="shared" si="25"/>
        <v>0</v>
      </c>
      <c r="U43" s="157">
        <f t="shared" si="32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28"/>
        <v>0</v>
      </c>
      <c r="AU43" s="259"/>
      <c r="AV43" s="265">
        <f t="shared" si="29"/>
        <v>0</v>
      </c>
      <c r="AX43" s="265">
        <f t="shared" si="33"/>
        <v>0</v>
      </c>
      <c r="AZ43" s="492">
        <f t="shared" si="30"/>
        <v>0</v>
      </c>
      <c r="BB43" s="492">
        <f t="shared" si="31"/>
        <v>0</v>
      </c>
      <c r="BD43" s="265">
        <f t="shared" si="34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756" t="s">
        <v>395</v>
      </c>
      <c r="D44" s="757"/>
      <c r="E44" s="757"/>
      <c r="F44" s="758"/>
      <c r="G44" s="759" t="s">
        <v>296</v>
      </c>
      <c r="H44" s="758"/>
      <c r="I44" s="751"/>
      <c r="J44" s="751">
        <v>1</v>
      </c>
      <c r="K44" s="751">
        <v>1</v>
      </c>
      <c r="L44" s="751">
        <v>1</v>
      </c>
      <c r="M44" s="751">
        <v>15</v>
      </c>
      <c r="N44" s="751">
        <v>5</v>
      </c>
      <c r="O44" s="751">
        <v>10</v>
      </c>
      <c r="P44" s="752">
        <v>1500</v>
      </c>
      <c r="Q44" s="752">
        <v>2500</v>
      </c>
      <c r="R44" s="156">
        <f t="shared" si="24"/>
        <v>1736.8421052631581</v>
      </c>
      <c r="S44" s="156">
        <f t="shared" si="25"/>
        <v>3184.2105263157896</v>
      </c>
      <c r="U44" s="157">
        <f t="shared" si="32"/>
        <v>8512.8421052631584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28"/>
        <v>0</v>
      </c>
      <c r="AU44" s="259"/>
      <c r="AV44" s="265">
        <f t="shared" si="29"/>
        <v>0</v>
      </c>
      <c r="AX44" s="265">
        <f t="shared" si="33"/>
        <v>8512.8421052631584</v>
      </c>
      <c r="AZ44" s="492">
        <f t="shared" si="30"/>
        <v>8512.8421052631584</v>
      </c>
      <c r="BB44" s="492">
        <f t="shared" si="31"/>
        <v>0</v>
      </c>
      <c r="BD44" s="265">
        <f t="shared" si="34"/>
        <v>8512.8421052631584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99" t="s">
        <v>343</v>
      </c>
      <c r="D46" s="900"/>
      <c r="E46" s="900"/>
      <c r="F46" s="901"/>
      <c r="G46" s="429"/>
      <c r="H46" s="206">
        <v>1</v>
      </c>
      <c r="I46" s="642">
        <f t="shared" ref="I46" si="35">$H46*SUM(I47:I61)</f>
        <v>0</v>
      </c>
      <c r="J46" s="643">
        <f t="shared" ref="J46:O46" si="36">$H46*SUM(J47:J61)</f>
        <v>321</v>
      </c>
      <c r="K46" s="644">
        <f t="shared" si="36"/>
        <v>68</v>
      </c>
      <c r="L46" s="645">
        <f t="shared" si="36"/>
        <v>141</v>
      </c>
      <c r="M46" s="645">
        <f t="shared" si="36"/>
        <v>205</v>
      </c>
      <c r="N46" s="644">
        <f t="shared" si="36"/>
        <v>95</v>
      </c>
      <c r="O46" s="642">
        <f t="shared" si="36"/>
        <v>255</v>
      </c>
      <c r="P46" s="209">
        <f t="shared" ref="P46:Q46" si="37">$H46*SUM(P47:P61)</f>
        <v>21000</v>
      </c>
      <c r="Q46" s="210">
        <f t="shared" si="37"/>
        <v>89300</v>
      </c>
      <c r="R46" s="136">
        <f t="shared" ref="R46:R61" si="38">P46*(1+Gewinn)*(1+SicherheitAngebot)</f>
        <v>24315.789473684214</v>
      </c>
      <c r="S46" s="137">
        <f t="shared" ref="S46:S61" si="39">Q46*(1+MGKZ)*(1+Gewinn)*(1+SicherheitAngebot)</f>
        <v>113740.00000000003</v>
      </c>
      <c r="U46" s="10">
        <f>I46*$I$7+J46*$J$7+K46*$K$7+L46*$L$7+M46*$M$7+N46*$N$7+O46*$O$7+R46+S46</f>
        <v>257765.89473684214</v>
      </c>
      <c r="W46" s="646">
        <f t="shared" ref="W46:AB46" si="40">$H46*SUM(W47:W61)</f>
        <v>0</v>
      </c>
      <c r="X46" s="647">
        <f t="shared" si="40"/>
        <v>0</v>
      </c>
      <c r="Y46" s="648">
        <f t="shared" si="40"/>
        <v>0</v>
      </c>
      <c r="Z46" s="649">
        <f t="shared" si="40"/>
        <v>0</v>
      </c>
      <c r="AA46" s="648">
        <f t="shared" si="40"/>
        <v>0</v>
      </c>
      <c r="AB46" s="646">
        <f t="shared" si="40"/>
        <v>0</v>
      </c>
      <c r="AC46" s="258"/>
      <c r="AD46" s="646">
        <f t="shared" ref="AD46:AM46" si="41">$H46*SUM(AD47:AD61)</f>
        <v>0</v>
      </c>
      <c r="AE46" s="647">
        <f t="shared" si="41"/>
        <v>0</v>
      </c>
      <c r="AF46" s="648">
        <f t="shared" si="41"/>
        <v>0</v>
      </c>
      <c r="AG46" s="649">
        <f t="shared" si="41"/>
        <v>0</v>
      </c>
      <c r="AH46" s="648">
        <f t="shared" si="41"/>
        <v>0</v>
      </c>
      <c r="AI46" s="646">
        <f t="shared" si="41"/>
        <v>0</v>
      </c>
      <c r="AJ46" s="258"/>
      <c r="AK46" s="653">
        <f t="shared" si="41"/>
        <v>0</v>
      </c>
      <c r="AL46" s="653">
        <f t="shared" si="41"/>
        <v>0</v>
      </c>
      <c r="AM46" s="653">
        <f t="shared" si="41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42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257765.89473684214</v>
      </c>
      <c r="AZ46" s="490">
        <f>IF(H46&gt;0,U46/(1+SicherheitAngebot)*(1+Sicherheit),0)</f>
        <v>257765.89473684214</v>
      </c>
      <c r="BB46" s="490">
        <f>IF(H46&gt;0,AV46/(1+SicherheitAngebot)*(1+Sicherheit),0)</f>
        <v>0</v>
      </c>
      <c r="BD46" s="490">
        <f>AZ46+BB46</f>
        <v>257765.89473684214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908" t="s">
        <v>266</v>
      </c>
      <c r="D47" s="909"/>
      <c r="E47" s="909"/>
      <c r="F47" s="898"/>
      <c r="G47" s="897" t="s">
        <v>267</v>
      </c>
      <c r="H47" s="917"/>
      <c r="I47" s="751"/>
      <c r="J47" s="751">
        <v>60</v>
      </c>
      <c r="K47" s="751">
        <v>10</v>
      </c>
      <c r="L47" s="751">
        <v>40</v>
      </c>
      <c r="M47" s="751">
        <v>50</v>
      </c>
      <c r="N47" s="751">
        <v>20</v>
      </c>
      <c r="O47" s="751">
        <v>60</v>
      </c>
      <c r="P47" s="752">
        <v>5000</v>
      </c>
      <c r="Q47" s="752">
        <f>20000+3000</f>
        <v>23000</v>
      </c>
      <c r="R47" s="156">
        <f t="shared" si="38"/>
        <v>5789.4736842105258</v>
      </c>
      <c r="S47" s="156">
        <f t="shared" si="39"/>
        <v>29294.736842105271</v>
      </c>
      <c r="U47" s="157">
        <f>I47*$I$7+J47*$J$7+K47*$K$7+L47*$L$7+M47*$M$7+N47*$N$7+O47*$O$7+R47+S47</f>
        <v>61634.736842105267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42"/>
        <v>0</v>
      </c>
      <c r="AU47" s="259"/>
      <c r="AV47" s="265">
        <f t="shared" ref="AV47:AV61" si="43">AK47*$AK$7+AL47*$AL$7+AM47*$AM$7+SUM(AN47:AR47)*(1+Gewinn)*(1+SicherheitAngebot)+AT47/Zuschläge_IBN+AT47</f>
        <v>0</v>
      </c>
      <c r="AX47" s="265">
        <f>U47+AV47</f>
        <v>61634.736842105267</v>
      </c>
      <c r="AZ47" s="492">
        <f t="shared" ref="AZ47:AZ61" si="44">U47/(1+SicherheitAngebot)*(1+Sicherheit)</f>
        <v>61634.736842105267</v>
      </c>
      <c r="BB47" s="492">
        <f t="shared" ref="BB47:BB61" si="45">AV47/(1+SicherheitAngebot)*(1+Sicherheit)</f>
        <v>0</v>
      </c>
      <c r="BD47" s="265">
        <f>AZ47+BB47</f>
        <v>61634.736842105267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908" t="s">
        <v>268</v>
      </c>
      <c r="D48" s="909"/>
      <c r="E48" s="909"/>
      <c r="F48" s="898"/>
      <c r="G48" s="897" t="s">
        <v>269</v>
      </c>
      <c r="H48" s="898"/>
      <c r="I48" s="751"/>
      <c r="J48" s="751">
        <v>60</v>
      </c>
      <c r="K48" s="751">
        <v>15</v>
      </c>
      <c r="L48" s="751">
        <v>50</v>
      </c>
      <c r="M48" s="751">
        <v>50</v>
      </c>
      <c r="N48" s="751">
        <v>15</v>
      </c>
      <c r="O48" s="751">
        <v>35</v>
      </c>
      <c r="P48" s="752">
        <v>1500</v>
      </c>
      <c r="Q48" s="752">
        <v>19000</v>
      </c>
      <c r="R48" s="156">
        <f t="shared" si="38"/>
        <v>1736.8421052631581</v>
      </c>
      <c r="S48" s="156">
        <f t="shared" si="39"/>
        <v>24200.000000000004</v>
      </c>
      <c r="U48" s="157">
        <f t="shared" ref="U48:U61" si="46">I48*$I$7+J48*$J$7+K48*$K$7+L48*$L$7+M48*$M$7+N48*$N$7+O48*$O$7+R48+S48</f>
        <v>51387.368421052641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42"/>
        <v>0</v>
      </c>
      <c r="AU48" s="259"/>
      <c r="AV48" s="265">
        <f t="shared" si="43"/>
        <v>0</v>
      </c>
      <c r="AX48" s="265">
        <f t="shared" ref="AX48:AX61" si="47">U48+AV48</f>
        <v>51387.368421052641</v>
      </c>
      <c r="AZ48" s="492">
        <f t="shared" si="44"/>
        <v>51387.368421052641</v>
      </c>
      <c r="BB48" s="492">
        <f t="shared" si="45"/>
        <v>0</v>
      </c>
      <c r="BD48" s="265">
        <f t="shared" ref="BD48:BD61" si="48">AZ48+BB48</f>
        <v>51387.368421052641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908" t="s">
        <v>338</v>
      </c>
      <c r="D49" s="909"/>
      <c r="E49" s="909"/>
      <c r="F49" s="898"/>
      <c r="G49" s="897" t="s">
        <v>339</v>
      </c>
      <c r="H49" s="898"/>
      <c r="I49" s="751"/>
      <c r="J49" s="751">
        <v>20</v>
      </c>
      <c r="K49" s="751">
        <v>2</v>
      </c>
      <c r="L49" s="751">
        <v>5</v>
      </c>
      <c r="M49" s="751">
        <v>20</v>
      </c>
      <c r="N49" s="751">
        <v>10</v>
      </c>
      <c r="O49" s="751">
        <v>20</v>
      </c>
      <c r="P49" s="752">
        <v>800</v>
      </c>
      <c r="Q49" s="752">
        <v>800</v>
      </c>
      <c r="R49" s="156">
        <f t="shared" si="38"/>
        <v>926.31578947368428</v>
      </c>
      <c r="S49" s="156">
        <f t="shared" si="39"/>
        <v>1018.9473684210528</v>
      </c>
      <c r="U49" s="157">
        <f t="shared" si="46"/>
        <v>10362.000000000002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42"/>
        <v>0</v>
      </c>
      <c r="AU49" s="259"/>
      <c r="AV49" s="265">
        <f t="shared" si="43"/>
        <v>0</v>
      </c>
      <c r="AX49" s="265">
        <f t="shared" si="47"/>
        <v>10362.000000000002</v>
      </c>
      <c r="AZ49" s="492">
        <f t="shared" si="44"/>
        <v>10362.000000000002</v>
      </c>
      <c r="BB49" s="492">
        <f t="shared" si="45"/>
        <v>0</v>
      </c>
      <c r="BD49" s="265">
        <f t="shared" si="48"/>
        <v>10362.000000000002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908" t="s">
        <v>286</v>
      </c>
      <c r="D50" s="909"/>
      <c r="E50" s="909"/>
      <c r="F50" s="898"/>
      <c r="G50" s="897" t="s">
        <v>288</v>
      </c>
      <c r="H50" s="898"/>
      <c r="I50" s="751"/>
      <c r="J50" s="751">
        <v>30</v>
      </c>
      <c r="K50" s="751">
        <v>10</v>
      </c>
      <c r="L50" s="751">
        <v>15</v>
      </c>
      <c r="M50" s="751">
        <v>20</v>
      </c>
      <c r="N50" s="751">
        <v>15</v>
      </c>
      <c r="O50" s="751">
        <v>25</v>
      </c>
      <c r="P50" s="752">
        <v>1200</v>
      </c>
      <c r="Q50" s="752">
        <v>3500</v>
      </c>
      <c r="R50" s="156">
        <f t="shared" si="38"/>
        <v>1389.4736842105262</v>
      </c>
      <c r="S50" s="156">
        <f t="shared" si="39"/>
        <v>4457.8947368421059</v>
      </c>
      <c r="U50" s="157">
        <f t="shared" si="46"/>
        <v>18439.47368421053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42"/>
        <v>0</v>
      </c>
      <c r="AU50" s="259"/>
      <c r="AV50" s="265">
        <f t="shared" si="43"/>
        <v>0</v>
      </c>
      <c r="AX50" s="265">
        <f t="shared" si="47"/>
        <v>18439.47368421053</v>
      </c>
      <c r="AZ50" s="492">
        <f t="shared" si="44"/>
        <v>18439.47368421053</v>
      </c>
      <c r="BB50" s="492">
        <f t="shared" si="45"/>
        <v>0</v>
      </c>
      <c r="BD50" s="265">
        <f t="shared" si="48"/>
        <v>18439.47368421053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908" t="s">
        <v>287</v>
      </c>
      <c r="D51" s="909"/>
      <c r="E51" s="909"/>
      <c r="F51" s="898"/>
      <c r="G51" s="897" t="s">
        <v>402</v>
      </c>
      <c r="H51" s="898"/>
      <c r="I51" s="751"/>
      <c r="J51" s="751">
        <v>120</v>
      </c>
      <c r="K51" s="751">
        <v>30</v>
      </c>
      <c r="L51" s="751">
        <v>30</v>
      </c>
      <c r="M51" s="751">
        <v>50</v>
      </c>
      <c r="N51" s="751">
        <v>20</v>
      </c>
      <c r="O51" s="751">
        <v>80</v>
      </c>
      <c r="P51" s="752">
        <v>5000</v>
      </c>
      <c r="Q51" s="752">
        <v>40000</v>
      </c>
      <c r="R51" s="156">
        <f t="shared" si="38"/>
        <v>5789.4736842105258</v>
      </c>
      <c r="S51" s="156">
        <f t="shared" si="39"/>
        <v>50947.368421052633</v>
      </c>
      <c r="U51" s="157">
        <f t="shared" si="46"/>
        <v>93048.421052631587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42"/>
        <v>0</v>
      </c>
      <c r="AU51" s="259"/>
      <c r="AV51" s="265">
        <f t="shared" si="43"/>
        <v>0</v>
      </c>
      <c r="AX51" s="265">
        <f t="shared" si="47"/>
        <v>93048.421052631587</v>
      </c>
      <c r="AZ51" s="492">
        <f t="shared" si="44"/>
        <v>93048.421052631587</v>
      </c>
      <c r="BB51" s="492">
        <f t="shared" si="45"/>
        <v>0</v>
      </c>
      <c r="BD51" s="265">
        <f t="shared" si="48"/>
        <v>93048.421052631587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749"/>
      <c r="D52" s="750"/>
      <c r="E52" s="750"/>
      <c r="F52" s="745"/>
      <c r="G52" s="744"/>
      <c r="H52" s="745"/>
      <c r="I52" s="751"/>
      <c r="J52" s="751"/>
      <c r="K52" s="751"/>
      <c r="L52" s="751"/>
      <c r="M52" s="751"/>
      <c r="N52" s="751"/>
      <c r="O52" s="751"/>
      <c r="P52" s="752"/>
      <c r="Q52" s="752"/>
      <c r="R52" s="156">
        <f t="shared" si="38"/>
        <v>0</v>
      </c>
      <c r="S52" s="156">
        <f t="shared" si="39"/>
        <v>0</v>
      </c>
      <c r="U52" s="157">
        <f t="shared" si="46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42"/>
        <v>0</v>
      </c>
      <c r="AU52" s="259"/>
      <c r="AV52" s="265">
        <f t="shared" si="43"/>
        <v>0</v>
      </c>
      <c r="AX52" s="265">
        <f t="shared" si="47"/>
        <v>0</v>
      </c>
      <c r="AZ52" s="492">
        <f t="shared" si="44"/>
        <v>0</v>
      </c>
      <c r="BB52" s="492">
        <f t="shared" si="45"/>
        <v>0</v>
      </c>
      <c r="BD52" s="265">
        <f t="shared" si="48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749" t="s">
        <v>259</v>
      </c>
      <c r="D53" s="750"/>
      <c r="E53" s="750"/>
      <c r="F53" s="745"/>
      <c r="G53" s="744"/>
      <c r="H53" s="745"/>
      <c r="I53" s="751"/>
      <c r="J53" s="751">
        <v>30</v>
      </c>
      <c r="K53" s="751">
        <v>0</v>
      </c>
      <c r="L53" s="751">
        <v>0</v>
      </c>
      <c r="M53" s="751">
        <v>0</v>
      </c>
      <c r="N53" s="751">
        <v>10</v>
      </c>
      <c r="O53" s="751">
        <v>25</v>
      </c>
      <c r="P53" s="752">
        <v>6000</v>
      </c>
      <c r="Q53" s="752">
        <v>500</v>
      </c>
      <c r="R53" s="156">
        <f t="shared" si="38"/>
        <v>6947.3684210526326</v>
      </c>
      <c r="S53" s="156">
        <f t="shared" si="39"/>
        <v>636.8421052631578</v>
      </c>
      <c r="U53" s="157">
        <f t="shared" si="46"/>
        <v>14381.052631578948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42"/>
        <v>0</v>
      </c>
      <c r="AU53" s="259"/>
      <c r="AV53" s="265">
        <f t="shared" si="43"/>
        <v>0</v>
      </c>
      <c r="AX53" s="265">
        <f t="shared" si="47"/>
        <v>14381.052631578948</v>
      </c>
      <c r="AZ53" s="492">
        <f t="shared" si="44"/>
        <v>14381.052631578948</v>
      </c>
      <c r="BB53" s="492">
        <f t="shared" si="45"/>
        <v>0</v>
      </c>
      <c r="BD53" s="265">
        <f t="shared" si="48"/>
        <v>14381.052631578948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908"/>
      <c r="D54" s="909"/>
      <c r="E54" s="909"/>
      <c r="F54" s="898"/>
      <c r="G54" s="897"/>
      <c r="H54" s="898"/>
      <c r="I54" s="751"/>
      <c r="J54" s="751"/>
      <c r="K54" s="751"/>
      <c r="L54" s="751"/>
      <c r="M54" s="751"/>
      <c r="N54" s="751"/>
      <c r="O54" s="751"/>
      <c r="P54" s="752"/>
      <c r="Q54" s="752"/>
      <c r="R54" s="156">
        <f t="shared" si="38"/>
        <v>0</v>
      </c>
      <c r="S54" s="156">
        <f t="shared" si="39"/>
        <v>0</v>
      </c>
      <c r="U54" s="157">
        <f t="shared" si="46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42"/>
        <v>0</v>
      </c>
      <c r="AU54" s="259"/>
      <c r="AV54" s="265">
        <f t="shared" si="43"/>
        <v>0</v>
      </c>
      <c r="AX54" s="265">
        <f t="shared" si="47"/>
        <v>0</v>
      </c>
      <c r="AZ54" s="492">
        <f t="shared" si="44"/>
        <v>0</v>
      </c>
      <c r="BB54" s="492">
        <f t="shared" si="45"/>
        <v>0</v>
      </c>
      <c r="BD54" s="265">
        <f t="shared" si="48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908"/>
      <c r="D55" s="909"/>
      <c r="E55" s="909"/>
      <c r="F55" s="898"/>
      <c r="G55" s="897"/>
      <c r="H55" s="898"/>
      <c r="I55" s="751"/>
      <c r="J55" s="751"/>
      <c r="K55" s="751"/>
      <c r="L55" s="751"/>
      <c r="M55" s="751"/>
      <c r="N55" s="751"/>
      <c r="O55" s="751"/>
      <c r="P55" s="752"/>
      <c r="Q55" s="752"/>
      <c r="R55" s="156">
        <f t="shared" si="38"/>
        <v>0</v>
      </c>
      <c r="S55" s="156">
        <f t="shared" si="39"/>
        <v>0</v>
      </c>
      <c r="U55" s="157">
        <f t="shared" si="46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42"/>
        <v>0</v>
      </c>
      <c r="AU55" s="259"/>
      <c r="AV55" s="265">
        <f t="shared" si="43"/>
        <v>0</v>
      </c>
      <c r="AX55" s="265">
        <f t="shared" si="47"/>
        <v>0</v>
      </c>
      <c r="AZ55" s="492">
        <f t="shared" si="44"/>
        <v>0</v>
      </c>
      <c r="BB55" s="492">
        <f t="shared" si="45"/>
        <v>0</v>
      </c>
      <c r="BD55" s="265">
        <f t="shared" si="48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908"/>
      <c r="D56" s="909"/>
      <c r="E56" s="909"/>
      <c r="F56" s="898"/>
      <c r="G56" s="897"/>
      <c r="H56" s="898"/>
      <c r="I56" s="751"/>
      <c r="J56" s="751"/>
      <c r="K56" s="751"/>
      <c r="L56" s="751"/>
      <c r="M56" s="751"/>
      <c r="N56" s="751"/>
      <c r="O56" s="751"/>
      <c r="P56" s="752"/>
      <c r="Q56" s="752"/>
      <c r="R56" s="156">
        <f t="shared" si="38"/>
        <v>0</v>
      </c>
      <c r="S56" s="156">
        <f t="shared" si="39"/>
        <v>0</v>
      </c>
      <c r="U56" s="157">
        <f t="shared" si="46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42"/>
        <v>0</v>
      </c>
      <c r="AU56" s="259"/>
      <c r="AV56" s="265">
        <f t="shared" si="43"/>
        <v>0</v>
      </c>
      <c r="AX56" s="265">
        <f t="shared" si="47"/>
        <v>0</v>
      </c>
      <c r="AZ56" s="492">
        <f t="shared" si="44"/>
        <v>0</v>
      </c>
      <c r="BB56" s="492">
        <f t="shared" si="45"/>
        <v>0</v>
      </c>
      <c r="BD56" s="265">
        <f t="shared" si="48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910"/>
      <c r="D57" s="911"/>
      <c r="E57" s="911"/>
      <c r="F57" s="912"/>
      <c r="G57" s="897"/>
      <c r="H57" s="89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8"/>
        <v>0</v>
      </c>
      <c r="S57" s="156">
        <f t="shared" si="39"/>
        <v>0</v>
      </c>
      <c r="U57" s="157">
        <f t="shared" si="46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42"/>
        <v>0</v>
      </c>
      <c r="AU57" s="259"/>
      <c r="AV57" s="265">
        <f t="shared" si="43"/>
        <v>0</v>
      </c>
      <c r="AX57" s="265">
        <f t="shared" si="47"/>
        <v>0</v>
      </c>
      <c r="AZ57" s="492">
        <f t="shared" si="44"/>
        <v>0</v>
      </c>
      <c r="BB57" s="492">
        <f t="shared" si="45"/>
        <v>0</v>
      </c>
      <c r="BD57" s="265">
        <f t="shared" si="48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910"/>
      <c r="D58" s="911"/>
      <c r="E58" s="911"/>
      <c r="F58" s="912"/>
      <c r="G58" s="897"/>
      <c r="H58" s="89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8"/>
        <v>0</v>
      </c>
      <c r="S58" s="156">
        <f t="shared" si="39"/>
        <v>0</v>
      </c>
      <c r="U58" s="157">
        <f t="shared" si="46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42"/>
        <v>0</v>
      </c>
      <c r="AU58" s="259"/>
      <c r="AV58" s="265">
        <f t="shared" si="43"/>
        <v>0</v>
      </c>
      <c r="AX58" s="265">
        <f t="shared" si="47"/>
        <v>0</v>
      </c>
      <c r="AZ58" s="492">
        <f t="shared" si="44"/>
        <v>0</v>
      </c>
      <c r="BB58" s="492">
        <f t="shared" si="45"/>
        <v>0</v>
      </c>
      <c r="BD58" s="265">
        <f t="shared" si="48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910"/>
      <c r="D59" s="911"/>
      <c r="E59" s="911"/>
      <c r="F59" s="912"/>
      <c r="G59" s="897"/>
      <c r="H59" s="89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8"/>
        <v>0</v>
      </c>
      <c r="S59" s="156">
        <f t="shared" si="39"/>
        <v>0</v>
      </c>
      <c r="U59" s="157">
        <f t="shared" si="46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42"/>
        <v>0</v>
      </c>
      <c r="AU59" s="259"/>
      <c r="AV59" s="265">
        <f t="shared" si="43"/>
        <v>0</v>
      </c>
      <c r="AX59" s="265">
        <f t="shared" si="47"/>
        <v>0</v>
      </c>
      <c r="AZ59" s="492">
        <f t="shared" si="44"/>
        <v>0</v>
      </c>
      <c r="BB59" s="492">
        <f t="shared" si="45"/>
        <v>0</v>
      </c>
      <c r="BD59" s="265">
        <f t="shared" si="48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910"/>
      <c r="D60" s="911"/>
      <c r="E60" s="911"/>
      <c r="F60" s="912"/>
      <c r="G60" s="897"/>
      <c r="H60" s="89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8"/>
        <v>0</v>
      </c>
      <c r="S60" s="156">
        <f t="shared" si="39"/>
        <v>0</v>
      </c>
      <c r="U60" s="157">
        <f t="shared" si="46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42"/>
        <v>0</v>
      </c>
      <c r="AU60" s="259"/>
      <c r="AV60" s="265">
        <f t="shared" si="43"/>
        <v>0</v>
      </c>
      <c r="AX60" s="265">
        <f t="shared" si="47"/>
        <v>0</v>
      </c>
      <c r="AZ60" s="492">
        <f t="shared" si="44"/>
        <v>0</v>
      </c>
      <c r="BB60" s="492">
        <f t="shared" si="45"/>
        <v>0</v>
      </c>
      <c r="BD60" s="265">
        <f t="shared" si="48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756" t="s">
        <v>395</v>
      </c>
      <c r="D61" s="757"/>
      <c r="E61" s="757"/>
      <c r="F61" s="758"/>
      <c r="G61" s="759" t="s">
        <v>296</v>
      </c>
      <c r="H61" s="758"/>
      <c r="I61" s="751"/>
      <c r="J61" s="751">
        <v>1</v>
      </c>
      <c r="K61" s="751">
        <v>1</v>
      </c>
      <c r="L61" s="751">
        <v>1</v>
      </c>
      <c r="M61" s="751">
        <v>15</v>
      </c>
      <c r="N61" s="751">
        <v>5</v>
      </c>
      <c r="O61" s="751">
        <v>10</v>
      </c>
      <c r="P61" s="752">
        <v>1500</v>
      </c>
      <c r="Q61" s="752">
        <v>2500</v>
      </c>
      <c r="R61" s="156">
        <f t="shared" si="38"/>
        <v>1736.8421052631581</v>
      </c>
      <c r="S61" s="156">
        <f t="shared" si="39"/>
        <v>3184.2105263157896</v>
      </c>
      <c r="U61" s="157">
        <f t="shared" si="46"/>
        <v>8512.8421052631584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42"/>
        <v>0</v>
      </c>
      <c r="AU61" s="259"/>
      <c r="AV61" s="265">
        <f t="shared" si="43"/>
        <v>0</v>
      </c>
      <c r="AX61" s="265">
        <f t="shared" si="47"/>
        <v>8512.8421052631584</v>
      </c>
      <c r="AZ61" s="492">
        <f t="shared" si="44"/>
        <v>8512.8421052631584</v>
      </c>
      <c r="BB61" s="492">
        <f t="shared" si="45"/>
        <v>0</v>
      </c>
      <c r="BD61" s="265">
        <f t="shared" si="48"/>
        <v>8512.8421052631584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722">
        <f>B46+1</f>
        <v>4</v>
      </c>
      <c r="C63" s="899" t="s">
        <v>337</v>
      </c>
      <c r="D63" s="900"/>
      <c r="E63" s="900"/>
      <c r="F63" s="901"/>
      <c r="G63" s="429"/>
      <c r="H63" s="206">
        <v>1</v>
      </c>
      <c r="I63" s="642">
        <f t="shared" ref="I63" si="49">$H63*SUM(I64:I78)</f>
        <v>0</v>
      </c>
      <c r="J63" s="643">
        <f t="shared" ref="J63:O63" si="50">$H63*SUM(J64:J78)</f>
        <v>121</v>
      </c>
      <c r="K63" s="644">
        <f t="shared" si="50"/>
        <v>36</v>
      </c>
      <c r="L63" s="645">
        <f t="shared" si="50"/>
        <v>51</v>
      </c>
      <c r="M63" s="645">
        <f t="shared" si="50"/>
        <v>65</v>
      </c>
      <c r="N63" s="644">
        <f t="shared" si="50"/>
        <v>40</v>
      </c>
      <c r="O63" s="642">
        <f t="shared" si="50"/>
        <v>70</v>
      </c>
      <c r="P63" s="209">
        <f t="shared" ref="P63:Q63" si="51">$H63*SUM(P64:P78)</f>
        <v>3400</v>
      </c>
      <c r="Q63" s="210">
        <f t="shared" si="51"/>
        <v>7000</v>
      </c>
      <c r="R63" s="136">
        <f t="shared" ref="R63:R78" si="52">P63*(1+Gewinn)*(1+SicherheitAngebot)</f>
        <v>3936.8421052631584</v>
      </c>
      <c r="S63" s="137">
        <f t="shared" ref="S63:S78" si="53">Q63*(1+MGKZ)*(1+Gewinn)*(1+SicherheitAngebot)</f>
        <v>8915.7894736842118</v>
      </c>
      <c r="U63" s="10">
        <f>I63*$I$7+J63*$J$7+K63*$K$7+L63*$L$7+M63*$M$7+N63*$N$7+O63*$O$7+R63+S63</f>
        <v>55245.473684210534</v>
      </c>
      <c r="W63" s="646">
        <f t="shared" ref="W63:AB63" si="54">$H63*SUM(W64:W78)</f>
        <v>0</v>
      </c>
      <c r="X63" s="647">
        <f t="shared" si="54"/>
        <v>0</v>
      </c>
      <c r="Y63" s="648">
        <f t="shared" si="54"/>
        <v>0</v>
      </c>
      <c r="Z63" s="649">
        <f t="shared" si="54"/>
        <v>0</v>
      </c>
      <c r="AA63" s="648">
        <f t="shared" si="54"/>
        <v>0</v>
      </c>
      <c r="AB63" s="646">
        <f t="shared" si="54"/>
        <v>0</v>
      </c>
      <c r="AC63" s="258"/>
      <c r="AD63" s="646">
        <f t="shared" ref="AD63:AM63" si="55">$H63*SUM(AD64:AD78)</f>
        <v>0</v>
      </c>
      <c r="AE63" s="647">
        <f t="shared" si="55"/>
        <v>0</v>
      </c>
      <c r="AF63" s="648">
        <f t="shared" si="55"/>
        <v>0</v>
      </c>
      <c r="AG63" s="649">
        <f t="shared" si="55"/>
        <v>0</v>
      </c>
      <c r="AH63" s="648">
        <f t="shared" si="55"/>
        <v>0</v>
      </c>
      <c r="AI63" s="646">
        <f t="shared" si="55"/>
        <v>0</v>
      </c>
      <c r="AJ63" s="258"/>
      <c r="AK63" s="653">
        <f t="shared" si="55"/>
        <v>0</v>
      </c>
      <c r="AL63" s="653">
        <f t="shared" si="55"/>
        <v>0</v>
      </c>
      <c r="AM63" s="653">
        <f t="shared" si="55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42"/>
        <v>0</v>
      </c>
      <c r="AU63" s="259"/>
      <c r="AV63" s="491">
        <f>AK63*$AK$7+AL63*$AL$7+AM63*$AM$7+SUM(AN63:AR63)+AT63/Zuschläge_IBN+AT63</f>
        <v>0</v>
      </c>
      <c r="AX63" s="685">
        <f>U63+AV63</f>
        <v>55245.473684210534</v>
      </c>
      <c r="AZ63" s="490">
        <f>IF(H63&gt;0,U63/(1+SicherheitAngebot)*(1+Sicherheit),0)</f>
        <v>55245.473684210534</v>
      </c>
      <c r="BB63" s="490">
        <f>IF(H63&gt;0,AV63/(1+SicherheitAngebot)*(1+Sicherheit),0)</f>
        <v>0</v>
      </c>
      <c r="BD63" s="490">
        <f>AZ63+BB63</f>
        <v>55245.473684210534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749" t="s">
        <v>297</v>
      </c>
      <c r="D64" s="750"/>
      <c r="E64" s="750"/>
      <c r="F64" s="745"/>
      <c r="G64" s="744" t="s">
        <v>270</v>
      </c>
      <c r="H64" s="745"/>
      <c r="I64" s="751"/>
      <c r="J64" s="751">
        <v>40</v>
      </c>
      <c r="K64" s="751">
        <v>5</v>
      </c>
      <c r="L64" s="751">
        <v>10</v>
      </c>
      <c r="M64" s="751">
        <v>10</v>
      </c>
      <c r="N64" s="751">
        <v>5</v>
      </c>
      <c r="O64" s="751">
        <v>20</v>
      </c>
      <c r="P64" s="752">
        <v>800</v>
      </c>
      <c r="Q64" s="752">
        <v>1200</v>
      </c>
      <c r="R64" s="156">
        <f t="shared" si="52"/>
        <v>926.31578947368428</v>
      </c>
      <c r="S64" s="156">
        <f t="shared" si="53"/>
        <v>1528.4210526315792</v>
      </c>
      <c r="U64" s="157">
        <f>I64*$I$7+J64*$J$7+K64*$K$7+L64*$L$7+M64*$M$7+N64*$N$7+O64*$O$7+R64+S64</f>
        <v>12424.21052631579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42"/>
        <v>0</v>
      </c>
      <c r="AU64" s="259"/>
      <c r="AV64" s="265">
        <f t="shared" ref="AV64:AV78" si="56">AK64*$AK$7+AL64*$AL$7+AM64*$AM$7+SUM(AN64:AR64)*(1+Gewinn)*(1+SicherheitAngebot)+AT64/Zuschläge_IBN+AT64</f>
        <v>0</v>
      </c>
      <c r="AX64" s="265">
        <f>U64+AV64</f>
        <v>12424.21052631579</v>
      </c>
      <c r="AZ64" s="492">
        <f t="shared" ref="AZ64:AZ78" si="57">U64/(1+SicherheitAngebot)*(1+Sicherheit)</f>
        <v>12424.21052631579</v>
      </c>
      <c r="BB64" s="492">
        <f t="shared" ref="BB64:BB78" si="58">AV64/(1+SicherheitAngebot)*(1+Sicherheit)</f>
        <v>0</v>
      </c>
      <c r="BD64" s="265">
        <f>AZ64+BB64</f>
        <v>12424.21052631579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749" t="s">
        <v>305</v>
      </c>
      <c r="D65" s="750"/>
      <c r="E65" s="750"/>
      <c r="F65" s="745"/>
      <c r="G65" s="744" t="s">
        <v>298</v>
      </c>
      <c r="H65" s="745"/>
      <c r="I65" s="751"/>
      <c r="J65" s="751">
        <v>50</v>
      </c>
      <c r="K65" s="751">
        <v>20</v>
      </c>
      <c r="L65" s="751">
        <v>30</v>
      </c>
      <c r="M65" s="751">
        <v>30</v>
      </c>
      <c r="N65" s="751">
        <v>20</v>
      </c>
      <c r="O65" s="751">
        <v>25</v>
      </c>
      <c r="P65" s="752">
        <v>900</v>
      </c>
      <c r="Q65" s="752">
        <v>3000</v>
      </c>
      <c r="R65" s="156">
        <f t="shared" si="52"/>
        <v>1042.1052631578948</v>
      </c>
      <c r="S65" s="156">
        <f t="shared" si="53"/>
        <v>3821.052631578948</v>
      </c>
      <c r="U65" s="157">
        <f t="shared" ref="U65:U78" si="59">I65*$I$7+J65*$J$7+K65*$K$7+L65*$L$7+M65*$M$7+N65*$N$7+O65*$O$7+R65+S65</f>
        <v>24350.526315789473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42"/>
        <v>0</v>
      </c>
      <c r="AU65" s="259"/>
      <c r="AV65" s="265">
        <f t="shared" si="56"/>
        <v>0</v>
      </c>
      <c r="AX65" s="265">
        <f t="shared" ref="AX65:AX78" si="60">U65+AV65</f>
        <v>24350.526315789473</v>
      </c>
      <c r="AZ65" s="492">
        <f t="shared" si="57"/>
        <v>24350.526315789473</v>
      </c>
      <c r="BB65" s="492">
        <f t="shared" si="58"/>
        <v>0</v>
      </c>
      <c r="BD65" s="265">
        <f t="shared" ref="BD65:BD78" si="61">AZ65+BB65</f>
        <v>24350.526315789473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908" t="s">
        <v>299</v>
      </c>
      <c r="D66" s="909"/>
      <c r="E66" s="909"/>
      <c r="F66" s="898"/>
      <c r="G66" s="897"/>
      <c r="H66" s="898"/>
      <c r="I66" s="751"/>
      <c r="J66" s="751">
        <v>30</v>
      </c>
      <c r="K66" s="751">
        <v>10</v>
      </c>
      <c r="L66" s="751">
        <v>10</v>
      </c>
      <c r="M66" s="751">
        <v>10</v>
      </c>
      <c r="N66" s="751">
        <v>10</v>
      </c>
      <c r="O66" s="751">
        <v>15</v>
      </c>
      <c r="P66" s="752">
        <v>200</v>
      </c>
      <c r="Q66" s="752">
        <v>300</v>
      </c>
      <c r="R66" s="156">
        <f t="shared" si="52"/>
        <v>231.57894736842107</v>
      </c>
      <c r="S66" s="156">
        <f t="shared" si="53"/>
        <v>382.1052631578948</v>
      </c>
      <c r="U66" s="157">
        <f t="shared" si="59"/>
        <v>9957.8947368421068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42"/>
        <v>0</v>
      </c>
      <c r="AU66" s="259"/>
      <c r="AV66" s="265">
        <f t="shared" si="56"/>
        <v>0</v>
      </c>
      <c r="AX66" s="265">
        <f t="shared" si="60"/>
        <v>9957.8947368421068</v>
      </c>
      <c r="AZ66" s="492">
        <f t="shared" si="57"/>
        <v>9957.8947368421068</v>
      </c>
      <c r="BB66" s="492">
        <f t="shared" si="58"/>
        <v>0</v>
      </c>
      <c r="BD66" s="265">
        <f t="shared" si="61"/>
        <v>9957.8947368421068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908"/>
      <c r="D67" s="909"/>
      <c r="E67" s="909"/>
      <c r="F67" s="898"/>
      <c r="G67" s="897"/>
      <c r="H67" s="898"/>
      <c r="I67" s="751"/>
      <c r="J67" s="751"/>
      <c r="K67" s="751"/>
      <c r="L67" s="751"/>
      <c r="M67" s="751"/>
      <c r="N67" s="751"/>
      <c r="O67" s="751"/>
      <c r="P67" s="752"/>
      <c r="Q67" s="752"/>
      <c r="R67" s="156">
        <f t="shared" si="52"/>
        <v>0</v>
      </c>
      <c r="S67" s="156">
        <f t="shared" si="53"/>
        <v>0</v>
      </c>
      <c r="U67" s="157">
        <f t="shared" si="59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42"/>
        <v>0</v>
      </c>
      <c r="AU67" s="259"/>
      <c r="AV67" s="265">
        <f t="shared" si="56"/>
        <v>0</v>
      </c>
      <c r="AX67" s="265">
        <f t="shared" si="60"/>
        <v>0</v>
      </c>
      <c r="AZ67" s="492">
        <f t="shared" si="57"/>
        <v>0</v>
      </c>
      <c r="BB67" s="492">
        <f t="shared" si="58"/>
        <v>0</v>
      </c>
      <c r="BD67" s="265">
        <f t="shared" si="61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910"/>
      <c r="D68" s="911"/>
      <c r="E68" s="911"/>
      <c r="F68" s="912"/>
      <c r="G68" s="897"/>
      <c r="H68" s="89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52"/>
        <v>0</v>
      </c>
      <c r="S68" s="156">
        <f t="shared" si="53"/>
        <v>0</v>
      </c>
      <c r="U68" s="157">
        <f t="shared" si="59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42"/>
        <v>0</v>
      </c>
      <c r="AU68" s="259"/>
      <c r="AV68" s="265">
        <f t="shared" si="56"/>
        <v>0</v>
      </c>
      <c r="AX68" s="265">
        <f t="shared" si="60"/>
        <v>0</v>
      </c>
      <c r="AZ68" s="492">
        <f t="shared" si="57"/>
        <v>0</v>
      </c>
      <c r="BB68" s="492">
        <f t="shared" si="58"/>
        <v>0</v>
      </c>
      <c r="BD68" s="265">
        <f t="shared" si="61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746"/>
      <c r="D69" s="747"/>
      <c r="E69" s="747"/>
      <c r="F69" s="748"/>
      <c r="G69" s="744"/>
      <c r="H69" s="745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52"/>
        <v>0</v>
      </c>
      <c r="S69" s="156">
        <f t="shared" si="53"/>
        <v>0</v>
      </c>
      <c r="U69" s="157">
        <f t="shared" si="59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42"/>
        <v>0</v>
      </c>
      <c r="AU69" s="259"/>
      <c r="AV69" s="265">
        <f t="shared" si="56"/>
        <v>0</v>
      </c>
      <c r="AX69" s="265">
        <f t="shared" si="60"/>
        <v>0</v>
      </c>
      <c r="AZ69" s="492">
        <f t="shared" si="57"/>
        <v>0</v>
      </c>
      <c r="BB69" s="492">
        <f t="shared" si="58"/>
        <v>0</v>
      </c>
      <c r="BD69" s="265">
        <f t="shared" si="61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746"/>
      <c r="D70" s="747"/>
      <c r="E70" s="747"/>
      <c r="F70" s="748"/>
      <c r="G70" s="744"/>
      <c r="H70" s="745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52"/>
        <v>0</v>
      </c>
      <c r="S70" s="156">
        <f t="shared" si="53"/>
        <v>0</v>
      </c>
      <c r="U70" s="157">
        <f t="shared" si="59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42"/>
        <v>0</v>
      </c>
      <c r="AU70" s="259"/>
      <c r="AV70" s="265">
        <f t="shared" si="56"/>
        <v>0</v>
      </c>
      <c r="AX70" s="265">
        <f t="shared" si="60"/>
        <v>0</v>
      </c>
      <c r="AZ70" s="492">
        <f t="shared" si="57"/>
        <v>0</v>
      </c>
      <c r="BB70" s="492">
        <f t="shared" si="58"/>
        <v>0</v>
      </c>
      <c r="BD70" s="265">
        <f t="shared" si="61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746"/>
      <c r="D71" s="747"/>
      <c r="E71" s="747"/>
      <c r="F71" s="748"/>
      <c r="G71" s="744"/>
      <c r="H71" s="745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52"/>
        <v>0</v>
      </c>
      <c r="S71" s="156">
        <f t="shared" si="53"/>
        <v>0</v>
      </c>
      <c r="U71" s="157">
        <f t="shared" si="59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42"/>
        <v>0</v>
      </c>
      <c r="AU71" s="259"/>
      <c r="AV71" s="265">
        <f t="shared" si="56"/>
        <v>0</v>
      </c>
      <c r="AX71" s="265">
        <f t="shared" si="60"/>
        <v>0</v>
      </c>
      <c r="AZ71" s="492">
        <f t="shared" si="57"/>
        <v>0</v>
      </c>
      <c r="BB71" s="492">
        <f t="shared" si="58"/>
        <v>0</v>
      </c>
      <c r="BD71" s="265">
        <f t="shared" si="61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746"/>
      <c r="D72" s="747"/>
      <c r="E72" s="747"/>
      <c r="F72" s="748"/>
      <c r="G72" s="744"/>
      <c r="H72" s="745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52"/>
        <v>0</v>
      </c>
      <c r="S72" s="156">
        <f t="shared" si="53"/>
        <v>0</v>
      </c>
      <c r="U72" s="157">
        <f t="shared" si="59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42"/>
        <v>0</v>
      </c>
      <c r="AU72" s="259"/>
      <c r="AV72" s="265">
        <f t="shared" si="56"/>
        <v>0</v>
      </c>
      <c r="AX72" s="265">
        <f t="shared" si="60"/>
        <v>0</v>
      </c>
      <c r="AZ72" s="492">
        <f t="shared" si="57"/>
        <v>0</v>
      </c>
      <c r="BB72" s="492">
        <f t="shared" si="58"/>
        <v>0</v>
      </c>
      <c r="BD72" s="265">
        <f t="shared" si="61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910"/>
      <c r="D73" s="911"/>
      <c r="E73" s="911"/>
      <c r="F73" s="912"/>
      <c r="G73" s="897"/>
      <c r="H73" s="89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52"/>
        <v>0</v>
      </c>
      <c r="S73" s="156">
        <f t="shared" si="53"/>
        <v>0</v>
      </c>
      <c r="U73" s="157">
        <f t="shared" si="59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42"/>
        <v>0</v>
      </c>
      <c r="AU73" s="259"/>
      <c r="AV73" s="265">
        <f t="shared" si="56"/>
        <v>0</v>
      </c>
      <c r="AX73" s="265">
        <f t="shared" si="60"/>
        <v>0</v>
      </c>
      <c r="AZ73" s="492">
        <f t="shared" si="57"/>
        <v>0</v>
      </c>
      <c r="BB73" s="492">
        <f t="shared" si="58"/>
        <v>0</v>
      </c>
      <c r="BD73" s="265">
        <f t="shared" si="61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910"/>
      <c r="D74" s="911"/>
      <c r="E74" s="911"/>
      <c r="F74" s="912"/>
      <c r="G74" s="897"/>
      <c r="H74" s="89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52"/>
        <v>0</v>
      </c>
      <c r="S74" s="156">
        <f t="shared" si="53"/>
        <v>0</v>
      </c>
      <c r="U74" s="157">
        <f t="shared" si="59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42"/>
        <v>0</v>
      </c>
      <c r="AU74" s="259"/>
      <c r="AV74" s="265">
        <f t="shared" si="56"/>
        <v>0</v>
      </c>
      <c r="AX74" s="265">
        <f t="shared" si="60"/>
        <v>0</v>
      </c>
      <c r="AZ74" s="492">
        <f t="shared" si="57"/>
        <v>0</v>
      </c>
      <c r="BB74" s="492">
        <f t="shared" si="58"/>
        <v>0</v>
      </c>
      <c r="BD74" s="265">
        <f t="shared" si="61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910"/>
      <c r="D75" s="911"/>
      <c r="E75" s="911"/>
      <c r="F75" s="912"/>
      <c r="G75" s="897"/>
      <c r="H75" s="89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52"/>
        <v>0</v>
      </c>
      <c r="S75" s="156">
        <f t="shared" si="53"/>
        <v>0</v>
      </c>
      <c r="U75" s="157">
        <f t="shared" si="59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42"/>
        <v>0</v>
      </c>
      <c r="AU75" s="259"/>
      <c r="AV75" s="265">
        <f t="shared" si="56"/>
        <v>0</v>
      </c>
      <c r="AX75" s="265">
        <f t="shared" si="60"/>
        <v>0</v>
      </c>
      <c r="AZ75" s="492">
        <f t="shared" si="57"/>
        <v>0</v>
      </c>
      <c r="BB75" s="492">
        <f t="shared" si="58"/>
        <v>0</v>
      </c>
      <c r="BD75" s="265">
        <f t="shared" si="61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910"/>
      <c r="D76" s="911"/>
      <c r="E76" s="911"/>
      <c r="F76" s="912"/>
      <c r="G76" s="897"/>
      <c r="H76" s="89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52"/>
        <v>0</v>
      </c>
      <c r="S76" s="156">
        <f t="shared" si="53"/>
        <v>0</v>
      </c>
      <c r="U76" s="157">
        <f t="shared" si="59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42"/>
        <v>0</v>
      </c>
      <c r="AU76" s="259"/>
      <c r="AV76" s="265">
        <f t="shared" si="56"/>
        <v>0</v>
      </c>
      <c r="AX76" s="265">
        <f t="shared" si="60"/>
        <v>0</v>
      </c>
      <c r="AZ76" s="492">
        <f t="shared" si="57"/>
        <v>0</v>
      </c>
      <c r="BB76" s="492">
        <f t="shared" si="58"/>
        <v>0</v>
      </c>
      <c r="BD76" s="265">
        <f t="shared" si="61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910"/>
      <c r="D77" s="911"/>
      <c r="E77" s="911"/>
      <c r="F77" s="912"/>
      <c r="G77" s="897"/>
      <c r="H77" s="89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52"/>
        <v>0</v>
      </c>
      <c r="S77" s="156">
        <f t="shared" si="53"/>
        <v>0</v>
      </c>
      <c r="U77" s="157">
        <f t="shared" si="59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42"/>
        <v>0</v>
      </c>
      <c r="AU77" s="259"/>
      <c r="AV77" s="265">
        <f t="shared" si="56"/>
        <v>0</v>
      </c>
      <c r="AX77" s="265">
        <f t="shared" si="60"/>
        <v>0</v>
      </c>
      <c r="AZ77" s="492">
        <f t="shared" si="57"/>
        <v>0</v>
      </c>
      <c r="BB77" s="492">
        <f t="shared" si="58"/>
        <v>0</v>
      </c>
      <c r="BD77" s="265">
        <f t="shared" si="61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756" t="s">
        <v>395</v>
      </c>
      <c r="D78" s="757"/>
      <c r="E78" s="757"/>
      <c r="F78" s="758"/>
      <c r="G78" s="759" t="s">
        <v>296</v>
      </c>
      <c r="H78" s="758"/>
      <c r="I78" s="751"/>
      <c r="J78" s="751">
        <v>1</v>
      </c>
      <c r="K78" s="751">
        <v>1</v>
      </c>
      <c r="L78" s="751">
        <v>1</v>
      </c>
      <c r="M78" s="751">
        <v>15</v>
      </c>
      <c r="N78" s="751">
        <v>5</v>
      </c>
      <c r="O78" s="751">
        <v>10</v>
      </c>
      <c r="P78" s="752">
        <v>1500</v>
      </c>
      <c r="Q78" s="752">
        <v>2500</v>
      </c>
      <c r="R78" s="156">
        <f t="shared" si="52"/>
        <v>1736.8421052631581</v>
      </c>
      <c r="S78" s="156">
        <f t="shared" si="53"/>
        <v>3184.2105263157896</v>
      </c>
      <c r="U78" s="157">
        <f t="shared" si="59"/>
        <v>8512.8421052631584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42"/>
        <v>0</v>
      </c>
      <c r="AU78" s="259"/>
      <c r="AV78" s="265">
        <f t="shared" si="56"/>
        <v>0</v>
      </c>
      <c r="AX78" s="265">
        <f t="shared" si="60"/>
        <v>8512.8421052631584</v>
      </c>
      <c r="AZ78" s="492">
        <f t="shared" si="57"/>
        <v>8512.8421052631584</v>
      </c>
      <c r="BB78" s="492">
        <f t="shared" si="58"/>
        <v>0</v>
      </c>
      <c r="BD78" s="265">
        <f t="shared" si="61"/>
        <v>8512.8421052631584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>
      <c r="B80" s="722">
        <f>B63+1</f>
        <v>5</v>
      </c>
      <c r="C80" s="899" t="s">
        <v>312</v>
      </c>
      <c r="D80" s="900"/>
      <c r="E80" s="900"/>
      <c r="F80" s="901"/>
      <c r="G80" s="429" t="s">
        <v>403</v>
      </c>
      <c r="H80" s="206">
        <v>1</v>
      </c>
      <c r="I80" s="642">
        <f t="shared" ref="I80" si="62">$H80*SUM(I81:I95)</f>
        <v>0</v>
      </c>
      <c r="J80" s="643">
        <f t="shared" ref="J80:O80" si="63">$H80*SUM(J81:J95)</f>
        <v>197</v>
      </c>
      <c r="K80" s="644">
        <f t="shared" si="63"/>
        <v>55</v>
      </c>
      <c r="L80" s="645">
        <f t="shared" si="63"/>
        <v>79</v>
      </c>
      <c r="M80" s="645">
        <f t="shared" si="63"/>
        <v>137</v>
      </c>
      <c r="N80" s="644">
        <f t="shared" si="63"/>
        <v>59</v>
      </c>
      <c r="O80" s="642">
        <f t="shared" si="63"/>
        <v>130</v>
      </c>
      <c r="P80" s="209">
        <f t="shared" ref="P80:Q80" si="64">$H80*SUM(P81:P95)</f>
        <v>16900</v>
      </c>
      <c r="Q80" s="210">
        <f t="shared" si="64"/>
        <v>127200</v>
      </c>
      <c r="R80" s="136">
        <f t="shared" ref="R80:R95" si="65">P80*(1+Gewinn)*(1+SicherheitAngebot)</f>
        <v>19568.421052631576</v>
      </c>
      <c r="S80" s="137">
        <f t="shared" ref="S80:S95" si="66">Q80*(1+MGKZ)*(1+Gewinn)*(1+SicherheitAngebot)</f>
        <v>162012.63157894736</v>
      </c>
      <c r="U80" s="10">
        <f>I80*$I$7+J80*$J$7+K80*$K$7+L80*$L$7+M80*$M$7+N80*$N$7+O80*$O$7+R80+S80</f>
        <v>254456.63157894736</v>
      </c>
      <c r="W80" s="646">
        <f t="shared" ref="W80:AB80" si="67">$H80*SUM(W81:W95)</f>
        <v>0</v>
      </c>
      <c r="X80" s="647">
        <f t="shared" si="67"/>
        <v>0</v>
      </c>
      <c r="Y80" s="648">
        <f t="shared" si="67"/>
        <v>0</v>
      </c>
      <c r="Z80" s="649">
        <f t="shared" si="67"/>
        <v>0</v>
      </c>
      <c r="AA80" s="648">
        <f t="shared" si="67"/>
        <v>0</v>
      </c>
      <c r="AB80" s="646">
        <f t="shared" si="67"/>
        <v>0</v>
      </c>
      <c r="AC80" s="258"/>
      <c r="AD80" s="646">
        <f t="shared" ref="AD80:AM80" si="68">$H80*SUM(AD81:AD95)</f>
        <v>0</v>
      </c>
      <c r="AE80" s="647">
        <f t="shared" si="68"/>
        <v>0</v>
      </c>
      <c r="AF80" s="648">
        <f t="shared" si="68"/>
        <v>0</v>
      </c>
      <c r="AG80" s="649">
        <f t="shared" si="68"/>
        <v>0</v>
      </c>
      <c r="AH80" s="648">
        <f t="shared" si="68"/>
        <v>0</v>
      </c>
      <c r="AI80" s="646">
        <f t="shared" si="68"/>
        <v>0</v>
      </c>
      <c r="AJ80" s="258"/>
      <c r="AK80" s="653">
        <f t="shared" si="68"/>
        <v>0</v>
      </c>
      <c r="AL80" s="653">
        <f t="shared" si="68"/>
        <v>0</v>
      </c>
      <c r="AM80" s="653">
        <f t="shared" si="68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42"/>
        <v>0</v>
      </c>
      <c r="AU80" s="259"/>
      <c r="AV80" s="491">
        <f>AK80*$AK$7+AL80*$AL$7+AM80*$AM$7+SUM(AN80:AR80)+AT80/Zuschläge_IBN+AT80</f>
        <v>0</v>
      </c>
      <c r="AX80" s="685">
        <f>U80+AV80</f>
        <v>254456.63157894736</v>
      </c>
      <c r="AZ80" s="490">
        <f>IF(H80&gt;0,U80/(1+SicherheitAngebot)*(1+Sicherheit),0)</f>
        <v>254456.63157894736</v>
      </c>
      <c r="BB80" s="490">
        <f>IF(H80&gt;0,AV80/(1+SicherheitAngebot)*(1+Sicherheit),0)</f>
        <v>0</v>
      </c>
      <c r="BD80" s="490">
        <f>AZ80+BB80</f>
        <v>254456.63157894736</v>
      </c>
      <c r="BE80" s="105"/>
      <c r="BF80" s="105"/>
      <c r="BG80" s="105"/>
      <c r="BH80" s="105"/>
      <c r="BI80" s="105"/>
      <c r="BJ80" s="105"/>
    </row>
    <row r="81" spans="2:62" ht="20.100000000000001" customHeight="1" outlineLevel="1">
      <c r="B81" s="99"/>
      <c r="C81" s="753" t="s">
        <v>307</v>
      </c>
      <c r="D81" s="754"/>
      <c r="E81" s="754"/>
      <c r="F81" s="743"/>
      <c r="G81" s="742" t="s">
        <v>314</v>
      </c>
      <c r="H81" s="743"/>
      <c r="I81" s="751"/>
      <c r="J81" s="751">
        <v>80</v>
      </c>
      <c r="K81" s="751">
        <v>20</v>
      </c>
      <c r="L81" s="751">
        <v>25</v>
      </c>
      <c r="M81" s="751">
        <v>40</v>
      </c>
      <c r="N81" s="751">
        <v>15</v>
      </c>
      <c r="O81" s="751">
        <v>30</v>
      </c>
      <c r="P81" s="752">
        <f>8*100+4*1000+1*1000</f>
        <v>5800</v>
      </c>
      <c r="Q81" s="752">
        <f>4*600+4*500+1*1000</f>
        <v>5400</v>
      </c>
      <c r="R81" s="156">
        <f t="shared" si="65"/>
        <v>6715.7894736842109</v>
      </c>
      <c r="S81" s="156">
        <f t="shared" si="66"/>
        <v>6877.8947368421068</v>
      </c>
      <c r="U81" s="157">
        <f>I81*$I$7+J81*$J$7+K81*$K$7+L81*$L$7+M81*$M$7+N81*$N$7+O81*$O$7+R81+S81</f>
        <v>37162.631578947374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42"/>
        <v>0</v>
      </c>
      <c r="AU81" s="259"/>
      <c r="AV81" s="265">
        <f t="shared" ref="AV81:AV95" si="69">AK81*$AK$7+AL81*$AL$7+AM81*$AM$7+SUM(AN81:AR81)*(1+Gewinn)*(1+SicherheitAngebot)+AT81/Zuschläge_IBN+AT81</f>
        <v>0</v>
      </c>
      <c r="AX81" s="265">
        <f>U81+AV81</f>
        <v>37162.631578947374</v>
      </c>
      <c r="AZ81" s="492">
        <f t="shared" ref="AZ81:AZ95" si="70">U81/(1+SicherheitAngebot)*(1+Sicherheit)</f>
        <v>37162.631578947374</v>
      </c>
      <c r="BB81" s="492">
        <f t="shared" ref="BB81:BB95" si="71">AV81/(1+SicherheitAngebot)*(1+Sicherheit)</f>
        <v>0</v>
      </c>
      <c r="BD81" s="265">
        <f>AZ81+BB81</f>
        <v>37162.631578947374</v>
      </c>
      <c r="BE81" s="105"/>
      <c r="BF81" s="105"/>
      <c r="BG81" s="105"/>
      <c r="BH81" s="105"/>
      <c r="BI81" s="105"/>
      <c r="BJ81" s="105"/>
    </row>
    <row r="82" spans="2:62" ht="20.100000000000001" customHeight="1" outlineLevel="1">
      <c r="B82" s="100"/>
      <c r="C82" s="753" t="s">
        <v>308</v>
      </c>
      <c r="D82" s="754"/>
      <c r="E82" s="754"/>
      <c r="F82" s="743"/>
      <c r="G82" s="742" t="s">
        <v>315</v>
      </c>
      <c r="H82" s="743"/>
      <c r="I82" s="751"/>
      <c r="J82" s="751">
        <v>20</v>
      </c>
      <c r="K82" s="751">
        <v>8</v>
      </c>
      <c r="L82" s="751">
        <v>10</v>
      </c>
      <c r="M82" s="751">
        <v>20</v>
      </c>
      <c r="N82" s="751">
        <v>5</v>
      </c>
      <c r="O82" s="751">
        <v>10</v>
      </c>
      <c r="P82" s="752">
        <v>1000</v>
      </c>
      <c r="Q82" s="752">
        <v>100000</v>
      </c>
      <c r="R82" s="156">
        <f t="shared" si="65"/>
        <v>1157.8947368421052</v>
      </c>
      <c r="S82" s="156">
        <f t="shared" si="66"/>
        <v>127368.4210526316</v>
      </c>
      <c r="U82" s="157">
        <f t="shared" ref="U82:U95" si="72">I82*$I$7+J82*$J$7+K82*$K$7+L82*$L$7+M82*$M$7+N82*$N$7+O82*$O$7+R82+S82</f>
        <v>136765.89473684214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42"/>
        <v>0</v>
      </c>
      <c r="AU82" s="259"/>
      <c r="AV82" s="265">
        <f t="shared" si="69"/>
        <v>0</v>
      </c>
      <c r="AX82" s="265">
        <f t="shared" ref="AX82:AX95" si="73">U82+AV82</f>
        <v>136765.89473684214</v>
      </c>
      <c r="AZ82" s="492">
        <f t="shared" si="70"/>
        <v>136765.89473684214</v>
      </c>
      <c r="BB82" s="492">
        <f t="shared" si="71"/>
        <v>0</v>
      </c>
      <c r="BD82" s="265">
        <f t="shared" ref="BD82:BD95" si="74">AZ82+BB82</f>
        <v>136765.89473684214</v>
      </c>
      <c r="BE82" s="105"/>
      <c r="BF82" s="105"/>
      <c r="BG82" s="105"/>
      <c r="BH82" s="105"/>
      <c r="BI82" s="105"/>
      <c r="BJ82" s="105"/>
    </row>
    <row r="83" spans="2:62" ht="20.100000000000001" customHeight="1" outlineLevel="1">
      <c r="B83" s="100"/>
      <c r="C83" s="753" t="s">
        <v>309</v>
      </c>
      <c r="D83" s="754"/>
      <c r="E83" s="754"/>
      <c r="F83" s="743"/>
      <c r="G83" s="742" t="s">
        <v>316</v>
      </c>
      <c r="H83" s="743"/>
      <c r="I83" s="751"/>
      <c r="J83" s="751">
        <v>30</v>
      </c>
      <c r="K83" s="751">
        <v>10</v>
      </c>
      <c r="L83" s="751">
        <v>15</v>
      </c>
      <c r="M83" s="751">
        <v>25</v>
      </c>
      <c r="N83" s="751">
        <v>15</v>
      </c>
      <c r="O83" s="751">
        <v>30</v>
      </c>
      <c r="P83" s="752">
        <v>2000</v>
      </c>
      <c r="Q83" s="752">
        <v>6000</v>
      </c>
      <c r="R83" s="156">
        <f t="shared" si="65"/>
        <v>2315.7894736842104</v>
      </c>
      <c r="S83" s="156">
        <f t="shared" si="66"/>
        <v>7642.1052631578959</v>
      </c>
      <c r="U83" s="157">
        <f t="shared" si="72"/>
        <v>23632.63157894737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42"/>
        <v>0</v>
      </c>
      <c r="AU83" s="259"/>
      <c r="AV83" s="265">
        <f t="shared" si="69"/>
        <v>0</v>
      </c>
      <c r="AX83" s="265">
        <f t="shared" si="73"/>
        <v>23632.63157894737</v>
      </c>
      <c r="AZ83" s="492">
        <f t="shared" si="70"/>
        <v>23632.63157894737</v>
      </c>
      <c r="BB83" s="492">
        <f t="shared" si="71"/>
        <v>0</v>
      </c>
      <c r="BD83" s="265">
        <f t="shared" si="74"/>
        <v>23632.63157894737</v>
      </c>
      <c r="BE83" s="105"/>
      <c r="BF83" s="105"/>
      <c r="BG83" s="105"/>
      <c r="BH83" s="105"/>
      <c r="BI83" s="105"/>
      <c r="BJ83" s="105"/>
    </row>
    <row r="84" spans="2:62" ht="20.100000000000001" customHeight="1" outlineLevel="1">
      <c r="B84" s="100"/>
      <c r="C84" s="753" t="s">
        <v>271</v>
      </c>
      <c r="D84" s="754"/>
      <c r="E84" s="754"/>
      <c r="F84" s="743"/>
      <c r="G84" s="742" t="s">
        <v>317</v>
      </c>
      <c r="H84" s="743"/>
      <c r="I84" s="751"/>
      <c r="J84" s="751">
        <v>40</v>
      </c>
      <c r="K84" s="751">
        <v>10</v>
      </c>
      <c r="L84" s="751">
        <v>25</v>
      </c>
      <c r="M84" s="751">
        <v>40</v>
      </c>
      <c r="N84" s="751">
        <v>15</v>
      </c>
      <c r="O84" s="751">
        <v>20</v>
      </c>
      <c r="P84" s="752">
        <v>1200</v>
      </c>
      <c r="Q84" s="752">
        <v>8000</v>
      </c>
      <c r="R84" s="156">
        <f t="shared" si="65"/>
        <v>1389.4736842105262</v>
      </c>
      <c r="S84" s="156">
        <f t="shared" si="66"/>
        <v>10189.473684210525</v>
      </c>
      <c r="U84" s="157">
        <f t="shared" si="72"/>
        <v>28501.57894736842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42"/>
        <v>0</v>
      </c>
      <c r="AU84" s="259"/>
      <c r="AV84" s="265">
        <f t="shared" si="69"/>
        <v>0</v>
      </c>
      <c r="AX84" s="265">
        <f t="shared" si="73"/>
        <v>28501.57894736842</v>
      </c>
      <c r="AZ84" s="492">
        <f t="shared" si="70"/>
        <v>28501.57894736842</v>
      </c>
      <c r="BB84" s="492">
        <f t="shared" si="71"/>
        <v>0</v>
      </c>
      <c r="BD84" s="265">
        <f t="shared" si="74"/>
        <v>28501.57894736842</v>
      </c>
      <c r="BE84" s="105"/>
      <c r="BF84" s="105"/>
      <c r="BG84" s="105"/>
      <c r="BH84" s="105"/>
      <c r="BI84" s="105"/>
      <c r="BJ84" s="105"/>
    </row>
    <row r="85" spans="2:62" ht="20.100000000000001" customHeight="1" outlineLevel="1">
      <c r="B85" s="100"/>
      <c r="C85" s="753" t="s">
        <v>318</v>
      </c>
      <c r="D85" s="754"/>
      <c r="E85" s="754"/>
      <c r="F85" s="743"/>
      <c r="G85" s="742"/>
      <c r="H85" s="743"/>
      <c r="I85" s="751"/>
      <c r="J85" s="751">
        <v>20</v>
      </c>
      <c r="K85" s="751"/>
      <c r="L85" s="751"/>
      <c r="M85" s="751"/>
      <c r="N85" s="751"/>
      <c r="O85" s="751">
        <v>15</v>
      </c>
      <c r="P85" s="752">
        <v>3500</v>
      </c>
      <c r="Q85" s="752">
        <v>200</v>
      </c>
      <c r="R85" s="156">
        <f t="shared" si="65"/>
        <v>4052.6315789473688</v>
      </c>
      <c r="S85" s="156">
        <f t="shared" si="66"/>
        <v>254.73684210526321</v>
      </c>
      <c r="U85" s="157">
        <f t="shared" si="72"/>
        <v>8047.3684210526317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42"/>
        <v>0</v>
      </c>
      <c r="AU85" s="259"/>
      <c r="AV85" s="265">
        <f t="shared" si="69"/>
        <v>0</v>
      </c>
      <c r="AX85" s="265">
        <f t="shared" si="73"/>
        <v>8047.3684210526317</v>
      </c>
      <c r="AZ85" s="492">
        <f t="shared" si="70"/>
        <v>8047.3684210526317</v>
      </c>
      <c r="BB85" s="492">
        <f t="shared" si="71"/>
        <v>0</v>
      </c>
      <c r="BD85" s="265">
        <f t="shared" si="74"/>
        <v>8047.3684210526317</v>
      </c>
      <c r="BE85" s="105"/>
      <c r="BF85" s="105"/>
      <c r="BG85" s="105"/>
      <c r="BH85" s="105"/>
      <c r="BI85" s="105"/>
      <c r="BJ85" s="105"/>
    </row>
    <row r="86" spans="2:62" ht="20.100000000000001" customHeight="1" outlineLevel="1">
      <c r="B86" s="100"/>
      <c r="C86" s="753" t="s">
        <v>391</v>
      </c>
      <c r="D86" s="754"/>
      <c r="E86" s="754"/>
      <c r="F86" s="743"/>
      <c r="G86" s="742" t="s">
        <v>392</v>
      </c>
      <c r="H86" s="743"/>
      <c r="I86" s="751"/>
      <c r="J86" s="751">
        <v>5</v>
      </c>
      <c r="K86" s="751">
        <v>5</v>
      </c>
      <c r="L86" s="751">
        <v>2</v>
      </c>
      <c r="M86" s="751">
        <v>2</v>
      </c>
      <c r="N86" s="751">
        <v>5</v>
      </c>
      <c r="O86" s="751">
        <v>10</v>
      </c>
      <c r="P86" s="752"/>
      <c r="Q86" s="752">
        <v>5000</v>
      </c>
      <c r="R86" s="156">
        <f t="shared" si="65"/>
        <v>0</v>
      </c>
      <c r="S86" s="156">
        <f t="shared" si="66"/>
        <v>6368.4210526315792</v>
      </c>
      <c r="U86" s="157">
        <f t="shared" si="72"/>
        <v>9390.5263157894733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42"/>
        <v>0</v>
      </c>
      <c r="AU86" s="259"/>
      <c r="AV86" s="265">
        <f t="shared" si="69"/>
        <v>0</v>
      </c>
      <c r="AX86" s="265">
        <f t="shared" si="73"/>
        <v>9390.5263157894733</v>
      </c>
      <c r="AZ86" s="492">
        <f t="shared" si="70"/>
        <v>9390.5263157894733</v>
      </c>
      <c r="BB86" s="492">
        <f t="shared" si="71"/>
        <v>0</v>
      </c>
      <c r="BD86" s="265">
        <f t="shared" si="74"/>
        <v>9390.5263157894733</v>
      </c>
      <c r="BE86" s="105"/>
      <c r="BF86" s="105"/>
      <c r="BG86" s="105"/>
      <c r="BH86" s="105"/>
      <c r="BI86" s="105"/>
      <c r="BJ86" s="105"/>
    </row>
    <row r="87" spans="2:62" ht="20.100000000000001" customHeight="1" outlineLevel="1">
      <c r="B87" s="100"/>
      <c r="C87" s="753"/>
      <c r="D87" s="754"/>
      <c r="E87" s="754"/>
      <c r="F87" s="743"/>
      <c r="G87" s="742"/>
      <c r="H87" s="743"/>
      <c r="I87" s="751"/>
      <c r="J87" s="751"/>
      <c r="K87" s="751"/>
      <c r="L87" s="751"/>
      <c r="M87" s="751"/>
      <c r="N87" s="751"/>
      <c r="O87" s="751"/>
      <c r="P87" s="752"/>
      <c r="Q87" s="752"/>
      <c r="R87" s="156">
        <f t="shared" si="65"/>
        <v>0</v>
      </c>
      <c r="S87" s="156">
        <f t="shared" si="66"/>
        <v>0</v>
      </c>
      <c r="U87" s="157">
        <f t="shared" si="72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42"/>
        <v>0</v>
      </c>
      <c r="AU87" s="259"/>
      <c r="AV87" s="265">
        <f t="shared" si="69"/>
        <v>0</v>
      </c>
      <c r="AX87" s="265">
        <f t="shared" si="73"/>
        <v>0</v>
      </c>
      <c r="AZ87" s="492">
        <f t="shared" si="70"/>
        <v>0</v>
      </c>
      <c r="BB87" s="492">
        <f t="shared" si="71"/>
        <v>0</v>
      </c>
      <c r="BD87" s="265">
        <f t="shared" si="74"/>
        <v>0</v>
      </c>
      <c r="BE87" s="105"/>
      <c r="BF87" s="105"/>
      <c r="BG87" s="105"/>
      <c r="BH87" s="105"/>
      <c r="BI87" s="105"/>
      <c r="BJ87" s="105"/>
    </row>
    <row r="88" spans="2:62" ht="20.100000000000001" customHeight="1" outlineLevel="1">
      <c r="B88" s="100"/>
      <c r="C88" s="927"/>
      <c r="D88" s="928"/>
      <c r="E88" s="928"/>
      <c r="F88" s="893"/>
      <c r="G88" s="892"/>
      <c r="H88" s="893"/>
      <c r="I88" s="751"/>
      <c r="J88" s="751"/>
      <c r="K88" s="751"/>
      <c r="L88" s="751"/>
      <c r="M88" s="751"/>
      <c r="N88" s="751"/>
      <c r="O88" s="751"/>
      <c r="P88" s="752"/>
      <c r="Q88" s="752"/>
      <c r="R88" s="156">
        <f t="shared" si="65"/>
        <v>0</v>
      </c>
      <c r="S88" s="156">
        <f t="shared" si="66"/>
        <v>0</v>
      </c>
      <c r="U88" s="157">
        <f t="shared" si="72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42"/>
        <v>0</v>
      </c>
      <c r="AU88" s="259"/>
      <c r="AV88" s="265">
        <f t="shared" si="69"/>
        <v>0</v>
      </c>
      <c r="AX88" s="265">
        <f t="shared" si="73"/>
        <v>0</v>
      </c>
      <c r="AZ88" s="492">
        <f t="shared" si="70"/>
        <v>0</v>
      </c>
      <c r="BB88" s="492">
        <f t="shared" si="71"/>
        <v>0</v>
      </c>
      <c r="BD88" s="265">
        <f t="shared" si="74"/>
        <v>0</v>
      </c>
      <c r="BE88" s="105"/>
      <c r="BF88" s="105"/>
      <c r="BG88" s="105"/>
      <c r="BH88" s="105"/>
      <c r="BI88" s="105"/>
      <c r="BJ88" s="105"/>
    </row>
    <row r="89" spans="2:62" ht="20.100000000000001" customHeight="1" outlineLevel="1">
      <c r="B89" s="100"/>
      <c r="C89" s="927"/>
      <c r="D89" s="928"/>
      <c r="E89" s="928"/>
      <c r="F89" s="893"/>
      <c r="G89" s="892"/>
      <c r="H89" s="893"/>
      <c r="I89" s="751"/>
      <c r="J89" s="751"/>
      <c r="K89" s="751"/>
      <c r="L89" s="751"/>
      <c r="M89" s="751"/>
      <c r="N89" s="751"/>
      <c r="O89" s="751"/>
      <c r="P89" s="752"/>
      <c r="Q89" s="752"/>
      <c r="R89" s="156">
        <f t="shared" si="65"/>
        <v>0</v>
      </c>
      <c r="S89" s="156">
        <f t="shared" si="66"/>
        <v>0</v>
      </c>
      <c r="U89" s="157">
        <f t="shared" si="72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42"/>
        <v>0</v>
      </c>
      <c r="AU89" s="259"/>
      <c r="AV89" s="265">
        <f t="shared" si="69"/>
        <v>0</v>
      </c>
      <c r="AX89" s="265">
        <f t="shared" si="73"/>
        <v>0</v>
      </c>
      <c r="AZ89" s="492">
        <f t="shared" si="70"/>
        <v>0</v>
      </c>
      <c r="BB89" s="492">
        <f t="shared" si="71"/>
        <v>0</v>
      </c>
      <c r="BD89" s="265">
        <f t="shared" si="74"/>
        <v>0</v>
      </c>
      <c r="BE89" s="105"/>
      <c r="BF89" s="105"/>
      <c r="BG89" s="105"/>
      <c r="BH89" s="105"/>
      <c r="BI89" s="105"/>
      <c r="BJ89" s="105"/>
    </row>
    <row r="90" spans="2:62" ht="20.10000000000000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5"/>
        <v>0</v>
      </c>
      <c r="S90" s="156">
        <f t="shared" si="66"/>
        <v>0</v>
      </c>
      <c r="U90" s="157">
        <f t="shared" si="72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42"/>
        <v>0</v>
      </c>
      <c r="AU90" s="259"/>
      <c r="AV90" s="265">
        <f t="shared" si="69"/>
        <v>0</v>
      </c>
      <c r="AX90" s="265">
        <f t="shared" si="73"/>
        <v>0</v>
      </c>
      <c r="AZ90" s="492">
        <f t="shared" si="70"/>
        <v>0</v>
      </c>
      <c r="BB90" s="492">
        <f t="shared" si="71"/>
        <v>0</v>
      </c>
      <c r="BD90" s="265">
        <f t="shared" si="74"/>
        <v>0</v>
      </c>
      <c r="BE90" s="105"/>
      <c r="BF90" s="105"/>
      <c r="BG90" s="105"/>
      <c r="BH90" s="105"/>
      <c r="BI90" s="105"/>
      <c r="BJ90" s="105"/>
    </row>
    <row r="91" spans="2:62" ht="20.10000000000000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5"/>
        <v>0</v>
      </c>
      <c r="S91" s="156">
        <f t="shared" si="66"/>
        <v>0</v>
      </c>
      <c r="U91" s="157">
        <f t="shared" si="72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42"/>
        <v>0</v>
      </c>
      <c r="AU91" s="259"/>
      <c r="AV91" s="265">
        <f t="shared" si="69"/>
        <v>0</v>
      </c>
      <c r="AX91" s="265">
        <f t="shared" si="73"/>
        <v>0</v>
      </c>
      <c r="AZ91" s="492">
        <f t="shared" si="70"/>
        <v>0</v>
      </c>
      <c r="BB91" s="492">
        <f t="shared" si="71"/>
        <v>0</v>
      </c>
      <c r="BD91" s="265">
        <f t="shared" si="74"/>
        <v>0</v>
      </c>
      <c r="BE91" s="105"/>
      <c r="BF91" s="105"/>
      <c r="BG91" s="105"/>
      <c r="BH91" s="105"/>
      <c r="BI91" s="105"/>
      <c r="BJ91" s="105"/>
    </row>
    <row r="92" spans="2:62" ht="20.10000000000000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5"/>
        <v>0</v>
      </c>
      <c r="S92" s="156">
        <f t="shared" si="66"/>
        <v>0</v>
      </c>
      <c r="U92" s="157">
        <f t="shared" si="72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42"/>
        <v>0</v>
      </c>
      <c r="AU92" s="259"/>
      <c r="AV92" s="265">
        <f t="shared" si="69"/>
        <v>0</v>
      </c>
      <c r="AX92" s="265">
        <f t="shared" si="73"/>
        <v>0</v>
      </c>
      <c r="AZ92" s="492">
        <f t="shared" si="70"/>
        <v>0</v>
      </c>
      <c r="BB92" s="492">
        <f t="shared" si="71"/>
        <v>0</v>
      </c>
      <c r="BD92" s="265">
        <f t="shared" si="74"/>
        <v>0</v>
      </c>
      <c r="BE92" s="105"/>
      <c r="BF92" s="105"/>
      <c r="BG92" s="105"/>
      <c r="BH92" s="105"/>
      <c r="BI92" s="105"/>
      <c r="BJ92" s="105"/>
    </row>
    <row r="93" spans="2:62" ht="20.100000000000001" customHeight="1" outlineLevel="1">
      <c r="B93" s="100"/>
      <c r="C93" s="889" t="s">
        <v>404</v>
      </c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>
        <v>5</v>
      </c>
      <c r="P93" s="153">
        <f>2*1500</f>
        <v>3000</v>
      </c>
      <c r="Q93" s="153">
        <f>2*400+800</f>
        <v>1600</v>
      </c>
      <c r="R93" s="156">
        <f t="shared" si="65"/>
        <v>3473.6842105263163</v>
      </c>
      <c r="S93" s="156">
        <f t="shared" si="66"/>
        <v>2037.8947368421057</v>
      </c>
      <c r="U93" s="157">
        <f t="shared" si="72"/>
        <v>5986.3157894736851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42"/>
        <v>0</v>
      </c>
      <c r="AU93" s="259"/>
      <c r="AV93" s="265">
        <f t="shared" si="69"/>
        <v>0</v>
      </c>
      <c r="AX93" s="265">
        <f t="shared" si="73"/>
        <v>5986.3157894736851</v>
      </c>
      <c r="AZ93" s="492">
        <f t="shared" si="70"/>
        <v>5986.3157894736851</v>
      </c>
      <c r="BB93" s="492">
        <f t="shared" si="71"/>
        <v>0</v>
      </c>
      <c r="BD93" s="265">
        <f t="shared" si="74"/>
        <v>5986.3157894736851</v>
      </c>
      <c r="BE93" s="105"/>
      <c r="BF93" s="105"/>
      <c r="BG93" s="105"/>
      <c r="BH93" s="105"/>
      <c r="BI93" s="105"/>
      <c r="BJ93" s="105"/>
    </row>
    <row r="94" spans="2:62" ht="20.10000000000000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5"/>
        <v>0</v>
      </c>
      <c r="S94" s="156">
        <f t="shared" si="66"/>
        <v>0</v>
      </c>
      <c r="U94" s="157">
        <f t="shared" si="72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42"/>
        <v>0</v>
      </c>
      <c r="AU94" s="259"/>
      <c r="AV94" s="265">
        <f t="shared" si="69"/>
        <v>0</v>
      </c>
      <c r="AX94" s="265">
        <f t="shared" si="73"/>
        <v>0</v>
      </c>
      <c r="AZ94" s="492">
        <f t="shared" si="70"/>
        <v>0</v>
      </c>
      <c r="BB94" s="492">
        <f t="shared" si="71"/>
        <v>0</v>
      </c>
      <c r="BD94" s="265">
        <f t="shared" si="74"/>
        <v>0</v>
      </c>
      <c r="BE94" s="105"/>
      <c r="BF94" s="105"/>
      <c r="BG94" s="105"/>
      <c r="BH94" s="105"/>
      <c r="BI94" s="105"/>
      <c r="BJ94" s="105"/>
    </row>
    <row r="95" spans="2:62" ht="20.100000000000001" customHeight="1" outlineLevel="1">
      <c r="B95" s="100"/>
      <c r="C95" s="929" t="s">
        <v>306</v>
      </c>
      <c r="D95" s="930"/>
      <c r="E95" s="930"/>
      <c r="F95" s="906"/>
      <c r="G95" s="905" t="s">
        <v>313</v>
      </c>
      <c r="H95" s="918"/>
      <c r="I95" s="751"/>
      <c r="J95" s="751">
        <v>2</v>
      </c>
      <c r="K95" s="751">
        <v>2</v>
      </c>
      <c r="L95" s="751">
        <v>2</v>
      </c>
      <c r="M95" s="751">
        <v>10</v>
      </c>
      <c r="N95" s="751">
        <v>4</v>
      </c>
      <c r="O95" s="751">
        <v>10</v>
      </c>
      <c r="P95" s="752">
        <v>400</v>
      </c>
      <c r="Q95" s="752">
        <v>1000</v>
      </c>
      <c r="R95" s="156">
        <f t="shared" si="65"/>
        <v>463.15789473684214</v>
      </c>
      <c r="S95" s="156">
        <f t="shared" si="66"/>
        <v>1273.6842105263156</v>
      </c>
      <c r="U95" s="157">
        <f t="shared" si="72"/>
        <v>4969.6842105263158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42"/>
        <v>0</v>
      </c>
      <c r="AU95" s="259"/>
      <c r="AV95" s="265">
        <f t="shared" si="69"/>
        <v>0</v>
      </c>
      <c r="AX95" s="265">
        <f t="shared" si="73"/>
        <v>4969.6842105263158</v>
      </c>
      <c r="AZ95" s="492">
        <f t="shared" si="70"/>
        <v>4969.6842105263158</v>
      </c>
      <c r="BB95" s="492">
        <f t="shared" si="71"/>
        <v>0</v>
      </c>
      <c r="BD95" s="265">
        <f t="shared" si="74"/>
        <v>4969.6842105263158</v>
      </c>
      <c r="BE95" s="105"/>
      <c r="BF95" s="105"/>
      <c r="BG95" s="105"/>
      <c r="BH95" s="105"/>
      <c r="BI95" s="105"/>
      <c r="BJ95" s="105"/>
    </row>
    <row r="96" spans="2:62" ht="9.9499999999999993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722">
        <f>B80+1</f>
        <v>6</v>
      </c>
      <c r="C97" s="899" t="s">
        <v>319</v>
      </c>
      <c r="D97" s="900"/>
      <c r="E97" s="900"/>
      <c r="F97" s="901"/>
      <c r="G97" s="429"/>
      <c r="H97" s="206">
        <v>1</v>
      </c>
      <c r="I97" s="642">
        <f t="shared" ref="I97" si="75">$H97*SUM(I98:I112)</f>
        <v>0</v>
      </c>
      <c r="J97" s="643">
        <f t="shared" ref="J97:O97" si="76">$H97*SUM(J98:J112)</f>
        <v>50</v>
      </c>
      <c r="K97" s="644">
        <f t="shared" si="76"/>
        <v>24</v>
      </c>
      <c r="L97" s="645">
        <f t="shared" si="76"/>
        <v>30</v>
      </c>
      <c r="M97" s="645">
        <f t="shared" si="76"/>
        <v>20</v>
      </c>
      <c r="N97" s="644">
        <f t="shared" si="76"/>
        <v>30</v>
      </c>
      <c r="O97" s="642">
        <f t="shared" si="76"/>
        <v>50</v>
      </c>
      <c r="P97" s="209">
        <f t="shared" ref="P97:Q97" si="77">$H97*SUM(P98:P112)</f>
        <v>2500</v>
      </c>
      <c r="Q97" s="210">
        <f t="shared" si="77"/>
        <v>37000</v>
      </c>
      <c r="R97" s="136">
        <f t="shared" ref="R97:R112" si="78">P97*(1+Gewinn)*(1+SicherheitAngebot)</f>
        <v>2894.7368421052629</v>
      </c>
      <c r="S97" s="137">
        <f t="shared" ref="S97:S112" si="79">Q97*(1+MGKZ)*(1+Gewinn)*(1+SicherheitAngebot)</f>
        <v>47126.31578947368</v>
      </c>
      <c r="U97" s="10">
        <f>I97*$I$7+J97*$J$7+K97*$K$7+L97*$L$7+M97*$M$7+N97*$N$7+O97*$O$7+R97+S97</f>
        <v>72041.894736842107</v>
      </c>
      <c r="W97" s="646">
        <f t="shared" ref="W97:AB97" si="80">$H97*SUM(W98:W112)</f>
        <v>0</v>
      </c>
      <c r="X97" s="647">
        <f t="shared" si="80"/>
        <v>0</v>
      </c>
      <c r="Y97" s="648">
        <f t="shared" si="80"/>
        <v>0</v>
      </c>
      <c r="Z97" s="649">
        <f t="shared" si="80"/>
        <v>0</v>
      </c>
      <c r="AA97" s="648">
        <f t="shared" si="80"/>
        <v>0</v>
      </c>
      <c r="AB97" s="646">
        <f t="shared" si="80"/>
        <v>0</v>
      </c>
      <c r="AC97" s="258"/>
      <c r="AD97" s="646">
        <f t="shared" ref="AD97:AM97" si="81">$H97*SUM(AD98:AD112)</f>
        <v>0</v>
      </c>
      <c r="AE97" s="647">
        <f t="shared" si="81"/>
        <v>0</v>
      </c>
      <c r="AF97" s="648">
        <f t="shared" si="81"/>
        <v>0</v>
      </c>
      <c r="AG97" s="649">
        <f t="shared" si="81"/>
        <v>0</v>
      </c>
      <c r="AH97" s="648">
        <f t="shared" si="81"/>
        <v>0</v>
      </c>
      <c r="AI97" s="646">
        <f t="shared" si="81"/>
        <v>0</v>
      </c>
      <c r="AJ97" s="258"/>
      <c r="AK97" s="653">
        <f t="shared" si="81"/>
        <v>0</v>
      </c>
      <c r="AL97" s="653">
        <f t="shared" si="81"/>
        <v>0</v>
      </c>
      <c r="AM97" s="653">
        <f t="shared" si="81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42"/>
        <v>0</v>
      </c>
      <c r="AU97" s="259"/>
      <c r="AV97" s="491">
        <f>AK97*$AK$7+AL97*$AL$7+AM97*$AM$7+SUM(AN97:AR97)+AT97/Zuschläge_IBN+AT97</f>
        <v>0</v>
      </c>
      <c r="AX97" s="685">
        <f>U97+AV97</f>
        <v>72041.894736842107</v>
      </c>
      <c r="AZ97" s="490">
        <f>IF(H97&gt;0,U97/(1+SicherheitAngebot)*(1+Sicherheit),0)</f>
        <v>72041.894736842107</v>
      </c>
      <c r="BB97" s="490">
        <f>IF(H97&gt;0,AV97/(1+SicherheitAngebot)*(1+Sicherheit),0)</f>
        <v>0</v>
      </c>
      <c r="BD97" s="490">
        <f>AZ97+BB97</f>
        <v>72041.894736842107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749" t="s">
        <v>390</v>
      </c>
      <c r="D98" s="750"/>
      <c r="E98" s="750"/>
      <c r="F98" s="745"/>
      <c r="G98" s="744" t="s">
        <v>272</v>
      </c>
      <c r="H98" s="745"/>
      <c r="I98" s="751"/>
      <c r="J98" s="751">
        <v>10</v>
      </c>
      <c r="K98" s="751">
        <v>2</v>
      </c>
      <c r="L98" s="751">
        <v>5</v>
      </c>
      <c r="M98" s="751">
        <v>5</v>
      </c>
      <c r="N98" s="751">
        <v>5</v>
      </c>
      <c r="O98" s="751">
        <v>10</v>
      </c>
      <c r="P98" s="752">
        <v>500</v>
      </c>
      <c r="Q98" s="752">
        <v>5000</v>
      </c>
      <c r="R98" s="156">
        <f t="shared" si="78"/>
        <v>578.9473684210526</v>
      </c>
      <c r="S98" s="156">
        <f t="shared" si="79"/>
        <v>6368.4210526315792</v>
      </c>
      <c r="U98" s="157">
        <f>I98*$I$7+J98*$J$7+K98*$K$7+L98*$L$7+M98*$M$7+N98*$N$7+O98*$O$7+R98+S98</f>
        <v>10958.315789473685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42"/>
        <v>0</v>
      </c>
      <c r="AU98" s="259"/>
      <c r="AV98" s="265">
        <f t="shared" ref="AV98:AV112" si="82">AK98*$AK$7+AL98*$AL$7+AM98*$AM$7+SUM(AN98:AR98)*(1+Gewinn)*(1+SicherheitAngebot)+AT98/Zuschläge_IBN+AT98</f>
        <v>0</v>
      </c>
      <c r="AX98" s="265">
        <f>U98+AV98</f>
        <v>10958.315789473685</v>
      </c>
      <c r="AZ98" s="492">
        <f t="shared" ref="AZ98:AZ112" si="83">U98/(1+SicherheitAngebot)*(1+Sicherheit)</f>
        <v>10958.315789473685</v>
      </c>
      <c r="BB98" s="492">
        <f t="shared" ref="BB98:BB112" si="84">AV98/(1+SicherheitAngebot)*(1+Sicherheit)</f>
        <v>0</v>
      </c>
      <c r="BD98" s="265">
        <f>AZ98+BB98</f>
        <v>10958.315789473685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749" t="s">
        <v>389</v>
      </c>
      <c r="D99" s="750"/>
      <c r="E99" s="750"/>
      <c r="F99" s="745"/>
      <c r="G99" s="744" t="s">
        <v>273</v>
      </c>
      <c r="H99" s="745"/>
      <c r="I99" s="751"/>
      <c r="J99" s="751">
        <v>10</v>
      </c>
      <c r="K99" s="751">
        <v>2</v>
      </c>
      <c r="L99" s="751">
        <v>5</v>
      </c>
      <c r="M99" s="751">
        <v>5</v>
      </c>
      <c r="N99" s="751">
        <v>5</v>
      </c>
      <c r="O99" s="751">
        <v>10</v>
      </c>
      <c r="P99" s="752">
        <v>500</v>
      </c>
      <c r="Q99" s="752">
        <v>6000</v>
      </c>
      <c r="R99" s="156">
        <f t="shared" si="78"/>
        <v>578.9473684210526</v>
      </c>
      <c r="S99" s="156">
        <f t="shared" si="79"/>
        <v>7642.1052631578959</v>
      </c>
      <c r="U99" s="157">
        <f t="shared" ref="U99:U112" si="85">I99*$I$7+J99*$J$7+K99*$K$7+L99*$L$7+M99*$M$7+N99*$N$7+O99*$O$7+R99+S99</f>
        <v>12232.000000000002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42"/>
        <v>0</v>
      </c>
      <c r="AU99" s="259"/>
      <c r="AV99" s="265">
        <f t="shared" si="82"/>
        <v>0</v>
      </c>
      <c r="AX99" s="265">
        <f t="shared" ref="AX99:AX112" si="86">U99+AV99</f>
        <v>12232.000000000002</v>
      </c>
      <c r="AZ99" s="492">
        <f t="shared" si="83"/>
        <v>12232.000000000004</v>
      </c>
      <c r="BB99" s="492">
        <f t="shared" si="84"/>
        <v>0</v>
      </c>
      <c r="BD99" s="265">
        <f t="shared" ref="BD99:BD112" si="87">AZ99+BB99</f>
        <v>12232.000000000004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908" t="s">
        <v>388</v>
      </c>
      <c r="D100" s="909"/>
      <c r="E100" s="909"/>
      <c r="F100" s="898"/>
      <c r="G100" s="897" t="s">
        <v>274</v>
      </c>
      <c r="H100" s="898"/>
      <c r="I100" s="751"/>
      <c r="J100" s="751">
        <v>20</v>
      </c>
      <c r="K100" s="751">
        <v>20</v>
      </c>
      <c r="L100" s="751">
        <v>20</v>
      </c>
      <c r="M100" s="751">
        <v>10</v>
      </c>
      <c r="N100" s="751">
        <v>20</v>
      </c>
      <c r="O100" s="751">
        <v>20</v>
      </c>
      <c r="P100" s="752">
        <v>1000</v>
      </c>
      <c r="Q100" s="752">
        <v>25000</v>
      </c>
      <c r="R100" s="156">
        <f t="shared" si="78"/>
        <v>1157.8947368421052</v>
      </c>
      <c r="S100" s="156">
        <f t="shared" si="79"/>
        <v>31842.1052631579</v>
      </c>
      <c r="U100" s="157">
        <f t="shared" si="85"/>
        <v>44891.578947368427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42"/>
        <v>0</v>
      </c>
      <c r="AU100" s="259"/>
      <c r="AV100" s="265">
        <f t="shared" si="82"/>
        <v>0</v>
      </c>
      <c r="AX100" s="265">
        <f t="shared" si="86"/>
        <v>44891.578947368427</v>
      </c>
      <c r="AZ100" s="492">
        <f t="shared" si="83"/>
        <v>44891.578947368427</v>
      </c>
      <c r="BB100" s="492">
        <f t="shared" si="84"/>
        <v>0</v>
      </c>
      <c r="BD100" s="265">
        <f t="shared" si="87"/>
        <v>44891.578947368427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908" t="s">
        <v>320</v>
      </c>
      <c r="D101" s="909"/>
      <c r="E101" s="909"/>
      <c r="F101" s="898"/>
      <c r="G101" s="897"/>
      <c r="H101" s="898"/>
      <c r="I101" s="751"/>
      <c r="J101" s="751">
        <v>10</v>
      </c>
      <c r="K101" s="751"/>
      <c r="L101" s="751"/>
      <c r="M101" s="751"/>
      <c r="N101" s="751"/>
      <c r="O101" s="751">
        <v>10</v>
      </c>
      <c r="P101" s="752">
        <v>500</v>
      </c>
      <c r="Q101" s="752">
        <v>1000</v>
      </c>
      <c r="R101" s="156">
        <f t="shared" si="78"/>
        <v>578.9473684210526</v>
      </c>
      <c r="S101" s="156">
        <f t="shared" si="79"/>
        <v>1273.6842105263156</v>
      </c>
      <c r="U101" s="157">
        <f t="shared" si="85"/>
        <v>3960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42"/>
        <v>0</v>
      </c>
      <c r="AU101" s="259"/>
      <c r="AV101" s="265">
        <f t="shared" si="82"/>
        <v>0</v>
      </c>
      <c r="AX101" s="265">
        <f t="shared" si="86"/>
        <v>3960</v>
      </c>
      <c r="AZ101" s="492">
        <f t="shared" si="83"/>
        <v>3960</v>
      </c>
      <c r="BB101" s="492">
        <f t="shared" si="84"/>
        <v>0</v>
      </c>
      <c r="BD101" s="265">
        <f t="shared" si="87"/>
        <v>3960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749"/>
      <c r="D102" s="750"/>
      <c r="E102" s="750"/>
      <c r="F102" s="745"/>
      <c r="G102" s="744"/>
      <c r="H102" s="745"/>
      <c r="I102" s="751"/>
      <c r="J102" s="751"/>
      <c r="K102" s="751"/>
      <c r="L102" s="751"/>
      <c r="M102" s="751"/>
      <c r="N102" s="751"/>
      <c r="O102" s="751"/>
      <c r="P102" s="752"/>
      <c r="Q102" s="752"/>
      <c r="R102" s="156">
        <f t="shared" si="78"/>
        <v>0</v>
      </c>
      <c r="S102" s="156">
        <f t="shared" si="79"/>
        <v>0</v>
      </c>
      <c r="U102" s="157">
        <f t="shared" si="85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42"/>
        <v>0</v>
      </c>
      <c r="AU102" s="259"/>
      <c r="AV102" s="265">
        <f t="shared" si="82"/>
        <v>0</v>
      </c>
      <c r="AX102" s="265">
        <f t="shared" si="86"/>
        <v>0</v>
      </c>
      <c r="AZ102" s="492">
        <f t="shared" si="83"/>
        <v>0</v>
      </c>
      <c r="BB102" s="492">
        <f t="shared" si="84"/>
        <v>0</v>
      </c>
      <c r="BD102" s="265">
        <f t="shared" si="87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8"/>
        <v>0</v>
      </c>
      <c r="S103" s="156">
        <f t="shared" si="79"/>
        <v>0</v>
      </c>
      <c r="U103" s="157">
        <f t="shared" si="85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42"/>
        <v>0</v>
      </c>
      <c r="AU103" s="259"/>
      <c r="AV103" s="265">
        <f t="shared" si="82"/>
        <v>0</v>
      </c>
      <c r="AX103" s="265">
        <f t="shared" si="86"/>
        <v>0</v>
      </c>
      <c r="AZ103" s="492">
        <f t="shared" si="83"/>
        <v>0</v>
      </c>
      <c r="BB103" s="492">
        <f t="shared" si="84"/>
        <v>0</v>
      </c>
      <c r="BD103" s="265">
        <f t="shared" si="87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105"/>
      <c r="D104" s="105"/>
      <c r="E104" s="105"/>
      <c r="F104" s="105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8"/>
        <v>0</v>
      </c>
      <c r="S104" s="156">
        <f t="shared" si="79"/>
        <v>0</v>
      </c>
      <c r="U104" s="157">
        <f t="shared" si="85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42"/>
        <v>0</v>
      </c>
      <c r="AU104" s="259"/>
      <c r="AV104" s="265">
        <f t="shared" si="82"/>
        <v>0</v>
      </c>
      <c r="AX104" s="265">
        <f t="shared" si="86"/>
        <v>0</v>
      </c>
      <c r="AZ104" s="492">
        <f t="shared" si="83"/>
        <v>0</v>
      </c>
      <c r="BB104" s="492">
        <f t="shared" si="84"/>
        <v>0</v>
      </c>
      <c r="BD104" s="265">
        <f t="shared" si="87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8"/>
        <v>0</v>
      </c>
      <c r="S105" s="156">
        <f t="shared" si="79"/>
        <v>0</v>
      </c>
      <c r="U105" s="157">
        <f t="shared" si="85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42"/>
        <v>0</v>
      </c>
      <c r="AU105" s="259"/>
      <c r="AV105" s="265">
        <f t="shared" si="82"/>
        <v>0</v>
      </c>
      <c r="AX105" s="265">
        <f t="shared" si="86"/>
        <v>0</v>
      </c>
      <c r="AZ105" s="492">
        <f t="shared" si="83"/>
        <v>0</v>
      </c>
      <c r="BB105" s="492">
        <f t="shared" si="84"/>
        <v>0</v>
      </c>
      <c r="BD105" s="265">
        <f t="shared" si="87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105"/>
      <c r="D106" s="105"/>
      <c r="E106" s="105"/>
      <c r="F106" s="105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8"/>
        <v>0</v>
      </c>
      <c r="S106" s="156">
        <f t="shared" si="79"/>
        <v>0</v>
      </c>
      <c r="U106" s="157">
        <f t="shared" si="85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42"/>
        <v>0</v>
      </c>
      <c r="AU106" s="259"/>
      <c r="AV106" s="265">
        <f t="shared" si="82"/>
        <v>0</v>
      </c>
      <c r="AX106" s="265">
        <f t="shared" si="86"/>
        <v>0</v>
      </c>
      <c r="AZ106" s="492">
        <f t="shared" si="83"/>
        <v>0</v>
      </c>
      <c r="BB106" s="492">
        <f t="shared" si="84"/>
        <v>0</v>
      </c>
      <c r="BD106" s="265">
        <f t="shared" si="87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8"/>
        <v>0</v>
      </c>
      <c r="S107" s="156">
        <f t="shared" si="79"/>
        <v>0</v>
      </c>
      <c r="U107" s="157">
        <f t="shared" si="85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42"/>
        <v>0</v>
      </c>
      <c r="AU107" s="259"/>
      <c r="AV107" s="265">
        <f t="shared" si="82"/>
        <v>0</v>
      </c>
      <c r="AX107" s="265">
        <f t="shared" si="86"/>
        <v>0</v>
      </c>
      <c r="AZ107" s="492">
        <f t="shared" si="83"/>
        <v>0</v>
      </c>
      <c r="BB107" s="492">
        <f t="shared" si="84"/>
        <v>0</v>
      </c>
      <c r="BD107" s="265">
        <f t="shared" si="87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8"/>
        <v>0</v>
      </c>
      <c r="S108" s="156">
        <f t="shared" si="79"/>
        <v>0</v>
      </c>
      <c r="U108" s="157">
        <f t="shared" si="85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42"/>
        <v>0</v>
      </c>
      <c r="AU108" s="259"/>
      <c r="AV108" s="265">
        <f t="shared" si="82"/>
        <v>0</v>
      </c>
      <c r="AX108" s="265">
        <f t="shared" si="86"/>
        <v>0</v>
      </c>
      <c r="AZ108" s="492">
        <f t="shared" si="83"/>
        <v>0</v>
      </c>
      <c r="BB108" s="492">
        <f t="shared" si="84"/>
        <v>0</v>
      </c>
      <c r="BD108" s="265">
        <f t="shared" si="87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8"/>
        <v>0</v>
      </c>
      <c r="S109" s="156">
        <f t="shared" si="79"/>
        <v>0</v>
      </c>
      <c r="U109" s="157">
        <f t="shared" si="85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42"/>
        <v>0</v>
      </c>
      <c r="AU109" s="259"/>
      <c r="AV109" s="265">
        <f t="shared" si="82"/>
        <v>0</v>
      </c>
      <c r="AX109" s="265">
        <f t="shared" si="86"/>
        <v>0</v>
      </c>
      <c r="AZ109" s="492">
        <f t="shared" si="83"/>
        <v>0</v>
      </c>
      <c r="BB109" s="492">
        <f t="shared" si="84"/>
        <v>0</v>
      </c>
      <c r="BD109" s="265">
        <f t="shared" si="87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8"/>
        <v>0</v>
      </c>
      <c r="S110" s="156">
        <f t="shared" si="79"/>
        <v>0</v>
      </c>
      <c r="U110" s="157">
        <f t="shared" si="85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8">((W110+AD110)*$W$7+(X110+AE110)*$X$7+(Y110+Z110+AF110+AG110)*$Z$7+(AA110+AH110)*$AA$7+(AB110+AI110)*$AB$7)*Zuschläge_IBN</f>
        <v>0</v>
      </c>
      <c r="AU110" s="259"/>
      <c r="AV110" s="265">
        <f t="shared" si="82"/>
        <v>0</v>
      </c>
      <c r="AX110" s="265">
        <f t="shared" si="86"/>
        <v>0</v>
      </c>
      <c r="AZ110" s="492">
        <f t="shared" si="83"/>
        <v>0</v>
      </c>
      <c r="BB110" s="492">
        <f t="shared" si="84"/>
        <v>0</v>
      </c>
      <c r="BD110" s="265">
        <f t="shared" si="87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8"/>
        <v>0</v>
      </c>
      <c r="S111" s="156">
        <f t="shared" si="79"/>
        <v>0</v>
      </c>
      <c r="U111" s="157">
        <f t="shared" si="85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8"/>
        <v>0</v>
      </c>
      <c r="AU111" s="259"/>
      <c r="AV111" s="265">
        <f t="shared" si="82"/>
        <v>0</v>
      </c>
      <c r="AX111" s="265">
        <f t="shared" si="86"/>
        <v>0</v>
      </c>
      <c r="AZ111" s="492">
        <f t="shared" si="83"/>
        <v>0</v>
      </c>
      <c r="BB111" s="492">
        <f t="shared" si="84"/>
        <v>0</v>
      </c>
      <c r="BD111" s="265">
        <f t="shared" si="87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8"/>
        <v>0</v>
      </c>
      <c r="S112" s="156">
        <f t="shared" si="79"/>
        <v>0</v>
      </c>
      <c r="U112" s="157">
        <f t="shared" si="85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8"/>
        <v>0</v>
      </c>
      <c r="AU112" s="259"/>
      <c r="AV112" s="265">
        <f t="shared" si="82"/>
        <v>0</v>
      </c>
      <c r="AX112" s="265">
        <f t="shared" si="86"/>
        <v>0</v>
      </c>
      <c r="AZ112" s="492">
        <f t="shared" si="83"/>
        <v>0</v>
      </c>
      <c r="BB112" s="492">
        <f t="shared" si="84"/>
        <v>0</v>
      </c>
      <c r="BD112" s="265">
        <f t="shared" si="87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99" t="s">
        <v>321</v>
      </c>
      <c r="D114" s="900"/>
      <c r="E114" s="900"/>
      <c r="F114" s="901"/>
      <c r="G114" s="429"/>
      <c r="H114" s="206">
        <v>1</v>
      </c>
      <c r="I114" s="642">
        <f t="shared" ref="I114" si="89">$H114*SUM(I115:I129)</f>
        <v>0</v>
      </c>
      <c r="J114" s="643">
        <f t="shared" ref="J114:O114" si="90">$H114*SUM(J115:J129)</f>
        <v>141</v>
      </c>
      <c r="K114" s="644">
        <f t="shared" si="90"/>
        <v>27</v>
      </c>
      <c r="L114" s="645">
        <f t="shared" si="90"/>
        <v>41</v>
      </c>
      <c r="M114" s="645">
        <f t="shared" si="90"/>
        <v>65</v>
      </c>
      <c r="N114" s="644">
        <f t="shared" si="90"/>
        <v>37</v>
      </c>
      <c r="O114" s="642">
        <f t="shared" si="90"/>
        <v>80</v>
      </c>
      <c r="P114" s="209">
        <f t="shared" ref="P114:Q114" si="91">$H114*SUM(P115:P129)</f>
        <v>9500</v>
      </c>
      <c r="Q114" s="210">
        <f t="shared" si="91"/>
        <v>9800</v>
      </c>
      <c r="R114" s="136">
        <f t="shared" ref="R114:R129" si="92">P114*(1+Gewinn)*(1+SicherheitAngebot)</f>
        <v>11000</v>
      </c>
      <c r="S114" s="137">
        <f t="shared" ref="S114:S129" si="93">Q114*(1+MGKZ)*(1+Gewinn)*(1+SicherheitAngebot)</f>
        <v>12482.105263157897</v>
      </c>
      <c r="U114" s="10">
        <f>I114*$I$7+J114*$J$7+K114*$K$7+L114*$L$7+M114*$M$7+N114*$N$7+O114*$O$7+R114+S114</f>
        <v>66680.84210526316</v>
      </c>
      <c r="W114" s="646">
        <f t="shared" ref="W114:AB114" si="94">$H114*SUM(W115:W129)</f>
        <v>0</v>
      </c>
      <c r="X114" s="647">
        <f t="shared" si="94"/>
        <v>0</v>
      </c>
      <c r="Y114" s="648">
        <f t="shared" si="94"/>
        <v>0</v>
      </c>
      <c r="Z114" s="649">
        <f t="shared" si="94"/>
        <v>0</v>
      </c>
      <c r="AA114" s="648">
        <f t="shared" si="94"/>
        <v>0</v>
      </c>
      <c r="AB114" s="646">
        <f t="shared" si="94"/>
        <v>0</v>
      </c>
      <c r="AC114" s="258"/>
      <c r="AD114" s="646">
        <f t="shared" ref="AD114:AM114" si="95">$H114*SUM(AD115:AD129)</f>
        <v>0</v>
      </c>
      <c r="AE114" s="647">
        <f t="shared" si="95"/>
        <v>0</v>
      </c>
      <c r="AF114" s="648">
        <f t="shared" si="95"/>
        <v>0</v>
      </c>
      <c r="AG114" s="649">
        <f t="shared" si="95"/>
        <v>0</v>
      </c>
      <c r="AH114" s="648">
        <f t="shared" si="95"/>
        <v>0</v>
      </c>
      <c r="AI114" s="646">
        <f t="shared" si="95"/>
        <v>0</v>
      </c>
      <c r="AJ114" s="258"/>
      <c r="AK114" s="653">
        <f t="shared" si="95"/>
        <v>0</v>
      </c>
      <c r="AL114" s="653">
        <f t="shared" si="95"/>
        <v>0</v>
      </c>
      <c r="AM114" s="653">
        <f t="shared" si="95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6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66680.84210526316</v>
      </c>
      <c r="AZ114" s="490">
        <f>IF(H114&gt;0,U114/(1+SicherheitAngebot)*(1+Sicherheit),0)</f>
        <v>66680.84210526316</v>
      </c>
      <c r="BB114" s="490">
        <f>IF(H114&gt;0,AV114/(1+SicherheitAngebot)*(1+Sicherheit),0)</f>
        <v>0</v>
      </c>
      <c r="BD114" s="490">
        <f>AZ114+BB114</f>
        <v>66680.84210526316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749" t="s">
        <v>322</v>
      </c>
      <c r="D115" s="750"/>
      <c r="E115" s="750"/>
      <c r="F115" s="745"/>
      <c r="G115" s="744" t="s">
        <v>323</v>
      </c>
      <c r="H115" s="745"/>
      <c r="I115" s="751"/>
      <c r="J115" s="751">
        <v>20</v>
      </c>
      <c r="K115" s="751">
        <v>5</v>
      </c>
      <c r="L115" s="751">
        <v>5</v>
      </c>
      <c r="M115" s="751">
        <v>10</v>
      </c>
      <c r="N115" s="751">
        <v>5</v>
      </c>
      <c r="O115" s="751">
        <v>10</v>
      </c>
      <c r="P115" s="752">
        <v>800</v>
      </c>
      <c r="Q115" s="752">
        <v>1500</v>
      </c>
      <c r="R115" s="156">
        <f t="shared" si="92"/>
        <v>926.31578947368428</v>
      </c>
      <c r="S115" s="156">
        <f t="shared" si="93"/>
        <v>1910.526315789474</v>
      </c>
      <c r="U115" s="157">
        <f>I115*$I$7+J115*$J$7+K115*$K$7+L115*$L$7+M115*$M$7+N115*$N$7+O115*$O$7+R115+S115</f>
        <v>8933.1578947368434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6"/>
        <v>0</v>
      </c>
      <c r="AU115" s="259"/>
      <c r="AV115" s="265">
        <f t="shared" ref="AV115:AV129" si="97">AK115*$AK$7+AL115*$AL$7+AM115*$AM$7+SUM(AN115:AR115)*(1+Gewinn)*(1+SicherheitAngebot)+AT115/Zuschläge_IBN+AT115</f>
        <v>0</v>
      </c>
      <c r="AX115" s="265">
        <f>U115+AV115</f>
        <v>8933.1578947368434</v>
      </c>
      <c r="AZ115" s="492">
        <f t="shared" ref="AZ115:AZ129" si="98">U115/(1+SicherheitAngebot)*(1+Sicherheit)</f>
        <v>8933.1578947368434</v>
      </c>
      <c r="BB115" s="492">
        <f t="shared" ref="BB115:BB129" si="99">AV115/(1+SicherheitAngebot)*(1+Sicherheit)</f>
        <v>0</v>
      </c>
      <c r="BD115" s="265">
        <f>AZ115+BB115</f>
        <v>8933.1578947368434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749" t="s">
        <v>325</v>
      </c>
      <c r="D116" s="750"/>
      <c r="E116" s="750"/>
      <c r="F116" s="745"/>
      <c r="G116" s="744" t="s">
        <v>324</v>
      </c>
      <c r="H116" s="745"/>
      <c r="I116" s="751"/>
      <c r="J116" s="751">
        <v>60</v>
      </c>
      <c r="K116" s="751">
        <v>15</v>
      </c>
      <c r="L116" s="751">
        <v>25</v>
      </c>
      <c r="M116" s="751">
        <v>40</v>
      </c>
      <c r="N116" s="751">
        <v>15</v>
      </c>
      <c r="O116" s="751">
        <v>30</v>
      </c>
      <c r="P116" s="752">
        <v>2500</v>
      </c>
      <c r="Q116" s="752">
        <v>6500</v>
      </c>
      <c r="R116" s="156">
        <f t="shared" si="92"/>
        <v>2894.7368421052629</v>
      </c>
      <c r="S116" s="156">
        <f t="shared" si="93"/>
        <v>8278.9473684210534</v>
      </c>
      <c r="U116" s="157">
        <f t="shared" ref="U116:U129" si="100">I116*$I$7+J116*$J$7+K116*$K$7+L116*$L$7+M116*$M$7+N116*$N$7+O116*$O$7+R116+S116</f>
        <v>31894.210526315794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6"/>
        <v>0</v>
      </c>
      <c r="AU116" s="259"/>
      <c r="AV116" s="265">
        <f t="shared" si="97"/>
        <v>0</v>
      </c>
      <c r="AX116" s="265">
        <f t="shared" ref="AX116:AX129" si="101">U116+AV116</f>
        <v>31894.210526315794</v>
      </c>
      <c r="AZ116" s="492">
        <f t="shared" si="98"/>
        <v>31894.210526315794</v>
      </c>
      <c r="BB116" s="492">
        <f t="shared" si="99"/>
        <v>0</v>
      </c>
      <c r="BD116" s="265">
        <f t="shared" ref="BD116:BD129" si="102">AZ116+BB116</f>
        <v>31894.210526315794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749" t="s">
        <v>326</v>
      </c>
      <c r="D117" s="750"/>
      <c r="E117" s="750"/>
      <c r="F117" s="745"/>
      <c r="G117" s="744" t="s">
        <v>327</v>
      </c>
      <c r="H117" s="745"/>
      <c r="I117" s="751"/>
      <c r="J117" s="751">
        <v>20</v>
      </c>
      <c r="K117" s="751">
        <v>6</v>
      </c>
      <c r="L117" s="751">
        <v>10</v>
      </c>
      <c r="M117" s="751">
        <v>10</v>
      </c>
      <c r="N117" s="751">
        <v>5</v>
      </c>
      <c r="O117" s="751">
        <v>10</v>
      </c>
      <c r="P117" s="752">
        <v>1000</v>
      </c>
      <c r="Q117" s="752">
        <v>1000</v>
      </c>
      <c r="R117" s="156">
        <f t="shared" si="92"/>
        <v>1157.8947368421052</v>
      </c>
      <c r="S117" s="156">
        <f t="shared" si="93"/>
        <v>1273.6842105263156</v>
      </c>
      <c r="U117" s="157">
        <f t="shared" si="100"/>
        <v>9242.3157894736833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6"/>
        <v>0</v>
      </c>
      <c r="AU117" s="259"/>
      <c r="AV117" s="265">
        <f t="shared" si="97"/>
        <v>0</v>
      </c>
      <c r="AX117" s="265">
        <f t="shared" si="101"/>
        <v>9242.3157894736833</v>
      </c>
      <c r="AZ117" s="492">
        <f t="shared" si="98"/>
        <v>9242.3157894736833</v>
      </c>
      <c r="BB117" s="492">
        <f t="shared" si="99"/>
        <v>0</v>
      </c>
      <c r="BD117" s="265">
        <f t="shared" si="102"/>
        <v>9242.3157894736833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749" t="s">
        <v>259</v>
      </c>
      <c r="D118" s="750"/>
      <c r="E118" s="750"/>
      <c r="F118" s="745"/>
      <c r="G118" s="744"/>
      <c r="H118" s="745"/>
      <c r="I118" s="751"/>
      <c r="J118" s="751">
        <v>40</v>
      </c>
      <c r="K118" s="751">
        <v>0</v>
      </c>
      <c r="L118" s="751">
        <v>0</v>
      </c>
      <c r="M118" s="751">
        <v>0</v>
      </c>
      <c r="N118" s="751">
        <v>10</v>
      </c>
      <c r="O118" s="751">
        <v>25</v>
      </c>
      <c r="P118" s="752">
        <v>5000</v>
      </c>
      <c r="Q118" s="752">
        <v>300</v>
      </c>
      <c r="R118" s="156">
        <f t="shared" si="92"/>
        <v>5789.4736842105258</v>
      </c>
      <c r="S118" s="156">
        <f t="shared" si="93"/>
        <v>382.1052631578948</v>
      </c>
      <c r="U118" s="157">
        <f t="shared" si="100"/>
        <v>14126.315789473685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6"/>
        <v>0</v>
      </c>
      <c r="AU118" s="259"/>
      <c r="AV118" s="265">
        <f t="shared" si="97"/>
        <v>0</v>
      </c>
      <c r="AX118" s="265">
        <f t="shared" si="101"/>
        <v>14126.315789473685</v>
      </c>
      <c r="AZ118" s="492">
        <f t="shared" si="98"/>
        <v>14126.315789473685</v>
      </c>
      <c r="BB118" s="492">
        <f t="shared" si="99"/>
        <v>0</v>
      </c>
      <c r="BD118" s="265">
        <f t="shared" si="102"/>
        <v>14126.315789473685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749"/>
      <c r="D119" s="750"/>
      <c r="E119" s="750"/>
      <c r="F119" s="745"/>
      <c r="G119" s="744"/>
      <c r="H119" s="745"/>
      <c r="I119" s="751"/>
      <c r="J119" s="751"/>
      <c r="K119" s="751"/>
      <c r="L119" s="751"/>
      <c r="M119" s="751"/>
      <c r="N119" s="751"/>
      <c r="O119" s="751"/>
      <c r="P119" s="752"/>
      <c r="Q119" s="752"/>
      <c r="R119" s="156">
        <f t="shared" si="92"/>
        <v>0</v>
      </c>
      <c r="S119" s="156">
        <f t="shared" si="93"/>
        <v>0</v>
      </c>
      <c r="U119" s="157">
        <f t="shared" si="100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6"/>
        <v>0</v>
      </c>
      <c r="AU119" s="259"/>
      <c r="AV119" s="265">
        <f t="shared" si="97"/>
        <v>0</v>
      </c>
      <c r="AX119" s="265">
        <f t="shared" si="101"/>
        <v>0</v>
      </c>
      <c r="AZ119" s="492">
        <f t="shared" si="98"/>
        <v>0</v>
      </c>
      <c r="BB119" s="492">
        <f t="shared" si="99"/>
        <v>0</v>
      </c>
      <c r="BD119" s="265">
        <f t="shared" si="102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908"/>
      <c r="D120" s="909"/>
      <c r="E120" s="909"/>
      <c r="F120" s="898"/>
      <c r="G120" s="897"/>
      <c r="H120" s="898"/>
      <c r="I120" s="751"/>
      <c r="J120" s="751"/>
      <c r="K120" s="751"/>
      <c r="L120" s="751"/>
      <c r="M120" s="751"/>
      <c r="N120" s="751"/>
      <c r="O120" s="751"/>
      <c r="P120" s="752"/>
      <c r="Q120" s="752"/>
      <c r="R120" s="156">
        <f t="shared" si="92"/>
        <v>0</v>
      </c>
      <c r="S120" s="156">
        <f t="shared" si="93"/>
        <v>0</v>
      </c>
      <c r="U120" s="157">
        <f t="shared" si="100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6"/>
        <v>0</v>
      </c>
      <c r="AU120" s="259"/>
      <c r="AV120" s="265">
        <f t="shared" si="97"/>
        <v>0</v>
      </c>
      <c r="AX120" s="265">
        <f t="shared" si="101"/>
        <v>0</v>
      </c>
      <c r="AZ120" s="492">
        <f t="shared" si="98"/>
        <v>0</v>
      </c>
      <c r="BB120" s="492">
        <f t="shared" si="99"/>
        <v>0</v>
      </c>
      <c r="BD120" s="265">
        <f t="shared" si="102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908"/>
      <c r="D121" s="909"/>
      <c r="E121" s="909"/>
      <c r="F121" s="898"/>
      <c r="G121" s="897"/>
      <c r="H121" s="898"/>
      <c r="I121" s="751"/>
      <c r="J121" s="751"/>
      <c r="K121" s="751"/>
      <c r="L121" s="751"/>
      <c r="M121" s="751"/>
      <c r="N121" s="751"/>
      <c r="O121" s="751"/>
      <c r="P121" s="752"/>
      <c r="Q121" s="752"/>
      <c r="R121" s="156">
        <f t="shared" si="92"/>
        <v>0</v>
      </c>
      <c r="S121" s="156">
        <f t="shared" si="93"/>
        <v>0</v>
      </c>
      <c r="U121" s="157">
        <f t="shared" si="100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6"/>
        <v>0</v>
      </c>
      <c r="AU121" s="259"/>
      <c r="AV121" s="265">
        <f t="shared" si="97"/>
        <v>0</v>
      </c>
      <c r="AX121" s="265">
        <f t="shared" si="101"/>
        <v>0</v>
      </c>
      <c r="AZ121" s="492">
        <f t="shared" si="98"/>
        <v>0</v>
      </c>
      <c r="BB121" s="492">
        <f t="shared" si="99"/>
        <v>0</v>
      </c>
      <c r="BD121" s="265">
        <f t="shared" si="102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910"/>
      <c r="D122" s="911"/>
      <c r="E122" s="911"/>
      <c r="F122" s="912"/>
      <c r="G122" s="897"/>
      <c r="H122" s="89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92"/>
        <v>0</v>
      </c>
      <c r="S122" s="156">
        <f t="shared" si="93"/>
        <v>0</v>
      </c>
      <c r="U122" s="157">
        <f t="shared" si="100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6"/>
        <v>0</v>
      </c>
      <c r="AU122" s="259"/>
      <c r="AV122" s="265">
        <f t="shared" si="97"/>
        <v>0</v>
      </c>
      <c r="AX122" s="265">
        <f t="shared" si="101"/>
        <v>0</v>
      </c>
      <c r="AZ122" s="492">
        <f t="shared" si="98"/>
        <v>0</v>
      </c>
      <c r="BB122" s="492">
        <f t="shared" si="99"/>
        <v>0</v>
      </c>
      <c r="BD122" s="265">
        <f t="shared" si="102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910"/>
      <c r="D123" s="911"/>
      <c r="E123" s="911"/>
      <c r="F123" s="912"/>
      <c r="G123" s="897"/>
      <c r="H123" s="89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92"/>
        <v>0</v>
      </c>
      <c r="S123" s="156">
        <f t="shared" si="93"/>
        <v>0</v>
      </c>
      <c r="U123" s="157">
        <f t="shared" si="100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6"/>
        <v>0</v>
      </c>
      <c r="AU123" s="259"/>
      <c r="AV123" s="265">
        <f t="shared" si="97"/>
        <v>0</v>
      </c>
      <c r="AX123" s="265">
        <f t="shared" si="101"/>
        <v>0</v>
      </c>
      <c r="AZ123" s="492">
        <f t="shared" si="98"/>
        <v>0</v>
      </c>
      <c r="BB123" s="492">
        <f t="shared" si="99"/>
        <v>0</v>
      </c>
      <c r="BD123" s="265">
        <f t="shared" si="102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910"/>
      <c r="D124" s="911"/>
      <c r="E124" s="911"/>
      <c r="F124" s="912"/>
      <c r="G124" s="897"/>
      <c r="H124" s="89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92"/>
        <v>0</v>
      </c>
      <c r="S124" s="156">
        <f t="shared" si="93"/>
        <v>0</v>
      </c>
      <c r="U124" s="157">
        <f t="shared" si="100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6"/>
        <v>0</v>
      </c>
      <c r="AU124" s="259"/>
      <c r="AV124" s="265">
        <f t="shared" si="97"/>
        <v>0</v>
      </c>
      <c r="AX124" s="265">
        <f t="shared" si="101"/>
        <v>0</v>
      </c>
      <c r="AZ124" s="492">
        <f t="shared" si="98"/>
        <v>0</v>
      </c>
      <c r="BB124" s="492">
        <f t="shared" si="99"/>
        <v>0</v>
      </c>
      <c r="BD124" s="265">
        <f t="shared" si="102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910"/>
      <c r="D125" s="911"/>
      <c r="E125" s="911"/>
      <c r="F125" s="912"/>
      <c r="G125" s="897"/>
      <c r="H125" s="89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92"/>
        <v>0</v>
      </c>
      <c r="S125" s="156">
        <f t="shared" si="93"/>
        <v>0</v>
      </c>
      <c r="U125" s="157">
        <f t="shared" si="100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6"/>
        <v>0</v>
      </c>
      <c r="AU125" s="259"/>
      <c r="AV125" s="265">
        <f t="shared" si="97"/>
        <v>0</v>
      </c>
      <c r="AX125" s="265">
        <f t="shared" si="101"/>
        <v>0</v>
      </c>
      <c r="AZ125" s="492">
        <f t="shared" si="98"/>
        <v>0</v>
      </c>
      <c r="BB125" s="492">
        <f t="shared" si="99"/>
        <v>0</v>
      </c>
      <c r="BD125" s="265">
        <f t="shared" si="102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910"/>
      <c r="D126" s="911"/>
      <c r="E126" s="911"/>
      <c r="F126" s="912"/>
      <c r="G126" s="897"/>
      <c r="H126" s="89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92"/>
        <v>0</v>
      </c>
      <c r="S126" s="156">
        <f t="shared" si="93"/>
        <v>0</v>
      </c>
      <c r="U126" s="157">
        <f t="shared" si="100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6"/>
        <v>0</v>
      </c>
      <c r="AU126" s="259"/>
      <c r="AV126" s="265">
        <f t="shared" si="97"/>
        <v>0</v>
      </c>
      <c r="AX126" s="265">
        <f t="shared" si="101"/>
        <v>0</v>
      </c>
      <c r="AZ126" s="492">
        <f t="shared" si="98"/>
        <v>0</v>
      </c>
      <c r="BB126" s="492">
        <f t="shared" si="99"/>
        <v>0</v>
      </c>
      <c r="BD126" s="265">
        <f t="shared" si="102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910"/>
      <c r="D127" s="911"/>
      <c r="E127" s="911"/>
      <c r="F127" s="912"/>
      <c r="G127" s="897"/>
      <c r="H127" s="89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92"/>
        <v>0</v>
      </c>
      <c r="S127" s="156">
        <f t="shared" si="93"/>
        <v>0</v>
      </c>
      <c r="U127" s="157">
        <f t="shared" si="100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6"/>
        <v>0</v>
      </c>
      <c r="AU127" s="259"/>
      <c r="AV127" s="265">
        <f t="shared" si="97"/>
        <v>0</v>
      </c>
      <c r="AX127" s="265">
        <f t="shared" si="101"/>
        <v>0</v>
      </c>
      <c r="AZ127" s="492">
        <f t="shared" si="98"/>
        <v>0</v>
      </c>
      <c r="BB127" s="492">
        <f t="shared" si="99"/>
        <v>0</v>
      </c>
      <c r="BD127" s="265">
        <f t="shared" si="102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910"/>
      <c r="D128" s="911"/>
      <c r="E128" s="911"/>
      <c r="F128" s="912"/>
      <c r="G128" s="897"/>
      <c r="H128" s="89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92"/>
        <v>0</v>
      </c>
      <c r="S128" s="156">
        <f t="shared" si="93"/>
        <v>0</v>
      </c>
      <c r="U128" s="157">
        <f t="shared" si="100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6"/>
        <v>0</v>
      </c>
      <c r="AU128" s="259"/>
      <c r="AV128" s="265">
        <f t="shared" si="97"/>
        <v>0</v>
      </c>
      <c r="AX128" s="265">
        <f t="shared" si="101"/>
        <v>0</v>
      </c>
      <c r="AZ128" s="492">
        <f t="shared" si="98"/>
        <v>0</v>
      </c>
      <c r="BB128" s="492">
        <f t="shared" si="99"/>
        <v>0</v>
      </c>
      <c r="BD128" s="265">
        <f t="shared" si="102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931" t="s">
        <v>310</v>
      </c>
      <c r="D129" s="932"/>
      <c r="E129" s="932"/>
      <c r="F129" s="933"/>
      <c r="G129" s="934" t="s">
        <v>386</v>
      </c>
      <c r="H129" s="933"/>
      <c r="I129" s="751"/>
      <c r="J129" s="751">
        <v>1</v>
      </c>
      <c r="K129" s="751">
        <v>1</v>
      </c>
      <c r="L129" s="751">
        <v>1</v>
      </c>
      <c r="M129" s="751">
        <v>5</v>
      </c>
      <c r="N129" s="751">
        <v>2</v>
      </c>
      <c r="O129" s="751">
        <v>5</v>
      </c>
      <c r="P129" s="752">
        <v>200</v>
      </c>
      <c r="Q129" s="752">
        <v>500</v>
      </c>
      <c r="R129" s="156">
        <f t="shared" si="92"/>
        <v>231.57894736842107</v>
      </c>
      <c r="S129" s="156">
        <f t="shared" si="93"/>
        <v>636.8421052631578</v>
      </c>
      <c r="U129" s="157">
        <f t="shared" si="100"/>
        <v>2484.8421052631579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6"/>
        <v>0</v>
      </c>
      <c r="AU129" s="259"/>
      <c r="AV129" s="265">
        <f t="shared" si="97"/>
        <v>0</v>
      </c>
      <c r="AX129" s="265">
        <f t="shared" si="101"/>
        <v>2484.8421052631579</v>
      </c>
      <c r="AZ129" s="492">
        <f t="shared" si="98"/>
        <v>2484.8421052631579</v>
      </c>
      <c r="BB129" s="492">
        <f t="shared" si="99"/>
        <v>0</v>
      </c>
      <c r="BD129" s="265">
        <f t="shared" si="102"/>
        <v>2484.8421052631579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99" t="s">
        <v>328</v>
      </c>
      <c r="D131" s="900"/>
      <c r="E131" s="900"/>
      <c r="F131" s="901"/>
      <c r="G131" s="429"/>
      <c r="H131" s="206">
        <v>1</v>
      </c>
      <c r="I131" s="642">
        <f t="shared" ref="I131" si="103">$H131*SUM(I132:I146)</f>
        <v>0</v>
      </c>
      <c r="J131" s="643">
        <f t="shared" ref="J131:O131" si="104">$H131*SUM(J132:J146)</f>
        <v>41</v>
      </c>
      <c r="K131" s="644">
        <f t="shared" si="104"/>
        <v>11</v>
      </c>
      <c r="L131" s="645">
        <f t="shared" si="104"/>
        <v>11</v>
      </c>
      <c r="M131" s="645">
        <f t="shared" si="104"/>
        <v>25</v>
      </c>
      <c r="N131" s="644">
        <f t="shared" si="104"/>
        <v>12</v>
      </c>
      <c r="O131" s="642">
        <f t="shared" si="104"/>
        <v>25</v>
      </c>
      <c r="P131" s="209">
        <f t="shared" ref="P131:Q131" si="105">$H131*SUM(P132:P146)</f>
        <v>2200</v>
      </c>
      <c r="Q131" s="210">
        <f t="shared" si="105"/>
        <v>3000</v>
      </c>
      <c r="R131" s="136">
        <f t="shared" ref="R131:R146" si="106">P131*(1+Gewinn)*(1+SicherheitAngebot)</f>
        <v>2547.3684210526312</v>
      </c>
      <c r="S131" s="137">
        <f t="shared" ref="S131:S146" si="107">Q131*(1+MGKZ)*(1+Gewinn)*(1+SicherheitAngebot)</f>
        <v>3821.052631578948</v>
      </c>
      <c r="U131" s="10">
        <f>I131*$I$7+J131*$J$7+K131*$K$7+L131*$L$7+M131*$M$7+N131*$N$7+O131*$O$7+R131+S131</f>
        <v>20177.473684210527</v>
      </c>
      <c r="W131" s="646">
        <f t="shared" ref="W131:AB131" si="108">$H131*SUM(W132:W146)</f>
        <v>0</v>
      </c>
      <c r="X131" s="647">
        <f t="shared" si="108"/>
        <v>0</v>
      </c>
      <c r="Y131" s="648">
        <f t="shared" si="108"/>
        <v>0</v>
      </c>
      <c r="Z131" s="649">
        <f t="shared" si="108"/>
        <v>0</v>
      </c>
      <c r="AA131" s="648">
        <f t="shared" si="108"/>
        <v>0</v>
      </c>
      <c r="AB131" s="646">
        <f t="shared" si="108"/>
        <v>0</v>
      </c>
      <c r="AC131" s="258"/>
      <c r="AD131" s="646">
        <f t="shared" ref="AD131:AM131" si="109">$H131*SUM(AD132:AD146)</f>
        <v>0</v>
      </c>
      <c r="AE131" s="647">
        <f t="shared" si="109"/>
        <v>0</v>
      </c>
      <c r="AF131" s="648">
        <f t="shared" si="109"/>
        <v>0</v>
      </c>
      <c r="AG131" s="649">
        <f t="shared" si="109"/>
        <v>0</v>
      </c>
      <c r="AH131" s="648">
        <f t="shared" si="109"/>
        <v>0</v>
      </c>
      <c r="AI131" s="646">
        <f t="shared" si="109"/>
        <v>0</v>
      </c>
      <c r="AJ131" s="258"/>
      <c r="AK131" s="653">
        <f t="shared" si="109"/>
        <v>0</v>
      </c>
      <c r="AL131" s="653">
        <f t="shared" si="109"/>
        <v>0</v>
      </c>
      <c r="AM131" s="653">
        <f t="shared" si="109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6"/>
        <v>0</v>
      </c>
      <c r="AU131" s="259"/>
      <c r="AV131" s="491">
        <f>AK131*$AK$7+AL131*$AL$7+AM131*$AM$7+SUM(AN131:AR131)+AT131/Zuschläge_IBN+AT131</f>
        <v>0</v>
      </c>
      <c r="AX131" s="685">
        <f>U131+AV131</f>
        <v>20177.473684210527</v>
      </c>
      <c r="AZ131" s="490">
        <f>IF(H131&gt;0,U131/(1+SicherheitAngebot)*(1+Sicherheit),0)</f>
        <v>20177.473684210527</v>
      </c>
      <c r="BB131" s="490">
        <f>IF(H131&gt;0,AV131/(1+SicherheitAngebot)*(1+Sicherheit),0)</f>
        <v>0</v>
      </c>
      <c r="BD131" s="490">
        <f>AZ131+BB131</f>
        <v>20177.473684210527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749" t="s">
        <v>330</v>
      </c>
      <c r="D132" s="750"/>
      <c r="E132" s="750"/>
      <c r="F132" s="745"/>
      <c r="G132" s="744" t="s">
        <v>329</v>
      </c>
      <c r="H132" s="745"/>
      <c r="I132" s="751"/>
      <c r="J132" s="751">
        <v>40</v>
      </c>
      <c r="K132" s="751">
        <v>10</v>
      </c>
      <c r="L132" s="751">
        <v>10</v>
      </c>
      <c r="M132" s="751">
        <v>20</v>
      </c>
      <c r="N132" s="751">
        <v>10</v>
      </c>
      <c r="O132" s="751">
        <v>20</v>
      </c>
      <c r="P132" s="752">
        <v>2000</v>
      </c>
      <c r="Q132" s="752">
        <v>2500</v>
      </c>
      <c r="R132" s="156">
        <f t="shared" si="106"/>
        <v>2315.7894736842104</v>
      </c>
      <c r="S132" s="156">
        <f t="shared" si="107"/>
        <v>3184.2105263157896</v>
      </c>
      <c r="U132" s="157">
        <f>I132*$I$7+J132*$J$7+K132*$K$7+L132*$L$7+M132*$M$7+N132*$N$7+O132*$O$7+R132+S132</f>
        <v>17692.63157894737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6"/>
        <v>0</v>
      </c>
      <c r="AU132" s="259"/>
      <c r="AV132" s="265">
        <f t="shared" ref="AV132:AV146" si="110">AK132*$AK$7+AL132*$AL$7+AM132*$AM$7+SUM(AN132:AR132)*(1+Gewinn)*(1+SicherheitAngebot)+AT132/Zuschläge_IBN+AT132</f>
        <v>0</v>
      </c>
      <c r="AX132" s="265">
        <f>U132+AV132</f>
        <v>17692.63157894737</v>
      </c>
      <c r="AZ132" s="492">
        <f t="shared" ref="AZ132:AZ146" si="111">U132/(1+SicherheitAngebot)*(1+Sicherheit)</f>
        <v>17692.63157894737</v>
      </c>
      <c r="BB132" s="492">
        <f t="shared" ref="BB132:BB146" si="112">AV132/(1+SicherheitAngebot)*(1+Sicherheit)</f>
        <v>0</v>
      </c>
      <c r="BD132" s="265">
        <f>AZ132+BB132</f>
        <v>17692.63157894737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749"/>
      <c r="D133" s="750"/>
      <c r="E133" s="750"/>
      <c r="F133" s="745"/>
      <c r="G133" s="744"/>
      <c r="H133" s="745"/>
      <c r="I133" s="751"/>
      <c r="J133" s="751"/>
      <c r="K133" s="751"/>
      <c r="L133" s="751"/>
      <c r="M133" s="751"/>
      <c r="N133" s="751"/>
      <c r="O133" s="751"/>
      <c r="P133" s="752"/>
      <c r="Q133" s="752"/>
      <c r="R133" s="156">
        <f t="shared" si="106"/>
        <v>0</v>
      </c>
      <c r="S133" s="156">
        <f>Q133*(1+MGKZ)*(1+Gewinn)*(1+SicherheitAngebot)</f>
        <v>0</v>
      </c>
      <c r="U133" s="157">
        <f t="shared" ref="U133:U146" si="113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6"/>
        <v>0</v>
      </c>
      <c r="AU133" s="259"/>
      <c r="AV133" s="265">
        <f t="shared" si="110"/>
        <v>0</v>
      </c>
      <c r="AX133" s="265">
        <f t="shared" ref="AX133:AX146" si="114">U133+AV133</f>
        <v>0</v>
      </c>
      <c r="AZ133" s="492">
        <f t="shared" si="111"/>
        <v>0</v>
      </c>
      <c r="BB133" s="492">
        <f t="shared" si="112"/>
        <v>0</v>
      </c>
      <c r="BD133" s="265">
        <f t="shared" ref="BD133:BD146" si="115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749"/>
      <c r="D134" s="750"/>
      <c r="E134" s="750"/>
      <c r="F134" s="745"/>
      <c r="G134" s="744"/>
      <c r="H134" s="745"/>
      <c r="I134" s="751"/>
      <c r="J134" s="751"/>
      <c r="K134" s="751"/>
      <c r="L134" s="751"/>
      <c r="M134" s="751"/>
      <c r="N134" s="751"/>
      <c r="O134" s="751"/>
      <c r="P134" s="752"/>
      <c r="Q134" s="752"/>
      <c r="R134" s="156">
        <f t="shared" si="106"/>
        <v>0</v>
      </c>
      <c r="S134" s="156">
        <f>Q134*(1+MGKZ)*(1+Gewinn)*(1+SicherheitAngebot)</f>
        <v>0</v>
      </c>
      <c r="U134" s="157">
        <f t="shared" si="113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6"/>
        <v>0</v>
      </c>
      <c r="AU134" s="259"/>
      <c r="AV134" s="265">
        <f t="shared" si="110"/>
        <v>0</v>
      </c>
      <c r="AX134" s="265">
        <f t="shared" si="114"/>
        <v>0</v>
      </c>
      <c r="AZ134" s="492">
        <f t="shared" si="111"/>
        <v>0</v>
      </c>
      <c r="BB134" s="492">
        <f t="shared" si="112"/>
        <v>0</v>
      </c>
      <c r="BD134" s="265">
        <f t="shared" si="115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908"/>
      <c r="D135" s="909"/>
      <c r="E135" s="909"/>
      <c r="F135" s="898"/>
      <c r="G135" s="897"/>
      <c r="H135" s="898"/>
      <c r="I135" s="751"/>
      <c r="J135" s="751"/>
      <c r="K135" s="751"/>
      <c r="L135" s="751"/>
      <c r="M135" s="751"/>
      <c r="N135" s="751"/>
      <c r="O135" s="751"/>
      <c r="P135" s="752"/>
      <c r="Q135" s="752"/>
      <c r="R135" s="156">
        <f t="shared" si="106"/>
        <v>0</v>
      </c>
      <c r="S135" s="156">
        <f t="shared" si="107"/>
        <v>0</v>
      </c>
      <c r="U135" s="157">
        <f t="shared" si="113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6"/>
        <v>0</v>
      </c>
      <c r="AU135" s="259"/>
      <c r="AV135" s="265">
        <f t="shared" si="110"/>
        <v>0</v>
      </c>
      <c r="AX135" s="265">
        <f t="shared" si="114"/>
        <v>0</v>
      </c>
      <c r="AZ135" s="492">
        <f t="shared" si="111"/>
        <v>0</v>
      </c>
      <c r="BB135" s="492">
        <f t="shared" si="112"/>
        <v>0</v>
      </c>
      <c r="BD135" s="265">
        <f t="shared" si="115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908"/>
      <c r="D136" s="909"/>
      <c r="E136" s="909"/>
      <c r="F136" s="898"/>
      <c r="G136" s="897"/>
      <c r="H136" s="898"/>
      <c r="I136" s="751"/>
      <c r="J136" s="751"/>
      <c r="K136" s="751"/>
      <c r="L136" s="751"/>
      <c r="M136" s="751"/>
      <c r="N136" s="751"/>
      <c r="O136" s="751"/>
      <c r="P136" s="752"/>
      <c r="Q136" s="752"/>
      <c r="R136" s="156">
        <f t="shared" si="106"/>
        <v>0</v>
      </c>
      <c r="S136" s="156">
        <f t="shared" si="107"/>
        <v>0</v>
      </c>
      <c r="U136" s="157">
        <f t="shared" si="113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6"/>
        <v>0</v>
      </c>
      <c r="AU136" s="259"/>
      <c r="AV136" s="265">
        <f t="shared" si="110"/>
        <v>0</v>
      </c>
      <c r="AX136" s="265">
        <f t="shared" si="114"/>
        <v>0</v>
      </c>
      <c r="AZ136" s="492">
        <f t="shared" si="111"/>
        <v>0</v>
      </c>
      <c r="BB136" s="492">
        <f t="shared" si="112"/>
        <v>0</v>
      </c>
      <c r="BD136" s="265">
        <f t="shared" si="115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908"/>
      <c r="D137" s="909"/>
      <c r="E137" s="909"/>
      <c r="F137" s="898"/>
      <c r="G137" s="897"/>
      <c r="H137" s="898"/>
      <c r="I137" s="751"/>
      <c r="J137" s="751"/>
      <c r="K137" s="751"/>
      <c r="L137" s="751"/>
      <c r="M137" s="751"/>
      <c r="N137" s="751"/>
      <c r="O137" s="751"/>
      <c r="P137" s="752"/>
      <c r="Q137" s="752"/>
      <c r="R137" s="156">
        <f t="shared" si="106"/>
        <v>0</v>
      </c>
      <c r="S137" s="156">
        <f t="shared" si="107"/>
        <v>0</v>
      </c>
      <c r="U137" s="157">
        <f t="shared" si="113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6"/>
        <v>0</v>
      </c>
      <c r="AU137" s="259"/>
      <c r="AV137" s="265">
        <f t="shared" si="110"/>
        <v>0</v>
      </c>
      <c r="AX137" s="265">
        <f t="shared" si="114"/>
        <v>0</v>
      </c>
      <c r="AZ137" s="492">
        <f t="shared" si="111"/>
        <v>0</v>
      </c>
      <c r="BB137" s="492">
        <f t="shared" si="112"/>
        <v>0</v>
      </c>
      <c r="BD137" s="265">
        <f t="shared" si="115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910"/>
      <c r="D138" s="911"/>
      <c r="E138" s="911"/>
      <c r="F138" s="912"/>
      <c r="G138" s="897"/>
      <c r="H138" s="89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6"/>
        <v>0</v>
      </c>
      <c r="S138" s="156">
        <f t="shared" si="107"/>
        <v>0</v>
      </c>
      <c r="U138" s="157">
        <f t="shared" si="113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6"/>
        <v>0</v>
      </c>
      <c r="AU138" s="259"/>
      <c r="AV138" s="265">
        <f t="shared" si="110"/>
        <v>0</v>
      </c>
      <c r="AX138" s="265">
        <f t="shared" si="114"/>
        <v>0</v>
      </c>
      <c r="AZ138" s="492">
        <f t="shared" si="111"/>
        <v>0</v>
      </c>
      <c r="BB138" s="492">
        <f t="shared" si="112"/>
        <v>0</v>
      </c>
      <c r="BD138" s="265">
        <f t="shared" si="115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910"/>
      <c r="D139" s="911"/>
      <c r="E139" s="911"/>
      <c r="F139" s="912"/>
      <c r="G139" s="897"/>
      <c r="H139" s="89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6"/>
        <v>0</v>
      </c>
      <c r="S139" s="156">
        <f t="shared" si="107"/>
        <v>0</v>
      </c>
      <c r="U139" s="157">
        <f t="shared" si="113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6"/>
        <v>0</v>
      </c>
      <c r="AU139" s="259"/>
      <c r="AV139" s="265">
        <f t="shared" si="110"/>
        <v>0</v>
      </c>
      <c r="AX139" s="265">
        <f t="shared" si="114"/>
        <v>0</v>
      </c>
      <c r="AZ139" s="492">
        <f t="shared" si="111"/>
        <v>0</v>
      </c>
      <c r="BB139" s="492">
        <f t="shared" si="112"/>
        <v>0</v>
      </c>
      <c r="BD139" s="265">
        <f t="shared" si="115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910"/>
      <c r="D140" s="911"/>
      <c r="E140" s="911"/>
      <c r="F140" s="912"/>
      <c r="G140" s="897"/>
      <c r="H140" s="89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6"/>
        <v>0</v>
      </c>
      <c r="S140" s="156">
        <f t="shared" si="107"/>
        <v>0</v>
      </c>
      <c r="U140" s="157">
        <f t="shared" si="113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6"/>
        <v>0</v>
      </c>
      <c r="AU140" s="259"/>
      <c r="AV140" s="265">
        <f t="shared" si="110"/>
        <v>0</v>
      </c>
      <c r="AX140" s="265">
        <f t="shared" si="114"/>
        <v>0</v>
      </c>
      <c r="AZ140" s="492">
        <f t="shared" si="111"/>
        <v>0</v>
      </c>
      <c r="BB140" s="492">
        <f t="shared" si="112"/>
        <v>0</v>
      </c>
      <c r="BD140" s="265">
        <f t="shared" si="115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910"/>
      <c r="D141" s="911"/>
      <c r="E141" s="911"/>
      <c r="F141" s="912"/>
      <c r="G141" s="897"/>
      <c r="H141" s="89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6"/>
        <v>0</v>
      </c>
      <c r="S141" s="156">
        <f t="shared" si="107"/>
        <v>0</v>
      </c>
      <c r="U141" s="157">
        <f t="shared" si="113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6"/>
        <v>0</v>
      </c>
      <c r="AU141" s="259"/>
      <c r="AV141" s="265">
        <f t="shared" si="110"/>
        <v>0</v>
      </c>
      <c r="AX141" s="265">
        <f t="shared" si="114"/>
        <v>0</v>
      </c>
      <c r="AZ141" s="492">
        <f t="shared" si="111"/>
        <v>0</v>
      </c>
      <c r="BB141" s="492">
        <f t="shared" si="112"/>
        <v>0</v>
      </c>
      <c r="BD141" s="265">
        <f t="shared" si="115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910"/>
      <c r="D142" s="911"/>
      <c r="E142" s="911"/>
      <c r="F142" s="912"/>
      <c r="G142" s="897"/>
      <c r="H142" s="89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6"/>
        <v>0</v>
      </c>
      <c r="S142" s="156">
        <f t="shared" si="107"/>
        <v>0</v>
      </c>
      <c r="U142" s="157">
        <f t="shared" si="113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6"/>
        <v>0</v>
      </c>
      <c r="AU142" s="259"/>
      <c r="AV142" s="265">
        <f t="shared" si="110"/>
        <v>0</v>
      </c>
      <c r="AX142" s="265">
        <f t="shared" si="114"/>
        <v>0</v>
      </c>
      <c r="AZ142" s="492">
        <f t="shared" si="111"/>
        <v>0</v>
      </c>
      <c r="BB142" s="492">
        <f t="shared" si="112"/>
        <v>0</v>
      </c>
      <c r="BD142" s="265">
        <f t="shared" si="115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910"/>
      <c r="D143" s="911"/>
      <c r="E143" s="911"/>
      <c r="F143" s="912"/>
      <c r="G143" s="897"/>
      <c r="H143" s="89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6"/>
        <v>0</v>
      </c>
      <c r="S143" s="156">
        <f t="shared" si="107"/>
        <v>0</v>
      </c>
      <c r="U143" s="157">
        <f t="shared" si="113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6"/>
        <v>0</v>
      </c>
      <c r="AU143" s="259"/>
      <c r="AV143" s="265">
        <f t="shared" si="110"/>
        <v>0</v>
      </c>
      <c r="AX143" s="265">
        <f t="shared" si="114"/>
        <v>0</v>
      </c>
      <c r="AZ143" s="492">
        <f t="shared" si="111"/>
        <v>0</v>
      </c>
      <c r="BB143" s="492">
        <f t="shared" si="112"/>
        <v>0</v>
      </c>
      <c r="BD143" s="265">
        <f t="shared" si="115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910"/>
      <c r="D144" s="911"/>
      <c r="E144" s="911"/>
      <c r="F144" s="912"/>
      <c r="G144" s="897"/>
      <c r="H144" s="89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6"/>
        <v>0</v>
      </c>
      <c r="S144" s="156">
        <f t="shared" si="107"/>
        <v>0</v>
      </c>
      <c r="U144" s="157">
        <f t="shared" si="113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6"/>
        <v>0</v>
      </c>
      <c r="AU144" s="259"/>
      <c r="AV144" s="265">
        <f t="shared" si="110"/>
        <v>0</v>
      </c>
      <c r="AX144" s="265">
        <f t="shared" si="114"/>
        <v>0</v>
      </c>
      <c r="AZ144" s="492">
        <f t="shared" si="111"/>
        <v>0</v>
      </c>
      <c r="BB144" s="492">
        <f t="shared" si="112"/>
        <v>0</v>
      </c>
      <c r="BD144" s="265">
        <f t="shared" si="115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910"/>
      <c r="D145" s="911"/>
      <c r="E145" s="911"/>
      <c r="F145" s="912"/>
      <c r="G145" s="897"/>
      <c r="H145" s="89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6"/>
        <v>0</v>
      </c>
      <c r="S145" s="156">
        <f t="shared" si="107"/>
        <v>0</v>
      </c>
      <c r="U145" s="157">
        <f t="shared" si="113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6"/>
        <v>0</v>
      </c>
      <c r="AU145" s="259"/>
      <c r="AV145" s="265">
        <f t="shared" si="110"/>
        <v>0</v>
      </c>
      <c r="AX145" s="265">
        <f t="shared" si="114"/>
        <v>0</v>
      </c>
      <c r="AZ145" s="492">
        <f t="shared" si="111"/>
        <v>0</v>
      </c>
      <c r="BB145" s="492">
        <f t="shared" si="112"/>
        <v>0</v>
      </c>
      <c r="BD145" s="265">
        <f t="shared" si="115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931" t="s">
        <v>310</v>
      </c>
      <c r="D146" s="932"/>
      <c r="E146" s="932"/>
      <c r="F146" s="933"/>
      <c r="G146" s="934" t="s">
        <v>386</v>
      </c>
      <c r="H146" s="933"/>
      <c r="I146" s="751"/>
      <c r="J146" s="751">
        <v>1</v>
      </c>
      <c r="K146" s="751">
        <v>1</v>
      </c>
      <c r="L146" s="751">
        <v>1</v>
      </c>
      <c r="M146" s="751">
        <v>5</v>
      </c>
      <c r="N146" s="751">
        <v>2</v>
      </c>
      <c r="O146" s="751">
        <v>5</v>
      </c>
      <c r="P146" s="752">
        <v>200</v>
      </c>
      <c r="Q146" s="752">
        <v>500</v>
      </c>
      <c r="R146" s="156">
        <f t="shared" si="106"/>
        <v>231.57894736842107</v>
      </c>
      <c r="S146" s="156">
        <f t="shared" si="107"/>
        <v>636.8421052631578</v>
      </c>
      <c r="U146" s="157">
        <f t="shared" si="113"/>
        <v>2484.8421052631579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6"/>
        <v>0</v>
      </c>
      <c r="AU146" s="259"/>
      <c r="AV146" s="265">
        <f t="shared" si="110"/>
        <v>0</v>
      </c>
      <c r="AX146" s="265">
        <f t="shared" si="114"/>
        <v>2484.8421052631579</v>
      </c>
      <c r="AZ146" s="492">
        <f t="shared" si="111"/>
        <v>2484.8421052631579</v>
      </c>
      <c r="BB146" s="492">
        <f t="shared" si="112"/>
        <v>0</v>
      </c>
      <c r="BD146" s="265">
        <f t="shared" si="115"/>
        <v>2484.8421052631579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99" t="s">
        <v>341</v>
      </c>
      <c r="D148" s="900"/>
      <c r="E148" s="900"/>
      <c r="F148" s="901"/>
      <c r="G148" s="429"/>
      <c r="H148" s="206">
        <v>1</v>
      </c>
      <c r="I148" s="642">
        <f t="shared" ref="I148" si="116">$H148*SUM(I149:I163)</f>
        <v>0</v>
      </c>
      <c r="J148" s="643">
        <f t="shared" ref="J148:O148" si="117">$H148*SUM(J149:J163)</f>
        <v>5</v>
      </c>
      <c r="K148" s="644">
        <f t="shared" si="117"/>
        <v>5</v>
      </c>
      <c r="L148" s="645">
        <f t="shared" si="117"/>
        <v>5</v>
      </c>
      <c r="M148" s="645">
        <f t="shared" si="117"/>
        <v>70</v>
      </c>
      <c r="N148" s="644">
        <f t="shared" si="117"/>
        <v>25</v>
      </c>
      <c r="O148" s="642">
        <f t="shared" si="117"/>
        <v>60</v>
      </c>
      <c r="P148" s="209">
        <f t="shared" ref="P148:Q148" si="118">$H148*SUM(P149:P163)</f>
        <v>3600</v>
      </c>
      <c r="Q148" s="210">
        <f t="shared" si="118"/>
        <v>7300</v>
      </c>
      <c r="R148" s="136">
        <f t="shared" ref="R148:R163" si="119">P148*(1+Gewinn)*(1+SicherheitAngebot)</f>
        <v>4168.4210526315792</v>
      </c>
      <c r="S148" s="137">
        <f t="shared" ref="S148:S163" si="120">Q148*(1+MGKZ)*(1+Gewinn)*(1+SicherheitAngebot)</f>
        <v>9297.8947368421068</v>
      </c>
      <c r="U148" s="10">
        <f>I148*$I$7+J148*$J$7+K148*$K$7+L148*$L$7+M148*$M$7+N148*$N$7+O148*$O$7+R148+S148</f>
        <v>31766.84210526316</v>
      </c>
      <c r="W148" s="646">
        <f t="shared" ref="W148:AB148" si="121">$H148*SUM(W149:W163)</f>
        <v>0</v>
      </c>
      <c r="X148" s="647">
        <f t="shared" si="121"/>
        <v>0</v>
      </c>
      <c r="Y148" s="648">
        <f t="shared" si="121"/>
        <v>0</v>
      </c>
      <c r="Z148" s="649">
        <f t="shared" si="121"/>
        <v>0</v>
      </c>
      <c r="AA148" s="648">
        <f t="shared" si="121"/>
        <v>0</v>
      </c>
      <c r="AB148" s="646">
        <f t="shared" si="121"/>
        <v>0</v>
      </c>
      <c r="AC148" s="258"/>
      <c r="AD148" s="646">
        <f t="shared" ref="AD148:AM148" si="122">$H148*SUM(AD149:AD163)</f>
        <v>0</v>
      </c>
      <c r="AE148" s="647">
        <f t="shared" si="122"/>
        <v>0</v>
      </c>
      <c r="AF148" s="648">
        <f t="shared" si="122"/>
        <v>0</v>
      </c>
      <c r="AG148" s="649">
        <f t="shared" si="122"/>
        <v>0</v>
      </c>
      <c r="AH148" s="648">
        <f t="shared" si="122"/>
        <v>0</v>
      </c>
      <c r="AI148" s="646">
        <f t="shared" si="122"/>
        <v>0</v>
      </c>
      <c r="AJ148" s="258"/>
      <c r="AK148" s="653">
        <f t="shared" si="122"/>
        <v>0</v>
      </c>
      <c r="AL148" s="653">
        <f t="shared" si="122"/>
        <v>0</v>
      </c>
      <c r="AM148" s="653">
        <f t="shared" si="122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6"/>
        <v>0</v>
      </c>
      <c r="AU148" s="259"/>
      <c r="AV148" s="491">
        <f>AK148*$AK$7+AL148*$AL$7+AM148*$AM$7+SUM(AN148:AR148)+AT148/Zuschläge_IBN+AT148</f>
        <v>0</v>
      </c>
      <c r="AX148" s="685">
        <f>U148+AV148</f>
        <v>31766.84210526316</v>
      </c>
      <c r="AZ148" s="490">
        <f>IF(H148&gt;0,U148/(1+SicherheitAngebot)*(1+Sicherheit),0)</f>
        <v>31766.84210526316</v>
      </c>
      <c r="BB148" s="490">
        <f>IF(H148&gt;0,AV148/(1+SicherheitAngebot)*(1+Sicherheit),0)</f>
        <v>0</v>
      </c>
      <c r="BD148" s="490">
        <f>AZ148+BB148</f>
        <v>31766.84210526316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908" t="s">
        <v>333</v>
      </c>
      <c r="D149" s="909"/>
      <c r="E149" s="909"/>
      <c r="F149" s="898"/>
      <c r="G149" s="897" t="s">
        <v>334</v>
      </c>
      <c r="H149" s="917"/>
      <c r="I149" s="751"/>
      <c r="J149" s="751">
        <v>2</v>
      </c>
      <c r="K149" s="751">
        <v>2</v>
      </c>
      <c r="L149" s="751">
        <v>2</v>
      </c>
      <c r="M149" s="751">
        <v>15</v>
      </c>
      <c r="N149" s="751">
        <v>5</v>
      </c>
      <c r="O149" s="751">
        <v>20</v>
      </c>
      <c r="P149" s="752">
        <v>600</v>
      </c>
      <c r="Q149" s="752">
        <v>2000</v>
      </c>
      <c r="R149" s="156">
        <f t="shared" si="119"/>
        <v>694.73684210526312</v>
      </c>
      <c r="S149" s="156">
        <f t="shared" si="120"/>
        <v>2547.3684210526312</v>
      </c>
      <c r="U149" s="157">
        <f>I149*$I$7+J149*$J$7+K149*$K$7+L149*$L$7+M149*$M$7+N149*$N$7+O149*$O$7+R149+S149</f>
        <v>8127.2631578947367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6"/>
        <v>0</v>
      </c>
      <c r="AU149" s="259"/>
      <c r="AV149" s="265">
        <f t="shared" ref="AV149:AV163" si="123">AK149*$AK$7+AL149*$AL$7+AM149*$AM$7+SUM(AN149:AR149)*(1+Gewinn)*(1+SicherheitAngebot)+AT149/Zuschläge_IBN+AT149</f>
        <v>0</v>
      </c>
      <c r="AX149" s="265">
        <f>U149+AV149</f>
        <v>8127.2631578947367</v>
      </c>
      <c r="AZ149" s="492">
        <f t="shared" ref="AZ149:AZ163" si="124">U149/(1+SicherheitAngebot)*(1+Sicherheit)</f>
        <v>8127.2631578947367</v>
      </c>
      <c r="BB149" s="492">
        <f t="shared" ref="BB149:BB163" si="125">AV149/(1+SicherheitAngebot)*(1+Sicherheit)</f>
        <v>0</v>
      </c>
      <c r="BD149" s="265">
        <f>AZ149+BB149</f>
        <v>8127.2631578947367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908" t="s">
        <v>335</v>
      </c>
      <c r="D150" s="909"/>
      <c r="E150" s="909"/>
      <c r="F150" s="898"/>
      <c r="G150" s="897" t="s">
        <v>336</v>
      </c>
      <c r="H150" s="898"/>
      <c r="I150" s="751"/>
      <c r="J150" s="751">
        <v>2</v>
      </c>
      <c r="K150" s="751">
        <v>2</v>
      </c>
      <c r="L150" s="751">
        <v>2</v>
      </c>
      <c r="M150" s="751">
        <v>40</v>
      </c>
      <c r="N150" s="751">
        <v>15</v>
      </c>
      <c r="O150" s="751">
        <v>30</v>
      </c>
      <c r="P150" s="752">
        <v>1500</v>
      </c>
      <c r="Q150" s="752">
        <v>2800</v>
      </c>
      <c r="R150" s="156">
        <f t="shared" si="119"/>
        <v>1736.8421052631581</v>
      </c>
      <c r="S150" s="156">
        <f t="shared" si="120"/>
        <v>3566.3157894736851</v>
      </c>
      <c r="U150" s="157">
        <f t="shared" ref="U150:U163" si="126">I150*$I$7+J150*$J$7+K150*$K$7+L150*$L$7+M150*$M$7+N150*$N$7+O150*$O$7+R150+S150</f>
        <v>15126.736842105265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6"/>
        <v>0</v>
      </c>
      <c r="AU150" s="259"/>
      <c r="AV150" s="265">
        <f t="shared" si="123"/>
        <v>0</v>
      </c>
      <c r="AX150" s="265">
        <f t="shared" ref="AX150:AX163" si="127">U150+AV150</f>
        <v>15126.736842105265</v>
      </c>
      <c r="AZ150" s="492">
        <f t="shared" si="124"/>
        <v>15126.736842105265</v>
      </c>
      <c r="BB150" s="492">
        <f t="shared" si="125"/>
        <v>0</v>
      </c>
      <c r="BD150" s="265">
        <f t="shared" ref="BD150:BD163" si="128">AZ150+BB150</f>
        <v>15126.736842105265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749"/>
      <c r="D151" s="750"/>
      <c r="E151" s="750"/>
      <c r="F151" s="745"/>
      <c r="G151" s="744"/>
      <c r="H151" s="745"/>
      <c r="I151" s="751"/>
      <c r="J151" s="751"/>
      <c r="K151" s="751"/>
      <c r="L151" s="751"/>
      <c r="M151" s="751"/>
      <c r="N151" s="751"/>
      <c r="O151" s="751"/>
      <c r="P151" s="752"/>
      <c r="Q151" s="752"/>
      <c r="R151" s="156">
        <f t="shared" si="119"/>
        <v>0</v>
      </c>
      <c r="S151" s="156">
        <f t="shared" si="120"/>
        <v>0</v>
      </c>
      <c r="U151" s="157">
        <f t="shared" si="126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6"/>
        <v>0</v>
      </c>
      <c r="AU151" s="259"/>
      <c r="AV151" s="265">
        <f t="shared" si="123"/>
        <v>0</v>
      </c>
      <c r="AX151" s="265">
        <f t="shared" si="127"/>
        <v>0</v>
      </c>
      <c r="AZ151" s="492">
        <f t="shared" si="124"/>
        <v>0</v>
      </c>
      <c r="BB151" s="492">
        <f t="shared" si="125"/>
        <v>0</v>
      </c>
      <c r="BD151" s="265">
        <f t="shared" si="128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910"/>
      <c r="D152" s="911"/>
      <c r="E152" s="911"/>
      <c r="F152" s="912"/>
      <c r="G152" s="897"/>
      <c r="H152" s="89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9"/>
        <v>0</v>
      </c>
      <c r="S152" s="156">
        <f t="shared" si="120"/>
        <v>0</v>
      </c>
      <c r="U152" s="157">
        <f t="shared" si="126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6"/>
        <v>0</v>
      </c>
      <c r="AU152" s="259"/>
      <c r="AV152" s="265">
        <f t="shared" si="123"/>
        <v>0</v>
      </c>
      <c r="AX152" s="265">
        <f t="shared" si="127"/>
        <v>0</v>
      </c>
      <c r="AZ152" s="492">
        <f t="shared" si="124"/>
        <v>0</v>
      </c>
      <c r="BB152" s="492">
        <f t="shared" si="125"/>
        <v>0</v>
      </c>
      <c r="BD152" s="265">
        <f t="shared" si="128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910"/>
      <c r="D153" s="911"/>
      <c r="E153" s="911"/>
      <c r="F153" s="912"/>
      <c r="G153" s="897"/>
      <c r="H153" s="89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9"/>
        <v>0</v>
      </c>
      <c r="S153" s="156">
        <f t="shared" si="120"/>
        <v>0</v>
      </c>
      <c r="U153" s="157">
        <f t="shared" si="126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6"/>
        <v>0</v>
      </c>
      <c r="AU153" s="259"/>
      <c r="AV153" s="265">
        <f t="shared" si="123"/>
        <v>0</v>
      </c>
      <c r="AX153" s="265">
        <f t="shared" si="127"/>
        <v>0</v>
      </c>
      <c r="AZ153" s="492">
        <f t="shared" si="124"/>
        <v>0</v>
      </c>
      <c r="BB153" s="492">
        <f t="shared" si="125"/>
        <v>0</v>
      </c>
      <c r="BD153" s="265">
        <f t="shared" si="128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910"/>
      <c r="D154" s="911"/>
      <c r="E154" s="911"/>
      <c r="F154" s="912"/>
      <c r="G154" s="897"/>
      <c r="H154" s="917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9"/>
        <v>0</v>
      </c>
      <c r="S154" s="156">
        <f t="shared" si="120"/>
        <v>0</v>
      </c>
      <c r="U154" s="157">
        <f t="shared" si="126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6"/>
        <v>0</v>
      </c>
      <c r="AU154" s="259"/>
      <c r="AV154" s="265">
        <f t="shared" si="123"/>
        <v>0</v>
      </c>
      <c r="AX154" s="265">
        <f t="shared" si="127"/>
        <v>0</v>
      </c>
      <c r="AZ154" s="492">
        <f t="shared" si="124"/>
        <v>0</v>
      </c>
      <c r="BB154" s="492">
        <f t="shared" si="125"/>
        <v>0</v>
      </c>
      <c r="BD154" s="265">
        <f t="shared" si="128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910"/>
      <c r="D155" s="911"/>
      <c r="E155" s="911"/>
      <c r="F155" s="912"/>
      <c r="G155" s="897"/>
      <c r="H155" s="89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9"/>
        <v>0</v>
      </c>
      <c r="S155" s="156">
        <f t="shared" si="120"/>
        <v>0</v>
      </c>
      <c r="U155" s="157">
        <f t="shared" si="126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6"/>
        <v>0</v>
      </c>
      <c r="AU155" s="259"/>
      <c r="AV155" s="265">
        <f t="shared" si="123"/>
        <v>0</v>
      </c>
      <c r="AX155" s="265">
        <f t="shared" si="127"/>
        <v>0</v>
      </c>
      <c r="AZ155" s="492">
        <f t="shared" si="124"/>
        <v>0</v>
      </c>
      <c r="BB155" s="492">
        <f t="shared" si="125"/>
        <v>0</v>
      </c>
      <c r="BD155" s="265">
        <f t="shared" si="128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910"/>
      <c r="D156" s="911"/>
      <c r="E156" s="911"/>
      <c r="F156" s="912"/>
      <c r="G156" s="897"/>
      <c r="H156" s="89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9"/>
        <v>0</v>
      </c>
      <c r="S156" s="156">
        <f t="shared" si="120"/>
        <v>0</v>
      </c>
      <c r="U156" s="157">
        <f t="shared" si="126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6"/>
        <v>0</v>
      </c>
      <c r="AU156" s="259"/>
      <c r="AV156" s="265">
        <f t="shared" si="123"/>
        <v>0</v>
      </c>
      <c r="AX156" s="265">
        <f t="shared" si="127"/>
        <v>0</v>
      </c>
      <c r="AZ156" s="492">
        <f t="shared" si="124"/>
        <v>0</v>
      </c>
      <c r="BB156" s="492">
        <f t="shared" si="125"/>
        <v>0</v>
      </c>
      <c r="BD156" s="265">
        <f t="shared" si="128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910"/>
      <c r="D157" s="911"/>
      <c r="E157" s="911"/>
      <c r="F157" s="912"/>
      <c r="G157" s="897"/>
      <c r="H157" s="89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9"/>
        <v>0</v>
      </c>
      <c r="S157" s="156">
        <f t="shared" si="120"/>
        <v>0</v>
      </c>
      <c r="U157" s="157">
        <f t="shared" si="126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6"/>
        <v>0</v>
      </c>
      <c r="AU157" s="259"/>
      <c r="AV157" s="265">
        <f t="shared" si="123"/>
        <v>0</v>
      </c>
      <c r="AX157" s="265">
        <f t="shared" si="127"/>
        <v>0</v>
      </c>
      <c r="AZ157" s="492">
        <f t="shared" si="124"/>
        <v>0</v>
      </c>
      <c r="BB157" s="492">
        <f t="shared" si="125"/>
        <v>0</v>
      </c>
      <c r="BD157" s="265">
        <f t="shared" si="128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910"/>
      <c r="D158" s="911"/>
      <c r="E158" s="911"/>
      <c r="F158" s="912"/>
      <c r="G158" s="897"/>
      <c r="H158" s="89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9"/>
        <v>0</v>
      </c>
      <c r="S158" s="156">
        <f t="shared" si="120"/>
        <v>0</v>
      </c>
      <c r="U158" s="157">
        <f t="shared" si="126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6"/>
        <v>0</v>
      </c>
      <c r="AU158" s="259"/>
      <c r="AV158" s="265">
        <f t="shared" si="123"/>
        <v>0</v>
      </c>
      <c r="AX158" s="265">
        <f t="shared" si="127"/>
        <v>0</v>
      </c>
      <c r="AZ158" s="492">
        <f t="shared" si="124"/>
        <v>0</v>
      </c>
      <c r="BB158" s="492">
        <f t="shared" si="125"/>
        <v>0</v>
      </c>
      <c r="BD158" s="265">
        <f t="shared" si="128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910"/>
      <c r="D159" s="911"/>
      <c r="E159" s="911"/>
      <c r="F159" s="912"/>
      <c r="G159" s="897"/>
      <c r="H159" s="89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9"/>
        <v>0</v>
      </c>
      <c r="S159" s="156">
        <f t="shared" si="120"/>
        <v>0</v>
      </c>
      <c r="U159" s="157">
        <f t="shared" si="126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6"/>
        <v>0</v>
      </c>
      <c r="AU159" s="259"/>
      <c r="AV159" s="265">
        <f t="shared" si="123"/>
        <v>0</v>
      </c>
      <c r="AX159" s="265">
        <f t="shared" si="127"/>
        <v>0</v>
      </c>
      <c r="AZ159" s="492">
        <f t="shared" si="124"/>
        <v>0</v>
      </c>
      <c r="BB159" s="492">
        <f t="shared" si="125"/>
        <v>0</v>
      </c>
      <c r="BD159" s="265">
        <f t="shared" si="128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910"/>
      <c r="D160" s="911"/>
      <c r="E160" s="911"/>
      <c r="F160" s="912"/>
      <c r="G160" s="897"/>
      <c r="H160" s="89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9"/>
        <v>0</v>
      </c>
      <c r="S160" s="156">
        <f t="shared" si="120"/>
        <v>0</v>
      </c>
      <c r="U160" s="157">
        <f t="shared" si="126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6"/>
        <v>0</v>
      </c>
      <c r="AU160" s="259"/>
      <c r="AV160" s="265">
        <f t="shared" si="123"/>
        <v>0</v>
      </c>
      <c r="AX160" s="265">
        <f t="shared" si="127"/>
        <v>0</v>
      </c>
      <c r="AZ160" s="492">
        <f t="shared" si="124"/>
        <v>0</v>
      </c>
      <c r="BB160" s="492">
        <f t="shared" si="125"/>
        <v>0</v>
      </c>
      <c r="BD160" s="265">
        <f t="shared" si="128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910"/>
      <c r="D161" s="911"/>
      <c r="E161" s="911"/>
      <c r="F161" s="912"/>
      <c r="G161" s="897"/>
      <c r="H161" s="89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9"/>
        <v>0</v>
      </c>
      <c r="S161" s="156">
        <f t="shared" si="120"/>
        <v>0</v>
      </c>
      <c r="U161" s="157">
        <f t="shared" si="126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6"/>
        <v>0</v>
      </c>
      <c r="AU161" s="259"/>
      <c r="AV161" s="265">
        <f t="shared" si="123"/>
        <v>0</v>
      </c>
      <c r="AX161" s="265">
        <f t="shared" si="127"/>
        <v>0</v>
      </c>
      <c r="AZ161" s="492">
        <f t="shared" si="124"/>
        <v>0</v>
      </c>
      <c r="BB161" s="492">
        <f t="shared" si="125"/>
        <v>0</v>
      </c>
      <c r="BD161" s="265">
        <f t="shared" si="128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910"/>
      <c r="D162" s="911"/>
      <c r="E162" s="911"/>
      <c r="F162" s="912"/>
      <c r="G162" s="897"/>
      <c r="H162" s="89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9"/>
        <v>0</v>
      </c>
      <c r="S162" s="156">
        <f t="shared" si="120"/>
        <v>0</v>
      </c>
      <c r="U162" s="157">
        <f t="shared" si="126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6"/>
        <v>0</v>
      </c>
      <c r="AU162" s="259"/>
      <c r="AV162" s="265">
        <f t="shared" si="123"/>
        <v>0</v>
      </c>
      <c r="AX162" s="265">
        <f t="shared" si="127"/>
        <v>0</v>
      </c>
      <c r="AZ162" s="492">
        <f t="shared" si="124"/>
        <v>0</v>
      </c>
      <c r="BB162" s="492">
        <f t="shared" si="125"/>
        <v>0</v>
      </c>
      <c r="BD162" s="265">
        <f t="shared" si="128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756" t="s">
        <v>395</v>
      </c>
      <c r="D163" s="757"/>
      <c r="E163" s="757"/>
      <c r="F163" s="758"/>
      <c r="G163" s="759" t="s">
        <v>296</v>
      </c>
      <c r="H163" s="758"/>
      <c r="I163" s="751"/>
      <c r="J163" s="751">
        <v>1</v>
      </c>
      <c r="K163" s="751">
        <v>1</v>
      </c>
      <c r="L163" s="751">
        <v>1</v>
      </c>
      <c r="M163" s="751">
        <v>15</v>
      </c>
      <c r="N163" s="751">
        <v>5</v>
      </c>
      <c r="O163" s="751">
        <v>10</v>
      </c>
      <c r="P163" s="752">
        <v>1500</v>
      </c>
      <c r="Q163" s="752">
        <v>2500</v>
      </c>
      <c r="R163" s="156">
        <f t="shared" si="119"/>
        <v>1736.8421052631581</v>
      </c>
      <c r="S163" s="156">
        <f t="shared" si="120"/>
        <v>3184.2105263157896</v>
      </c>
      <c r="U163" s="157">
        <f t="shared" si="126"/>
        <v>8512.8421052631584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6"/>
        <v>0</v>
      </c>
      <c r="AU163" s="259"/>
      <c r="AV163" s="265">
        <f t="shared" si="123"/>
        <v>0</v>
      </c>
      <c r="AX163" s="265">
        <f t="shared" si="127"/>
        <v>8512.8421052631584</v>
      </c>
      <c r="AZ163" s="492">
        <f t="shared" si="124"/>
        <v>8512.8421052631584</v>
      </c>
      <c r="BB163" s="492">
        <f t="shared" si="125"/>
        <v>0</v>
      </c>
      <c r="BD163" s="265">
        <f t="shared" si="128"/>
        <v>8512.8421052631584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99" t="s">
        <v>342</v>
      </c>
      <c r="D165" s="900"/>
      <c r="E165" s="900"/>
      <c r="F165" s="901"/>
      <c r="G165" s="429"/>
      <c r="H165" s="206">
        <v>1</v>
      </c>
      <c r="I165" s="642">
        <f t="shared" ref="I165" si="129">$H165*SUM(I166:I180)</f>
        <v>0</v>
      </c>
      <c r="J165" s="643">
        <f t="shared" ref="J165:O165" si="130">$H165*SUM(J166:J180)</f>
        <v>13</v>
      </c>
      <c r="K165" s="644">
        <f t="shared" si="130"/>
        <v>11</v>
      </c>
      <c r="L165" s="645">
        <f t="shared" si="130"/>
        <v>11</v>
      </c>
      <c r="M165" s="645">
        <f t="shared" si="130"/>
        <v>205</v>
      </c>
      <c r="N165" s="644">
        <f t="shared" si="130"/>
        <v>95</v>
      </c>
      <c r="O165" s="642">
        <f t="shared" si="130"/>
        <v>255</v>
      </c>
      <c r="P165" s="209">
        <f t="shared" ref="P165:Q165" si="131">$H165*SUM(P166:P180)</f>
        <v>21000</v>
      </c>
      <c r="Q165" s="210">
        <f t="shared" si="131"/>
        <v>86300</v>
      </c>
      <c r="R165" s="136">
        <f t="shared" ref="R165:R180" si="132">P165*(1+Gewinn)*(1+SicherheitAngebot)</f>
        <v>24315.789473684214</v>
      </c>
      <c r="S165" s="137">
        <f t="shared" ref="S165:S180" si="133">Q165*(1+MGKZ)*(1+Gewinn)*(1+SicherheitAngebot)</f>
        <v>109918.94736842108</v>
      </c>
      <c r="U165" s="10">
        <f>I165*$I$7+J165*$J$7+K165*$K$7+L165*$L$7+M165*$M$7+N165*$N$7+O165*$O$7+R165+S165</f>
        <v>196404.42105263163</v>
      </c>
      <c r="W165" s="646">
        <f t="shared" ref="W165:AB165" si="134">$H165*SUM(W166:W180)</f>
        <v>0</v>
      </c>
      <c r="X165" s="647">
        <f t="shared" si="134"/>
        <v>0</v>
      </c>
      <c r="Y165" s="648">
        <f t="shared" si="134"/>
        <v>0</v>
      </c>
      <c r="Z165" s="649">
        <f t="shared" si="134"/>
        <v>0</v>
      </c>
      <c r="AA165" s="648">
        <f t="shared" si="134"/>
        <v>0</v>
      </c>
      <c r="AB165" s="646">
        <f t="shared" si="134"/>
        <v>0</v>
      </c>
      <c r="AC165" s="258"/>
      <c r="AD165" s="646">
        <f t="shared" ref="AD165:AM165" si="135">$H165*SUM(AD166:AD180)</f>
        <v>0</v>
      </c>
      <c r="AE165" s="647">
        <f t="shared" si="135"/>
        <v>0</v>
      </c>
      <c r="AF165" s="648">
        <f t="shared" si="135"/>
        <v>0</v>
      </c>
      <c r="AG165" s="649">
        <f t="shared" si="135"/>
        <v>0</v>
      </c>
      <c r="AH165" s="648">
        <f t="shared" si="135"/>
        <v>0</v>
      </c>
      <c r="AI165" s="646">
        <f t="shared" si="135"/>
        <v>0</v>
      </c>
      <c r="AJ165" s="258"/>
      <c r="AK165" s="653">
        <f t="shared" si="135"/>
        <v>0</v>
      </c>
      <c r="AL165" s="653">
        <f t="shared" si="135"/>
        <v>0</v>
      </c>
      <c r="AM165" s="653">
        <f t="shared" si="135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6"/>
        <v>0</v>
      </c>
      <c r="AU165" s="259"/>
      <c r="AV165" s="491">
        <f>AK165*$AK$7+AL165*$AL$7+AM165*$AM$7+SUM(AN165:AR165)+AT165/Zuschläge_IBN+AT165</f>
        <v>0</v>
      </c>
      <c r="AX165" s="685">
        <f>U165+AV165</f>
        <v>196404.42105263163</v>
      </c>
      <c r="AZ165" s="490">
        <f>IF(H165&gt;0,U165/(1+SicherheitAngebot)*(1+Sicherheit),0)</f>
        <v>196404.42105263163</v>
      </c>
      <c r="BB165" s="490">
        <f>IF(H165&gt;0,AV165/(1+SicherheitAngebot)*(1+Sicherheit),0)</f>
        <v>0</v>
      </c>
      <c r="BD165" s="490">
        <f>AZ165+BB165</f>
        <v>196404.42105263163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908" t="s">
        <v>266</v>
      </c>
      <c r="D166" s="909"/>
      <c r="E166" s="909"/>
      <c r="F166" s="898"/>
      <c r="G166" s="897" t="s">
        <v>267</v>
      </c>
      <c r="H166" s="917"/>
      <c r="I166" s="751"/>
      <c r="J166" s="751">
        <v>2</v>
      </c>
      <c r="K166" s="751">
        <v>2</v>
      </c>
      <c r="L166" s="751">
        <v>2</v>
      </c>
      <c r="M166" s="751">
        <v>50</v>
      </c>
      <c r="N166" s="751">
        <v>20</v>
      </c>
      <c r="O166" s="751">
        <v>60</v>
      </c>
      <c r="P166" s="752">
        <v>5000</v>
      </c>
      <c r="Q166" s="752">
        <v>20000</v>
      </c>
      <c r="R166" s="156">
        <f t="shared" si="132"/>
        <v>5789.4736842105258</v>
      </c>
      <c r="S166" s="156">
        <f t="shared" si="133"/>
        <v>25473.684210526317</v>
      </c>
      <c r="U166" s="157">
        <f>I166*$I$7+J166*$J$7+K166*$K$7+L166*$L$7+M166*$M$7+N166*$N$7+O166*$O$7+R166+S166</f>
        <v>45625.68421052632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6"/>
        <v>0</v>
      </c>
      <c r="AU166" s="259"/>
      <c r="AV166" s="265">
        <f t="shared" ref="AV166:AV180" si="136">AK166*$AK$7+AL166*$AL$7+AM166*$AM$7+SUM(AN166:AR166)*(1+Gewinn)*(1+SicherheitAngebot)+AT166/Zuschläge_IBN+AT166</f>
        <v>0</v>
      </c>
      <c r="AX166" s="265">
        <f>U166+AV166</f>
        <v>45625.68421052632</v>
      </c>
      <c r="AZ166" s="492">
        <f t="shared" ref="AZ166:AZ180" si="137">U166/(1+SicherheitAngebot)*(1+Sicherheit)</f>
        <v>45625.68421052632</v>
      </c>
      <c r="BB166" s="492">
        <f t="shared" ref="BB166:BB180" si="138">AV166/(1+SicherheitAngebot)*(1+Sicherheit)</f>
        <v>0</v>
      </c>
      <c r="BD166" s="265">
        <f>AZ166+BB166</f>
        <v>45625.68421052632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908" t="s">
        <v>268</v>
      </c>
      <c r="D167" s="909"/>
      <c r="E167" s="909"/>
      <c r="F167" s="898"/>
      <c r="G167" s="897" t="s">
        <v>269</v>
      </c>
      <c r="H167" s="898"/>
      <c r="I167" s="751"/>
      <c r="J167" s="751">
        <v>2</v>
      </c>
      <c r="K167" s="751">
        <v>2</v>
      </c>
      <c r="L167" s="751">
        <v>2</v>
      </c>
      <c r="M167" s="751">
        <v>50</v>
      </c>
      <c r="N167" s="751">
        <v>15</v>
      </c>
      <c r="O167" s="751">
        <v>35</v>
      </c>
      <c r="P167" s="752">
        <v>1500</v>
      </c>
      <c r="Q167" s="752">
        <v>19000</v>
      </c>
      <c r="R167" s="156">
        <f t="shared" si="132"/>
        <v>1736.8421052631581</v>
      </c>
      <c r="S167" s="156">
        <f t="shared" si="133"/>
        <v>24200.000000000004</v>
      </c>
      <c r="U167" s="157">
        <f t="shared" ref="U167:U180" si="139">I167*$I$7+J167*$J$7+K167*$K$7+L167*$L$7+M167*$M$7+N167*$N$7+O167*$O$7+R167+S167</f>
        <v>37450.947368421053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6"/>
        <v>0</v>
      </c>
      <c r="AU167" s="259"/>
      <c r="AV167" s="265">
        <f t="shared" si="136"/>
        <v>0</v>
      </c>
      <c r="AX167" s="265">
        <f t="shared" ref="AX167:AX180" si="140">U167+AV167</f>
        <v>37450.947368421053</v>
      </c>
      <c r="AZ167" s="492">
        <f t="shared" si="137"/>
        <v>37450.947368421053</v>
      </c>
      <c r="BB167" s="492">
        <f t="shared" si="138"/>
        <v>0</v>
      </c>
      <c r="BD167" s="265">
        <f t="shared" ref="BD167:BD180" si="141">AZ167+BB167</f>
        <v>37450.947368421053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908" t="s">
        <v>338</v>
      </c>
      <c r="D168" s="909"/>
      <c r="E168" s="909"/>
      <c r="F168" s="898"/>
      <c r="G168" s="897" t="s">
        <v>339</v>
      </c>
      <c r="H168" s="898"/>
      <c r="I168" s="751"/>
      <c r="J168" s="751">
        <v>2</v>
      </c>
      <c r="K168" s="751">
        <v>2</v>
      </c>
      <c r="L168" s="751">
        <v>2</v>
      </c>
      <c r="M168" s="751">
        <v>20</v>
      </c>
      <c r="N168" s="751">
        <v>10</v>
      </c>
      <c r="O168" s="751">
        <v>20</v>
      </c>
      <c r="P168" s="752">
        <v>800</v>
      </c>
      <c r="Q168" s="752">
        <v>800</v>
      </c>
      <c r="R168" s="156">
        <f t="shared" si="132"/>
        <v>926.31578947368428</v>
      </c>
      <c r="S168" s="156">
        <f t="shared" si="133"/>
        <v>1018.9473684210528</v>
      </c>
      <c r="U168" s="157">
        <f t="shared" si="139"/>
        <v>7913.0526315789466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6"/>
        <v>0</v>
      </c>
      <c r="AU168" s="259"/>
      <c r="AV168" s="265">
        <f t="shared" si="136"/>
        <v>0</v>
      </c>
      <c r="AX168" s="265">
        <f t="shared" si="140"/>
        <v>7913.0526315789466</v>
      </c>
      <c r="AZ168" s="492">
        <f t="shared" si="137"/>
        <v>7913.0526315789466</v>
      </c>
      <c r="BB168" s="492">
        <f t="shared" si="138"/>
        <v>0</v>
      </c>
      <c r="BD168" s="265">
        <f t="shared" si="141"/>
        <v>7913.0526315789466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908" t="s">
        <v>286</v>
      </c>
      <c r="D169" s="909"/>
      <c r="E169" s="909"/>
      <c r="F169" s="898"/>
      <c r="G169" s="897" t="s">
        <v>288</v>
      </c>
      <c r="H169" s="898"/>
      <c r="I169" s="751"/>
      <c r="J169" s="751">
        <v>2</v>
      </c>
      <c r="K169" s="751">
        <v>2</v>
      </c>
      <c r="L169" s="751">
        <v>2</v>
      </c>
      <c r="M169" s="751">
        <v>20</v>
      </c>
      <c r="N169" s="751">
        <v>15</v>
      </c>
      <c r="O169" s="751">
        <v>25</v>
      </c>
      <c r="P169" s="752">
        <v>1200</v>
      </c>
      <c r="Q169" s="752">
        <v>3500</v>
      </c>
      <c r="R169" s="156">
        <f t="shared" si="132"/>
        <v>1389.4736842105262</v>
      </c>
      <c r="S169" s="156">
        <f t="shared" si="133"/>
        <v>4457.8947368421059</v>
      </c>
      <c r="U169" s="157">
        <f t="shared" si="139"/>
        <v>12764.63157894737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6"/>
        <v>0</v>
      </c>
      <c r="AU169" s="259"/>
      <c r="AV169" s="265">
        <f t="shared" si="136"/>
        <v>0</v>
      </c>
      <c r="AX169" s="265">
        <f t="shared" si="140"/>
        <v>12764.63157894737</v>
      </c>
      <c r="AZ169" s="492">
        <f t="shared" si="137"/>
        <v>12764.63157894737</v>
      </c>
      <c r="BB169" s="492">
        <f t="shared" si="138"/>
        <v>0</v>
      </c>
      <c r="BD169" s="265">
        <f t="shared" si="141"/>
        <v>12764.63157894737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908" t="s">
        <v>287</v>
      </c>
      <c r="D170" s="909"/>
      <c r="E170" s="909"/>
      <c r="F170" s="898"/>
      <c r="G170" s="897" t="s">
        <v>303</v>
      </c>
      <c r="H170" s="898"/>
      <c r="I170" s="751"/>
      <c r="J170" s="751">
        <v>2</v>
      </c>
      <c r="K170" s="751">
        <v>2</v>
      </c>
      <c r="L170" s="751">
        <v>2</v>
      </c>
      <c r="M170" s="751">
        <v>50</v>
      </c>
      <c r="N170" s="751">
        <v>20</v>
      </c>
      <c r="O170" s="751">
        <v>80</v>
      </c>
      <c r="P170" s="752">
        <v>5000</v>
      </c>
      <c r="Q170" s="752">
        <v>40000</v>
      </c>
      <c r="R170" s="156">
        <f t="shared" si="132"/>
        <v>5789.4736842105258</v>
      </c>
      <c r="S170" s="156">
        <f t="shared" si="133"/>
        <v>50947.368421052633</v>
      </c>
      <c r="U170" s="157">
        <f t="shared" si="139"/>
        <v>72998.31578947368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6"/>
        <v>0</v>
      </c>
      <c r="AU170" s="259"/>
      <c r="AV170" s="265">
        <f t="shared" si="136"/>
        <v>0</v>
      </c>
      <c r="AX170" s="265">
        <f t="shared" si="140"/>
        <v>72998.31578947368</v>
      </c>
      <c r="AZ170" s="492">
        <f t="shared" si="137"/>
        <v>72998.31578947368</v>
      </c>
      <c r="BB170" s="492">
        <f t="shared" si="138"/>
        <v>0</v>
      </c>
      <c r="BD170" s="265">
        <f t="shared" si="141"/>
        <v>72998.31578947368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749"/>
      <c r="D171" s="750"/>
      <c r="E171" s="750"/>
      <c r="F171" s="745"/>
      <c r="G171" s="744"/>
      <c r="H171" s="745"/>
      <c r="I171" s="751"/>
      <c r="J171" s="751"/>
      <c r="K171" s="751"/>
      <c r="L171" s="751"/>
      <c r="M171" s="751"/>
      <c r="N171" s="751"/>
      <c r="O171" s="751"/>
      <c r="P171" s="752"/>
      <c r="Q171" s="752"/>
      <c r="R171" s="156">
        <f t="shared" si="132"/>
        <v>0</v>
      </c>
      <c r="S171" s="156">
        <f t="shared" si="133"/>
        <v>0</v>
      </c>
      <c r="U171" s="157">
        <f t="shared" si="139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6"/>
        <v>0</v>
      </c>
      <c r="AU171" s="259"/>
      <c r="AV171" s="265">
        <f t="shared" si="136"/>
        <v>0</v>
      </c>
      <c r="AX171" s="265">
        <f t="shared" si="140"/>
        <v>0</v>
      </c>
      <c r="AZ171" s="492">
        <f t="shared" si="137"/>
        <v>0</v>
      </c>
      <c r="BB171" s="492">
        <f t="shared" si="138"/>
        <v>0</v>
      </c>
      <c r="BD171" s="265">
        <f t="shared" si="141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749" t="s">
        <v>259</v>
      </c>
      <c r="D172" s="750"/>
      <c r="E172" s="750"/>
      <c r="F172" s="745"/>
      <c r="G172" s="744"/>
      <c r="H172" s="745"/>
      <c r="I172" s="751"/>
      <c r="J172" s="751">
        <v>2</v>
      </c>
      <c r="K172" s="751"/>
      <c r="L172" s="751"/>
      <c r="M172" s="751"/>
      <c r="N172" s="751">
        <v>10</v>
      </c>
      <c r="O172" s="751">
        <v>25</v>
      </c>
      <c r="P172" s="752">
        <v>6000</v>
      </c>
      <c r="Q172" s="752">
        <v>500</v>
      </c>
      <c r="R172" s="156">
        <f t="shared" si="132"/>
        <v>6947.3684210526326</v>
      </c>
      <c r="S172" s="156">
        <f t="shared" si="133"/>
        <v>636.8421052631578</v>
      </c>
      <c r="U172" s="157">
        <f t="shared" si="139"/>
        <v>11138.947368421055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6"/>
        <v>0</v>
      </c>
      <c r="AU172" s="259"/>
      <c r="AV172" s="265">
        <f t="shared" si="136"/>
        <v>0</v>
      </c>
      <c r="AX172" s="265">
        <f t="shared" si="140"/>
        <v>11138.947368421055</v>
      </c>
      <c r="AZ172" s="492">
        <f t="shared" si="137"/>
        <v>11138.947368421055</v>
      </c>
      <c r="BB172" s="492">
        <f t="shared" si="138"/>
        <v>0</v>
      </c>
      <c r="BD172" s="265">
        <f t="shared" si="141"/>
        <v>11138.947368421055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910"/>
      <c r="D173" s="911"/>
      <c r="E173" s="911"/>
      <c r="F173" s="912"/>
      <c r="G173" s="897"/>
      <c r="H173" s="89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32"/>
        <v>0</v>
      </c>
      <c r="S173" s="156">
        <f t="shared" si="133"/>
        <v>0</v>
      </c>
      <c r="U173" s="157">
        <f t="shared" si="139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6"/>
        <v>0</v>
      </c>
      <c r="AU173" s="259"/>
      <c r="AV173" s="265">
        <f t="shared" si="136"/>
        <v>0</v>
      </c>
      <c r="AX173" s="265">
        <f t="shared" si="140"/>
        <v>0</v>
      </c>
      <c r="AZ173" s="492">
        <f t="shared" si="137"/>
        <v>0</v>
      </c>
      <c r="BB173" s="492">
        <f t="shared" si="138"/>
        <v>0</v>
      </c>
      <c r="BD173" s="265">
        <f t="shared" si="141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910"/>
      <c r="D174" s="911"/>
      <c r="E174" s="911"/>
      <c r="F174" s="912"/>
      <c r="G174" s="897"/>
      <c r="H174" s="89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32"/>
        <v>0</v>
      </c>
      <c r="S174" s="156">
        <f t="shared" si="133"/>
        <v>0</v>
      </c>
      <c r="U174" s="157">
        <f t="shared" si="139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6"/>
        <v>0</v>
      </c>
      <c r="AU174" s="259"/>
      <c r="AV174" s="265">
        <f t="shared" si="136"/>
        <v>0</v>
      </c>
      <c r="AX174" s="265">
        <f t="shared" si="140"/>
        <v>0</v>
      </c>
      <c r="AZ174" s="492">
        <f t="shared" si="137"/>
        <v>0</v>
      </c>
      <c r="BB174" s="492">
        <f t="shared" si="138"/>
        <v>0</v>
      </c>
      <c r="BD174" s="265">
        <f t="shared" si="141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910"/>
      <c r="D175" s="911"/>
      <c r="E175" s="911"/>
      <c r="F175" s="912"/>
      <c r="G175" s="897"/>
      <c r="H175" s="89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32"/>
        <v>0</v>
      </c>
      <c r="S175" s="156">
        <f t="shared" si="133"/>
        <v>0</v>
      </c>
      <c r="U175" s="157">
        <f t="shared" si="139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6"/>
        <v>0</v>
      </c>
      <c r="AU175" s="259"/>
      <c r="AV175" s="265">
        <f t="shared" si="136"/>
        <v>0</v>
      </c>
      <c r="AX175" s="265">
        <f t="shared" si="140"/>
        <v>0</v>
      </c>
      <c r="AZ175" s="492">
        <f t="shared" si="137"/>
        <v>0</v>
      </c>
      <c r="BB175" s="492">
        <f t="shared" si="138"/>
        <v>0</v>
      </c>
      <c r="BD175" s="265">
        <f t="shared" si="141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910"/>
      <c r="D176" s="911"/>
      <c r="E176" s="911"/>
      <c r="F176" s="912"/>
      <c r="G176" s="897"/>
      <c r="H176" s="89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32"/>
        <v>0</v>
      </c>
      <c r="S176" s="156">
        <f t="shared" si="133"/>
        <v>0</v>
      </c>
      <c r="U176" s="157">
        <f t="shared" si="139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6"/>
        <v>0</v>
      </c>
      <c r="AU176" s="259"/>
      <c r="AV176" s="265">
        <f t="shared" si="136"/>
        <v>0</v>
      </c>
      <c r="AX176" s="265">
        <f t="shared" si="140"/>
        <v>0</v>
      </c>
      <c r="AZ176" s="492">
        <f t="shared" si="137"/>
        <v>0</v>
      </c>
      <c r="BB176" s="492">
        <f t="shared" si="138"/>
        <v>0</v>
      </c>
      <c r="BD176" s="265">
        <f t="shared" si="141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910"/>
      <c r="D177" s="911"/>
      <c r="E177" s="911"/>
      <c r="F177" s="912"/>
      <c r="G177" s="897"/>
      <c r="H177" s="89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32"/>
        <v>0</v>
      </c>
      <c r="S177" s="156">
        <f t="shared" si="133"/>
        <v>0</v>
      </c>
      <c r="U177" s="157">
        <f t="shared" si="139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6"/>
        <v>0</v>
      </c>
      <c r="AU177" s="259"/>
      <c r="AV177" s="265">
        <f t="shared" si="136"/>
        <v>0</v>
      </c>
      <c r="AX177" s="265">
        <f t="shared" si="140"/>
        <v>0</v>
      </c>
      <c r="AZ177" s="492">
        <f t="shared" si="137"/>
        <v>0</v>
      </c>
      <c r="BB177" s="492">
        <f t="shared" si="138"/>
        <v>0</v>
      </c>
      <c r="BD177" s="265">
        <f t="shared" si="141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910"/>
      <c r="D178" s="911"/>
      <c r="E178" s="911"/>
      <c r="F178" s="912"/>
      <c r="G178" s="897"/>
      <c r="H178" s="89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32"/>
        <v>0</v>
      </c>
      <c r="S178" s="156">
        <f t="shared" si="133"/>
        <v>0</v>
      </c>
      <c r="U178" s="157">
        <f t="shared" si="139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42">((W178+AD178)*$W$7+(X178+AE178)*$X$7+(Y178+Z178+AF178+AG178)*$Z$7+(AA178+AH178)*$AA$7+(AB178+AI178)*$AB$7)*Zuschläge_IBN</f>
        <v>0</v>
      </c>
      <c r="AU178" s="259"/>
      <c r="AV178" s="265">
        <f t="shared" si="136"/>
        <v>0</v>
      </c>
      <c r="AX178" s="265">
        <f t="shared" si="140"/>
        <v>0</v>
      </c>
      <c r="AZ178" s="492">
        <f t="shared" si="137"/>
        <v>0</v>
      </c>
      <c r="BB178" s="492">
        <f t="shared" si="138"/>
        <v>0</v>
      </c>
      <c r="BD178" s="265">
        <f t="shared" si="141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910"/>
      <c r="D179" s="911"/>
      <c r="E179" s="911"/>
      <c r="F179" s="912"/>
      <c r="G179" s="897"/>
      <c r="H179" s="89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32"/>
        <v>0</v>
      </c>
      <c r="S179" s="156">
        <f t="shared" si="133"/>
        <v>0</v>
      </c>
      <c r="U179" s="157">
        <f t="shared" si="139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42"/>
        <v>0</v>
      </c>
      <c r="AU179" s="259"/>
      <c r="AV179" s="265">
        <f t="shared" si="136"/>
        <v>0</v>
      </c>
      <c r="AX179" s="265">
        <f t="shared" si="140"/>
        <v>0</v>
      </c>
      <c r="AZ179" s="492">
        <f t="shared" si="137"/>
        <v>0</v>
      </c>
      <c r="BB179" s="492">
        <f t="shared" si="138"/>
        <v>0</v>
      </c>
      <c r="BD179" s="265">
        <f t="shared" si="141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756" t="s">
        <v>395</v>
      </c>
      <c r="D180" s="757"/>
      <c r="E180" s="757"/>
      <c r="F180" s="758"/>
      <c r="G180" s="759" t="s">
        <v>296</v>
      </c>
      <c r="H180" s="758"/>
      <c r="I180" s="751"/>
      <c r="J180" s="751">
        <v>1</v>
      </c>
      <c r="K180" s="751">
        <v>1</v>
      </c>
      <c r="L180" s="751">
        <v>1</v>
      </c>
      <c r="M180" s="751">
        <v>15</v>
      </c>
      <c r="N180" s="751">
        <v>5</v>
      </c>
      <c r="O180" s="751">
        <v>10</v>
      </c>
      <c r="P180" s="752">
        <v>1500</v>
      </c>
      <c r="Q180" s="752">
        <v>2500</v>
      </c>
      <c r="R180" s="156">
        <f t="shared" si="132"/>
        <v>1736.8421052631581</v>
      </c>
      <c r="S180" s="156">
        <f t="shared" si="133"/>
        <v>3184.2105263157896</v>
      </c>
      <c r="U180" s="157">
        <f t="shared" si="139"/>
        <v>8512.8421052631584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42"/>
        <v>0</v>
      </c>
      <c r="AU180" s="259"/>
      <c r="AV180" s="265">
        <f t="shared" si="136"/>
        <v>0</v>
      </c>
      <c r="AX180" s="265">
        <f t="shared" si="140"/>
        <v>8512.8421052631584</v>
      </c>
      <c r="AZ180" s="492">
        <f t="shared" si="137"/>
        <v>8512.8421052631584</v>
      </c>
      <c r="BB180" s="492">
        <f t="shared" si="138"/>
        <v>0</v>
      </c>
      <c r="BD180" s="265">
        <f t="shared" si="141"/>
        <v>8512.8421052631584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99" t="s">
        <v>344</v>
      </c>
      <c r="D182" s="900"/>
      <c r="E182" s="900"/>
      <c r="F182" s="901"/>
      <c r="G182" s="429"/>
      <c r="H182" s="206">
        <v>1</v>
      </c>
      <c r="I182" s="642">
        <f t="shared" ref="I182" si="143">$H182*SUM(I183:I197)</f>
        <v>0</v>
      </c>
      <c r="J182" s="643">
        <f t="shared" ref="J182:O182" si="144">$H182*SUM(J183:J197)</f>
        <v>7</v>
      </c>
      <c r="K182" s="644">
        <f t="shared" si="144"/>
        <v>7</v>
      </c>
      <c r="L182" s="645">
        <f t="shared" si="144"/>
        <v>7</v>
      </c>
      <c r="M182" s="645">
        <f t="shared" si="144"/>
        <v>65</v>
      </c>
      <c r="N182" s="644">
        <f t="shared" si="144"/>
        <v>40</v>
      </c>
      <c r="O182" s="642">
        <f t="shared" si="144"/>
        <v>70</v>
      </c>
      <c r="P182" s="209">
        <f t="shared" ref="P182:Q182" si="145">$H182*SUM(P183:P197)</f>
        <v>3400</v>
      </c>
      <c r="Q182" s="210">
        <f t="shared" si="145"/>
        <v>7000</v>
      </c>
      <c r="R182" s="136">
        <f t="shared" ref="R182:R197" si="146">P182*(1+Gewinn)*(1+SicherheitAngebot)</f>
        <v>3936.8421052631584</v>
      </c>
      <c r="S182" s="137">
        <f t="shared" ref="S182:S197" si="147">Q182*(1+MGKZ)*(1+Gewinn)*(1+SicherheitAngebot)</f>
        <v>8915.7894736842118</v>
      </c>
      <c r="U182" s="10">
        <f>I182*$I$7+J182*$J$7+K182*$K$7+L182*$L$7+M182*$M$7+N182*$N$7+O182*$O$7+R182+S182</f>
        <v>33606.736842105267</v>
      </c>
      <c r="W182" s="646">
        <f t="shared" ref="W182:AB182" si="148">$H182*SUM(W183:W197)</f>
        <v>0</v>
      </c>
      <c r="X182" s="647">
        <f t="shared" si="148"/>
        <v>0</v>
      </c>
      <c r="Y182" s="648">
        <f t="shared" si="148"/>
        <v>0</v>
      </c>
      <c r="Z182" s="649">
        <f t="shared" si="148"/>
        <v>0</v>
      </c>
      <c r="AA182" s="648">
        <f t="shared" si="148"/>
        <v>0</v>
      </c>
      <c r="AB182" s="646">
        <f t="shared" si="148"/>
        <v>0</v>
      </c>
      <c r="AC182" s="258"/>
      <c r="AD182" s="646">
        <f t="shared" ref="AD182:AM182" si="149">$H182*SUM(AD183:AD197)</f>
        <v>0</v>
      </c>
      <c r="AE182" s="647">
        <f t="shared" si="149"/>
        <v>0</v>
      </c>
      <c r="AF182" s="648">
        <f t="shared" si="149"/>
        <v>0</v>
      </c>
      <c r="AG182" s="649">
        <f t="shared" si="149"/>
        <v>0</v>
      </c>
      <c r="AH182" s="648">
        <f t="shared" si="149"/>
        <v>0</v>
      </c>
      <c r="AI182" s="646">
        <f t="shared" si="149"/>
        <v>0</v>
      </c>
      <c r="AJ182" s="258"/>
      <c r="AK182" s="653">
        <f t="shared" si="149"/>
        <v>0</v>
      </c>
      <c r="AL182" s="653">
        <f t="shared" si="149"/>
        <v>0</v>
      </c>
      <c r="AM182" s="653">
        <f t="shared" si="149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50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33606.736842105267</v>
      </c>
      <c r="AZ182" s="490">
        <f>IF(H182&gt;0,U182/(1+SicherheitAngebot)*(1+Sicherheit),0)</f>
        <v>33606.736842105267</v>
      </c>
      <c r="BB182" s="490">
        <f>IF(H182&gt;0,AV182/(1+SicherheitAngebot)*(1+Sicherheit),0)</f>
        <v>0</v>
      </c>
      <c r="BD182" s="490">
        <f>AZ182+BB182</f>
        <v>33606.736842105267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746" t="s">
        <v>297</v>
      </c>
      <c r="D183" s="747"/>
      <c r="E183" s="747"/>
      <c r="F183" s="748"/>
      <c r="G183" s="744" t="s">
        <v>270</v>
      </c>
      <c r="H183" s="745"/>
      <c r="I183" s="152"/>
      <c r="J183" s="152">
        <v>2</v>
      </c>
      <c r="K183" s="152">
        <v>2</v>
      </c>
      <c r="L183" s="152">
        <v>2</v>
      </c>
      <c r="M183" s="152">
        <v>10</v>
      </c>
      <c r="N183" s="152">
        <v>5</v>
      </c>
      <c r="O183" s="152">
        <v>20</v>
      </c>
      <c r="P183" s="153">
        <v>800</v>
      </c>
      <c r="Q183" s="153">
        <v>1200</v>
      </c>
      <c r="R183" s="156">
        <f t="shared" si="146"/>
        <v>926.31578947368428</v>
      </c>
      <c r="S183" s="156">
        <f t="shared" si="147"/>
        <v>1528.4210526315792</v>
      </c>
      <c r="U183" s="157">
        <f>I183*$I$7+J183*$J$7+K183*$K$7+L183*$L$7+M183*$M$7+N183*$N$7+O183*$O$7+R183+S183</f>
        <v>6732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50"/>
        <v>0</v>
      </c>
      <c r="AU183" s="259"/>
      <c r="AV183" s="265">
        <f t="shared" ref="AV183:AV197" si="151">AK183*$AK$7+AL183*$AL$7+AM183*$AM$7+SUM(AN183:AR183)*(1+Gewinn)*(1+SicherheitAngebot)+AT183/Zuschläge_IBN+AT183</f>
        <v>0</v>
      </c>
      <c r="AX183" s="265">
        <f>U183+AV183</f>
        <v>6732</v>
      </c>
      <c r="AZ183" s="492">
        <f t="shared" ref="AZ183:AZ197" si="152">U183/(1+SicherheitAngebot)*(1+Sicherheit)</f>
        <v>6732</v>
      </c>
      <c r="BB183" s="492">
        <f t="shared" ref="BB183:BB197" si="153">AV183/(1+SicherheitAngebot)*(1+Sicherheit)</f>
        <v>0</v>
      </c>
      <c r="BD183" s="265">
        <f>AZ183+BB183</f>
        <v>6732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746" t="s">
        <v>305</v>
      </c>
      <c r="D184" s="747"/>
      <c r="E184" s="747"/>
      <c r="F184" s="748"/>
      <c r="G184" s="744" t="s">
        <v>298</v>
      </c>
      <c r="H184" s="745"/>
      <c r="I184" s="152"/>
      <c r="J184" s="152">
        <v>2</v>
      </c>
      <c r="K184" s="152">
        <v>2</v>
      </c>
      <c r="L184" s="152">
        <v>2</v>
      </c>
      <c r="M184" s="152">
        <v>30</v>
      </c>
      <c r="N184" s="152">
        <v>20</v>
      </c>
      <c r="O184" s="152">
        <v>25</v>
      </c>
      <c r="P184" s="153">
        <v>900</v>
      </c>
      <c r="Q184" s="153">
        <v>3000</v>
      </c>
      <c r="R184" s="156">
        <f t="shared" si="146"/>
        <v>1042.1052631578948</v>
      </c>
      <c r="S184" s="156">
        <f t="shared" si="147"/>
        <v>3821.052631578948</v>
      </c>
      <c r="U184" s="157">
        <f t="shared" ref="U184:U197" si="154">I184*$I$7+J184*$J$7+K184*$K$7+L184*$L$7+M184*$M$7+N184*$N$7+O184*$O$7+R184+S184</f>
        <v>13470.947368421053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50"/>
        <v>0</v>
      </c>
      <c r="AU184" s="259"/>
      <c r="AV184" s="265">
        <f t="shared" si="151"/>
        <v>0</v>
      </c>
      <c r="AX184" s="265">
        <f t="shared" ref="AX184:AX197" si="155">U184+AV184</f>
        <v>13470.947368421053</v>
      </c>
      <c r="AZ184" s="492">
        <f t="shared" si="152"/>
        <v>13470.947368421053</v>
      </c>
      <c r="BB184" s="492">
        <f t="shared" si="153"/>
        <v>0</v>
      </c>
      <c r="BD184" s="265">
        <f t="shared" ref="BD184:BD197" si="156">AZ184+BB184</f>
        <v>13470.947368421053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746" t="s">
        <v>299</v>
      </c>
      <c r="D185" s="747"/>
      <c r="E185" s="747"/>
      <c r="F185" s="748"/>
      <c r="G185" s="744"/>
      <c r="H185" s="745"/>
      <c r="I185" s="152"/>
      <c r="J185" s="152">
        <v>2</v>
      </c>
      <c r="K185" s="152">
        <v>2</v>
      </c>
      <c r="L185" s="152">
        <v>2</v>
      </c>
      <c r="M185" s="152">
        <v>10</v>
      </c>
      <c r="N185" s="152">
        <v>10</v>
      </c>
      <c r="O185" s="152">
        <v>15</v>
      </c>
      <c r="P185" s="153">
        <v>200</v>
      </c>
      <c r="Q185" s="153">
        <v>300</v>
      </c>
      <c r="R185" s="156">
        <f t="shared" si="146"/>
        <v>231.57894736842107</v>
      </c>
      <c r="S185" s="156">
        <f t="shared" si="147"/>
        <v>382.1052631578948</v>
      </c>
      <c r="U185" s="157">
        <f t="shared" si="154"/>
        <v>4890.9473684210525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50"/>
        <v>0</v>
      </c>
      <c r="AU185" s="259"/>
      <c r="AV185" s="265">
        <f t="shared" si="151"/>
        <v>0</v>
      </c>
      <c r="AX185" s="265">
        <f t="shared" si="155"/>
        <v>4890.9473684210525</v>
      </c>
      <c r="AZ185" s="492">
        <f t="shared" si="152"/>
        <v>4890.9473684210525</v>
      </c>
      <c r="BB185" s="492">
        <f t="shared" si="153"/>
        <v>0</v>
      </c>
      <c r="BD185" s="265">
        <f t="shared" si="156"/>
        <v>4890.9473684210525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746"/>
      <c r="D186" s="747"/>
      <c r="E186" s="747"/>
      <c r="F186" s="748"/>
      <c r="G186" s="744"/>
      <c r="H186" s="745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6"/>
        <v>0</v>
      </c>
      <c r="S186" s="156">
        <f t="shared" si="147"/>
        <v>0</v>
      </c>
      <c r="U186" s="157">
        <f t="shared" si="154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50"/>
        <v>0</v>
      </c>
      <c r="AU186" s="259"/>
      <c r="AV186" s="265">
        <f t="shared" si="151"/>
        <v>0</v>
      </c>
      <c r="AX186" s="265">
        <f t="shared" si="155"/>
        <v>0</v>
      </c>
      <c r="AZ186" s="492">
        <f t="shared" si="152"/>
        <v>0</v>
      </c>
      <c r="BB186" s="492">
        <f t="shared" si="153"/>
        <v>0</v>
      </c>
      <c r="BD186" s="265">
        <f t="shared" si="156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910"/>
      <c r="D187" s="911"/>
      <c r="E187" s="911"/>
      <c r="F187" s="912"/>
      <c r="G187" s="897"/>
      <c r="H187" s="89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6"/>
        <v>0</v>
      </c>
      <c r="S187" s="156">
        <f t="shared" si="147"/>
        <v>0</v>
      </c>
      <c r="U187" s="157">
        <f t="shared" si="154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50"/>
        <v>0</v>
      </c>
      <c r="AU187" s="259"/>
      <c r="AV187" s="265">
        <f t="shared" si="151"/>
        <v>0</v>
      </c>
      <c r="AX187" s="265">
        <f t="shared" si="155"/>
        <v>0</v>
      </c>
      <c r="AZ187" s="492">
        <f t="shared" si="152"/>
        <v>0</v>
      </c>
      <c r="BB187" s="492">
        <f t="shared" si="153"/>
        <v>0</v>
      </c>
      <c r="BD187" s="265">
        <f t="shared" si="156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910"/>
      <c r="D188" s="911"/>
      <c r="E188" s="911"/>
      <c r="F188" s="912"/>
      <c r="G188" s="897"/>
      <c r="H188" s="89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6"/>
        <v>0</v>
      </c>
      <c r="S188" s="156">
        <f t="shared" si="147"/>
        <v>0</v>
      </c>
      <c r="U188" s="157">
        <f t="shared" si="154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50"/>
        <v>0</v>
      </c>
      <c r="AU188" s="259"/>
      <c r="AV188" s="265">
        <f t="shared" si="151"/>
        <v>0</v>
      </c>
      <c r="AX188" s="265">
        <f t="shared" si="155"/>
        <v>0</v>
      </c>
      <c r="AZ188" s="492">
        <f t="shared" si="152"/>
        <v>0</v>
      </c>
      <c r="BB188" s="492">
        <f t="shared" si="153"/>
        <v>0</v>
      </c>
      <c r="BD188" s="265">
        <f t="shared" si="156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910"/>
      <c r="D189" s="911"/>
      <c r="E189" s="911"/>
      <c r="F189" s="912"/>
      <c r="G189" s="897"/>
      <c r="H189" s="89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6"/>
        <v>0</v>
      </c>
      <c r="S189" s="156">
        <f t="shared" si="147"/>
        <v>0</v>
      </c>
      <c r="U189" s="157">
        <f t="shared" si="154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50"/>
        <v>0</v>
      </c>
      <c r="AU189" s="259"/>
      <c r="AV189" s="265">
        <f t="shared" si="151"/>
        <v>0</v>
      </c>
      <c r="AX189" s="265">
        <f t="shared" si="155"/>
        <v>0</v>
      </c>
      <c r="AZ189" s="492">
        <f t="shared" si="152"/>
        <v>0</v>
      </c>
      <c r="BB189" s="492">
        <f t="shared" si="153"/>
        <v>0</v>
      </c>
      <c r="BD189" s="265">
        <f t="shared" si="156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910"/>
      <c r="D190" s="911"/>
      <c r="E190" s="911"/>
      <c r="F190" s="912"/>
      <c r="G190" s="897"/>
      <c r="H190" s="89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6"/>
        <v>0</v>
      </c>
      <c r="S190" s="156">
        <f t="shared" si="147"/>
        <v>0</v>
      </c>
      <c r="U190" s="157">
        <f t="shared" si="154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50"/>
        <v>0</v>
      </c>
      <c r="AU190" s="259"/>
      <c r="AV190" s="265">
        <f t="shared" si="151"/>
        <v>0</v>
      </c>
      <c r="AX190" s="265">
        <f t="shared" si="155"/>
        <v>0</v>
      </c>
      <c r="AZ190" s="492">
        <f t="shared" si="152"/>
        <v>0</v>
      </c>
      <c r="BB190" s="492">
        <f t="shared" si="153"/>
        <v>0</v>
      </c>
      <c r="BD190" s="265">
        <f t="shared" si="156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910"/>
      <c r="D191" s="911"/>
      <c r="E191" s="911"/>
      <c r="F191" s="912"/>
      <c r="G191" s="897"/>
      <c r="H191" s="89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6"/>
        <v>0</v>
      </c>
      <c r="S191" s="156">
        <f t="shared" si="147"/>
        <v>0</v>
      </c>
      <c r="U191" s="157">
        <f t="shared" si="154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50"/>
        <v>0</v>
      </c>
      <c r="AU191" s="259"/>
      <c r="AV191" s="265">
        <f t="shared" si="151"/>
        <v>0</v>
      </c>
      <c r="AX191" s="265">
        <f t="shared" si="155"/>
        <v>0</v>
      </c>
      <c r="AZ191" s="492">
        <f t="shared" si="152"/>
        <v>0</v>
      </c>
      <c r="BB191" s="492">
        <f t="shared" si="153"/>
        <v>0</v>
      </c>
      <c r="BD191" s="265">
        <f t="shared" si="156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910"/>
      <c r="D192" s="911"/>
      <c r="E192" s="911"/>
      <c r="F192" s="912"/>
      <c r="G192" s="897"/>
      <c r="H192" s="89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6"/>
        <v>0</v>
      </c>
      <c r="S192" s="156">
        <f t="shared" si="147"/>
        <v>0</v>
      </c>
      <c r="U192" s="157">
        <f t="shared" si="154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50"/>
        <v>0</v>
      </c>
      <c r="AU192" s="259"/>
      <c r="AV192" s="265">
        <f t="shared" si="151"/>
        <v>0</v>
      </c>
      <c r="AX192" s="265">
        <f t="shared" si="155"/>
        <v>0</v>
      </c>
      <c r="AZ192" s="492">
        <f t="shared" si="152"/>
        <v>0</v>
      </c>
      <c r="BB192" s="492">
        <f t="shared" si="153"/>
        <v>0</v>
      </c>
      <c r="BD192" s="265">
        <f t="shared" si="156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105"/>
      <c r="D193" s="105"/>
      <c r="E193" s="105"/>
      <c r="F193" s="105"/>
      <c r="G193" s="897"/>
      <c r="H193" s="89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6"/>
        <v>0</v>
      </c>
      <c r="S193" s="156">
        <f t="shared" si="147"/>
        <v>0</v>
      </c>
      <c r="U193" s="157">
        <f t="shared" si="154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50"/>
        <v>0</v>
      </c>
      <c r="AU193" s="259"/>
      <c r="AV193" s="265">
        <f t="shared" si="151"/>
        <v>0</v>
      </c>
      <c r="AX193" s="265">
        <f t="shared" si="155"/>
        <v>0</v>
      </c>
      <c r="AZ193" s="492">
        <f t="shared" si="152"/>
        <v>0</v>
      </c>
      <c r="BB193" s="492">
        <f t="shared" si="153"/>
        <v>0</v>
      </c>
      <c r="BD193" s="265">
        <f t="shared" si="156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910"/>
      <c r="D194" s="911"/>
      <c r="E194" s="911"/>
      <c r="F194" s="912"/>
      <c r="G194" s="897"/>
      <c r="H194" s="89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6"/>
        <v>0</v>
      </c>
      <c r="S194" s="156">
        <f t="shared" si="147"/>
        <v>0</v>
      </c>
      <c r="U194" s="157">
        <f t="shared" si="154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50"/>
        <v>0</v>
      </c>
      <c r="AU194" s="259"/>
      <c r="AV194" s="265">
        <f t="shared" si="151"/>
        <v>0</v>
      </c>
      <c r="AX194" s="265">
        <f t="shared" si="155"/>
        <v>0</v>
      </c>
      <c r="AZ194" s="492">
        <f t="shared" si="152"/>
        <v>0</v>
      </c>
      <c r="BB194" s="492">
        <f t="shared" si="153"/>
        <v>0</v>
      </c>
      <c r="BD194" s="265">
        <f t="shared" si="156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910"/>
      <c r="D195" s="911"/>
      <c r="E195" s="911"/>
      <c r="F195" s="912"/>
      <c r="G195" s="897"/>
      <c r="H195" s="89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6"/>
        <v>0</v>
      </c>
      <c r="S195" s="156">
        <f t="shared" si="147"/>
        <v>0</v>
      </c>
      <c r="U195" s="157">
        <f t="shared" si="154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50"/>
        <v>0</v>
      </c>
      <c r="AU195" s="259"/>
      <c r="AV195" s="265">
        <f t="shared" si="151"/>
        <v>0</v>
      </c>
      <c r="AX195" s="265">
        <f t="shared" si="155"/>
        <v>0</v>
      </c>
      <c r="AZ195" s="492">
        <f t="shared" si="152"/>
        <v>0</v>
      </c>
      <c r="BB195" s="492">
        <f t="shared" si="153"/>
        <v>0</v>
      </c>
      <c r="BD195" s="265">
        <f t="shared" si="156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910"/>
      <c r="D196" s="911"/>
      <c r="E196" s="911"/>
      <c r="F196" s="912"/>
      <c r="G196" s="897"/>
      <c r="H196" s="89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6"/>
        <v>0</v>
      </c>
      <c r="S196" s="156">
        <f t="shared" si="147"/>
        <v>0</v>
      </c>
      <c r="U196" s="157">
        <f t="shared" si="154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50"/>
        <v>0</v>
      </c>
      <c r="AU196" s="259"/>
      <c r="AV196" s="265">
        <f t="shared" si="151"/>
        <v>0</v>
      </c>
      <c r="AX196" s="265">
        <f t="shared" si="155"/>
        <v>0</v>
      </c>
      <c r="AZ196" s="492">
        <f t="shared" si="152"/>
        <v>0</v>
      </c>
      <c r="BB196" s="492">
        <f t="shared" si="153"/>
        <v>0</v>
      </c>
      <c r="BD196" s="265">
        <f t="shared" si="156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756" t="s">
        <v>395</v>
      </c>
      <c r="D197" s="757"/>
      <c r="E197" s="757"/>
      <c r="F197" s="758"/>
      <c r="G197" s="759" t="s">
        <v>296</v>
      </c>
      <c r="H197" s="758"/>
      <c r="I197" s="751"/>
      <c r="J197" s="751">
        <v>1</v>
      </c>
      <c r="K197" s="751">
        <v>1</v>
      </c>
      <c r="L197" s="751">
        <v>1</v>
      </c>
      <c r="M197" s="751">
        <v>15</v>
      </c>
      <c r="N197" s="751">
        <v>5</v>
      </c>
      <c r="O197" s="751">
        <v>10</v>
      </c>
      <c r="P197" s="752">
        <v>1500</v>
      </c>
      <c r="Q197" s="752">
        <v>2500</v>
      </c>
      <c r="R197" s="156">
        <f t="shared" si="146"/>
        <v>1736.8421052631581</v>
      </c>
      <c r="S197" s="156">
        <f t="shared" si="147"/>
        <v>3184.2105263157896</v>
      </c>
      <c r="U197" s="157">
        <f t="shared" si="154"/>
        <v>8512.8421052631584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50"/>
        <v>0</v>
      </c>
      <c r="AU197" s="259"/>
      <c r="AV197" s="265">
        <f t="shared" si="151"/>
        <v>0</v>
      </c>
      <c r="AX197" s="265">
        <f t="shared" si="155"/>
        <v>8512.8421052631584</v>
      </c>
      <c r="AZ197" s="492">
        <f t="shared" si="152"/>
        <v>8512.8421052631584</v>
      </c>
      <c r="BB197" s="492">
        <f t="shared" si="153"/>
        <v>0</v>
      </c>
      <c r="BD197" s="265">
        <f t="shared" si="156"/>
        <v>8512.8421052631584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>
      <c r="B199" s="151">
        <f>B182+1</f>
        <v>12</v>
      </c>
      <c r="C199" s="899" t="s">
        <v>346</v>
      </c>
      <c r="D199" s="900"/>
      <c r="E199" s="900"/>
      <c r="F199" s="901"/>
      <c r="G199" s="429"/>
      <c r="H199" s="206">
        <v>1</v>
      </c>
      <c r="I199" s="642">
        <f t="shared" ref="I199" si="157">$H199*SUM(I200:I214)</f>
        <v>0</v>
      </c>
      <c r="J199" s="643">
        <f t="shared" ref="J199:O199" si="158">$H199*SUM(J200:J214)</f>
        <v>12</v>
      </c>
      <c r="K199" s="644">
        <f t="shared" si="158"/>
        <v>10</v>
      </c>
      <c r="L199" s="645">
        <f t="shared" si="158"/>
        <v>10</v>
      </c>
      <c r="M199" s="645">
        <f t="shared" si="158"/>
        <v>135</v>
      </c>
      <c r="N199" s="644">
        <f t="shared" si="158"/>
        <v>54</v>
      </c>
      <c r="O199" s="642">
        <f t="shared" si="158"/>
        <v>120</v>
      </c>
      <c r="P199" s="209">
        <f t="shared" ref="P199:Q199" si="159">$H199*SUM(P200:P214)</f>
        <v>15900</v>
      </c>
      <c r="Q199" s="210">
        <f t="shared" si="159"/>
        <v>22200</v>
      </c>
      <c r="R199" s="136">
        <f t="shared" ref="R199:R214" si="160">P199*(1+Gewinn)*(1+SicherheitAngebot)</f>
        <v>18410.526315789473</v>
      </c>
      <c r="S199" s="137">
        <f t="shared" ref="S199:S214" si="161">Q199*(1+MGKZ)*(1+Gewinn)*(1+SicherheitAngebot)</f>
        <v>28275.789473684217</v>
      </c>
      <c r="U199" s="10">
        <f>I199*$I$7+J199*$J$7+K199*$K$7+L199*$L$7+M199*$M$7+N199*$N$7+O199*$O$7+R199+S199</f>
        <v>83290.84210526316</v>
      </c>
      <c r="W199" s="646">
        <f t="shared" ref="W199:AB199" si="162">$H199*SUM(W200:W214)</f>
        <v>0</v>
      </c>
      <c r="X199" s="647">
        <f t="shared" si="162"/>
        <v>0</v>
      </c>
      <c r="Y199" s="648">
        <f t="shared" si="162"/>
        <v>0</v>
      </c>
      <c r="Z199" s="649">
        <f t="shared" si="162"/>
        <v>0</v>
      </c>
      <c r="AA199" s="648">
        <f t="shared" si="162"/>
        <v>0</v>
      </c>
      <c r="AB199" s="646">
        <f t="shared" si="162"/>
        <v>0</v>
      </c>
      <c r="AC199" s="258"/>
      <c r="AD199" s="646">
        <f t="shared" ref="AD199:AM199" si="163">$H199*SUM(AD200:AD214)</f>
        <v>0</v>
      </c>
      <c r="AE199" s="647">
        <f t="shared" si="163"/>
        <v>0</v>
      </c>
      <c r="AF199" s="648">
        <f t="shared" si="163"/>
        <v>0</v>
      </c>
      <c r="AG199" s="649">
        <f t="shared" si="163"/>
        <v>0</v>
      </c>
      <c r="AH199" s="648">
        <f t="shared" si="163"/>
        <v>0</v>
      </c>
      <c r="AI199" s="646">
        <f t="shared" si="163"/>
        <v>0</v>
      </c>
      <c r="AJ199" s="258"/>
      <c r="AK199" s="653">
        <f t="shared" si="163"/>
        <v>0</v>
      </c>
      <c r="AL199" s="653">
        <f t="shared" si="163"/>
        <v>0</v>
      </c>
      <c r="AM199" s="653">
        <f t="shared" si="163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50"/>
        <v>0</v>
      </c>
      <c r="AU199" s="259"/>
      <c r="AV199" s="491">
        <f>AK199*$AK$7+AL199*$AL$7+AM199*$AM$7+SUM(AN199:AR199)+AT199/Zuschläge_IBN+AT199</f>
        <v>0</v>
      </c>
      <c r="AX199" s="685">
        <f>U199+AV199</f>
        <v>83290.84210526316</v>
      </c>
      <c r="AZ199" s="490">
        <f>IF(H199&gt;0,U199/(1+SicherheitAngebot)*(1+Sicherheit),0)</f>
        <v>83290.84210526316</v>
      </c>
      <c r="BB199" s="490">
        <f>IF(H199&gt;0,AV199/(1+SicherheitAngebot)*(1+Sicherheit),0)</f>
        <v>0</v>
      </c>
      <c r="BD199" s="490">
        <f>AZ199+BB199</f>
        <v>83290.84210526316</v>
      </c>
      <c r="BE199" s="105"/>
      <c r="BF199" s="105"/>
      <c r="BG199" s="105"/>
      <c r="BH199" s="105"/>
      <c r="BI199" s="105"/>
      <c r="BJ199" s="105"/>
    </row>
    <row r="200" spans="2:62" ht="20.100000000000001" customHeight="1" outlineLevel="1">
      <c r="B200" s="99"/>
      <c r="C200" s="753" t="s">
        <v>307</v>
      </c>
      <c r="D200" s="754"/>
      <c r="E200" s="754"/>
      <c r="F200" s="743"/>
      <c r="G200" s="742" t="s">
        <v>314</v>
      </c>
      <c r="H200" s="743"/>
      <c r="I200" s="751"/>
      <c r="J200" s="751">
        <v>2</v>
      </c>
      <c r="K200" s="751">
        <v>2</v>
      </c>
      <c r="L200" s="751">
        <v>2</v>
      </c>
      <c r="M200" s="751">
        <v>40</v>
      </c>
      <c r="N200" s="751">
        <v>15</v>
      </c>
      <c r="O200" s="751">
        <v>30</v>
      </c>
      <c r="P200" s="752">
        <f>8*100+4*1000+1*1000</f>
        <v>5800</v>
      </c>
      <c r="Q200" s="752">
        <f>4*600+4*500+1*1000</f>
        <v>5400</v>
      </c>
      <c r="R200" s="156">
        <f t="shared" si="160"/>
        <v>6715.7894736842109</v>
      </c>
      <c r="S200" s="156">
        <f t="shared" si="161"/>
        <v>6877.8947368421068</v>
      </c>
      <c r="U200" s="157">
        <f>I200*$I$7+J200*$J$7+K200*$K$7+L200*$L$7+M200*$M$7+N200*$N$7+O200*$O$7+R200+S200</f>
        <v>23417.26315789474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50"/>
        <v>0</v>
      </c>
      <c r="AU200" s="259"/>
      <c r="AV200" s="265">
        <f t="shared" ref="AV200:AV214" si="164">AK200*$AK$7+AL200*$AL$7+AM200*$AM$7+SUM(AN200:AR200)*(1+Gewinn)*(1+SicherheitAngebot)+AT200/Zuschläge_IBN+AT200</f>
        <v>0</v>
      </c>
      <c r="AX200" s="265">
        <f>U200+AV200</f>
        <v>23417.26315789474</v>
      </c>
      <c r="AZ200" s="492">
        <f t="shared" ref="AZ200:AZ214" si="165">U200/(1+SicherheitAngebot)*(1+Sicherheit)</f>
        <v>23417.26315789474</v>
      </c>
      <c r="BB200" s="492">
        <f t="shared" ref="BB200:BB214" si="166">AV200/(1+SicherheitAngebot)*(1+Sicherheit)</f>
        <v>0</v>
      </c>
      <c r="BD200" s="265">
        <f>AZ200+BB200</f>
        <v>23417.26315789474</v>
      </c>
      <c r="BE200" s="105"/>
      <c r="BF200" s="105"/>
      <c r="BG200" s="105"/>
      <c r="BH200" s="105"/>
      <c r="BI200" s="105"/>
      <c r="BJ200" s="105"/>
    </row>
    <row r="201" spans="2:62" ht="20.100000000000001" customHeight="1" outlineLevel="1">
      <c r="B201" s="100"/>
      <c r="C201" s="753" t="s">
        <v>308</v>
      </c>
      <c r="D201" s="754"/>
      <c r="E201" s="754"/>
      <c r="F201" s="743"/>
      <c r="G201" s="742" t="s">
        <v>393</v>
      </c>
      <c r="H201" s="743"/>
      <c r="I201" s="751"/>
      <c r="J201" s="751">
        <v>2</v>
      </c>
      <c r="K201" s="751">
        <v>2</v>
      </c>
      <c r="L201" s="751">
        <v>2</v>
      </c>
      <c r="M201" s="751">
        <v>20</v>
      </c>
      <c r="N201" s="751">
        <v>5</v>
      </c>
      <c r="O201" s="751">
        <v>10</v>
      </c>
      <c r="P201" s="752"/>
      <c r="Q201" s="752"/>
      <c r="R201" s="156">
        <f t="shared" si="160"/>
        <v>0</v>
      </c>
      <c r="S201" s="156">
        <f t="shared" si="161"/>
        <v>0</v>
      </c>
      <c r="U201" s="157">
        <f t="shared" ref="U201:U214" si="167">I201*$I$7+J201*$J$7+K201*$K$7+L201*$L$7+M201*$M$7+N201*$N$7+O201*$O$7+R201+S201</f>
        <v>4543.5789473684217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50"/>
        <v>0</v>
      </c>
      <c r="AU201" s="259"/>
      <c r="AV201" s="265">
        <f t="shared" si="164"/>
        <v>0</v>
      </c>
      <c r="AX201" s="265">
        <f t="shared" ref="AX201:AX214" si="168">U201+AV201</f>
        <v>4543.5789473684217</v>
      </c>
      <c r="AZ201" s="492">
        <f t="shared" si="165"/>
        <v>4543.5789473684217</v>
      </c>
      <c r="BB201" s="492">
        <f t="shared" si="166"/>
        <v>0</v>
      </c>
      <c r="BD201" s="265">
        <f t="shared" ref="BD201:BD214" si="169">AZ201+BB201</f>
        <v>4543.5789473684217</v>
      </c>
      <c r="BE201" s="105"/>
      <c r="BF201" s="105"/>
      <c r="BG201" s="105"/>
      <c r="BH201" s="105"/>
      <c r="BI201" s="105"/>
      <c r="BJ201" s="105"/>
    </row>
    <row r="202" spans="2:62" ht="20.100000000000001" customHeight="1" outlineLevel="1">
      <c r="B202" s="100"/>
      <c r="C202" s="753" t="s">
        <v>309</v>
      </c>
      <c r="D202" s="754"/>
      <c r="E202" s="754"/>
      <c r="F202" s="743"/>
      <c r="G202" s="742" t="s">
        <v>316</v>
      </c>
      <c r="H202" s="743"/>
      <c r="I202" s="751"/>
      <c r="J202" s="751">
        <v>2</v>
      </c>
      <c r="K202" s="751">
        <v>2</v>
      </c>
      <c r="L202" s="751">
        <v>2</v>
      </c>
      <c r="M202" s="751">
        <v>25</v>
      </c>
      <c r="N202" s="751">
        <v>15</v>
      </c>
      <c r="O202" s="751">
        <v>30</v>
      </c>
      <c r="P202" s="752">
        <v>2000</v>
      </c>
      <c r="Q202" s="752">
        <v>6000</v>
      </c>
      <c r="R202" s="156">
        <f t="shared" si="160"/>
        <v>2315.7894736842104</v>
      </c>
      <c r="S202" s="156">
        <f t="shared" si="161"/>
        <v>7642.1052631578959</v>
      </c>
      <c r="U202" s="157">
        <f t="shared" si="167"/>
        <v>17957.78947368421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50"/>
        <v>0</v>
      </c>
      <c r="AU202" s="259"/>
      <c r="AV202" s="265">
        <f t="shared" si="164"/>
        <v>0</v>
      </c>
      <c r="AX202" s="265">
        <f t="shared" si="168"/>
        <v>17957.78947368421</v>
      </c>
      <c r="AZ202" s="492">
        <f t="shared" si="165"/>
        <v>17957.78947368421</v>
      </c>
      <c r="BB202" s="492">
        <f t="shared" si="166"/>
        <v>0</v>
      </c>
      <c r="BD202" s="265">
        <f t="shared" si="169"/>
        <v>17957.78947368421</v>
      </c>
      <c r="BE202" s="105"/>
      <c r="BF202" s="105"/>
      <c r="BG202" s="105"/>
      <c r="BH202" s="105"/>
      <c r="BI202" s="105"/>
      <c r="BJ202" s="105"/>
    </row>
    <row r="203" spans="2:62" ht="20.100000000000001" customHeight="1" outlineLevel="1">
      <c r="B203" s="100"/>
      <c r="C203" s="753" t="s">
        <v>271</v>
      </c>
      <c r="D203" s="754"/>
      <c r="E203" s="754"/>
      <c r="F203" s="743"/>
      <c r="G203" s="742" t="s">
        <v>317</v>
      </c>
      <c r="H203" s="743"/>
      <c r="I203" s="751"/>
      <c r="J203" s="751">
        <v>2</v>
      </c>
      <c r="K203" s="751">
        <v>2</v>
      </c>
      <c r="L203" s="751">
        <v>2</v>
      </c>
      <c r="M203" s="751">
        <v>40</v>
      </c>
      <c r="N203" s="751">
        <v>15</v>
      </c>
      <c r="O203" s="751">
        <v>20</v>
      </c>
      <c r="P203" s="752">
        <v>1200</v>
      </c>
      <c r="Q203" s="752">
        <v>8000</v>
      </c>
      <c r="R203" s="156">
        <f t="shared" si="160"/>
        <v>1389.4736842105262</v>
      </c>
      <c r="S203" s="156">
        <f t="shared" si="161"/>
        <v>10189.473684210525</v>
      </c>
      <c r="U203" s="157">
        <f t="shared" si="167"/>
        <v>20453.052631578947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50"/>
        <v>0</v>
      </c>
      <c r="AU203" s="259"/>
      <c r="AV203" s="265">
        <f t="shared" si="164"/>
        <v>0</v>
      </c>
      <c r="AX203" s="265">
        <f t="shared" si="168"/>
        <v>20453.052631578947</v>
      </c>
      <c r="AZ203" s="492">
        <f t="shared" si="165"/>
        <v>20453.052631578947</v>
      </c>
      <c r="BB203" s="492">
        <f t="shared" si="166"/>
        <v>0</v>
      </c>
      <c r="BD203" s="265">
        <f t="shared" si="169"/>
        <v>20453.052631578947</v>
      </c>
      <c r="BE203" s="105"/>
      <c r="BF203" s="105"/>
      <c r="BG203" s="105"/>
      <c r="BH203" s="105"/>
      <c r="BI203" s="105"/>
      <c r="BJ203" s="105"/>
    </row>
    <row r="204" spans="2:62" ht="20.100000000000001" customHeight="1" outlineLevel="1">
      <c r="B204" s="100"/>
      <c r="C204" s="927" t="s">
        <v>318</v>
      </c>
      <c r="D204" s="928"/>
      <c r="E204" s="928"/>
      <c r="F204" s="893"/>
      <c r="G204" s="892"/>
      <c r="H204" s="893"/>
      <c r="I204" s="751"/>
      <c r="J204" s="751">
        <v>2</v>
      </c>
      <c r="K204" s="751"/>
      <c r="L204" s="751"/>
      <c r="M204" s="751"/>
      <c r="N204" s="751"/>
      <c r="O204" s="751">
        <v>15</v>
      </c>
      <c r="P204" s="752">
        <v>3500</v>
      </c>
      <c r="Q204" s="752">
        <v>200</v>
      </c>
      <c r="R204" s="156">
        <f t="shared" si="160"/>
        <v>4052.6315789473688</v>
      </c>
      <c r="S204" s="156">
        <f t="shared" si="161"/>
        <v>254.73684210526321</v>
      </c>
      <c r="U204" s="157">
        <f t="shared" si="167"/>
        <v>5963.1578947368425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50"/>
        <v>0</v>
      </c>
      <c r="AU204" s="259"/>
      <c r="AV204" s="265">
        <f t="shared" si="164"/>
        <v>0</v>
      </c>
      <c r="AX204" s="265">
        <f t="shared" si="168"/>
        <v>5963.1578947368425</v>
      </c>
      <c r="AZ204" s="492">
        <f t="shared" si="165"/>
        <v>5963.1578947368425</v>
      </c>
      <c r="BB204" s="492">
        <f t="shared" si="166"/>
        <v>0</v>
      </c>
      <c r="BD204" s="265">
        <f t="shared" si="169"/>
        <v>5963.1578947368425</v>
      </c>
      <c r="BE204" s="105"/>
      <c r="BF204" s="105"/>
      <c r="BG204" s="105"/>
      <c r="BH204" s="105"/>
      <c r="BI204" s="105"/>
      <c r="BJ204" s="105"/>
    </row>
    <row r="205" spans="2:62" ht="20.100000000000001" customHeight="1" outlineLevel="1">
      <c r="B205" s="100"/>
      <c r="C205" s="927"/>
      <c r="D205" s="928"/>
      <c r="E205" s="928"/>
      <c r="F205" s="893"/>
      <c r="G205" s="892"/>
      <c r="H205" s="893"/>
      <c r="I205" s="751"/>
      <c r="J205" s="751"/>
      <c r="K205" s="751"/>
      <c r="L205" s="751"/>
      <c r="M205" s="751"/>
      <c r="N205" s="751"/>
      <c r="O205" s="751"/>
      <c r="P205" s="752"/>
      <c r="Q205" s="752"/>
      <c r="R205" s="156">
        <f t="shared" si="160"/>
        <v>0</v>
      </c>
      <c r="S205" s="156">
        <f t="shared" si="161"/>
        <v>0</v>
      </c>
      <c r="U205" s="157">
        <f t="shared" si="167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50"/>
        <v>0</v>
      </c>
      <c r="AU205" s="259"/>
      <c r="AV205" s="265">
        <f t="shared" si="164"/>
        <v>0</v>
      </c>
      <c r="AX205" s="265">
        <f t="shared" si="168"/>
        <v>0</v>
      </c>
      <c r="AZ205" s="492">
        <f t="shared" si="165"/>
        <v>0</v>
      </c>
      <c r="BB205" s="492">
        <f t="shared" si="166"/>
        <v>0</v>
      </c>
      <c r="BD205" s="265">
        <f t="shared" si="169"/>
        <v>0</v>
      </c>
      <c r="BE205" s="105"/>
      <c r="BF205" s="105"/>
      <c r="BG205" s="105"/>
      <c r="BH205" s="105"/>
      <c r="BI205" s="105"/>
      <c r="BJ205" s="105"/>
    </row>
    <row r="206" spans="2:62" ht="20.100000000000001" customHeight="1" outlineLevel="1">
      <c r="B206" s="100"/>
      <c r="C206" s="927"/>
      <c r="D206" s="928"/>
      <c r="E206" s="928"/>
      <c r="F206" s="893"/>
      <c r="G206" s="892"/>
      <c r="H206" s="893"/>
      <c r="I206" s="751"/>
      <c r="J206" s="751"/>
      <c r="K206" s="751"/>
      <c r="L206" s="751"/>
      <c r="M206" s="751"/>
      <c r="N206" s="751"/>
      <c r="O206" s="751"/>
      <c r="P206" s="752"/>
      <c r="Q206" s="752"/>
      <c r="R206" s="156">
        <f t="shared" si="160"/>
        <v>0</v>
      </c>
      <c r="S206" s="156">
        <f t="shared" si="161"/>
        <v>0</v>
      </c>
      <c r="U206" s="157">
        <f t="shared" si="167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50"/>
        <v>0</v>
      </c>
      <c r="AU206" s="259"/>
      <c r="AV206" s="265">
        <f t="shared" si="164"/>
        <v>0</v>
      </c>
      <c r="AX206" s="265">
        <f t="shared" si="168"/>
        <v>0</v>
      </c>
      <c r="AZ206" s="492">
        <f t="shared" si="165"/>
        <v>0</v>
      </c>
      <c r="BB206" s="492">
        <f t="shared" si="166"/>
        <v>0</v>
      </c>
      <c r="BD206" s="265">
        <f t="shared" si="169"/>
        <v>0</v>
      </c>
      <c r="BE206" s="105"/>
      <c r="BF206" s="105"/>
      <c r="BG206" s="105"/>
      <c r="BH206" s="105"/>
      <c r="BI206" s="105"/>
      <c r="BJ206" s="105"/>
    </row>
    <row r="207" spans="2:62" ht="20.100000000000001" customHeight="1" outlineLevel="1">
      <c r="B207" s="100"/>
      <c r="C207" s="927"/>
      <c r="D207" s="928"/>
      <c r="E207" s="928"/>
      <c r="F207" s="893"/>
      <c r="G207" s="892"/>
      <c r="H207" s="893"/>
      <c r="I207" s="751"/>
      <c r="J207" s="751"/>
      <c r="K207" s="751"/>
      <c r="L207" s="751"/>
      <c r="M207" s="751"/>
      <c r="N207" s="751"/>
      <c r="O207" s="751"/>
      <c r="P207" s="752"/>
      <c r="Q207" s="752"/>
      <c r="R207" s="156">
        <f t="shared" si="160"/>
        <v>0</v>
      </c>
      <c r="S207" s="156">
        <f t="shared" si="161"/>
        <v>0</v>
      </c>
      <c r="U207" s="157">
        <f t="shared" si="167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50"/>
        <v>0</v>
      </c>
      <c r="AU207" s="259"/>
      <c r="AV207" s="265">
        <f t="shared" si="164"/>
        <v>0</v>
      </c>
      <c r="AX207" s="265">
        <f t="shared" si="168"/>
        <v>0</v>
      </c>
      <c r="AZ207" s="492">
        <f t="shared" si="165"/>
        <v>0</v>
      </c>
      <c r="BB207" s="492">
        <f t="shared" si="166"/>
        <v>0</v>
      </c>
      <c r="BD207" s="265">
        <f t="shared" si="169"/>
        <v>0</v>
      </c>
      <c r="BE207" s="105"/>
      <c r="BF207" s="105"/>
      <c r="BG207" s="105"/>
      <c r="BH207" s="105"/>
      <c r="BI207" s="105"/>
      <c r="BJ207" s="105"/>
    </row>
    <row r="208" spans="2:62" ht="20.100000000000001" customHeight="1" outlineLevel="1">
      <c r="B208" s="100"/>
      <c r="C208" s="927"/>
      <c r="D208" s="928"/>
      <c r="E208" s="928"/>
      <c r="F208" s="893"/>
      <c r="G208" s="892"/>
      <c r="H208" s="893"/>
      <c r="I208" s="751"/>
      <c r="J208" s="751"/>
      <c r="K208" s="751"/>
      <c r="L208" s="751"/>
      <c r="M208" s="751"/>
      <c r="N208" s="751"/>
      <c r="O208" s="751"/>
      <c r="P208" s="752"/>
      <c r="Q208" s="752"/>
      <c r="R208" s="156">
        <f t="shared" si="160"/>
        <v>0</v>
      </c>
      <c r="S208" s="156">
        <f t="shared" si="161"/>
        <v>0</v>
      </c>
      <c r="U208" s="157">
        <f t="shared" si="167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50"/>
        <v>0</v>
      </c>
      <c r="AU208" s="259"/>
      <c r="AV208" s="265">
        <f t="shared" si="164"/>
        <v>0</v>
      </c>
      <c r="AX208" s="265">
        <f t="shared" si="168"/>
        <v>0</v>
      </c>
      <c r="AZ208" s="492">
        <f t="shared" si="165"/>
        <v>0</v>
      </c>
      <c r="BB208" s="492">
        <f t="shared" si="166"/>
        <v>0</v>
      </c>
      <c r="BD208" s="265">
        <f t="shared" si="169"/>
        <v>0</v>
      </c>
      <c r="BE208" s="105"/>
      <c r="BF208" s="105"/>
      <c r="BG208" s="105"/>
      <c r="BH208" s="105"/>
      <c r="BI208" s="105"/>
      <c r="BJ208" s="105"/>
    </row>
    <row r="209" spans="2:62" ht="20.100000000000001" customHeight="1" outlineLevel="1">
      <c r="B209" s="100"/>
      <c r="C209" s="927"/>
      <c r="D209" s="928"/>
      <c r="E209" s="928"/>
      <c r="F209" s="893"/>
      <c r="G209" s="892"/>
      <c r="H209" s="893"/>
      <c r="I209" s="751"/>
      <c r="J209" s="751"/>
      <c r="K209" s="751"/>
      <c r="L209" s="751"/>
      <c r="M209" s="751"/>
      <c r="N209" s="751"/>
      <c r="O209" s="751"/>
      <c r="P209" s="752"/>
      <c r="Q209" s="752"/>
      <c r="R209" s="156">
        <f t="shared" si="160"/>
        <v>0</v>
      </c>
      <c r="S209" s="156">
        <f t="shared" si="161"/>
        <v>0</v>
      </c>
      <c r="U209" s="157">
        <f t="shared" si="167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50"/>
        <v>0</v>
      </c>
      <c r="AU209" s="259"/>
      <c r="AV209" s="265">
        <f t="shared" si="164"/>
        <v>0</v>
      </c>
      <c r="AX209" s="265">
        <f t="shared" si="168"/>
        <v>0</v>
      </c>
      <c r="AZ209" s="492">
        <f t="shared" si="165"/>
        <v>0</v>
      </c>
      <c r="BB209" s="492">
        <f t="shared" si="166"/>
        <v>0</v>
      </c>
      <c r="BD209" s="265">
        <f t="shared" si="169"/>
        <v>0</v>
      </c>
      <c r="BE209" s="105"/>
      <c r="BF209" s="105"/>
      <c r="BG209" s="105"/>
      <c r="BH209" s="105"/>
      <c r="BI209" s="105"/>
      <c r="BJ209" s="105"/>
    </row>
    <row r="210" spans="2:62" ht="20.100000000000001" customHeight="1" outlineLevel="1">
      <c r="B210" s="100"/>
      <c r="C210" s="927"/>
      <c r="D210" s="928"/>
      <c r="E210" s="928"/>
      <c r="F210" s="893"/>
      <c r="G210" s="892"/>
      <c r="H210" s="893"/>
      <c r="I210" s="751"/>
      <c r="J210" s="751"/>
      <c r="K210" s="751"/>
      <c r="L210" s="751"/>
      <c r="M210" s="751"/>
      <c r="N210" s="751"/>
      <c r="O210" s="751"/>
      <c r="P210" s="752"/>
      <c r="Q210" s="752"/>
      <c r="R210" s="156">
        <f t="shared" si="160"/>
        <v>0</v>
      </c>
      <c r="S210" s="156">
        <f t="shared" si="161"/>
        <v>0</v>
      </c>
      <c r="U210" s="157">
        <f t="shared" si="167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50"/>
        <v>0</v>
      </c>
      <c r="AU210" s="259"/>
      <c r="AV210" s="265">
        <f t="shared" si="164"/>
        <v>0</v>
      </c>
      <c r="AX210" s="265">
        <f t="shared" si="168"/>
        <v>0</v>
      </c>
      <c r="AZ210" s="492">
        <f t="shared" si="165"/>
        <v>0</v>
      </c>
      <c r="BB210" s="492">
        <f t="shared" si="166"/>
        <v>0</v>
      </c>
      <c r="BD210" s="265">
        <f t="shared" si="169"/>
        <v>0</v>
      </c>
      <c r="BE210" s="105"/>
      <c r="BF210" s="105"/>
      <c r="BG210" s="105"/>
      <c r="BH210" s="105"/>
      <c r="BI210" s="105"/>
      <c r="BJ210" s="105"/>
    </row>
    <row r="211" spans="2:62" ht="20.10000000000000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60"/>
        <v>0</v>
      </c>
      <c r="S211" s="156">
        <f t="shared" si="161"/>
        <v>0</v>
      </c>
      <c r="U211" s="157">
        <f t="shared" si="167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50"/>
        <v>0</v>
      </c>
      <c r="AU211" s="259"/>
      <c r="AV211" s="265">
        <f t="shared" si="164"/>
        <v>0</v>
      </c>
      <c r="AX211" s="265">
        <f t="shared" si="168"/>
        <v>0</v>
      </c>
      <c r="AZ211" s="492">
        <f t="shared" si="165"/>
        <v>0</v>
      </c>
      <c r="BB211" s="492">
        <f t="shared" si="166"/>
        <v>0</v>
      </c>
      <c r="BD211" s="265">
        <f t="shared" si="169"/>
        <v>0</v>
      </c>
      <c r="BE211" s="105"/>
      <c r="BF211" s="105"/>
      <c r="BG211" s="105"/>
      <c r="BH211" s="105"/>
      <c r="BI211" s="105"/>
      <c r="BJ211" s="105"/>
    </row>
    <row r="212" spans="2:62" ht="20.100000000000001" customHeight="1" outlineLevel="1">
      <c r="B212" s="100"/>
      <c r="C212" s="889" t="s">
        <v>404</v>
      </c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>
        <v>5</v>
      </c>
      <c r="P212" s="153">
        <f>2*1500</f>
        <v>3000</v>
      </c>
      <c r="Q212" s="153">
        <f>2*400+800</f>
        <v>1600</v>
      </c>
      <c r="R212" s="156">
        <f t="shared" si="160"/>
        <v>3473.6842105263163</v>
      </c>
      <c r="S212" s="156">
        <f t="shared" si="161"/>
        <v>2037.8947368421057</v>
      </c>
      <c r="U212" s="157">
        <f t="shared" si="167"/>
        <v>5986.3157894736851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50"/>
        <v>0</v>
      </c>
      <c r="AU212" s="259"/>
      <c r="AV212" s="265">
        <f t="shared" si="164"/>
        <v>0</v>
      </c>
      <c r="AX212" s="265">
        <f t="shared" si="168"/>
        <v>5986.3157894736851</v>
      </c>
      <c r="AZ212" s="492">
        <f t="shared" si="165"/>
        <v>5986.3157894736851</v>
      </c>
      <c r="BB212" s="492">
        <f t="shared" si="166"/>
        <v>0</v>
      </c>
      <c r="BD212" s="265">
        <f t="shared" si="169"/>
        <v>5986.3157894736851</v>
      </c>
      <c r="BE212" s="105"/>
      <c r="BF212" s="105"/>
      <c r="BG212" s="105"/>
      <c r="BH212" s="105"/>
      <c r="BI212" s="105"/>
      <c r="BJ212" s="105"/>
    </row>
    <row r="213" spans="2:62" ht="20.10000000000000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60"/>
        <v>0</v>
      </c>
      <c r="S213" s="156">
        <f t="shared" si="161"/>
        <v>0</v>
      </c>
      <c r="U213" s="157">
        <f t="shared" si="167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50"/>
        <v>0</v>
      </c>
      <c r="AU213" s="259"/>
      <c r="AV213" s="265">
        <f t="shared" si="164"/>
        <v>0</v>
      </c>
      <c r="AX213" s="265">
        <f t="shared" si="168"/>
        <v>0</v>
      </c>
      <c r="AZ213" s="492">
        <f t="shared" si="165"/>
        <v>0</v>
      </c>
      <c r="BB213" s="492">
        <f t="shared" si="166"/>
        <v>0</v>
      </c>
      <c r="BD213" s="265">
        <f t="shared" si="169"/>
        <v>0</v>
      </c>
      <c r="BE213" s="105"/>
      <c r="BF213" s="105"/>
      <c r="BG213" s="105"/>
      <c r="BH213" s="105"/>
      <c r="BI213" s="105"/>
      <c r="BJ213" s="105"/>
    </row>
    <row r="214" spans="2:62" ht="20.100000000000001" customHeight="1" outlineLevel="1">
      <c r="B214" s="100"/>
      <c r="C214" s="929" t="s">
        <v>306</v>
      </c>
      <c r="D214" s="930"/>
      <c r="E214" s="930"/>
      <c r="F214" s="906"/>
      <c r="G214" s="905" t="s">
        <v>313</v>
      </c>
      <c r="H214" s="918"/>
      <c r="I214" s="751"/>
      <c r="J214" s="751">
        <v>2</v>
      </c>
      <c r="K214" s="751">
        <v>2</v>
      </c>
      <c r="L214" s="751">
        <v>2</v>
      </c>
      <c r="M214" s="751">
        <v>10</v>
      </c>
      <c r="N214" s="751">
        <v>4</v>
      </c>
      <c r="O214" s="751">
        <v>10</v>
      </c>
      <c r="P214" s="752">
        <v>400</v>
      </c>
      <c r="Q214" s="752">
        <v>1000</v>
      </c>
      <c r="R214" s="156">
        <f t="shared" si="160"/>
        <v>463.15789473684214</v>
      </c>
      <c r="S214" s="156">
        <f t="shared" si="161"/>
        <v>1273.6842105263156</v>
      </c>
      <c r="U214" s="157">
        <f t="shared" si="167"/>
        <v>4969.6842105263158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50"/>
        <v>0</v>
      </c>
      <c r="AU214" s="259"/>
      <c r="AV214" s="265">
        <f t="shared" si="164"/>
        <v>0</v>
      </c>
      <c r="AX214" s="265">
        <f t="shared" si="168"/>
        <v>4969.6842105263158</v>
      </c>
      <c r="AZ214" s="492">
        <f t="shared" si="165"/>
        <v>4969.6842105263158</v>
      </c>
      <c r="BB214" s="492">
        <f t="shared" si="166"/>
        <v>0</v>
      </c>
      <c r="BD214" s="265">
        <f t="shared" si="169"/>
        <v>4969.6842105263158</v>
      </c>
      <c r="BE214" s="105"/>
      <c r="BF214" s="105"/>
      <c r="BG214" s="105"/>
      <c r="BH214" s="105"/>
      <c r="BI214" s="105"/>
      <c r="BJ214" s="105"/>
    </row>
    <row r="215" spans="2:62" ht="9.9499999999999993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>
      <c r="B216" s="151">
        <f>B199+1</f>
        <v>13</v>
      </c>
      <c r="C216" s="899" t="s">
        <v>347</v>
      </c>
      <c r="D216" s="900"/>
      <c r="E216" s="900"/>
      <c r="F216" s="901"/>
      <c r="G216" s="429"/>
      <c r="H216" s="206">
        <v>1</v>
      </c>
      <c r="I216" s="642">
        <f t="shared" ref="I216" si="170">$H216*SUM(I217:I231)</f>
        <v>0</v>
      </c>
      <c r="J216" s="643">
        <f t="shared" ref="J216:O216" si="171">$H216*SUM(J217:J231)</f>
        <v>8</v>
      </c>
      <c r="K216" s="644">
        <f t="shared" si="171"/>
        <v>6</v>
      </c>
      <c r="L216" s="645">
        <f t="shared" si="171"/>
        <v>6</v>
      </c>
      <c r="M216" s="645">
        <f t="shared" si="171"/>
        <v>20</v>
      </c>
      <c r="N216" s="644">
        <f t="shared" si="171"/>
        <v>30</v>
      </c>
      <c r="O216" s="642">
        <f t="shared" si="171"/>
        <v>50</v>
      </c>
      <c r="P216" s="209">
        <f t="shared" ref="P216:Q216" si="172">$H216*SUM(P217:P231)</f>
        <v>2500</v>
      </c>
      <c r="Q216" s="210">
        <f t="shared" si="172"/>
        <v>22000</v>
      </c>
      <c r="R216" s="136">
        <f t="shared" ref="R216:R231" si="173">P216*(1+Gewinn)*(1+SicherheitAngebot)</f>
        <v>2894.7368421052629</v>
      </c>
      <c r="S216" s="137">
        <f t="shared" ref="S216:S231" si="174">Q216*(1+MGKZ)*(1+Gewinn)*(1+SicherheitAngebot)</f>
        <v>28021.052631578954</v>
      </c>
      <c r="U216" s="10">
        <f>I216*$I$7+J216*$J$7+K216*$K$7+L216*$L$7+M216*$M$7+N216*$N$7+O216*$O$7+R216+S216</f>
        <v>43238.1052631579</v>
      </c>
      <c r="W216" s="646">
        <f t="shared" ref="W216:AB216" si="175">$H216*SUM(W217:W231)</f>
        <v>0</v>
      </c>
      <c r="X216" s="647">
        <f t="shared" si="175"/>
        <v>0</v>
      </c>
      <c r="Y216" s="648">
        <f t="shared" si="175"/>
        <v>0</v>
      </c>
      <c r="Z216" s="649">
        <f t="shared" si="175"/>
        <v>0</v>
      </c>
      <c r="AA216" s="648">
        <f t="shared" si="175"/>
        <v>0</v>
      </c>
      <c r="AB216" s="646">
        <f t="shared" si="175"/>
        <v>0</v>
      </c>
      <c r="AC216" s="258"/>
      <c r="AD216" s="646">
        <f t="shared" ref="AD216:AM216" si="176">$H216*SUM(AD217:AD231)</f>
        <v>0</v>
      </c>
      <c r="AE216" s="647">
        <f t="shared" si="176"/>
        <v>0</v>
      </c>
      <c r="AF216" s="648">
        <f t="shared" si="176"/>
        <v>0</v>
      </c>
      <c r="AG216" s="649">
        <f t="shared" si="176"/>
        <v>0</v>
      </c>
      <c r="AH216" s="648">
        <f t="shared" si="176"/>
        <v>0</v>
      </c>
      <c r="AI216" s="646">
        <f t="shared" si="176"/>
        <v>0</v>
      </c>
      <c r="AJ216" s="258"/>
      <c r="AK216" s="653">
        <f t="shared" si="176"/>
        <v>0</v>
      </c>
      <c r="AL216" s="653">
        <f t="shared" si="176"/>
        <v>0</v>
      </c>
      <c r="AM216" s="653">
        <f t="shared" si="176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7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43238.1052631579</v>
      </c>
      <c r="AZ216" s="490">
        <f>IF(H216&gt;0,U216/(1+SicherheitAngebot)*(1+Sicherheit),0)</f>
        <v>43238.1052631579</v>
      </c>
      <c r="BB216" s="490">
        <f>IF(H216&gt;0,AV216/(1+SicherheitAngebot)*(1+Sicherheit),0)</f>
        <v>0</v>
      </c>
      <c r="BD216" s="490">
        <f>AZ216+BB216</f>
        <v>43238.1052631579</v>
      </c>
      <c r="BE216" s="105"/>
      <c r="BF216" s="105"/>
      <c r="BG216" s="105"/>
      <c r="BH216" s="105"/>
      <c r="BI216" s="105"/>
      <c r="BJ216" s="105"/>
    </row>
    <row r="217" spans="2:62" ht="20.100000000000001" customHeight="1" outlineLevel="1">
      <c r="B217" s="99"/>
      <c r="C217" s="753" t="s">
        <v>390</v>
      </c>
      <c r="D217" s="754"/>
      <c r="E217" s="754"/>
      <c r="F217" s="743"/>
      <c r="G217" s="742" t="s">
        <v>272</v>
      </c>
      <c r="H217" s="743"/>
      <c r="I217" s="751"/>
      <c r="J217" s="751">
        <v>2</v>
      </c>
      <c r="K217" s="751">
        <v>2</v>
      </c>
      <c r="L217" s="751">
        <v>2</v>
      </c>
      <c r="M217" s="751">
        <v>5</v>
      </c>
      <c r="N217" s="751">
        <v>5</v>
      </c>
      <c r="O217" s="751">
        <v>10</v>
      </c>
      <c r="P217" s="752">
        <v>500</v>
      </c>
      <c r="Q217" s="752">
        <v>5000</v>
      </c>
      <c r="R217" s="156">
        <f t="shared" si="173"/>
        <v>578.9473684210526</v>
      </c>
      <c r="S217" s="156">
        <f t="shared" si="174"/>
        <v>6368.4210526315792</v>
      </c>
      <c r="U217" s="157">
        <f>I217*$I$7+J217*$J$7+K217*$K$7+L217*$L$7+M217*$M$7+N217*$N$7+O217*$O$7+R217+S217</f>
        <v>9667.2631578947367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7"/>
        <v>0</v>
      </c>
      <c r="AU217" s="259"/>
      <c r="AV217" s="265">
        <f t="shared" ref="AV217:AV231" si="178">AK217*$AK$7+AL217*$AL$7+AM217*$AM$7+SUM(AN217:AR217)*(1+Gewinn)*(1+SicherheitAngebot)+AT217/Zuschläge_IBN+AT217</f>
        <v>0</v>
      </c>
      <c r="AX217" s="265">
        <f>U217+AV217</f>
        <v>9667.2631578947367</v>
      </c>
      <c r="AZ217" s="492">
        <f t="shared" ref="AZ217:AZ231" si="179">U217/(1+SicherheitAngebot)*(1+Sicherheit)</f>
        <v>9667.2631578947367</v>
      </c>
      <c r="BB217" s="492">
        <f t="shared" ref="BB217:BB231" si="180">AV217/(1+SicherheitAngebot)*(1+Sicherheit)</f>
        <v>0</v>
      </c>
      <c r="BD217" s="265">
        <f>AZ217+BB217</f>
        <v>9667.2631578947367</v>
      </c>
      <c r="BE217" s="105"/>
      <c r="BF217" s="105"/>
      <c r="BG217" s="105"/>
      <c r="BH217" s="105"/>
      <c r="BI217" s="105"/>
      <c r="BJ217" s="105"/>
    </row>
    <row r="218" spans="2:62" ht="20.100000000000001" customHeight="1" outlineLevel="1">
      <c r="B218" s="100"/>
      <c r="C218" s="753" t="s">
        <v>389</v>
      </c>
      <c r="D218" s="754"/>
      <c r="E218" s="754"/>
      <c r="F218" s="743"/>
      <c r="G218" s="742" t="s">
        <v>273</v>
      </c>
      <c r="H218" s="743"/>
      <c r="I218" s="751"/>
      <c r="J218" s="751">
        <v>2</v>
      </c>
      <c r="K218" s="751">
        <v>2</v>
      </c>
      <c r="L218" s="751">
        <v>2</v>
      </c>
      <c r="M218" s="751">
        <v>5</v>
      </c>
      <c r="N218" s="751">
        <v>5</v>
      </c>
      <c r="O218" s="751">
        <v>10</v>
      </c>
      <c r="P218" s="752">
        <v>500</v>
      </c>
      <c r="Q218" s="752">
        <v>6000</v>
      </c>
      <c r="R218" s="156">
        <f t="shared" si="173"/>
        <v>578.9473684210526</v>
      </c>
      <c r="S218" s="156">
        <f t="shared" si="174"/>
        <v>7642.1052631578959</v>
      </c>
      <c r="U218" s="157">
        <f t="shared" ref="U218:U231" si="181">I218*$I$7+J218*$J$7+K218*$K$7+L218*$L$7+M218*$M$7+N218*$N$7+O218*$O$7+R218+S218</f>
        <v>10940.947368421053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7"/>
        <v>0</v>
      </c>
      <c r="AU218" s="259"/>
      <c r="AV218" s="265">
        <f t="shared" si="178"/>
        <v>0</v>
      </c>
      <c r="AX218" s="265">
        <f t="shared" ref="AX218:AX231" si="182">U218+AV218</f>
        <v>10940.947368421053</v>
      </c>
      <c r="AZ218" s="492">
        <f t="shared" si="179"/>
        <v>10940.947368421053</v>
      </c>
      <c r="BB218" s="492">
        <f t="shared" si="180"/>
        <v>0</v>
      </c>
      <c r="BD218" s="265">
        <f t="shared" ref="BD218:BD231" si="183">AZ218+BB218</f>
        <v>10940.947368421053</v>
      </c>
      <c r="BE218" s="105"/>
      <c r="BF218" s="105"/>
      <c r="BG218" s="105"/>
      <c r="BH218" s="105"/>
      <c r="BI218" s="105"/>
      <c r="BJ218" s="105"/>
    </row>
    <row r="219" spans="2:62" ht="20.100000000000001" customHeight="1" outlineLevel="1">
      <c r="B219" s="100"/>
      <c r="C219" s="927" t="s">
        <v>388</v>
      </c>
      <c r="D219" s="928"/>
      <c r="E219" s="928"/>
      <c r="F219" s="893"/>
      <c r="G219" s="892" t="s">
        <v>387</v>
      </c>
      <c r="H219" s="893"/>
      <c r="I219" s="751"/>
      <c r="J219" s="751">
        <v>2</v>
      </c>
      <c r="K219" s="751">
        <v>2</v>
      </c>
      <c r="L219" s="751">
        <v>2</v>
      </c>
      <c r="M219" s="751">
        <v>10</v>
      </c>
      <c r="N219" s="751">
        <v>20</v>
      </c>
      <c r="O219" s="751">
        <v>20</v>
      </c>
      <c r="P219" s="752">
        <v>1000</v>
      </c>
      <c r="Q219" s="752">
        <v>10000</v>
      </c>
      <c r="R219" s="156">
        <f t="shared" si="173"/>
        <v>1157.8947368421052</v>
      </c>
      <c r="S219" s="156">
        <f t="shared" si="174"/>
        <v>12736.842105263158</v>
      </c>
      <c r="U219" s="157">
        <f t="shared" si="181"/>
        <v>19596.21052631579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7"/>
        <v>0</v>
      </c>
      <c r="AU219" s="259"/>
      <c r="AV219" s="265">
        <f t="shared" si="178"/>
        <v>0</v>
      </c>
      <c r="AX219" s="265">
        <f t="shared" si="182"/>
        <v>19596.21052631579</v>
      </c>
      <c r="AZ219" s="492">
        <f t="shared" si="179"/>
        <v>19596.21052631579</v>
      </c>
      <c r="BB219" s="492">
        <f t="shared" si="180"/>
        <v>0</v>
      </c>
      <c r="BD219" s="265">
        <f t="shared" si="183"/>
        <v>19596.21052631579</v>
      </c>
      <c r="BE219" s="105"/>
      <c r="BF219" s="105"/>
      <c r="BG219" s="105"/>
      <c r="BH219" s="105"/>
      <c r="BI219" s="105"/>
      <c r="BJ219" s="105"/>
    </row>
    <row r="220" spans="2:62" ht="20.100000000000001" customHeight="1" outlineLevel="1">
      <c r="B220" s="100"/>
      <c r="C220" s="927" t="s">
        <v>320</v>
      </c>
      <c r="D220" s="928"/>
      <c r="E220" s="928"/>
      <c r="F220" s="893"/>
      <c r="G220" s="892"/>
      <c r="H220" s="893"/>
      <c r="I220" s="751"/>
      <c r="J220" s="751">
        <v>2</v>
      </c>
      <c r="K220" s="751"/>
      <c r="L220" s="751"/>
      <c r="M220" s="751"/>
      <c r="N220" s="751"/>
      <c r="O220" s="751">
        <v>10</v>
      </c>
      <c r="P220" s="752">
        <v>500</v>
      </c>
      <c r="Q220" s="752">
        <v>1000</v>
      </c>
      <c r="R220" s="156">
        <f t="shared" si="173"/>
        <v>578.9473684210526</v>
      </c>
      <c r="S220" s="156">
        <f t="shared" si="174"/>
        <v>1273.6842105263156</v>
      </c>
      <c r="U220" s="157">
        <f t="shared" si="181"/>
        <v>3033.6842105263158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7"/>
        <v>0</v>
      </c>
      <c r="AU220" s="259"/>
      <c r="AV220" s="265">
        <f t="shared" si="178"/>
        <v>0</v>
      </c>
      <c r="AX220" s="265">
        <f t="shared" si="182"/>
        <v>3033.6842105263158</v>
      </c>
      <c r="AZ220" s="492">
        <f t="shared" si="179"/>
        <v>3033.6842105263158</v>
      </c>
      <c r="BB220" s="492">
        <f t="shared" si="180"/>
        <v>0</v>
      </c>
      <c r="BD220" s="265">
        <f t="shared" si="183"/>
        <v>3033.6842105263158</v>
      </c>
      <c r="BE220" s="105"/>
      <c r="BF220" s="105"/>
      <c r="BG220" s="105"/>
      <c r="BH220" s="105"/>
      <c r="BI220" s="105"/>
      <c r="BJ220" s="105"/>
    </row>
    <row r="221" spans="2:62" ht="20.100000000000001" customHeight="1" outlineLevel="1">
      <c r="B221" s="100"/>
      <c r="C221" s="927"/>
      <c r="D221" s="928"/>
      <c r="E221" s="928"/>
      <c r="F221" s="893"/>
      <c r="G221" s="892"/>
      <c r="H221" s="893"/>
      <c r="I221" s="751"/>
      <c r="J221" s="751"/>
      <c r="K221" s="751"/>
      <c r="L221" s="751"/>
      <c r="M221" s="751"/>
      <c r="N221" s="751"/>
      <c r="O221" s="751"/>
      <c r="P221" s="752"/>
      <c r="Q221" s="752"/>
      <c r="R221" s="156">
        <f t="shared" si="173"/>
        <v>0</v>
      </c>
      <c r="S221" s="156">
        <f t="shared" si="174"/>
        <v>0</v>
      </c>
      <c r="U221" s="157">
        <f t="shared" si="181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7"/>
        <v>0</v>
      </c>
      <c r="AU221" s="259"/>
      <c r="AV221" s="265">
        <f t="shared" si="178"/>
        <v>0</v>
      </c>
      <c r="AX221" s="265">
        <f t="shared" si="182"/>
        <v>0</v>
      </c>
      <c r="AZ221" s="492">
        <f t="shared" si="179"/>
        <v>0</v>
      </c>
      <c r="BB221" s="492">
        <f t="shared" si="180"/>
        <v>0</v>
      </c>
      <c r="BD221" s="265">
        <f t="shared" si="183"/>
        <v>0</v>
      </c>
      <c r="BE221" s="105"/>
      <c r="BF221" s="105"/>
      <c r="BG221" s="105"/>
      <c r="BH221" s="105"/>
      <c r="BI221" s="105"/>
      <c r="BJ221" s="105"/>
    </row>
    <row r="222" spans="2:62" ht="20.100000000000001" customHeight="1" outlineLevel="1">
      <c r="B222" s="100"/>
      <c r="C222" s="927"/>
      <c r="D222" s="928"/>
      <c r="E222" s="928"/>
      <c r="F222" s="893"/>
      <c r="G222" s="892"/>
      <c r="H222" s="893"/>
      <c r="I222" s="751"/>
      <c r="J222" s="751"/>
      <c r="K222" s="751"/>
      <c r="L222" s="751"/>
      <c r="M222" s="751"/>
      <c r="N222" s="751"/>
      <c r="O222" s="751"/>
      <c r="P222" s="752"/>
      <c r="Q222" s="752"/>
      <c r="R222" s="156">
        <f t="shared" si="173"/>
        <v>0</v>
      </c>
      <c r="S222" s="156">
        <f t="shared" si="174"/>
        <v>0</v>
      </c>
      <c r="U222" s="157">
        <f t="shared" si="181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7"/>
        <v>0</v>
      </c>
      <c r="AU222" s="259"/>
      <c r="AV222" s="265">
        <f t="shared" si="178"/>
        <v>0</v>
      </c>
      <c r="AX222" s="265">
        <f t="shared" si="182"/>
        <v>0</v>
      </c>
      <c r="AZ222" s="492">
        <f t="shared" si="179"/>
        <v>0</v>
      </c>
      <c r="BB222" s="492">
        <f t="shared" si="180"/>
        <v>0</v>
      </c>
      <c r="BD222" s="265">
        <f t="shared" si="183"/>
        <v>0</v>
      </c>
      <c r="BE222" s="105"/>
      <c r="BF222" s="105"/>
      <c r="BG222" s="105"/>
      <c r="BH222" s="105"/>
      <c r="BI222" s="105"/>
      <c r="BJ222" s="105"/>
    </row>
    <row r="223" spans="2:62" ht="20.100000000000001" customHeight="1" outlineLevel="1">
      <c r="B223" s="100"/>
      <c r="C223" s="927"/>
      <c r="D223" s="928"/>
      <c r="E223" s="928"/>
      <c r="F223" s="893"/>
      <c r="G223" s="892"/>
      <c r="H223" s="893"/>
      <c r="I223" s="751"/>
      <c r="J223" s="751"/>
      <c r="K223" s="751"/>
      <c r="L223" s="751"/>
      <c r="M223" s="751"/>
      <c r="N223" s="751"/>
      <c r="O223" s="751"/>
      <c r="P223" s="752"/>
      <c r="Q223" s="752"/>
      <c r="R223" s="156">
        <f t="shared" si="173"/>
        <v>0</v>
      </c>
      <c r="S223" s="156">
        <f t="shared" si="174"/>
        <v>0</v>
      </c>
      <c r="U223" s="157">
        <f t="shared" si="181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7"/>
        <v>0</v>
      </c>
      <c r="AU223" s="259"/>
      <c r="AV223" s="265">
        <f t="shared" si="178"/>
        <v>0</v>
      </c>
      <c r="AX223" s="265">
        <f t="shared" si="182"/>
        <v>0</v>
      </c>
      <c r="AZ223" s="492">
        <f t="shared" si="179"/>
        <v>0</v>
      </c>
      <c r="BB223" s="492">
        <f t="shared" si="180"/>
        <v>0</v>
      </c>
      <c r="BD223" s="265">
        <f t="shared" si="183"/>
        <v>0</v>
      </c>
      <c r="BE223" s="105"/>
      <c r="BF223" s="105"/>
      <c r="BG223" s="105"/>
      <c r="BH223" s="105"/>
      <c r="BI223" s="105"/>
      <c r="BJ223" s="105"/>
    </row>
    <row r="224" spans="2:62" ht="20.100000000000001" customHeight="1" outlineLevel="1">
      <c r="B224" s="100"/>
      <c r="C224" s="927"/>
      <c r="D224" s="928"/>
      <c r="E224" s="928"/>
      <c r="F224" s="893"/>
      <c r="G224" s="892"/>
      <c r="H224" s="893"/>
      <c r="I224" s="751"/>
      <c r="J224" s="751"/>
      <c r="K224" s="751"/>
      <c r="L224" s="751"/>
      <c r="M224" s="751"/>
      <c r="N224" s="751"/>
      <c r="O224" s="751"/>
      <c r="P224" s="752"/>
      <c r="Q224" s="752"/>
      <c r="R224" s="156">
        <f t="shared" si="173"/>
        <v>0</v>
      </c>
      <c r="S224" s="156">
        <f t="shared" si="174"/>
        <v>0</v>
      </c>
      <c r="U224" s="157">
        <f t="shared" si="181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7"/>
        <v>0</v>
      </c>
      <c r="AU224" s="259"/>
      <c r="AV224" s="265">
        <f t="shared" si="178"/>
        <v>0</v>
      </c>
      <c r="AX224" s="265">
        <f t="shared" si="182"/>
        <v>0</v>
      </c>
      <c r="AZ224" s="492">
        <f t="shared" si="179"/>
        <v>0</v>
      </c>
      <c r="BB224" s="492">
        <f t="shared" si="180"/>
        <v>0</v>
      </c>
      <c r="BD224" s="265">
        <f t="shared" si="183"/>
        <v>0</v>
      </c>
      <c r="BE224" s="105"/>
      <c r="BF224" s="105"/>
      <c r="BG224" s="105"/>
      <c r="BH224" s="105"/>
      <c r="BI224" s="105"/>
      <c r="BJ224" s="105"/>
    </row>
    <row r="225" spans="2:62" ht="20.100000000000001" customHeight="1" outlineLevel="1">
      <c r="B225" s="100"/>
      <c r="C225" s="927"/>
      <c r="D225" s="928"/>
      <c r="E225" s="928"/>
      <c r="F225" s="893"/>
      <c r="G225" s="892"/>
      <c r="H225" s="893"/>
      <c r="I225" s="751"/>
      <c r="J225" s="751"/>
      <c r="K225" s="751"/>
      <c r="L225" s="751"/>
      <c r="M225" s="751"/>
      <c r="N225" s="751"/>
      <c r="O225" s="751"/>
      <c r="P225" s="752"/>
      <c r="Q225" s="752"/>
      <c r="R225" s="156">
        <f t="shared" si="173"/>
        <v>0</v>
      </c>
      <c r="S225" s="156">
        <f t="shared" si="174"/>
        <v>0</v>
      </c>
      <c r="U225" s="157">
        <f t="shared" si="181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7"/>
        <v>0</v>
      </c>
      <c r="AU225" s="259"/>
      <c r="AV225" s="265">
        <f t="shared" si="178"/>
        <v>0</v>
      </c>
      <c r="AX225" s="265">
        <f t="shared" si="182"/>
        <v>0</v>
      </c>
      <c r="AZ225" s="492">
        <f t="shared" si="179"/>
        <v>0</v>
      </c>
      <c r="BB225" s="492">
        <f t="shared" si="180"/>
        <v>0</v>
      </c>
      <c r="BD225" s="265">
        <f t="shared" si="183"/>
        <v>0</v>
      </c>
      <c r="BE225" s="105"/>
      <c r="BF225" s="105"/>
      <c r="BG225" s="105"/>
      <c r="BH225" s="105"/>
      <c r="BI225" s="105"/>
      <c r="BJ225" s="105"/>
    </row>
    <row r="226" spans="2:62" ht="20.100000000000001" customHeight="1" outlineLevel="1">
      <c r="B226" s="100"/>
      <c r="C226" s="927"/>
      <c r="D226" s="928"/>
      <c r="E226" s="928"/>
      <c r="F226" s="893"/>
      <c r="G226" s="892"/>
      <c r="H226" s="893"/>
      <c r="I226" s="751"/>
      <c r="J226" s="751"/>
      <c r="K226" s="751"/>
      <c r="L226" s="751"/>
      <c r="M226" s="751"/>
      <c r="N226" s="751"/>
      <c r="O226" s="751"/>
      <c r="P226" s="752"/>
      <c r="Q226" s="752"/>
      <c r="R226" s="156">
        <f t="shared" si="173"/>
        <v>0</v>
      </c>
      <c r="S226" s="156">
        <f t="shared" si="174"/>
        <v>0</v>
      </c>
      <c r="U226" s="157">
        <f t="shared" si="181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7"/>
        <v>0</v>
      </c>
      <c r="AU226" s="259"/>
      <c r="AV226" s="265">
        <f t="shared" si="178"/>
        <v>0</v>
      </c>
      <c r="AX226" s="265">
        <f t="shared" si="182"/>
        <v>0</v>
      </c>
      <c r="AZ226" s="492">
        <f t="shared" si="179"/>
        <v>0</v>
      </c>
      <c r="BB226" s="492">
        <f t="shared" si="180"/>
        <v>0</v>
      </c>
      <c r="BD226" s="265">
        <f t="shared" si="183"/>
        <v>0</v>
      </c>
      <c r="BE226" s="105"/>
      <c r="BF226" s="105"/>
      <c r="BG226" s="105"/>
      <c r="BH226" s="105"/>
      <c r="BI226" s="105"/>
      <c r="BJ226" s="105"/>
    </row>
    <row r="227" spans="2:62" ht="20.10000000000000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3"/>
        <v>0</v>
      </c>
      <c r="S227" s="156">
        <f t="shared" si="174"/>
        <v>0</v>
      </c>
      <c r="U227" s="157">
        <f t="shared" si="181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7"/>
        <v>0</v>
      </c>
      <c r="AU227" s="259"/>
      <c r="AV227" s="265">
        <f t="shared" si="178"/>
        <v>0</v>
      </c>
      <c r="AX227" s="265">
        <f t="shared" si="182"/>
        <v>0</v>
      </c>
      <c r="AZ227" s="492">
        <f t="shared" si="179"/>
        <v>0</v>
      </c>
      <c r="BB227" s="492">
        <f t="shared" si="180"/>
        <v>0</v>
      </c>
      <c r="BD227" s="265">
        <f t="shared" si="183"/>
        <v>0</v>
      </c>
      <c r="BE227" s="105"/>
      <c r="BF227" s="105"/>
      <c r="BG227" s="105"/>
      <c r="BH227" s="105"/>
      <c r="BI227" s="105"/>
      <c r="BJ227" s="105"/>
    </row>
    <row r="228" spans="2:62" ht="20.10000000000000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3"/>
        <v>0</v>
      </c>
      <c r="S228" s="156">
        <f t="shared" si="174"/>
        <v>0</v>
      </c>
      <c r="U228" s="157">
        <f t="shared" si="181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7"/>
        <v>0</v>
      </c>
      <c r="AU228" s="259"/>
      <c r="AV228" s="265">
        <f t="shared" si="178"/>
        <v>0</v>
      </c>
      <c r="AX228" s="265">
        <f t="shared" si="182"/>
        <v>0</v>
      </c>
      <c r="AZ228" s="492">
        <f t="shared" si="179"/>
        <v>0</v>
      </c>
      <c r="BB228" s="492">
        <f t="shared" si="180"/>
        <v>0</v>
      </c>
      <c r="BD228" s="265">
        <f t="shared" si="183"/>
        <v>0</v>
      </c>
      <c r="BE228" s="105"/>
      <c r="BF228" s="105"/>
      <c r="BG228" s="105"/>
      <c r="BH228" s="105"/>
      <c r="BI228" s="105"/>
      <c r="BJ228" s="105"/>
    </row>
    <row r="229" spans="2:62" ht="20.10000000000000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3"/>
        <v>0</v>
      </c>
      <c r="S229" s="156">
        <f t="shared" si="174"/>
        <v>0</v>
      </c>
      <c r="U229" s="157">
        <f t="shared" si="181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7"/>
        <v>0</v>
      </c>
      <c r="AU229" s="259"/>
      <c r="AV229" s="265">
        <f t="shared" si="178"/>
        <v>0</v>
      </c>
      <c r="AX229" s="265">
        <f t="shared" si="182"/>
        <v>0</v>
      </c>
      <c r="AZ229" s="492">
        <f t="shared" si="179"/>
        <v>0</v>
      </c>
      <c r="BB229" s="492">
        <f t="shared" si="180"/>
        <v>0</v>
      </c>
      <c r="BD229" s="265">
        <f t="shared" si="183"/>
        <v>0</v>
      </c>
      <c r="BE229" s="105"/>
      <c r="BF229" s="105"/>
      <c r="BG229" s="105"/>
      <c r="BH229" s="105"/>
      <c r="BI229" s="105"/>
      <c r="BJ229" s="105"/>
    </row>
    <row r="230" spans="2:62" ht="20.10000000000000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3"/>
        <v>0</v>
      </c>
      <c r="S230" s="156">
        <f t="shared" si="174"/>
        <v>0</v>
      </c>
      <c r="U230" s="157">
        <f t="shared" si="181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7"/>
        <v>0</v>
      </c>
      <c r="AU230" s="259"/>
      <c r="AV230" s="265">
        <f t="shared" si="178"/>
        <v>0</v>
      </c>
      <c r="AX230" s="265">
        <f t="shared" si="182"/>
        <v>0</v>
      </c>
      <c r="AZ230" s="492">
        <f t="shared" si="179"/>
        <v>0</v>
      </c>
      <c r="BB230" s="492">
        <f t="shared" si="180"/>
        <v>0</v>
      </c>
      <c r="BD230" s="265">
        <f t="shared" si="183"/>
        <v>0</v>
      </c>
      <c r="BE230" s="105"/>
      <c r="BF230" s="105"/>
      <c r="BG230" s="105"/>
      <c r="BH230" s="105"/>
      <c r="BI230" s="105"/>
      <c r="BJ230" s="105"/>
    </row>
    <row r="231" spans="2:62" ht="20.10000000000000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3"/>
        <v>0</v>
      </c>
      <c r="S231" s="156">
        <f t="shared" si="174"/>
        <v>0</v>
      </c>
      <c r="U231" s="157">
        <f t="shared" si="181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7"/>
        <v>0</v>
      </c>
      <c r="AU231" s="259"/>
      <c r="AV231" s="265">
        <f t="shared" si="178"/>
        <v>0</v>
      </c>
      <c r="AX231" s="265">
        <f t="shared" si="182"/>
        <v>0</v>
      </c>
      <c r="AZ231" s="492">
        <f t="shared" si="179"/>
        <v>0</v>
      </c>
      <c r="BB231" s="492">
        <f t="shared" si="180"/>
        <v>0</v>
      </c>
      <c r="BD231" s="265">
        <f t="shared" si="183"/>
        <v>0</v>
      </c>
      <c r="BE231" s="105"/>
      <c r="BF231" s="105"/>
      <c r="BG231" s="105"/>
      <c r="BH231" s="105"/>
      <c r="BI231" s="105"/>
      <c r="BJ231" s="105"/>
    </row>
    <row r="232" spans="2:62" ht="9.9499999999999993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>
      <c r="B233" s="8">
        <f>B216+1</f>
        <v>14</v>
      </c>
      <c r="C233" s="899" t="s">
        <v>254</v>
      </c>
      <c r="D233" s="900"/>
      <c r="E233" s="900"/>
      <c r="F233" s="901"/>
      <c r="G233" s="429"/>
      <c r="H233" s="206">
        <v>1</v>
      </c>
      <c r="I233" s="642">
        <f t="shared" ref="I233" si="184">$H233*SUM(I234:I248)</f>
        <v>0</v>
      </c>
      <c r="J233" s="643">
        <f t="shared" ref="J233:O233" si="185">$H233*SUM(J234:J248)</f>
        <v>201</v>
      </c>
      <c r="K233" s="644">
        <f t="shared" si="185"/>
        <v>59</v>
      </c>
      <c r="L233" s="645">
        <f t="shared" si="185"/>
        <v>121</v>
      </c>
      <c r="M233" s="645">
        <f t="shared" si="185"/>
        <v>125</v>
      </c>
      <c r="N233" s="644">
        <f t="shared" si="185"/>
        <v>77</v>
      </c>
      <c r="O233" s="642">
        <f t="shared" si="185"/>
        <v>155</v>
      </c>
      <c r="P233" s="209">
        <f t="shared" ref="P233:Q233" si="186">$H233*SUM(P234:P248)</f>
        <v>7000</v>
      </c>
      <c r="Q233" s="210">
        <f t="shared" si="186"/>
        <v>36500</v>
      </c>
      <c r="R233" s="136">
        <f t="shared" ref="R233:R248" si="187">P233*(1+Gewinn)*(1+SicherheitAngebot)</f>
        <v>8105.2631578947376</v>
      </c>
      <c r="S233" s="137">
        <f t="shared" ref="S233:S248" si="188">Q233*(1+MGKZ)*(1+Gewinn)*(1+SicherheitAngebot)</f>
        <v>46489.473684210527</v>
      </c>
      <c r="U233" s="10">
        <f>I233*$I$7+J233*$J$7+K233*$K$7+L233*$L$7+M233*$M$7+N233*$N$7+O233*$O$7+R233+S233</f>
        <v>136089.68421052632</v>
      </c>
      <c r="W233" s="646">
        <f t="shared" ref="W233:AB233" si="189">$H233*SUM(W234:W248)</f>
        <v>0</v>
      </c>
      <c r="X233" s="647">
        <f t="shared" si="189"/>
        <v>0</v>
      </c>
      <c r="Y233" s="648">
        <f t="shared" si="189"/>
        <v>0</v>
      </c>
      <c r="Z233" s="649">
        <f t="shared" si="189"/>
        <v>0</v>
      </c>
      <c r="AA233" s="648">
        <f t="shared" si="189"/>
        <v>0</v>
      </c>
      <c r="AB233" s="646">
        <f t="shared" si="189"/>
        <v>0</v>
      </c>
      <c r="AC233" s="258"/>
      <c r="AD233" s="646">
        <f t="shared" ref="AD233:AM233" si="190">$H233*SUM(AD234:AD248)</f>
        <v>0</v>
      </c>
      <c r="AE233" s="647">
        <f t="shared" si="190"/>
        <v>0</v>
      </c>
      <c r="AF233" s="648">
        <f t="shared" si="190"/>
        <v>0</v>
      </c>
      <c r="AG233" s="649">
        <f t="shared" si="190"/>
        <v>0</v>
      </c>
      <c r="AH233" s="648">
        <f t="shared" si="190"/>
        <v>0</v>
      </c>
      <c r="AI233" s="646">
        <f t="shared" si="190"/>
        <v>0</v>
      </c>
      <c r="AJ233" s="258"/>
      <c r="AK233" s="653">
        <f t="shared" si="190"/>
        <v>0</v>
      </c>
      <c r="AL233" s="653">
        <f t="shared" si="190"/>
        <v>0</v>
      </c>
      <c r="AM233" s="653">
        <f t="shared" si="190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7"/>
        <v>0</v>
      </c>
      <c r="AU233" s="259"/>
      <c r="AV233" s="491">
        <f>AK233*$AK$7+AL233*$AL$7+AM233*$AM$7+SUM(AN233:AR233)+AT233/Zuschläge_IBN+AT233</f>
        <v>0</v>
      </c>
      <c r="AX233" s="685">
        <f>U233+AV233</f>
        <v>136089.68421052632</v>
      </c>
      <c r="AZ233" s="490">
        <f>IF(H233&gt;0,U233/(1+SicherheitAngebot)*(1+Sicherheit),0)</f>
        <v>136089.68421052632</v>
      </c>
      <c r="BB233" s="490">
        <f>IF(H233&gt;0,AV233/(1+SicherheitAngebot)*(1+Sicherheit),0)</f>
        <v>0</v>
      </c>
      <c r="BD233" s="490">
        <f>AZ233+BB233</f>
        <v>136089.68421052632</v>
      </c>
      <c r="BE233" s="105"/>
      <c r="BF233" s="105"/>
      <c r="BG233" s="105"/>
      <c r="BH233" s="105"/>
      <c r="BI233" s="105"/>
      <c r="BJ233" s="105"/>
    </row>
    <row r="234" spans="2:62" ht="20.100000000000001" customHeight="1" outlineLevel="1">
      <c r="B234" s="99"/>
      <c r="C234" s="889" t="s">
        <v>258</v>
      </c>
      <c r="D234" s="890"/>
      <c r="E234" s="890"/>
      <c r="F234" s="891"/>
      <c r="G234" s="892" t="s">
        <v>350</v>
      </c>
      <c r="H234" s="893"/>
      <c r="I234" s="152"/>
      <c r="J234" s="751">
        <v>60</v>
      </c>
      <c r="K234" s="751">
        <v>15</v>
      </c>
      <c r="L234" s="751">
        <v>50</v>
      </c>
      <c r="M234" s="751">
        <v>50</v>
      </c>
      <c r="N234" s="751">
        <v>15</v>
      </c>
      <c r="O234" s="751">
        <v>35</v>
      </c>
      <c r="P234" s="752">
        <v>2500</v>
      </c>
      <c r="Q234" s="752">
        <f>1500+22000</f>
        <v>23500</v>
      </c>
      <c r="R234" s="156">
        <f t="shared" si="187"/>
        <v>2894.7368421052629</v>
      </c>
      <c r="S234" s="156">
        <f t="shared" si="188"/>
        <v>29931.578947368427</v>
      </c>
      <c r="U234" s="157">
        <f>I234*$I$7+J234*$J$7+K234*$K$7+L234*$L$7+M234*$M$7+N234*$N$7+O234*$O$7+R234+S234</f>
        <v>58276.842105263167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7"/>
        <v>0</v>
      </c>
      <c r="AU234" s="259"/>
      <c r="AV234" s="265">
        <f t="shared" ref="AV234:AV248" si="191">AK234*$AK$7+AL234*$AL$7+AM234*$AM$7+SUM(AN234:AR234)*(1+Gewinn)*(1+SicherheitAngebot)+AT234/Zuschläge_IBN+AT234</f>
        <v>0</v>
      </c>
      <c r="AX234" s="265">
        <f>U234+AV234</f>
        <v>58276.842105263167</v>
      </c>
      <c r="AZ234" s="492">
        <f t="shared" ref="AZ234:AZ248" si="192">U234/(1+SicherheitAngebot)*(1+Sicherheit)</f>
        <v>58276.842105263167</v>
      </c>
      <c r="BB234" s="492">
        <f t="shared" ref="BB234:BB248" si="193">AV234/(1+SicherheitAngebot)*(1+Sicherheit)</f>
        <v>0</v>
      </c>
      <c r="BD234" s="265">
        <f>AZ234+BB234</f>
        <v>58276.842105263167</v>
      </c>
      <c r="BE234" s="105"/>
      <c r="BF234" s="105"/>
      <c r="BG234" s="105"/>
      <c r="BH234" s="105"/>
      <c r="BI234" s="105"/>
      <c r="BJ234" s="105"/>
    </row>
    <row r="235" spans="2:62" ht="20.100000000000001" customHeight="1" outlineLevel="1">
      <c r="B235" s="100"/>
      <c r="C235" s="889" t="s">
        <v>400</v>
      </c>
      <c r="D235" s="890"/>
      <c r="E235" s="890"/>
      <c r="F235" s="891"/>
      <c r="G235" s="892"/>
      <c r="H235" s="893"/>
      <c r="I235" s="152"/>
      <c r="J235" s="751">
        <v>80</v>
      </c>
      <c r="K235" s="751">
        <v>20</v>
      </c>
      <c r="L235" s="751">
        <v>30</v>
      </c>
      <c r="M235" s="751">
        <v>30</v>
      </c>
      <c r="N235" s="751">
        <v>20</v>
      </c>
      <c r="O235" s="751">
        <v>50</v>
      </c>
      <c r="P235" s="752">
        <v>2000</v>
      </c>
      <c r="Q235" s="752">
        <v>6000</v>
      </c>
      <c r="R235" s="156">
        <f t="shared" si="187"/>
        <v>2315.7894736842104</v>
      </c>
      <c r="S235" s="156">
        <f t="shared" si="188"/>
        <v>7642.1052631578959</v>
      </c>
      <c r="U235" s="157">
        <f t="shared" ref="U235:U248" si="194">I235*$I$7+J235*$J$7+K235*$K$7+L235*$L$7+M235*$M$7+N235*$N$7+O235*$O$7+R235+S235</f>
        <v>35292.631578947374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7"/>
        <v>0</v>
      </c>
      <c r="AU235" s="259"/>
      <c r="AV235" s="265">
        <f t="shared" si="191"/>
        <v>0</v>
      </c>
      <c r="AX235" s="265">
        <f t="shared" ref="AX235:AX248" si="195">U235+AV235</f>
        <v>35292.631578947374</v>
      </c>
      <c r="AZ235" s="492">
        <f t="shared" si="192"/>
        <v>35292.631578947374</v>
      </c>
      <c r="BB235" s="492">
        <f t="shared" si="193"/>
        <v>0</v>
      </c>
      <c r="BD235" s="265">
        <f t="shared" ref="BD235:BD248" si="196">AZ235+BB235</f>
        <v>35292.631578947374</v>
      </c>
      <c r="BE235" s="105"/>
      <c r="BF235" s="105"/>
      <c r="BG235" s="105"/>
      <c r="BH235" s="105"/>
      <c r="BI235" s="105"/>
      <c r="BJ235" s="105"/>
    </row>
    <row r="236" spans="2:62" ht="20.100000000000001" customHeight="1" outlineLevel="1">
      <c r="B236" s="100"/>
      <c r="C236" s="889" t="s">
        <v>401</v>
      </c>
      <c r="D236" s="890"/>
      <c r="E236" s="890"/>
      <c r="F236" s="891"/>
      <c r="G236" s="892"/>
      <c r="H236" s="893"/>
      <c r="I236" s="152"/>
      <c r="J236" s="751">
        <v>40</v>
      </c>
      <c r="K236" s="751">
        <v>15</v>
      </c>
      <c r="L236" s="751">
        <v>20</v>
      </c>
      <c r="M236" s="751">
        <v>30</v>
      </c>
      <c r="N236" s="751">
        <v>20</v>
      </c>
      <c r="O236" s="751">
        <v>40</v>
      </c>
      <c r="P236" s="752">
        <v>1500</v>
      </c>
      <c r="Q236" s="752">
        <v>4500</v>
      </c>
      <c r="R236" s="156">
        <f t="shared" si="187"/>
        <v>1736.8421052631581</v>
      </c>
      <c r="S236" s="156">
        <f t="shared" si="188"/>
        <v>5731.5789473684208</v>
      </c>
      <c r="U236" s="157">
        <f t="shared" si="194"/>
        <v>25473.684210526317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7"/>
        <v>0</v>
      </c>
      <c r="AU236" s="259"/>
      <c r="AV236" s="265">
        <f t="shared" si="191"/>
        <v>0</v>
      </c>
      <c r="AX236" s="265">
        <f t="shared" si="195"/>
        <v>25473.684210526317</v>
      </c>
      <c r="AZ236" s="492">
        <f t="shared" si="192"/>
        <v>25473.684210526317</v>
      </c>
      <c r="BB236" s="492">
        <f t="shared" si="193"/>
        <v>0</v>
      </c>
      <c r="BD236" s="265">
        <f t="shared" si="196"/>
        <v>25473.684210526317</v>
      </c>
      <c r="BE236" s="105"/>
      <c r="BF236" s="105"/>
      <c r="BG236" s="105"/>
      <c r="BH236" s="105"/>
      <c r="BI236" s="105"/>
      <c r="BJ236" s="105"/>
    </row>
    <row r="237" spans="2:62" ht="20.100000000000001" customHeight="1" outlineLevel="1">
      <c r="B237" s="100"/>
      <c r="C237" s="889" t="s">
        <v>349</v>
      </c>
      <c r="D237" s="890"/>
      <c r="E237" s="890"/>
      <c r="F237" s="891"/>
      <c r="G237" s="892" t="s">
        <v>351</v>
      </c>
      <c r="H237" s="893"/>
      <c r="I237" s="152"/>
      <c r="J237" s="751">
        <v>10</v>
      </c>
      <c r="K237" s="751">
        <v>5</v>
      </c>
      <c r="L237" s="751">
        <v>10</v>
      </c>
      <c r="M237" s="751">
        <v>5</v>
      </c>
      <c r="N237" s="751">
        <v>10</v>
      </c>
      <c r="O237" s="751">
        <v>15</v>
      </c>
      <c r="P237" s="752">
        <v>500</v>
      </c>
      <c r="Q237" s="752">
        <v>1000</v>
      </c>
      <c r="R237" s="156">
        <f t="shared" si="187"/>
        <v>578.9473684210526</v>
      </c>
      <c r="S237" s="156">
        <f t="shared" si="188"/>
        <v>1273.6842105263156</v>
      </c>
      <c r="U237" s="157">
        <f t="shared" si="194"/>
        <v>7740.5263157894733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7"/>
        <v>0</v>
      </c>
      <c r="AU237" s="259"/>
      <c r="AV237" s="265">
        <f t="shared" si="191"/>
        <v>0</v>
      </c>
      <c r="AX237" s="265">
        <f t="shared" si="195"/>
        <v>7740.5263157894733</v>
      </c>
      <c r="AZ237" s="492">
        <f t="shared" si="192"/>
        <v>7740.5263157894733</v>
      </c>
      <c r="BB237" s="492">
        <f t="shared" si="193"/>
        <v>0</v>
      </c>
      <c r="BD237" s="265">
        <f t="shared" si="196"/>
        <v>7740.5263157894733</v>
      </c>
      <c r="BE237" s="105"/>
      <c r="BF237" s="105"/>
      <c r="BG237" s="105"/>
      <c r="BH237" s="105"/>
      <c r="BI237" s="105"/>
      <c r="BJ237" s="105"/>
    </row>
    <row r="238" spans="2:62" ht="20.100000000000001" customHeight="1" outlineLevel="1">
      <c r="B238" s="100"/>
      <c r="C238" s="727" t="s">
        <v>278</v>
      </c>
      <c r="D238" s="728"/>
      <c r="E238" s="728"/>
      <c r="F238" s="729"/>
      <c r="G238" s="730" t="s">
        <v>352</v>
      </c>
      <c r="H238" s="731"/>
      <c r="I238" s="152"/>
      <c r="J238" s="751">
        <v>10</v>
      </c>
      <c r="K238" s="751">
        <v>3</v>
      </c>
      <c r="L238" s="751">
        <v>10</v>
      </c>
      <c r="M238" s="751">
        <v>5</v>
      </c>
      <c r="N238" s="751">
        <v>10</v>
      </c>
      <c r="O238" s="751">
        <v>10</v>
      </c>
      <c r="P238" s="752">
        <v>300</v>
      </c>
      <c r="Q238" s="752">
        <v>1000</v>
      </c>
      <c r="R238" s="156">
        <f t="shared" si="187"/>
        <v>347.36842105263156</v>
      </c>
      <c r="S238" s="156">
        <f t="shared" si="188"/>
        <v>1273.6842105263156</v>
      </c>
      <c r="U238" s="157">
        <f t="shared" si="194"/>
        <v>6821.1578947368425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7"/>
        <v>0</v>
      </c>
      <c r="AU238" s="259"/>
      <c r="AV238" s="265">
        <f t="shared" si="191"/>
        <v>0</v>
      </c>
      <c r="AX238" s="265">
        <f t="shared" si="195"/>
        <v>6821.1578947368425</v>
      </c>
      <c r="AZ238" s="492">
        <f t="shared" si="192"/>
        <v>6821.1578947368425</v>
      </c>
      <c r="BB238" s="492">
        <f t="shared" si="193"/>
        <v>0</v>
      </c>
      <c r="BD238" s="265">
        <f t="shared" si="196"/>
        <v>6821.1578947368425</v>
      </c>
      <c r="BE238" s="105"/>
      <c r="BF238" s="105"/>
      <c r="BG238" s="105"/>
      <c r="BH238" s="105"/>
      <c r="BI238" s="105"/>
      <c r="BJ238" s="105"/>
    </row>
    <row r="239" spans="2:62" ht="20.10000000000000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7"/>
        <v>0</v>
      </c>
      <c r="S239" s="156">
        <f t="shared" si="188"/>
        <v>0</v>
      </c>
      <c r="U239" s="157">
        <f t="shared" si="194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7"/>
        <v>0</v>
      </c>
      <c r="AU239" s="259"/>
      <c r="AV239" s="265">
        <f t="shared" si="191"/>
        <v>0</v>
      </c>
      <c r="AX239" s="265">
        <f t="shared" si="195"/>
        <v>0</v>
      </c>
      <c r="AZ239" s="492">
        <f t="shared" si="192"/>
        <v>0</v>
      </c>
      <c r="BB239" s="492">
        <f t="shared" si="193"/>
        <v>0</v>
      </c>
      <c r="BD239" s="265">
        <f t="shared" si="196"/>
        <v>0</v>
      </c>
      <c r="BE239" s="105"/>
      <c r="BF239" s="105"/>
      <c r="BG239" s="105"/>
      <c r="BH239" s="105"/>
      <c r="BI239" s="105"/>
      <c r="BJ239" s="105"/>
    </row>
    <row r="240" spans="2:62" ht="20.10000000000000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7"/>
        <v>0</v>
      </c>
      <c r="S240" s="156">
        <f t="shared" si="188"/>
        <v>0</v>
      </c>
      <c r="U240" s="157">
        <f t="shared" si="194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7"/>
        <v>0</v>
      </c>
      <c r="AU240" s="259"/>
      <c r="AV240" s="265">
        <f t="shared" si="191"/>
        <v>0</v>
      </c>
      <c r="AX240" s="265">
        <f t="shared" si="195"/>
        <v>0</v>
      </c>
      <c r="AZ240" s="492">
        <f t="shared" si="192"/>
        <v>0</v>
      </c>
      <c r="BB240" s="492">
        <f t="shared" si="193"/>
        <v>0</v>
      </c>
      <c r="BD240" s="265">
        <f t="shared" si="196"/>
        <v>0</v>
      </c>
      <c r="BE240" s="105"/>
      <c r="BF240" s="105"/>
      <c r="BG240" s="105"/>
      <c r="BH240" s="105"/>
      <c r="BI240" s="105"/>
      <c r="BJ240" s="105"/>
    </row>
    <row r="241" spans="2:62" ht="20.10000000000000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7"/>
        <v>0</v>
      </c>
      <c r="S241" s="156">
        <f t="shared" si="188"/>
        <v>0</v>
      </c>
      <c r="U241" s="157">
        <f t="shared" si="194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7"/>
        <v>0</v>
      </c>
      <c r="AU241" s="259"/>
      <c r="AV241" s="265">
        <f t="shared" si="191"/>
        <v>0</v>
      </c>
      <c r="AX241" s="265">
        <f t="shared" si="195"/>
        <v>0</v>
      </c>
      <c r="AZ241" s="492">
        <f t="shared" si="192"/>
        <v>0</v>
      </c>
      <c r="BB241" s="492">
        <f t="shared" si="193"/>
        <v>0</v>
      </c>
      <c r="BD241" s="265">
        <f t="shared" si="196"/>
        <v>0</v>
      </c>
      <c r="BE241" s="105"/>
      <c r="BF241" s="105"/>
      <c r="BG241" s="105"/>
      <c r="BH241" s="105"/>
      <c r="BI241" s="105"/>
      <c r="BJ241" s="105"/>
    </row>
    <row r="242" spans="2:62" ht="20.10000000000000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7"/>
        <v>0</v>
      </c>
      <c r="S242" s="156">
        <f t="shared" si="188"/>
        <v>0</v>
      </c>
      <c r="U242" s="157">
        <f t="shared" si="194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7"/>
        <v>0</v>
      </c>
      <c r="AU242" s="259"/>
      <c r="AV242" s="265">
        <f t="shared" si="191"/>
        <v>0</v>
      </c>
      <c r="AX242" s="265">
        <f t="shared" si="195"/>
        <v>0</v>
      </c>
      <c r="AZ242" s="492">
        <f t="shared" si="192"/>
        <v>0</v>
      </c>
      <c r="BB242" s="492">
        <f t="shared" si="193"/>
        <v>0</v>
      </c>
      <c r="BD242" s="265">
        <f t="shared" si="196"/>
        <v>0</v>
      </c>
      <c r="BE242" s="105"/>
      <c r="BF242" s="105"/>
      <c r="BG242" s="105"/>
      <c r="BH242" s="105"/>
      <c r="BI242" s="105"/>
      <c r="BJ242" s="105"/>
    </row>
    <row r="243" spans="2:62" ht="20.10000000000000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7"/>
        <v>0</v>
      </c>
      <c r="S243" s="156">
        <f t="shared" si="188"/>
        <v>0</v>
      </c>
      <c r="U243" s="157">
        <f t="shared" si="194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7"/>
        <v>0</v>
      </c>
      <c r="AU243" s="259"/>
      <c r="AV243" s="265">
        <f t="shared" si="191"/>
        <v>0</v>
      </c>
      <c r="AX243" s="265">
        <f t="shared" si="195"/>
        <v>0</v>
      </c>
      <c r="AZ243" s="492">
        <f t="shared" si="192"/>
        <v>0</v>
      </c>
      <c r="BB243" s="492">
        <f t="shared" si="193"/>
        <v>0</v>
      </c>
      <c r="BD243" s="265">
        <f t="shared" si="196"/>
        <v>0</v>
      </c>
      <c r="BE243" s="105"/>
      <c r="BF243" s="105"/>
      <c r="BG243" s="105"/>
      <c r="BH243" s="105"/>
      <c r="BI243" s="105"/>
      <c r="BJ243" s="105"/>
    </row>
    <row r="244" spans="2:62" ht="20.10000000000000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7"/>
        <v>0</v>
      </c>
      <c r="S244" s="156">
        <f t="shared" si="188"/>
        <v>0</v>
      </c>
      <c r="U244" s="157">
        <f t="shared" si="194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7"/>
        <v>0</v>
      </c>
      <c r="AU244" s="259"/>
      <c r="AV244" s="265">
        <f t="shared" si="191"/>
        <v>0</v>
      </c>
      <c r="AX244" s="265">
        <f t="shared" si="195"/>
        <v>0</v>
      </c>
      <c r="AZ244" s="492">
        <f t="shared" si="192"/>
        <v>0</v>
      </c>
      <c r="BB244" s="492">
        <f t="shared" si="193"/>
        <v>0</v>
      </c>
      <c r="BD244" s="265">
        <f t="shared" si="196"/>
        <v>0</v>
      </c>
      <c r="BE244" s="105"/>
      <c r="BF244" s="105"/>
      <c r="BG244" s="105"/>
      <c r="BH244" s="105"/>
      <c r="BI244" s="105"/>
      <c r="BJ244" s="105"/>
    </row>
    <row r="245" spans="2:62" ht="20.10000000000000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7"/>
        <v>0</v>
      </c>
      <c r="S245" s="156">
        <f t="shared" si="188"/>
        <v>0</v>
      </c>
      <c r="U245" s="157">
        <f t="shared" si="194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7"/>
        <v>0</v>
      </c>
      <c r="AU245" s="259"/>
      <c r="AV245" s="265">
        <f t="shared" si="191"/>
        <v>0</v>
      </c>
      <c r="AX245" s="265">
        <f t="shared" si="195"/>
        <v>0</v>
      </c>
      <c r="AZ245" s="492">
        <f t="shared" si="192"/>
        <v>0</v>
      </c>
      <c r="BB245" s="492">
        <f t="shared" si="193"/>
        <v>0</v>
      </c>
      <c r="BD245" s="265">
        <f t="shared" si="196"/>
        <v>0</v>
      </c>
      <c r="BE245" s="105"/>
      <c r="BF245" s="105"/>
      <c r="BG245" s="105"/>
      <c r="BH245" s="105"/>
      <c r="BI245" s="105"/>
      <c r="BJ245" s="105"/>
    </row>
    <row r="246" spans="2:62" ht="20.10000000000000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7"/>
        <v>0</v>
      </c>
      <c r="S246" s="156">
        <f t="shared" si="188"/>
        <v>0</v>
      </c>
      <c r="U246" s="157">
        <f t="shared" si="194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7"/>
        <v>0</v>
      </c>
      <c r="AU246" s="259"/>
      <c r="AV246" s="265">
        <f t="shared" si="191"/>
        <v>0</v>
      </c>
      <c r="AX246" s="265">
        <f t="shared" si="195"/>
        <v>0</v>
      </c>
      <c r="AZ246" s="492">
        <f t="shared" si="192"/>
        <v>0</v>
      </c>
      <c r="BB246" s="492">
        <f t="shared" si="193"/>
        <v>0</v>
      </c>
      <c r="BD246" s="265">
        <f t="shared" si="196"/>
        <v>0</v>
      </c>
      <c r="BE246" s="105"/>
      <c r="BF246" s="105"/>
      <c r="BG246" s="105"/>
      <c r="BH246" s="105"/>
      <c r="BI246" s="105"/>
      <c r="BJ246" s="105"/>
    </row>
    <row r="247" spans="2:62" ht="20.10000000000000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7"/>
        <v>0</v>
      </c>
      <c r="S247" s="156">
        <f t="shared" si="188"/>
        <v>0</v>
      </c>
      <c r="U247" s="157">
        <f t="shared" si="194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7"/>
        <v>0</v>
      </c>
      <c r="AU247" s="259"/>
      <c r="AV247" s="265">
        <f t="shared" si="191"/>
        <v>0</v>
      </c>
      <c r="AX247" s="265">
        <f t="shared" si="195"/>
        <v>0</v>
      </c>
      <c r="AZ247" s="492">
        <f t="shared" si="192"/>
        <v>0</v>
      </c>
      <c r="BB247" s="492">
        <f t="shared" si="193"/>
        <v>0</v>
      </c>
      <c r="BD247" s="265">
        <f t="shared" si="196"/>
        <v>0</v>
      </c>
      <c r="BE247" s="105"/>
      <c r="BF247" s="105"/>
      <c r="BG247" s="105"/>
      <c r="BH247" s="105"/>
      <c r="BI247" s="105"/>
      <c r="BJ247" s="105"/>
    </row>
    <row r="248" spans="2:62" ht="20.100000000000001" customHeight="1" outlineLevel="1">
      <c r="B248" s="100"/>
      <c r="C248" s="929" t="s">
        <v>310</v>
      </c>
      <c r="D248" s="930"/>
      <c r="E248" s="930"/>
      <c r="F248" s="906"/>
      <c r="G248" s="905" t="s">
        <v>386</v>
      </c>
      <c r="H248" s="906"/>
      <c r="I248" s="751"/>
      <c r="J248" s="751">
        <v>1</v>
      </c>
      <c r="K248" s="751">
        <v>1</v>
      </c>
      <c r="L248" s="751">
        <v>1</v>
      </c>
      <c r="M248" s="751">
        <v>5</v>
      </c>
      <c r="N248" s="751">
        <v>2</v>
      </c>
      <c r="O248" s="751">
        <v>5</v>
      </c>
      <c r="P248" s="752">
        <v>200</v>
      </c>
      <c r="Q248" s="752">
        <v>500</v>
      </c>
      <c r="R248" s="156">
        <f t="shared" si="187"/>
        <v>231.57894736842107</v>
      </c>
      <c r="S248" s="156">
        <f t="shared" si="188"/>
        <v>636.8421052631578</v>
      </c>
      <c r="U248" s="157">
        <f t="shared" si="194"/>
        <v>2484.8421052631579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7"/>
        <v>0</v>
      </c>
      <c r="AU248" s="259"/>
      <c r="AV248" s="265">
        <f t="shared" si="191"/>
        <v>0</v>
      </c>
      <c r="AX248" s="265">
        <f t="shared" si="195"/>
        <v>2484.8421052631579</v>
      </c>
      <c r="AZ248" s="492">
        <f t="shared" si="192"/>
        <v>2484.8421052631579</v>
      </c>
      <c r="BB248" s="492">
        <f t="shared" si="193"/>
        <v>0</v>
      </c>
      <c r="BD248" s="265">
        <f t="shared" si="196"/>
        <v>2484.8421052631579</v>
      </c>
      <c r="BE248" s="105"/>
      <c r="BF248" s="105"/>
      <c r="BG248" s="105"/>
      <c r="BH248" s="105"/>
      <c r="BI248" s="105"/>
      <c r="BJ248" s="105"/>
    </row>
    <row r="249" spans="2:62" ht="9.9499999999999993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7">$H250*SUM(I251:I265)</f>
        <v>0</v>
      </c>
      <c r="J250" s="643">
        <f t="shared" ref="J250:O250" si="198">$H250*SUM(J251:J265)</f>
        <v>0</v>
      </c>
      <c r="K250" s="644">
        <f t="shared" si="198"/>
        <v>0</v>
      </c>
      <c r="L250" s="645">
        <f t="shared" si="198"/>
        <v>0</v>
      </c>
      <c r="M250" s="645">
        <f t="shared" si="198"/>
        <v>0</v>
      </c>
      <c r="N250" s="644">
        <f t="shared" si="198"/>
        <v>0</v>
      </c>
      <c r="O250" s="642">
        <f t="shared" si="198"/>
        <v>0</v>
      </c>
      <c r="P250" s="209">
        <f t="shared" ref="P250:Q250" si="199">$H250*SUM(P251:P265)</f>
        <v>0</v>
      </c>
      <c r="Q250" s="210">
        <f t="shared" si="199"/>
        <v>0</v>
      </c>
      <c r="R250" s="136">
        <f t="shared" ref="R250:R265" si="200">P250*(1+Gewinn)*(1+SicherheitAngebot)</f>
        <v>0</v>
      </c>
      <c r="S250" s="137">
        <f t="shared" ref="S250:S265" si="201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202">$H250*SUM(W251:W265)</f>
        <v>0</v>
      </c>
      <c r="X250" s="647">
        <f t="shared" si="202"/>
        <v>0</v>
      </c>
      <c r="Y250" s="648">
        <f t="shared" si="202"/>
        <v>0</v>
      </c>
      <c r="Z250" s="649">
        <f t="shared" si="202"/>
        <v>0</v>
      </c>
      <c r="AA250" s="648">
        <f t="shared" si="202"/>
        <v>0</v>
      </c>
      <c r="AB250" s="646">
        <f t="shared" si="202"/>
        <v>0</v>
      </c>
      <c r="AC250" s="258"/>
      <c r="AD250" s="646">
        <f t="shared" ref="AD250:AM250" si="203">$H250*SUM(AD251:AD265)</f>
        <v>0</v>
      </c>
      <c r="AE250" s="647">
        <f t="shared" si="203"/>
        <v>0</v>
      </c>
      <c r="AF250" s="648">
        <f t="shared" si="203"/>
        <v>0</v>
      </c>
      <c r="AG250" s="649">
        <f t="shared" si="203"/>
        <v>0</v>
      </c>
      <c r="AH250" s="648">
        <f t="shared" si="203"/>
        <v>0</v>
      </c>
      <c r="AI250" s="646">
        <f t="shared" si="203"/>
        <v>0</v>
      </c>
      <c r="AJ250" s="258"/>
      <c r="AK250" s="653">
        <f t="shared" si="203"/>
        <v>0</v>
      </c>
      <c r="AL250" s="653">
        <f t="shared" si="203"/>
        <v>0</v>
      </c>
      <c r="AM250" s="653">
        <f t="shared" si="203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7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200"/>
        <v>0</v>
      </c>
      <c r="S251" s="156">
        <f t="shared" si="201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7"/>
        <v>0</v>
      </c>
      <c r="AU251" s="259"/>
      <c r="AV251" s="265">
        <f t="shared" ref="AV251:AV265" si="204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5">U251/(1+SicherheitAngebot)*(1+Sicherheit)</f>
        <v>0</v>
      </c>
      <c r="BB251" s="492">
        <f t="shared" ref="BB251:BB265" si="206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200"/>
        <v>0</v>
      </c>
      <c r="S252" s="156">
        <f t="shared" si="201"/>
        <v>0</v>
      </c>
      <c r="U252" s="157">
        <f t="shared" ref="U252:U265" si="207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7"/>
        <v>0</v>
      </c>
      <c r="AU252" s="259"/>
      <c r="AV252" s="265">
        <f t="shared" si="204"/>
        <v>0</v>
      </c>
      <c r="AX252" s="265">
        <f t="shared" ref="AX252:AX265" si="208">U252+AV252</f>
        <v>0</v>
      </c>
      <c r="AZ252" s="492">
        <f t="shared" si="205"/>
        <v>0</v>
      </c>
      <c r="BB252" s="492">
        <f t="shared" si="206"/>
        <v>0</v>
      </c>
      <c r="BD252" s="265">
        <f t="shared" ref="BD252:BD265" si="209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200"/>
        <v>0</v>
      </c>
      <c r="S253" s="156">
        <f t="shared" si="201"/>
        <v>0</v>
      </c>
      <c r="U253" s="157">
        <f t="shared" si="207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7"/>
        <v>0</v>
      </c>
      <c r="AU253" s="259"/>
      <c r="AV253" s="265">
        <f t="shared" si="204"/>
        <v>0</v>
      </c>
      <c r="AX253" s="265">
        <f t="shared" si="208"/>
        <v>0</v>
      </c>
      <c r="AZ253" s="492">
        <f t="shared" si="205"/>
        <v>0</v>
      </c>
      <c r="BB253" s="492">
        <f t="shared" si="206"/>
        <v>0</v>
      </c>
      <c r="BD253" s="265">
        <f t="shared" si="209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200"/>
        <v>0</v>
      </c>
      <c r="S254" s="156">
        <f t="shared" si="201"/>
        <v>0</v>
      </c>
      <c r="U254" s="157">
        <f t="shared" si="207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7"/>
        <v>0</v>
      </c>
      <c r="AU254" s="259"/>
      <c r="AV254" s="265">
        <f t="shared" si="204"/>
        <v>0</v>
      </c>
      <c r="AX254" s="265">
        <f t="shared" si="208"/>
        <v>0</v>
      </c>
      <c r="AZ254" s="492">
        <f t="shared" si="205"/>
        <v>0</v>
      </c>
      <c r="BB254" s="492">
        <f t="shared" si="206"/>
        <v>0</v>
      </c>
      <c r="BD254" s="265">
        <f t="shared" si="209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200"/>
        <v>0</v>
      </c>
      <c r="S255" s="156">
        <f t="shared" si="201"/>
        <v>0</v>
      </c>
      <c r="U255" s="157">
        <f t="shared" si="207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7"/>
        <v>0</v>
      </c>
      <c r="AU255" s="259"/>
      <c r="AV255" s="265">
        <f t="shared" si="204"/>
        <v>0</v>
      </c>
      <c r="AX255" s="265">
        <f t="shared" si="208"/>
        <v>0</v>
      </c>
      <c r="AZ255" s="492">
        <f t="shared" si="205"/>
        <v>0</v>
      </c>
      <c r="BB255" s="492">
        <f t="shared" si="206"/>
        <v>0</v>
      </c>
      <c r="BD255" s="265">
        <f t="shared" si="209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200"/>
        <v>0</v>
      </c>
      <c r="S256" s="156">
        <f t="shared" si="201"/>
        <v>0</v>
      </c>
      <c r="U256" s="157">
        <f t="shared" si="207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7"/>
        <v>0</v>
      </c>
      <c r="AU256" s="259"/>
      <c r="AV256" s="265">
        <f t="shared" si="204"/>
        <v>0</v>
      </c>
      <c r="AX256" s="265">
        <f t="shared" si="208"/>
        <v>0</v>
      </c>
      <c r="AZ256" s="492">
        <f t="shared" si="205"/>
        <v>0</v>
      </c>
      <c r="BB256" s="492">
        <f t="shared" si="206"/>
        <v>0</v>
      </c>
      <c r="BD256" s="265">
        <f t="shared" si="209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200"/>
        <v>0</v>
      </c>
      <c r="S257" s="156">
        <f t="shared" si="201"/>
        <v>0</v>
      </c>
      <c r="U257" s="157">
        <f t="shared" si="207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7"/>
        <v>0</v>
      </c>
      <c r="AU257" s="259"/>
      <c r="AV257" s="265">
        <f t="shared" si="204"/>
        <v>0</v>
      </c>
      <c r="AX257" s="265">
        <f t="shared" si="208"/>
        <v>0</v>
      </c>
      <c r="AZ257" s="492">
        <f t="shared" si="205"/>
        <v>0</v>
      </c>
      <c r="BB257" s="492">
        <f t="shared" si="206"/>
        <v>0</v>
      </c>
      <c r="BD257" s="265">
        <f t="shared" si="209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200"/>
        <v>0</v>
      </c>
      <c r="S258" s="156">
        <f t="shared" si="201"/>
        <v>0</v>
      </c>
      <c r="U258" s="157">
        <f t="shared" si="207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7"/>
        <v>0</v>
      </c>
      <c r="AU258" s="259"/>
      <c r="AV258" s="265">
        <f t="shared" si="204"/>
        <v>0</v>
      </c>
      <c r="AX258" s="265">
        <f t="shared" si="208"/>
        <v>0</v>
      </c>
      <c r="AZ258" s="492">
        <f t="shared" si="205"/>
        <v>0</v>
      </c>
      <c r="BB258" s="492">
        <f t="shared" si="206"/>
        <v>0</v>
      </c>
      <c r="BD258" s="265">
        <f t="shared" si="209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200"/>
        <v>0</v>
      </c>
      <c r="S259" s="156">
        <f t="shared" si="201"/>
        <v>0</v>
      </c>
      <c r="U259" s="157">
        <f t="shared" si="207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7"/>
        <v>0</v>
      </c>
      <c r="AU259" s="259"/>
      <c r="AV259" s="265">
        <f t="shared" si="204"/>
        <v>0</v>
      </c>
      <c r="AX259" s="265">
        <f t="shared" si="208"/>
        <v>0</v>
      </c>
      <c r="AZ259" s="492">
        <f t="shared" si="205"/>
        <v>0</v>
      </c>
      <c r="BB259" s="492">
        <f t="shared" si="206"/>
        <v>0</v>
      </c>
      <c r="BD259" s="265">
        <f t="shared" si="209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200"/>
        <v>0</v>
      </c>
      <c r="S260" s="156">
        <f t="shared" si="201"/>
        <v>0</v>
      </c>
      <c r="U260" s="157">
        <f t="shared" si="207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7"/>
        <v>0</v>
      </c>
      <c r="AU260" s="259"/>
      <c r="AV260" s="265">
        <f t="shared" si="204"/>
        <v>0</v>
      </c>
      <c r="AX260" s="265">
        <f t="shared" si="208"/>
        <v>0</v>
      </c>
      <c r="AZ260" s="492">
        <f t="shared" si="205"/>
        <v>0</v>
      </c>
      <c r="BB260" s="492">
        <f t="shared" si="206"/>
        <v>0</v>
      </c>
      <c r="BD260" s="265">
        <f t="shared" si="209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200"/>
        <v>0</v>
      </c>
      <c r="S261" s="156">
        <f t="shared" si="201"/>
        <v>0</v>
      </c>
      <c r="U261" s="157">
        <f t="shared" si="207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7"/>
        <v>0</v>
      </c>
      <c r="AU261" s="259"/>
      <c r="AV261" s="265">
        <f t="shared" si="204"/>
        <v>0</v>
      </c>
      <c r="AX261" s="265">
        <f t="shared" si="208"/>
        <v>0</v>
      </c>
      <c r="AZ261" s="492">
        <f t="shared" si="205"/>
        <v>0</v>
      </c>
      <c r="BB261" s="492">
        <f t="shared" si="206"/>
        <v>0</v>
      </c>
      <c r="BD261" s="265">
        <f t="shared" si="209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200"/>
        <v>0</v>
      </c>
      <c r="S262" s="156">
        <f t="shared" si="201"/>
        <v>0</v>
      </c>
      <c r="U262" s="157">
        <f t="shared" si="207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7"/>
        <v>0</v>
      </c>
      <c r="AU262" s="259"/>
      <c r="AV262" s="265">
        <f t="shared" si="204"/>
        <v>0</v>
      </c>
      <c r="AX262" s="265">
        <f t="shared" si="208"/>
        <v>0</v>
      </c>
      <c r="AZ262" s="492">
        <f t="shared" si="205"/>
        <v>0</v>
      </c>
      <c r="BB262" s="492">
        <f t="shared" si="206"/>
        <v>0</v>
      </c>
      <c r="BD262" s="265">
        <f t="shared" si="209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200"/>
        <v>0</v>
      </c>
      <c r="S263" s="156">
        <f t="shared" si="201"/>
        <v>0</v>
      </c>
      <c r="U263" s="157">
        <f t="shared" si="207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7"/>
        <v>0</v>
      </c>
      <c r="AU263" s="259"/>
      <c r="AV263" s="265">
        <f t="shared" si="204"/>
        <v>0</v>
      </c>
      <c r="AX263" s="265">
        <f t="shared" si="208"/>
        <v>0</v>
      </c>
      <c r="AZ263" s="492">
        <f t="shared" si="205"/>
        <v>0</v>
      </c>
      <c r="BB263" s="492">
        <f t="shared" si="206"/>
        <v>0</v>
      </c>
      <c r="BD263" s="265">
        <f t="shared" si="209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200"/>
        <v>0</v>
      </c>
      <c r="S264" s="156">
        <f t="shared" si="201"/>
        <v>0</v>
      </c>
      <c r="U264" s="157">
        <f t="shared" si="207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7"/>
        <v>0</v>
      </c>
      <c r="AU264" s="259"/>
      <c r="AV264" s="265">
        <f t="shared" si="204"/>
        <v>0</v>
      </c>
      <c r="AX264" s="265">
        <f t="shared" si="208"/>
        <v>0</v>
      </c>
      <c r="AZ264" s="492">
        <f t="shared" si="205"/>
        <v>0</v>
      </c>
      <c r="BB264" s="492">
        <f t="shared" si="206"/>
        <v>0</v>
      </c>
      <c r="BD264" s="265">
        <f t="shared" si="209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200"/>
        <v>0</v>
      </c>
      <c r="S265" s="156">
        <f t="shared" si="201"/>
        <v>0</v>
      </c>
      <c r="U265" s="157">
        <f t="shared" si="207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7"/>
        <v>0</v>
      </c>
      <c r="AU265" s="259"/>
      <c r="AV265" s="265">
        <f t="shared" si="204"/>
        <v>0</v>
      </c>
      <c r="AX265" s="265">
        <f t="shared" si="208"/>
        <v>0</v>
      </c>
      <c r="AZ265" s="492">
        <f t="shared" si="205"/>
        <v>0</v>
      </c>
      <c r="BB265" s="492">
        <f t="shared" si="206"/>
        <v>0</v>
      </c>
      <c r="BD265" s="265">
        <f t="shared" si="209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10">$H267*SUM(I268:I282)</f>
        <v>0</v>
      </c>
      <c r="J267" s="643">
        <f t="shared" ref="J267:O267" si="211">$H267*SUM(J268:J282)</f>
        <v>0</v>
      </c>
      <c r="K267" s="644">
        <f t="shared" si="211"/>
        <v>0</v>
      </c>
      <c r="L267" s="645">
        <f t="shared" si="211"/>
        <v>0</v>
      </c>
      <c r="M267" s="645">
        <f t="shared" si="211"/>
        <v>0</v>
      </c>
      <c r="N267" s="644">
        <f t="shared" si="211"/>
        <v>0</v>
      </c>
      <c r="O267" s="642">
        <f t="shared" si="211"/>
        <v>0</v>
      </c>
      <c r="P267" s="209">
        <f t="shared" ref="P267:Q267" si="212">$H267*SUM(P268:P282)</f>
        <v>0</v>
      </c>
      <c r="Q267" s="210">
        <f t="shared" si="212"/>
        <v>0</v>
      </c>
      <c r="R267" s="136">
        <f t="shared" ref="R267:R282" si="213">P267*(1+Gewinn)*(1+SicherheitAngebot)</f>
        <v>0</v>
      </c>
      <c r="S267" s="137">
        <f t="shared" ref="S267:S282" si="214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5">$H267*SUM(W268:W282)</f>
        <v>0</v>
      </c>
      <c r="X267" s="647">
        <f t="shared" si="215"/>
        <v>0</v>
      </c>
      <c r="Y267" s="648">
        <f t="shared" si="215"/>
        <v>0</v>
      </c>
      <c r="Z267" s="649">
        <f t="shared" si="215"/>
        <v>0</v>
      </c>
      <c r="AA267" s="648">
        <f t="shared" si="215"/>
        <v>0</v>
      </c>
      <c r="AB267" s="646">
        <f t="shared" si="215"/>
        <v>0</v>
      </c>
      <c r="AC267" s="258"/>
      <c r="AD267" s="646">
        <f t="shared" ref="AD267:AM267" si="216">$H267*SUM(AD268:AD282)</f>
        <v>0</v>
      </c>
      <c r="AE267" s="647">
        <f t="shared" si="216"/>
        <v>0</v>
      </c>
      <c r="AF267" s="648">
        <f t="shared" si="216"/>
        <v>0</v>
      </c>
      <c r="AG267" s="649">
        <f t="shared" si="216"/>
        <v>0</v>
      </c>
      <c r="AH267" s="648">
        <f t="shared" si="216"/>
        <v>0</v>
      </c>
      <c r="AI267" s="646">
        <f t="shared" si="216"/>
        <v>0</v>
      </c>
      <c r="AJ267" s="258"/>
      <c r="AK267" s="653">
        <f t="shared" si="216"/>
        <v>0</v>
      </c>
      <c r="AL267" s="653">
        <f t="shared" si="216"/>
        <v>0</v>
      </c>
      <c r="AM267" s="653">
        <f t="shared" si="216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7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893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3"/>
        <v>0</v>
      </c>
      <c r="S268" s="156">
        <f t="shared" si="214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7"/>
        <v>0</v>
      </c>
      <c r="AU268" s="259"/>
      <c r="AV268" s="265">
        <f t="shared" ref="AV268:AV282" si="217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8">U268/(1+SicherheitAngebot)*(1+Sicherheit)</f>
        <v>0</v>
      </c>
      <c r="BB268" s="492">
        <f t="shared" ref="BB268:BB282" si="219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3"/>
        <v>0</v>
      </c>
      <c r="S269" s="156">
        <f t="shared" si="214"/>
        <v>0</v>
      </c>
      <c r="U269" s="157">
        <f t="shared" ref="U269:U282" si="220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7"/>
        <v>0</v>
      </c>
      <c r="AU269" s="259"/>
      <c r="AV269" s="265">
        <f t="shared" si="217"/>
        <v>0</v>
      </c>
      <c r="AX269" s="265">
        <f t="shared" ref="AX269:AX282" si="221">U269+AV269</f>
        <v>0</v>
      </c>
      <c r="AZ269" s="492">
        <f t="shared" si="218"/>
        <v>0</v>
      </c>
      <c r="BB269" s="492">
        <f t="shared" si="219"/>
        <v>0</v>
      </c>
      <c r="BD269" s="265">
        <f t="shared" ref="BD269:BD282" si="222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3"/>
        <v>0</v>
      </c>
      <c r="S270" s="156">
        <f t="shared" si="214"/>
        <v>0</v>
      </c>
      <c r="U270" s="157">
        <f t="shared" si="220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7"/>
        <v>0</v>
      </c>
      <c r="AU270" s="259"/>
      <c r="AV270" s="265">
        <f t="shared" si="217"/>
        <v>0</v>
      </c>
      <c r="AX270" s="265">
        <f t="shared" si="221"/>
        <v>0</v>
      </c>
      <c r="AZ270" s="492">
        <f t="shared" si="218"/>
        <v>0</v>
      </c>
      <c r="BB270" s="492">
        <f t="shared" si="219"/>
        <v>0</v>
      </c>
      <c r="BD270" s="265">
        <f t="shared" si="222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3"/>
        <v>0</v>
      </c>
      <c r="S271" s="156">
        <f t="shared" si="214"/>
        <v>0</v>
      </c>
      <c r="U271" s="157">
        <f t="shared" si="220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7"/>
        <v>0</v>
      </c>
      <c r="AU271" s="259"/>
      <c r="AV271" s="265">
        <f t="shared" si="217"/>
        <v>0</v>
      </c>
      <c r="AX271" s="265">
        <f t="shared" si="221"/>
        <v>0</v>
      </c>
      <c r="AZ271" s="492">
        <f t="shared" si="218"/>
        <v>0</v>
      </c>
      <c r="BB271" s="492">
        <f t="shared" si="219"/>
        <v>0</v>
      </c>
      <c r="BD271" s="265">
        <f t="shared" si="222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3"/>
        <v>0</v>
      </c>
      <c r="S272" s="156">
        <f t="shared" si="214"/>
        <v>0</v>
      </c>
      <c r="U272" s="157">
        <f t="shared" si="220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7"/>
        <v>0</v>
      </c>
      <c r="AU272" s="259"/>
      <c r="AV272" s="265">
        <f t="shared" si="217"/>
        <v>0</v>
      </c>
      <c r="AX272" s="265">
        <f t="shared" si="221"/>
        <v>0</v>
      </c>
      <c r="AZ272" s="492">
        <f t="shared" si="218"/>
        <v>0</v>
      </c>
      <c r="BB272" s="492">
        <f t="shared" si="219"/>
        <v>0</v>
      </c>
      <c r="BD272" s="265">
        <f t="shared" si="222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3"/>
        <v>0</v>
      </c>
      <c r="S273" s="156">
        <f t="shared" si="214"/>
        <v>0</v>
      </c>
      <c r="U273" s="157">
        <f t="shared" si="220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7"/>
        <v>0</v>
      </c>
      <c r="AU273" s="259"/>
      <c r="AV273" s="265">
        <f t="shared" si="217"/>
        <v>0</v>
      </c>
      <c r="AX273" s="265">
        <f t="shared" si="221"/>
        <v>0</v>
      </c>
      <c r="AZ273" s="492">
        <f t="shared" si="218"/>
        <v>0</v>
      </c>
      <c r="BB273" s="492">
        <f t="shared" si="219"/>
        <v>0</v>
      </c>
      <c r="BD273" s="265">
        <f t="shared" si="222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3"/>
        <v>0</v>
      </c>
      <c r="S274" s="156">
        <f t="shared" si="214"/>
        <v>0</v>
      </c>
      <c r="U274" s="157">
        <f t="shared" si="220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7"/>
        <v>0</v>
      </c>
      <c r="AU274" s="259"/>
      <c r="AV274" s="265">
        <f t="shared" si="217"/>
        <v>0</v>
      </c>
      <c r="AX274" s="265">
        <f t="shared" si="221"/>
        <v>0</v>
      </c>
      <c r="AZ274" s="492">
        <f t="shared" si="218"/>
        <v>0</v>
      </c>
      <c r="BB274" s="492">
        <f t="shared" si="219"/>
        <v>0</v>
      </c>
      <c r="BD274" s="265">
        <f t="shared" si="222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3"/>
        <v>0</v>
      </c>
      <c r="S275" s="156">
        <f t="shared" si="214"/>
        <v>0</v>
      </c>
      <c r="U275" s="157">
        <f t="shared" si="220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7"/>
        <v>0</v>
      </c>
      <c r="AU275" s="259"/>
      <c r="AV275" s="265">
        <f t="shared" si="217"/>
        <v>0</v>
      </c>
      <c r="AX275" s="265">
        <f t="shared" si="221"/>
        <v>0</v>
      </c>
      <c r="AZ275" s="492">
        <f t="shared" si="218"/>
        <v>0</v>
      </c>
      <c r="BB275" s="492">
        <f t="shared" si="219"/>
        <v>0</v>
      </c>
      <c r="BD275" s="265">
        <f t="shared" si="222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3"/>
        <v>0</v>
      </c>
      <c r="S276" s="156">
        <f t="shared" si="214"/>
        <v>0</v>
      </c>
      <c r="U276" s="157">
        <f t="shared" si="220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7"/>
        <v>0</v>
      </c>
      <c r="AU276" s="259"/>
      <c r="AV276" s="265">
        <f t="shared" si="217"/>
        <v>0</v>
      </c>
      <c r="AX276" s="265">
        <f t="shared" si="221"/>
        <v>0</v>
      </c>
      <c r="AZ276" s="492">
        <f t="shared" si="218"/>
        <v>0</v>
      </c>
      <c r="BB276" s="492">
        <f t="shared" si="219"/>
        <v>0</v>
      </c>
      <c r="BD276" s="265">
        <f t="shared" si="222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3"/>
        <v>0</v>
      </c>
      <c r="S277" s="156">
        <f t="shared" si="214"/>
        <v>0</v>
      </c>
      <c r="U277" s="157">
        <f t="shared" si="220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7"/>
        <v>0</v>
      </c>
      <c r="AU277" s="259"/>
      <c r="AV277" s="265">
        <f t="shared" si="217"/>
        <v>0</v>
      </c>
      <c r="AX277" s="265">
        <f t="shared" si="221"/>
        <v>0</v>
      </c>
      <c r="AZ277" s="492">
        <f t="shared" si="218"/>
        <v>0</v>
      </c>
      <c r="BB277" s="492">
        <f t="shared" si="219"/>
        <v>0</v>
      </c>
      <c r="BD277" s="265">
        <f t="shared" si="222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3"/>
        <v>0</v>
      </c>
      <c r="S278" s="156">
        <f t="shared" si="214"/>
        <v>0</v>
      </c>
      <c r="U278" s="157">
        <f t="shared" si="220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7"/>
        <v>0</v>
      </c>
      <c r="AU278" s="259"/>
      <c r="AV278" s="265">
        <f t="shared" si="217"/>
        <v>0</v>
      </c>
      <c r="AX278" s="265">
        <f t="shared" si="221"/>
        <v>0</v>
      </c>
      <c r="AZ278" s="492">
        <f t="shared" si="218"/>
        <v>0</v>
      </c>
      <c r="BB278" s="492">
        <f t="shared" si="219"/>
        <v>0</v>
      </c>
      <c r="BD278" s="265">
        <f t="shared" si="222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3"/>
        <v>0</v>
      </c>
      <c r="S279" s="156">
        <f t="shared" si="214"/>
        <v>0</v>
      </c>
      <c r="U279" s="157">
        <f t="shared" si="220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7"/>
        <v>0</v>
      </c>
      <c r="AU279" s="259"/>
      <c r="AV279" s="265">
        <f t="shared" si="217"/>
        <v>0</v>
      </c>
      <c r="AX279" s="265">
        <f t="shared" si="221"/>
        <v>0</v>
      </c>
      <c r="AZ279" s="492">
        <f t="shared" si="218"/>
        <v>0</v>
      </c>
      <c r="BB279" s="492">
        <f t="shared" si="219"/>
        <v>0</v>
      </c>
      <c r="BD279" s="265">
        <f t="shared" si="222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3"/>
        <v>0</v>
      </c>
      <c r="S280" s="156">
        <f t="shared" si="214"/>
        <v>0</v>
      </c>
      <c r="U280" s="157">
        <f t="shared" si="220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3">((W280+AD280)*$W$7+(X280+AE280)*$X$7+(Y280+Z280+AF280+AG280)*$Z$7+(AA280+AH280)*$AA$7+(AB280+AI280)*$AB$7)*Zuschläge_IBN</f>
        <v>0</v>
      </c>
      <c r="AU280" s="259"/>
      <c r="AV280" s="265">
        <f t="shared" si="217"/>
        <v>0</v>
      </c>
      <c r="AX280" s="265">
        <f t="shared" si="221"/>
        <v>0</v>
      </c>
      <c r="AZ280" s="492">
        <f t="shared" si="218"/>
        <v>0</v>
      </c>
      <c r="BB280" s="492">
        <f t="shared" si="219"/>
        <v>0</v>
      </c>
      <c r="BD280" s="265">
        <f t="shared" si="222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3"/>
        <v>0</v>
      </c>
      <c r="S281" s="156">
        <f t="shared" si="214"/>
        <v>0</v>
      </c>
      <c r="U281" s="157">
        <f t="shared" si="220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3"/>
        <v>0</v>
      </c>
      <c r="AU281" s="259"/>
      <c r="AV281" s="265">
        <f t="shared" si="217"/>
        <v>0</v>
      </c>
      <c r="AX281" s="265">
        <f t="shared" si="221"/>
        <v>0</v>
      </c>
      <c r="AZ281" s="492">
        <f t="shared" si="218"/>
        <v>0</v>
      </c>
      <c r="BB281" s="492">
        <f t="shared" si="219"/>
        <v>0</v>
      </c>
      <c r="BD281" s="265">
        <f t="shared" si="222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3"/>
        <v>0</v>
      </c>
      <c r="S282" s="156">
        <f t="shared" si="214"/>
        <v>0</v>
      </c>
      <c r="U282" s="157">
        <f t="shared" si="220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3"/>
        <v>0</v>
      </c>
      <c r="AU282" s="259"/>
      <c r="AV282" s="265">
        <f t="shared" si="217"/>
        <v>0</v>
      </c>
      <c r="AX282" s="265">
        <f t="shared" si="221"/>
        <v>0</v>
      </c>
      <c r="AZ282" s="492">
        <f t="shared" si="218"/>
        <v>0</v>
      </c>
      <c r="BB282" s="492">
        <f t="shared" si="219"/>
        <v>0</v>
      </c>
      <c r="BD282" s="265">
        <f t="shared" si="222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99" t="s">
        <v>396</v>
      </c>
      <c r="D284" s="900"/>
      <c r="E284" s="900"/>
      <c r="F284" s="901"/>
      <c r="G284" s="755" t="s">
        <v>397</v>
      </c>
      <c r="H284" s="206">
        <v>1</v>
      </c>
      <c r="I284" s="642">
        <f t="shared" ref="I284" si="224">$H284*SUM(I285:I299)</f>
        <v>0</v>
      </c>
      <c r="J284" s="643">
        <f t="shared" ref="J284:O284" si="225">$H284*SUM(J285:J299)</f>
        <v>320</v>
      </c>
      <c r="K284" s="644">
        <f t="shared" si="225"/>
        <v>55</v>
      </c>
      <c r="L284" s="645">
        <f t="shared" si="225"/>
        <v>70</v>
      </c>
      <c r="M284" s="645">
        <f t="shared" si="225"/>
        <v>45</v>
      </c>
      <c r="N284" s="644">
        <f t="shared" si="225"/>
        <v>40</v>
      </c>
      <c r="O284" s="642">
        <f t="shared" si="225"/>
        <v>280</v>
      </c>
      <c r="P284" s="209">
        <f t="shared" ref="P284:Q284" si="226">$H284*SUM(P285:P299)</f>
        <v>93500</v>
      </c>
      <c r="Q284" s="210">
        <f t="shared" si="226"/>
        <v>99200</v>
      </c>
      <c r="R284" s="136">
        <f t="shared" ref="R284:R299" si="227">P284*(1+Gewinn)*(1+SicherheitAngebot)</f>
        <v>108263.15789473685</v>
      </c>
      <c r="S284" s="137">
        <f t="shared" ref="S284:S299" si="228">Q284*(1+MGKZ)*(1+Gewinn)*(1+SicherheitAngebot)</f>
        <v>126349.47368421055</v>
      </c>
      <c r="U284" s="10">
        <f>I284*$I$7+J284*$J$7+K284*$K$7+L284*$L$7+M284*$M$7+N284*$N$7+O284*$O$7+R284+S284</f>
        <v>321888.94736842113</v>
      </c>
      <c r="W284" s="646">
        <f t="shared" ref="W284:AB284" si="229">$H284*SUM(W285:W299)</f>
        <v>0</v>
      </c>
      <c r="X284" s="647">
        <f t="shared" si="229"/>
        <v>0</v>
      </c>
      <c r="Y284" s="648">
        <f t="shared" si="229"/>
        <v>0</v>
      </c>
      <c r="Z284" s="649">
        <f t="shared" si="229"/>
        <v>0</v>
      </c>
      <c r="AA284" s="648">
        <f t="shared" si="229"/>
        <v>0</v>
      </c>
      <c r="AB284" s="646">
        <f t="shared" si="229"/>
        <v>0</v>
      </c>
      <c r="AC284" s="258"/>
      <c r="AD284" s="646">
        <f t="shared" ref="AD284:AM284" si="230">$H284*SUM(AD285:AD299)</f>
        <v>0</v>
      </c>
      <c r="AE284" s="647">
        <f t="shared" si="230"/>
        <v>0</v>
      </c>
      <c r="AF284" s="648">
        <f t="shared" si="230"/>
        <v>0</v>
      </c>
      <c r="AG284" s="649">
        <f t="shared" si="230"/>
        <v>0</v>
      </c>
      <c r="AH284" s="648">
        <f t="shared" si="230"/>
        <v>0</v>
      </c>
      <c r="AI284" s="646">
        <f t="shared" si="230"/>
        <v>0</v>
      </c>
      <c r="AJ284" s="258"/>
      <c r="AK284" s="653">
        <f t="shared" si="230"/>
        <v>0</v>
      </c>
      <c r="AL284" s="653">
        <f t="shared" si="230"/>
        <v>0</v>
      </c>
      <c r="AM284" s="653">
        <f t="shared" si="230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31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321888.94736842113</v>
      </c>
      <c r="AZ284" s="490">
        <f>IF(H284&gt;0,U284/(1+SicherheitAngebot)*(1+Sicherheit),0)</f>
        <v>321888.94736842107</v>
      </c>
      <c r="BB284" s="490">
        <f>IF(H284&gt;0,AV284/(1+SicherheitAngebot)*(1+Sicherheit),0)</f>
        <v>0</v>
      </c>
      <c r="BD284" s="490">
        <f>AZ284+BB284</f>
        <v>321888.94736842107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908" t="s">
        <v>279</v>
      </c>
      <c r="D285" s="909"/>
      <c r="E285" s="909"/>
      <c r="F285" s="898"/>
      <c r="G285" s="897" t="s">
        <v>398</v>
      </c>
      <c r="H285" s="917"/>
      <c r="I285" s="751"/>
      <c r="J285" s="751">
        <v>160</v>
      </c>
      <c r="K285" s="751">
        <v>0</v>
      </c>
      <c r="L285" s="751">
        <v>0</v>
      </c>
      <c r="M285" s="751">
        <v>0</v>
      </c>
      <c r="N285" s="751">
        <v>0</v>
      </c>
      <c r="O285" s="751">
        <v>160</v>
      </c>
      <c r="P285" s="752">
        <f>48*1500</f>
        <v>72000</v>
      </c>
      <c r="Q285" s="752">
        <f>48*400</f>
        <v>19200</v>
      </c>
      <c r="R285" s="156">
        <f t="shared" si="227"/>
        <v>83368.421052631573</v>
      </c>
      <c r="S285" s="156">
        <f t="shared" si="228"/>
        <v>24454.736842105267</v>
      </c>
      <c r="U285" s="157">
        <f>I285*$I$7+J285*$J$7+K285*$K$7+L285*$L$7+M285*$M$7+N285*$N$7+O285*$O$7+R285+S285</f>
        <v>141541.05263157893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31"/>
        <v>0</v>
      </c>
      <c r="AU285" s="259"/>
      <c r="AV285" s="265">
        <f t="shared" ref="AV285:AV299" si="232">AK285*$AK$7+AL285*$AL$7+AM285*$AM$7+SUM(AN285:AR285)*(1+Gewinn)*(1+SicherheitAngebot)+AT285/Zuschläge_IBN+AT285</f>
        <v>0</v>
      </c>
      <c r="AX285" s="265">
        <f>U285+AV285</f>
        <v>141541.05263157893</v>
      </c>
      <c r="AZ285" s="492">
        <f t="shared" ref="AZ285:AZ299" si="233">U285/(1+SicherheitAngebot)*(1+Sicherheit)</f>
        <v>141541.05263157893</v>
      </c>
      <c r="BB285" s="492">
        <f t="shared" ref="BB285:BB299" si="234">AV285/(1+SicherheitAngebot)*(1+Sicherheit)</f>
        <v>0</v>
      </c>
      <c r="BD285" s="265">
        <f>AZ285+BB285</f>
        <v>141541.05263157893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908" t="s">
        <v>356</v>
      </c>
      <c r="D286" s="909"/>
      <c r="E286" s="909"/>
      <c r="F286" s="898"/>
      <c r="G286" s="897" t="s">
        <v>357</v>
      </c>
      <c r="H286" s="898"/>
      <c r="I286" s="751"/>
      <c r="J286" s="751">
        <v>40</v>
      </c>
      <c r="K286" s="751">
        <v>20</v>
      </c>
      <c r="L286" s="751">
        <v>20</v>
      </c>
      <c r="M286" s="751">
        <v>20</v>
      </c>
      <c r="N286" s="751">
        <v>15</v>
      </c>
      <c r="O286" s="751">
        <v>60</v>
      </c>
      <c r="P286" s="752">
        <v>5000</v>
      </c>
      <c r="Q286" s="752">
        <v>75000</v>
      </c>
      <c r="R286" s="156">
        <f t="shared" si="227"/>
        <v>5789.4736842105258</v>
      </c>
      <c r="S286" s="156">
        <f t="shared" si="228"/>
        <v>95526.315789473694</v>
      </c>
      <c r="U286" s="157">
        <f t="shared" ref="U286:U299" si="235">I286*$I$7+J286*$J$7+K286*$K$7+L286*$L$7+M286*$M$7+N286*$N$7+O286*$O$7+R286+S286</f>
        <v>120062.10526315791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31"/>
        <v>0</v>
      </c>
      <c r="AU286" s="259"/>
      <c r="AV286" s="265">
        <f t="shared" si="232"/>
        <v>0</v>
      </c>
      <c r="AX286" s="265">
        <f t="shared" ref="AX286:AX299" si="236">U286+AV286</f>
        <v>120062.10526315791</v>
      </c>
      <c r="AZ286" s="492">
        <f t="shared" si="233"/>
        <v>120062.10526315791</v>
      </c>
      <c r="BB286" s="492">
        <f t="shared" si="234"/>
        <v>0</v>
      </c>
      <c r="BD286" s="265">
        <f t="shared" ref="BD286:BD299" si="237">AZ286+BB286</f>
        <v>120062.10526315791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908" t="s">
        <v>280</v>
      </c>
      <c r="D287" s="909"/>
      <c r="E287" s="909"/>
      <c r="F287" s="898"/>
      <c r="G287" s="897"/>
      <c r="H287" s="898"/>
      <c r="I287" s="751"/>
      <c r="J287" s="751">
        <v>60</v>
      </c>
      <c r="K287" s="751">
        <v>0</v>
      </c>
      <c r="L287" s="751">
        <v>0</v>
      </c>
      <c r="M287" s="751">
        <v>0</v>
      </c>
      <c r="N287" s="751">
        <v>0</v>
      </c>
      <c r="O287" s="751">
        <v>30</v>
      </c>
      <c r="P287" s="752">
        <v>15000</v>
      </c>
      <c r="Q287" s="752">
        <v>1000</v>
      </c>
      <c r="R287" s="156">
        <f t="shared" si="227"/>
        <v>17368.421052631576</v>
      </c>
      <c r="S287" s="156">
        <f t="shared" si="228"/>
        <v>1273.6842105263156</v>
      </c>
      <c r="U287" s="157">
        <f t="shared" si="235"/>
        <v>28437.894736842103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31"/>
        <v>0</v>
      </c>
      <c r="AU287" s="259"/>
      <c r="AV287" s="265">
        <f t="shared" si="232"/>
        <v>0</v>
      </c>
      <c r="AX287" s="265">
        <f t="shared" si="236"/>
        <v>28437.894736842103</v>
      </c>
      <c r="AZ287" s="492">
        <f t="shared" si="233"/>
        <v>28437.894736842103</v>
      </c>
      <c r="BB287" s="492">
        <f t="shared" si="234"/>
        <v>0</v>
      </c>
      <c r="BD287" s="265">
        <f t="shared" si="237"/>
        <v>28437.894736842103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908" t="s">
        <v>281</v>
      </c>
      <c r="D288" s="909"/>
      <c r="E288" s="909"/>
      <c r="F288" s="898"/>
      <c r="G288" s="897" t="s">
        <v>399</v>
      </c>
      <c r="H288" s="898"/>
      <c r="I288" s="751"/>
      <c r="J288" s="751">
        <v>10</v>
      </c>
      <c r="K288" s="751">
        <v>20</v>
      </c>
      <c r="L288" s="751">
        <v>25</v>
      </c>
      <c r="M288" s="751">
        <v>25</v>
      </c>
      <c r="N288" s="751">
        <v>25</v>
      </c>
      <c r="O288" s="751">
        <v>30</v>
      </c>
      <c r="P288" s="752">
        <v>1500</v>
      </c>
      <c r="Q288" s="752">
        <v>4000</v>
      </c>
      <c r="R288" s="156">
        <f t="shared" si="227"/>
        <v>1736.8421052631581</v>
      </c>
      <c r="S288" s="156">
        <f t="shared" si="228"/>
        <v>5094.7368421052624</v>
      </c>
      <c r="U288" s="157">
        <f t="shared" si="235"/>
        <v>21421.052631578947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31"/>
        <v>0</v>
      </c>
      <c r="AU288" s="259"/>
      <c r="AV288" s="265">
        <f t="shared" si="232"/>
        <v>0</v>
      </c>
      <c r="AX288" s="265">
        <f t="shared" si="236"/>
        <v>21421.052631578947</v>
      </c>
      <c r="AZ288" s="492">
        <f t="shared" si="233"/>
        <v>21421.052631578947</v>
      </c>
      <c r="BB288" s="492">
        <f t="shared" si="234"/>
        <v>0</v>
      </c>
      <c r="BD288" s="265">
        <f t="shared" si="237"/>
        <v>21421.052631578947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908" t="s">
        <v>306</v>
      </c>
      <c r="D289" s="909"/>
      <c r="E289" s="909"/>
      <c r="F289" s="898"/>
      <c r="G289" s="897"/>
      <c r="H289" s="898"/>
      <c r="I289" s="751"/>
      <c r="J289" s="751">
        <v>10</v>
      </c>
      <c r="K289" s="751">
        <v>5</v>
      </c>
      <c r="L289" s="751">
        <v>5</v>
      </c>
      <c r="M289" s="751"/>
      <c r="N289" s="751"/>
      <c r="O289" s="751"/>
      <c r="P289" s="752"/>
      <c r="Q289" s="752"/>
      <c r="R289" s="156">
        <f t="shared" si="227"/>
        <v>0</v>
      </c>
      <c r="S289" s="156">
        <f t="shared" si="228"/>
        <v>0</v>
      </c>
      <c r="U289" s="157">
        <f t="shared" si="235"/>
        <v>2298.4210526315792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31"/>
        <v>0</v>
      </c>
      <c r="AU289" s="259"/>
      <c r="AV289" s="265">
        <f t="shared" si="232"/>
        <v>0</v>
      </c>
      <c r="AX289" s="265">
        <f t="shared" si="236"/>
        <v>2298.4210526315792</v>
      </c>
      <c r="AZ289" s="492">
        <f t="shared" si="233"/>
        <v>2298.4210526315792</v>
      </c>
      <c r="BB289" s="492">
        <f t="shared" si="234"/>
        <v>0</v>
      </c>
      <c r="BD289" s="265">
        <f t="shared" si="237"/>
        <v>2298.4210526315792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749" t="s">
        <v>395</v>
      </c>
      <c r="D290" s="750"/>
      <c r="E290" s="750"/>
      <c r="F290" s="745"/>
      <c r="G290" s="744" t="s">
        <v>296</v>
      </c>
      <c r="H290" s="745"/>
      <c r="I290" s="751"/>
      <c r="J290" s="751">
        <v>40</v>
      </c>
      <c r="K290" s="751">
        <v>10</v>
      </c>
      <c r="L290" s="751">
        <v>20</v>
      </c>
      <c r="M290" s="751"/>
      <c r="N290" s="751"/>
      <c r="O290" s="751"/>
      <c r="P290" s="752"/>
      <c r="Q290" s="752"/>
      <c r="R290" s="156">
        <f t="shared" si="227"/>
        <v>0</v>
      </c>
      <c r="S290" s="156">
        <f t="shared" si="228"/>
        <v>0</v>
      </c>
      <c r="U290" s="157">
        <f t="shared" si="235"/>
        <v>8128.4210526315801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31"/>
        <v>0</v>
      </c>
      <c r="AU290" s="259"/>
      <c r="AV290" s="265">
        <f t="shared" si="232"/>
        <v>0</v>
      </c>
      <c r="AX290" s="265">
        <f t="shared" si="236"/>
        <v>8128.4210526315801</v>
      </c>
      <c r="AZ290" s="492">
        <f t="shared" si="233"/>
        <v>8128.4210526315801</v>
      </c>
      <c r="BB290" s="492">
        <f t="shared" si="234"/>
        <v>0</v>
      </c>
      <c r="BD290" s="265">
        <f t="shared" si="237"/>
        <v>8128.4210526315801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910"/>
      <c r="D291" s="911"/>
      <c r="E291" s="911"/>
      <c r="F291" s="912"/>
      <c r="G291" s="897"/>
      <c r="H291" s="89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7"/>
        <v>0</v>
      </c>
      <c r="S291" s="156">
        <f t="shared" si="228"/>
        <v>0</v>
      </c>
      <c r="U291" s="157">
        <f t="shared" si="235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31"/>
        <v>0</v>
      </c>
      <c r="AU291" s="259"/>
      <c r="AV291" s="265">
        <f t="shared" si="232"/>
        <v>0</v>
      </c>
      <c r="AX291" s="265">
        <f t="shared" si="236"/>
        <v>0</v>
      </c>
      <c r="AZ291" s="492">
        <f t="shared" si="233"/>
        <v>0</v>
      </c>
      <c r="BB291" s="492">
        <f t="shared" si="234"/>
        <v>0</v>
      </c>
      <c r="BD291" s="265">
        <f t="shared" si="237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910"/>
      <c r="D292" s="911"/>
      <c r="E292" s="911"/>
      <c r="F292" s="912"/>
      <c r="G292" s="897"/>
      <c r="H292" s="89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7"/>
        <v>0</v>
      </c>
      <c r="S292" s="156">
        <f t="shared" si="228"/>
        <v>0</v>
      </c>
      <c r="U292" s="157">
        <f t="shared" si="235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31"/>
        <v>0</v>
      </c>
      <c r="AU292" s="259"/>
      <c r="AV292" s="265">
        <f t="shared" si="232"/>
        <v>0</v>
      </c>
      <c r="AX292" s="265">
        <f t="shared" si="236"/>
        <v>0</v>
      </c>
      <c r="AZ292" s="492">
        <f t="shared" si="233"/>
        <v>0</v>
      </c>
      <c r="BB292" s="492">
        <f t="shared" si="234"/>
        <v>0</v>
      </c>
      <c r="BD292" s="265">
        <f t="shared" si="237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927"/>
      <c r="D293" s="928"/>
      <c r="E293" s="928"/>
      <c r="F293" s="893"/>
      <c r="G293" s="892"/>
      <c r="H293" s="893"/>
      <c r="I293" s="751"/>
      <c r="J293" s="751"/>
      <c r="K293" s="751"/>
      <c r="L293" s="751"/>
      <c r="M293" s="751"/>
      <c r="N293" s="751"/>
      <c r="O293" s="751"/>
      <c r="P293" s="752"/>
      <c r="Q293" s="752"/>
      <c r="R293" s="156">
        <f t="shared" si="227"/>
        <v>0</v>
      </c>
      <c r="S293" s="156">
        <f t="shared" si="228"/>
        <v>0</v>
      </c>
      <c r="U293" s="157">
        <f t="shared" si="235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31"/>
        <v>0</v>
      </c>
      <c r="AU293" s="259"/>
      <c r="AV293" s="265">
        <f t="shared" si="232"/>
        <v>0</v>
      </c>
      <c r="AX293" s="265">
        <f t="shared" si="236"/>
        <v>0</v>
      </c>
      <c r="AZ293" s="492">
        <f t="shared" si="233"/>
        <v>0</v>
      </c>
      <c r="BB293" s="492">
        <f t="shared" si="234"/>
        <v>0</v>
      </c>
      <c r="BD293" s="265">
        <f t="shared" si="237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7"/>
        <v>0</v>
      </c>
      <c r="S294" s="156">
        <f t="shared" si="228"/>
        <v>0</v>
      </c>
      <c r="U294" s="157">
        <f t="shared" si="235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31"/>
        <v>0</v>
      </c>
      <c r="AU294" s="259"/>
      <c r="AV294" s="265">
        <f t="shared" si="232"/>
        <v>0</v>
      </c>
      <c r="AX294" s="265">
        <f t="shared" si="236"/>
        <v>0</v>
      </c>
      <c r="AZ294" s="492">
        <f t="shared" si="233"/>
        <v>0</v>
      </c>
      <c r="BB294" s="492">
        <f t="shared" si="234"/>
        <v>0</v>
      </c>
      <c r="BD294" s="265">
        <f t="shared" si="237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7"/>
        <v>0</v>
      </c>
      <c r="S295" s="156">
        <f t="shared" si="228"/>
        <v>0</v>
      </c>
      <c r="U295" s="157">
        <f t="shared" si="235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31"/>
        <v>0</v>
      </c>
      <c r="AU295" s="259"/>
      <c r="AV295" s="265">
        <f t="shared" si="232"/>
        <v>0</v>
      </c>
      <c r="AX295" s="265">
        <f t="shared" si="236"/>
        <v>0</v>
      </c>
      <c r="AZ295" s="492">
        <f t="shared" si="233"/>
        <v>0</v>
      </c>
      <c r="BB295" s="492">
        <f t="shared" si="234"/>
        <v>0</v>
      </c>
      <c r="BD295" s="265">
        <f t="shared" si="237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7"/>
        <v>0</v>
      </c>
      <c r="S296" s="156">
        <f t="shared" si="228"/>
        <v>0</v>
      </c>
      <c r="U296" s="157">
        <f t="shared" si="235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31"/>
        <v>0</v>
      </c>
      <c r="AU296" s="259"/>
      <c r="AV296" s="265">
        <f t="shared" si="232"/>
        <v>0</v>
      </c>
      <c r="AX296" s="265">
        <f t="shared" si="236"/>
        <v>0</v>
      </c>
      <c r="AZ296" s="492">
        <f t="shared" si="233"/>
        <v>0</v>
      </c>
      <c r="BB296" s="492">
        <f t="shared" si="234"/>
        <v>0</v>
      </c>
      <c r="BD296" s="265">
        <f t="shared" si="237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7"/>
        <v>0</v>
      </c>
      <c r="S297" s="156">
        <f t="shared" si="228"/>
        <v>0</v>
      </c>
      <c r="U297" s="157">
        <f t="shared" si="235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31"/>
        <v>0</v>
      </c>
      <c r="AU297" s="259"/>
      <c r="AV297" s="265">
        <f t="shared" si="232"/>
        <v>0</v>
      </c>
      <c r="AX297" s="265">
        <f t="shared" si="236"/>
        <v>0</v>
      </c>
      <c r="AZ297" s="492">
        <f t="shared" si="233"/>
        <v>0</v>
      </c>
      <c r="BB297" s="492">
        <f t="shared" si="234"/>
        <v>0</v>
      </c>
      <c r="BD297" s="265">
        <f t="shared" si="237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7"/>
        <v>0</v>
      </c>
      <c r="S298" s="156">
        <f t="shared" si="228"/>
        <v>0</v>
      </c>
      <c r="U298" s="157">
        <f t="shared" si="235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31"/>
        <v>0</v>
      </c>
      <c r="AU298" s="259"/>
      <c r="AV298" s="265">
        <f t="shared" si="232"/>
        <v>0</v>
      </c>
      <c r="AX298" s="265">
        <f t="shared" si="236"/>
        <v>0</v>
      </c>
      <c r="AZ298" s="492">
        <f t="shared" si="233"/>
        <v>0</v>
      </c>
      <c r="BB298" s="492">
        <f t="shared" si="234"/>
        <v>0</v>
      </c>
      <c r="BD298" s="265">
        <f t="shared" si="237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7"/>
        <v>0</v>
      </c>
      <c r="S299" s="156">
        <f t="shared" si="228"/>
        <v>0</v>
      </c>
      <c r="U299" s="157">
        <f t="shared" si="235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31"/>
        <v>0</v>
      </c>
      <c r="AU299" s="259"/>
      <c r="AV299" s="265">
        <f t="shared" si="232"/>
        <v>0</v>
      </c>
      <c r="AX299" s="265">
        <f t="shared" si="236"/>
        <v>0</v>
      </c>
      <c r="AZ299" s="492">
        <f t="shared" si="233"/>
        <v>0</v>
      </c>
      <c r="BB299" s="492">
        <f t="shared" si="234"/>
        <v>0</v>
      </c>
      <c r="BD299" s="265">
        <f t="shared" si="237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99" t="s">
        <v>345</v>
      </c>
      <c r="D301" s="900"/>
      <c r="E301" s="900"/>
      <c r="F301" s="901"/>
      <c r="G301" s="429"/>
      <c r="H301" s="206">
        <v>1</v>
      </c>
      <c r="I301" s="642">
        <f t="shared" ref="I301" si="238">$H301*SUM(I302:I316)</f>
        <v>0</v>
      </c>
      <c r="J301" s="643">
        <f t="shared" ref="J301:O301" si="239">$H301*SUM(J302:J316)</f>
        <v>30</v>
      </c>
      <c r="K301" s="644">
        <f t="shared" si="239"/>
        <v>15</v>
      </c>
      <c r="L301" s="645">
        <f t="shared" si="239"/>
        <v>10</v>
      </c>
      <c r="M301" s="645">
        <f t="shared" si="239"/>
        <v>20</v>
      </c>
      <c r="N301" s="644">
        <f t="shared" si="239"/>
        <v>10</v>
      </c>
      <c r="O301" s="642">
        <f t="shared" si="239"/>
        <v>40</v>
      </c>
      <c r="P301" s="209">
        <f t="shared" ref="P301:Q301" si="240">$H301*SUM(P302:P316)</f>
        <v>2800</v>
      </c>
      <c r="Q301" s="210">
        <f t="shared" si="240"/>
        <v>14000</v>
      </c>
      <c r="R301" s="136">
        <f t="shared" ref="R301:R316" si="241">P301*(1+Gewinn)*(1+SicherheitAngebot)</f>
        <v>3242.105263157895</v>
      </c>
      <c r="S301" s="137">
        <f t="shared" ref="S301:S316" si="242">Q301*(1+MGKZ)*(1+Gewinn)*(1+SicherheitAngebot)</f>
        <v>17831.578947368424</v>
      </c>
      <c r="U301" s="10">
        <f>I301*$I$7+J301*$J$7+K301*$K$7+L301*$L$7+M301*$M$7+N301*$N$7+O301*$O$7+R301+S301</f>
        <v>34540</v>
      </c>
      <c r="W301" s="646">
        <f t="shared" ref="W301:AB301" si="243">$H301*SUM(W302:W316)</f>
        <v>0</v>
      </c>
      <c r="X301" s="647">
        <f t="shared" si="243"/>
        <v>0</v>
      </c>
      <c r="Y301" s="648">
        <f t="shared" si="243"/>
        <v>0</v>
      </c>
      <c r="Z301" s="649">
        <f t="shared" si="243"/>
        <v>0</v>
      </c>
      <c r="AA301" s="648">
        <f t="shared" si="243"/>
        <v>0</v>
      </c>
      <c r="AB301" s="646">
        <f t="shared" si="243"/>
        <v>0</v>
      </c>
      <c r="AC301" s="258"/>
      <c r="AD301" s="646">
        <f t="shared" ref="AD301:AM301" si="244">$H301*SUM(AD302:AD316)</f>
        <v>0</v>
      </c>
      <c r="AE301" s="647">
        <f t="shared" si="244"/>
        <v>0</v>
      </c>
      <c r="AF301" s="648">
        <f t="shared" si="244"/>
        <v>0</v>
      </c>
      <c r="AG301" s="649">
        <f t="shared" si="244"/>
        <v>0</v>
      </c>
      <c r="AH301" s="648">
        <f t="shared" si="244"/>
        <v>0</v>
      </c>
      <c r="AI301" s="646">
        <f t="shared" si="244"/>
        <v>0</v>
      </c>
      <c r="AJ301" s="258"/>
      <c r="AK301" s="653">
        <f t="shared" si="244"/>
        <v>0</v>
      </c>
      <c r="AL301" s="653">
        <f t="shared" si="244"/>
        <v>0</v>
      </c>
      <c r="AM301" s="653">
        <f t="shared" si="244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31"/>
        <v>0</v>
      </c>
      <c r="AU301" s="259"/>
      <c r="AV301" s="491">
        <f>AK301*$AK$7+AL301*$AL$7+AM301*$AM$7+SUM(AN301:AR301)+AT301/Zuschläge_IBN+AT301</f>
        <v>0</v>
      </c>
      <c r="AX301" s="685">
        <f>U301+AV301</f>
        <v>34540</v>
      </c>
      <c r="AZ301" s="490">
        <f>IF(H301&gt;0,U301/(1+SicherheitAngebot)*(1+Sicherheit),0)</f>
        <v>34540</v>
      </c>
      <c r="BB301" s="490">
        <f>IF(H301&gt;0,AV301/(1+SicherheitAngebot)*(1+Sicherheit),0)</f>
        <v>0</v>
      </c>
      <c r="BD301" s="490">
        <f>AZ301+BB301</f>
        <v>34540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910" t="s">
        <v>354</v>
      </c>
      <c r="D302" s="911"/>
      <c r="E302" s="911"/>
      <c r="F302" s="912"/>
      <c r="G302" s="897" t="s">
        <v>353</v>
      </c>
      <c r="H302" s="917"/>
      <c r="I302" s="152"/>
      <c r="J302" s="152">
        <v>20</v>
      </c>
      <c r="K302" s="152"/>
      <c r="L302" s="152"/>
      <c r="M302" s="152"/>
      <c r="N302" s="152"/>
      <c r="O302" s="152">
        <v>30</v>
      </c>
      <c r="P302" s="153">
        <v>2000</v>
      </c>
      <c r="Q302" s="153">
        <v>8000</v>
      </c>
      <c r="R302" s="156">
        <f t="shared" si="241"/>
        <v>2315.7894736842104</v>
      </c>
      <c r="S302" s="156">
        <f t="shared" si="242"/>
        <v>10189.473684210525</v>
      </c>
      <c r="U302" s="157">
        <f>I302*$I$7+J302*$J$7+K302*$K$7+L302*$L$7+M302*$M$7+N302*$N$7+O302*$O$7+R302+S302</f>
        <v>17669.473684210527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31"/>
        <v>0</v>
      </c>
      <c r="AU302" s="259"/>
      <c r="AV302" s="265">
        <f t="shared" ref="AV302:AV316" si="245">AK302*$AK$7+AL302*$AL$7+AM302*$AM$7+SUM(AN302:AR302)*(1+Gewinn)*(1+SicherheitAngebot)+AT302/Zuschläge_IBN+AT302</f>
        <v>0</v>
      </c>
      <c r="AX302" s="265">
        <f>U302+AV302</f>
        <v>17669.473684210527</v>
      </c>
      <c r="AZ302" s="492">
        <f t="shared" ref="AZ302:AZ316" si="246">U302/(1+SicherheitAngebot)*(1+Sicherheit)</f>
        <v>17669.473684210527</v>
      </c>
      <c r="BB302" s="492">
        <f t="shared" ref="BB302:BB316" si="247">AV302/(1+SicherheitAngebot)*(1+Sicherheit)</f>
        <v>0</v>
      </c>
      <c r="BD302" s="265">
        <f>AZ302+BB302</f>
        <v>17669.473684210527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910" t="s">
        <v>355</v>
      </c>
      <c r="D303" s="911"/>
      <c r="E303" s="911"/>
      <c r="F303" s="912"/>
      <c r="G303" s="897"/>
      <c r="H303" s="898"/>
      <c r="I303" s="152"/>
      <c r="J303" s="152">
        <v>10</v>
      </c>
      <c r="K303" s="152">
        <v>15</v>
      </c>
      <c r="L303" s="152">
        <v>10</v>
      </c>
      <c r="M303" s="152">
        <v>20</v>
      </c>
      <c r="N303" s="152">
        <v>10</v>
      </c>
      <c r="O303" s="152">
        <v>10</v>
      </c>
      <c r="P303" s="153">
        <v>800</v>
      </c>
      <c r="Q303" s="153">
        <v>6000</v>
      </c>
      <c r="R303" s="156">
        <f t="shared" si="241"/>
        <v>926.31578947368428</v>
      </c>
      <c r="S303" s="156">
        <f t="shared" si="242"/>
        <v>7642.1052631578959</v>
      </c>
      <c r="U303" s="157">
        <f t="shared" ref="U303:U316" si="248">I303*$I$7+J303*$J$7+K303*$K$7+L303*$L$7+M303*$M$7+N303*$N$7+O303*$O$7+R303+S303</f>
        <v>16870.526315789477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31"/>
        <v>0</v>
      </c>
      <c r="AU303" s="259"/>
      <c r="AV303" s="265">
        <f t="shared" si="245"/>
        <v>0</v>
      </c>
      <c r="AX303" s="265">
        <f t="shared" ref="AX303:AX316" si="249">U303+AV303</f>
        <v>16870.526315789477</v>
      </c>
      <c r="AZ303" s="492">
        <f t="shared" si="246"/>
        <v>16870.526315789477</v>
      </c>
      <c r="BB303" s="492">
        <f t="shared" si="247"/>
        <v>0</v>
      </c>
      <c r="BD303" s="265">
        <f t="shared" ref="BD303:BD316" si="250">AZ303+BB303</f>
        <v>16870.526315789477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41"/>
        <v>0</v>
      </c>
      <c r="S304" s="156">
        <f t="shared" si="242"/>
        <v>0</v>
      </c>
      <c r="U304" s="157">
        <f t="shared" si="248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31"/>
        <v>0</v>
      </c>
      <c r="AU304" s="259"/>
      <c r="AV304" s="265">
        <f t="shared" si="245"/>
        <v>0</v>
      </c>
      <c r="AX304" s="265">
        <f t="shared" si="249"/>
        <v>0</v>
      </c>
      <c r="AZ304" s="492">
        <f t="shared" si="246"/>
        <v>0</v>
      </c>
      <c r="BB304" s="492">
        <f t="shared" si="247"/>
        <v>0</v>
      </c>
      <c r="BD304" s="265">
        <f t="shared" si="250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41"/>
        <v>0</v>
      </c>
      <c r="S305" s="156">
        <f t="shared" si="242"/>
        <v>0</v>
      </c>
      <c r="U305" s="157">
        <f t="shared" si="248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31"/>
        <v>0</v>
      </c>
      <c r="AU305" s="259"/>
      <c r="AV305" s="265">
        <f t="shared" si="245"/>
        <v>0</v>
      </c>
      <c r="AX305" s="265">
        <f t="shared" si="249"/>
        <v>0</v>
      </c>
      <c r="AZ305" s="492">
        <f t="shared" si="246"/>
        <v>0</v>
      </c>
      <c r="BB305" s="492">
        <f t="shared" si="247"/>
        <v>0</v>
      </c>
      <c r="BD305" s="265">
        <f t="shared" si="250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41"/>
        <v>0</v>
      </c>
      <c r="S306" s="156">
        <f t="shared" si="242"/>
        <v>0</v>
      </c>
      <c r="U306" s="157">
        <f t="shared" si="248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31"/>
        <v>0</v>
      </c>
      <c r="AU306" s="259"/>
      <c r="AV306" s="265">
        <f t="shared" si="245"/>
        <v>0</v>
      </c>
      <c r="AX306" s="265">
        <f t="shared" si="249"/>
        <v>0</v>
      </c>
      <c r="AZ306" s="492">
        <f t="shared" si="246"/>
        <v>0</v>
      </c>
      <c r="BB306" s="492">
        <f t="shared" si="247"/>
        <v>0</v>
      </c>
      <c r="BD306" s="265">
        <f t="shared" si="250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41"/>
        <v>0</v>
      </c>
      <c r="S307" s="156">
        <f t="shared" si="242"/>
        <v>0</v>
      </c>
      <c r="U307" s="157">
        <f t="shared" si="248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31"/>
        <v>0</v>
      </c>
      <c r="AU307" s="259"/>
      <c r="AV307" s="265">
        <f t="shared" si="245"/>
        <v>0</v>
      </c>
      <c r="AX307" s="265">
        <f t="shared" si="249"/>
        <v>0</v>
      </c>
      <c r="AZ307" s="492">
        <f t="shared" si="246"/>
        <v>0</v>
      </c>
      <c r="BB307" s="492">
        <f t="shared" si="247"/>
        <v>0</v>
      </c>
      <c r="BD307" s="265">
        <f t="shared" si="250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41"/>
        <v>0</v>
      </c>
      <c r="S308" s="156">
        <f t="shared" si="242"/>
        <v>0</v>
      </c>
      <c r="U308" s="157">
        <f t="shared" si="248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31"/>
        <v>0</v>
      </c>
      <c r="AU308" s="259"/>
      <c r="AV308" s="265">
        <f t="shared" si="245"/>
        <v>0</v>
      </c>
      <c r="AX308" s="265">
        <f t="shared" si="249"/>
        <v>0</v>
      </c>
      <c r="AZ308" s="492">
        <f t="shared" si="246"/>
        <v>0</v>
      </c>
      <c r="BB308" s="492">
        <f t="shared" si="247"/>
        <v>0</v>
      </c>
      <c r="BD308" s="265">
        <f t="shared" si="250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41"/>
        <v>0</v>
      </c>
      <c r="S309" s="156">
        <f t="shared" si="242"/>
        <v>0</v>
      </c>
      <c r="U309" s="157">
        <f t="shared" si="248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31"/>
        <v>0</v>
      </c>
      <c r="AU309" s="259"/>
      <c r="AV309" s="265">
        <f t="shared" si="245"/>
        <v>0</v>
      </c>
      <c r="AX309" s="265">
        <f t="shared" si="249"/>
        <v>0</v>
      </c>
      <c r="AZ309" s="492">
        <f t="shared" si="246"/>
        <v>0</v>
      </c>
      <c r="BB309" s="492">
        <f t="shared" si="247"/>
        <v>0</v>
      </c>
      <c r="BD309" s="265">
        <f t="shared" si="250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41"/>
        <v>0</v>
      </c>
      <c r="S310" s="156">
        <f t="shared" si="242"/>
        <v>0</v>
      </c>
      <c r="U310" s="157">
        <f t="shared" si="248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31"/>
        <v>0</v>
      </c>
      <c r="AU310" s="259"/>
      <c r="AV310" s="265">
        <f t="shared" si="245"/>
        <v>0</v>
      </c>
      <c r="AX310" s="265">
        <f t="shared" si="249"/>
        <v>0</v>
      </c>
      <c r="AZ310" s="492">
        <f t="shared" si="246"/>
        <v>0</v>
      </c>
      <c r="BB310" s="492">
        <f t="shared" si="247"/>
        <v>0</v>
      </c>
      <c r="BD310" s="265">
        <f t="shared" si="250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41"/>
        <v>0</v>
      </c>
      <c r="S311" s="156">
        <f t="shared" si="242"/>
        <v>0</v>
      </c>
      <c r="U311" s="157">
        <f t="shared" si="248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31"/>
        <v>0</v>
      </c>
      <c r="AU311" s="259"/>
      <c r="AV311" s="265">
        <f t="shared" si="245"/>
        <v>0</v>
      </c>
      <c r="AX311" s="265">
        <f t="shared" si="249"/>
        <v>0</v>
      </c>
      <c r="AZ311" s="492">
        <f t="shared" si="246"/>
        <v>0</v>
      </c>
      <c r="BB311" s="492">
        <f t="shared" si="247"/>
        <v>0</v>
      </c>
      <c r="BD311" s="265">
        <f t="shared" si="250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41"/>
        <v>0</v>
      </c>
      <c r="S312" s="156">
        <f t="shared" si="242"/>
        <v>0</v>
      </c>
      <c r="U312" s="157">
        <f t="shared" si="248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31"/>
        <v>0</v>
      </c>
      <c r="AU312" s="259"/>
      <c r="AV312" s="265">
        <f t="shared" si="245"/>
        <v>0</v>
      </c>
      <c r="AX312" s="265">
        <f t="shared" si="249"/>
        <v>0</v>
      </c>
      <c r="AZ312" s="492">
        <f t="shared" si="246"/>
        <v>0</v>
      </c>
      <c r="BB312" s="492">
        <f t="shared" si="247"/>
        <v>0</v>
      </c>
      <c r="BD312" s="265">
        <f t="shared" si="250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41"/>
        <v>0</v>
      </c>
      <c r="S313" s="156">
        <f t="shared" si="242"/>
        <v>0</v>
      </c>
      <c r="U313" s="157">
        <f t="shared" si="248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31"/>
        <v>0</v>
      </c>
      <c r="AU313" s="259"/>
      <c r="AV313" s="265">
        <f t="shared" si="245"/>
        <v>0</v>
      </c>
      <c r="AX313" s="265">
        <f t="shared" si="249"/>
        <v>0</v>
      </c>
      <c r="AZ313" s="492">
        <f t="shared" si="246"/>
        <v>0</v>
      </c>
      <c r="BB313" s="492">
        <f t="shared" si="247"/>
        <v>0</v>
      </c>
      <c r="BD313" s="265">
        <f t="shared" si="250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41"/>
        <v>0</v>
      </c>
      <c r="S314" s="156">
        <f t="shared" si="242"/>
        <v>0</v>
      </c>
      <c r="U314" s="157">
        <f t="shared" si="248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31"/>
        <v>0</v>
      </c>
      <c r="AU314" s="259"/>
      <c r="AV314" s="265">
        <f t="shared" si="245"/>
        <v>0</v>
      </c>
      <c r="AX314" s="265">
        <f t="shared" si="249"/>
        <v>0</v>
      </c>
      <c r="AZ314" s="492">
        <f t="shared" si="246"/>
        <v>0</v>
      </c>
      <c r="BB314" s="492">
        <f t="shared" si="247"/>
        <v>0</v>
      </c>
      <c r="BD314" s="265">
        <f t="shared" si="250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41"/>
        <v>0</v>
      </c>
      <c r="S315" s="156">
        <f t="shared" si="242"/>
        <v>0</v>
      </c>
      <c r="U315" s="157">
        <f t="shared" si="248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31"/>
        <v>0</v>
      </c>
      <c r="AU315" s="259"/>
      <c r="AV315" s="265">
        <f t="shared" si="245"/>
        <v>0</v>
      </c>
      <c r="AX315" s="265">
        <f t="shared" si="249"/>
        <v>0</v>
      </c>
      <c r="AZ315" s="492">
        <f t="shared" si="246"/>
        <v>0</v>
      </c>
      <c r="BB315" s="492">
        <f t="shared" si="247"/>
        <v>0</v>
      </c>
      <c r="BD315" s="265">
        <f t="shared" si="250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41"/>
        <v>0</v>
      </c>
      <c r="S316" s="156">
        <f t="shared" si="242"/>
        <v>0</v>
      </c>
      <c r="U316" s="157">
        <f t="shared" si="248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31"/>
        <v>0</v>
      </c>
      <c r="AU316" s="259"/>
      <c r="AV316" s="265">
        <f t="shared" si="245"/>
        <v>0</v>
      </c>
      <c r="AX316" s="265">
        <f t="shared" si="249"/>
        <v>0</v>
      </c>
      <c r="AZ316" s="492">
        <f t="shared" si="246"/>
        <v>0</v>
      </c>
      <c r="BB316" s="492">
        <f t="shared" si="247"/>
        <v>0</v>
      </c>
      <c r="BD316" s="265">
        <f t="shared" si="250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99" t="s">
        <v>255</v>
      </c>
      <c r="D318" s="900"/>
      <c r="E318" s="900"/>
      <c r="F318" s="901"/>
      <c r="G318" s="429"/>
      <c r="H318" s="206">
        <v>1</v>
      </c>
      <c r="I318" s="642">
        <f t="shared" ref="I318" si="251">$H318*SUM(I319:I333)</f>
        <v>0</v>
      </c>
      <c r="J318" s="643">
        <f t="shared" ref="J318:O318" si="252">$H318*SUM(J319:J333)</f>
        <v>412</v>
      </c>
      <c r="K318" s="644">
        <f t="shared" si="252"/>
        <v>205</v>
      </c>
      <c r="L318" s="645">
        <f t="shared" si="252"/>
        <v>265</v>
      </c>
      <c r="M318" s="645">
        <f t="shared" si="252"/>
        <v>215</v>
      </c>
      <c r="N318" s="644">
        <f t="shared" si="252"/>
        <v>278</v>
      </c>
      <c r="O318" s="642">
        <f t="shared" si="252"/>
        <v>197</v>
      </c>
      <c r="P318" s="209">
        <f t="shared" ref="P318:Q318" si="253">$H318*SUM(P319:P333)</f>
        <v>1200</v>
      </c>
      <c r="Q318" s="210">
        <f t="shared" si="253"/>
        <v>56000</v>
      </c>
      <c r="R318" s="136">
        <f t="shared" ref="R318:R333" si="254">P318*(1+Gewinn)*(1+SicherheitAngebot)</f>
        <v>1389.4736842105262</v>
      </c>
      <c r="S318" s="137">
        <f t="shared" ref="S318:S333" si="255">Q318*(1+MGKZ)*(1+Gewinn)*(1+SicherheitAngebot)</f>
        <v>71326.315789473694</v>
      </c>
      <c r="U318" s="10">
        <f>I318*$I$7+J318*$J$7+K318*$K$7+L318*$L$7+M318*$M$7+N318*$N$7+O318*$O$7+R318+S318</f>
        <v>245716.8421052632</v>
      </c>
      <c r="W318" s="646">
        <f t="shared" ref="W318:AB318" si="256">$H318*SUM(W319:W333)</f>
        <v>0</v>
      </c>
      <c r="X318" s="647">
        <f t="shared" si="256"/>
        <v>0</v>
      </c>
      <c r="Y318" s="648">
        <f t="shared" si="256"/>
        <v>0</v>
      </c>
      <c r="Z318" s="649">
        <f t="shared" si="256"/>
        <v>0</v>
      </c>
      <c r="AA318" s="648">
        <f t="shared" si="256"/>
        <v>0</v>
      </c>
      <c r="AB318" s="646">
        <f t="shared" si="256"/>
        <v>0</v>
      </c>
      <c r="AC318" s="258"/>
      <c r="AD318" s="646">
        <f t="shared" ref="AD318:AM318" si="257">$H318*SUM(AD319:AD333)</f>
        <v>0</v>
      </c>
      <c r="AE318" s="647">
        <f t="shared" si="257"/>
        <v>0</v>
      </c>
      <c r="AF318" s="648">
        <f t="shared" si="257"/>
        <v>0</v>
      </c>
      <c r="AG318" s="649">
        <f t="shared" si="257"/>
        <v>0</v>
      </c>
      <c r="AH318" s="648">
        <f t="shared" si="257"/>
        <v>0</v>
      </c>
      <c r="AI318" s="646">
        <f t="shared" si="257"/>
        <v>0</v>
      </c>
      <c r="AJ318" s="258"/>
      <c r="AK318" s="653">
        <f t="shared" si="257"/>
        <v>0</v>
      </c>
      <c r="AL318" s="653">
        <f t="shared" si="257"/>
        <v>0</v>
      </c>
      <c r="AM318" s="653">
        <f t="shared" si="257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31"/>
        <v>0</v>
      </c>
      <c r="AU318" s="259"/>
      <c r="AV318" s="491">
        <f>AK318*$AK$7+AL318*$AL$7+AM318*$AM$7+SUM(AN318:AR318)+AT318/Zuschläge_IBN+AT318</f>
        <v>0</v>
      </c>
      <c r="AX318" s="685">
        <f>U318+AV318</f>
        <v>245716.8421052632</v>
      </c>
      <c r="AZ318" s="490">
        <f>IF(H318&gt;0,U318/(1+SicherheitAngebot)*(1+Sicherheit),0)</f>
        <v>245716.8421052632</v>
      </c>
      <c r="BB318" s="490">
        <f>IF(H318&gt;0,AV318/(1+SicherheitAngebot)*(1+Sicherheit),0)</f>
        <v>0</v>
      </c>
      <c r="BD318" s="490">
        <f>AZ318+BB318</f>
        <v>245716.8421052632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902" t="s">
        <v>358</v>
      </c>
      <c r="D319" s="903"/>
      <c r="E319" s="903"/>
      <c r="F319" s="904"/>
      <c r="G319" s="897" t="s">
        <v>359</v>
      </c>
      <c r="H319" s="916"/>
      <c r="I319" s="152"/>
      <c r="J319" s="152">
        <v>0</v>
      </c>
      <c r="K319" s="152">
        <v>100</v>
      </c>
      <c r="L319" s="152">
        <v>50</v>
      </c>
      <c r="M319" s="152">
        <v>50</v>
      </c>
      <c r="N319" s="152">
        <v>120</v>
      </c>
      <c r="O319" s="152"/>
      <c r="P319" s="152"/>
      <c r="Q319" s="153">
        <v>30000</v>
      </c>
      <c r="R319" s="156">
        <f t="shared" si="254"/>
        <v>0</v>
      </c>
      <c r="S319" s="156">
        <f t="shared" si="255"/>
        <v>38210.526315789473</v>
      </c>
      <c r="U319" s="157">
        <f>I319*$I$7+J319*$J$7+K319*$K$7+L319*$L$7+M319*$M$7+N319*$N$7+O319*$O$7+R319+S319</f>
        <v>72414.736842105252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31"/>
        <v>0</v>
      </c>
      <c r="AU319" s="259"/>
      <c r="AV319" s="265">
        <f t="shared" ref="AV319:AV333" si="258">AK319*$AK$7+AL319*$AL$7+AM319*$AM$7+SUM(AN319:AR319)*(1+Gewinn)*(1+SicherheitAngebot)+AT319/Zuschläge_IBN+AT319</f>
        <v>0</v>
      </c>
      <c r="AX319" s="265">
        <f>U319+AV319</f>
        <v>72414.736842105252</v>
      </c>
      <c r="AZ319" s="492">
        <f t="shared" ref="AZ319:AZ333" si="259">U319/(1+SicherheitAngebot)*(1+Sicherheit)</f>
        <v>72414.736842105252</v>
      </c>
      <c r="BB319" s="492">
        <f t="shared" ref="BB319:BB333" si="260">AV319/(1+SicherheitAngebot)*(1+Sicherheit)</f>
        <v>0</v>
      </c>
      <c r="BD319" s="265">
        <f>AZ319+BB319</f>
        <v>72414.736842105252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902" t="s">
        <v>360</v>
      </c>
      <c r="D320" s="903"/>
      <c r="E320" s="903"/>
      <c r="F320" s="904"/>
      <c r="G320" s="897"/>
      <c r="H320" s="898"/>
      <c r="I320" s="152"/>
      <c r="J320" s="152"/>
      <c r="K320" s="152"/>
      <c r="L320" s="152"/>
      <c r="M320" s="152"/>
      <c r="N320" s="152">
        <v>80</v>
      </c>
      <c r="O320" s="152"/>
      <c r="P320" s="152"/>
      <c r="Q320" s="153">
        <v>10000</v>
      </c>
      <c r="R320" s="156">
        <f t="shared" si="254"/>
        <v>0</v>
      </c>
      <c r="S320" s="156">
        <f t="shared" si="255"/>
        <v>12736.842105263158</v>
      </c>
      <c r="U320" s="157">
        <f t="shared" ref="U320:U333" si="261">I320*$I$7+J320*$J$7+K320*$K$7+L320*$L$7+M320*$M$7+N320*$N$7+O320*$O$7+R320+S320</f>
        <v>20332.631578947367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31"/>
        <v>0</v>
      </c>
      <c r="AU320" s="259"/>
      <c r="AV320" s="265">
        <f t="shared" si="258"/>
        <v>0</v>
      </c>
      <c r="AX320" s="265">
        <f t="shared" ref="AX320:AX333" si="262">U320+AV320</f>
        <v>20332.631578947367</v>
      </c>
      <c r="AZ320" s="492">
        <f t="shared" si="259"/>
        <v>20332.631578947367</v>
      </c>
      <c r="BB320" s="492">
        <f t="shared" si="260"/>
        <v>0</v>
      </c>
      <c r="BD320" s="265">
        <f t="shared" ref="BD320:BD333" si="263">AZ320+BB320</f>
        <v>20332.631578947367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734" t="s">
        <v>361</v>
      </c>
      <c r="D321" s="735"/>
      <c r="E321" s="735"/>
      <c r="F321" s="736"/>
      <c r="G321" s="897"/>
      <c r="H321" s="898"/>
      <c r="I321" s="152"/>
      <c r="J321" s="152">
        <v>10</v>
      </c>
      <c r="K321" s="152">
        <v>20</v>
      </c>
      <c r="L321" s="152"/>
      <c r="M321" s="152">
        <v>10</v>
      </c>
      <c r="N321" s="152"/>
      <c r="O321" s="152"/>
      <c r="P321" s="152"/>
      <c r="Q321" s="153"/>
      <c r="R321" s="156">
        <f t="shared" si="254"/>
        <v>0</v>
      </c>
      <c r="S321" s="156">
        <f t="shared" si="255"/>
        <v>0</v>
      </c>
      <c r="U321" s="157">
        <f t="shared" si="261"/>
        <v>4504.21052631579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31"/>
        <v>0</v>
      </c>
      <c r="AU321" s="259"/>
      <c r="AV321" s="265">
        <f t="shared" si="258"/>
        <v>0</v>
      </c>
      <c r="AX321" s="265">
        <f t="shared" si="262"/>
        <v>4504.21052631579</v>
      </c>
      <c r="AZ321" s="492">
        <f t="shared" si="259"/>
        <v>4504.21052631579</v>
      </c>
      <c r="BB321" s="492">
        <f t="shared" si="260"/>
        <v>0</v>
      </c>
      <c r="BD321" s="265">
        <f t="shared" si="263"/>
        <v>4504.21052631579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734" t="s">
        <v>362</v>
      </c>
      <c r="D322" s="735"/>
      <c r="E322" s="735"/>
      <c r="F322" s="736"/>
      <c r="G322" s="897"/>
      <c r="H322" s="898"/>
      <c r="I322" s="152"/>
      <c r="J322" s="152"/>
      <c r="K322" s="152">
        <v>25</v>
      </c>
      <c r="L322" s="152"/>
      <c r="M322" s="152"/>
      <c r="N322" s="152"/>
      <c r="O322" s="152"/>
      <c r="P322" s="152"/>
      <c r="Q322" s="153"/>
      <c r="R322" s="156">
        <f t="shared" si="254"/>
        <v>0</v>
      </c>
      <c r="S322" s="156">
        <f t="shared" si="255"/>
        <v>0</v>
      </c>
      <c r="U322" s="157">
        <f t="shared" si="261"/>
        <v>2663.1578947368421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31"/>
        <v>0</v>
      </c>
      <c r="AU322" s="259"/>
      <c r="AV322" s="265">
        <f t="shared" si="258"/>
        <v>0</v>
      </c>
      <c r="AX322" s="265">
        <f t="shared" si="262"/>
        <v>2663.1578947368421</v>
      </c>
      <c r="AZ322" s="492">
        <f t="shared" si="259"/>
        <v>2663.1578947368421</v>
      </c>
      <c r="BB322" s="492">
        <f t="shared" si="260"/>
        <v>0</v>
      </c>
      <c r="BD322" s="265">
        <f t="shared" si="263"/>
        <v>2663.1578947368421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734" t="s">
        <v>363</v>
      </c>
      <c r="D323" s="735"/>
      <c r="E323" s="735"/>
      <c r="F323" s="736"/>
      <c r="G323" s="897"/>
      <c r="H323" s="898"/>
      <c r="I323" s="152"/>
      <c r="J323" s="152">
        <v>40</v>
      </c>
      <c r="K323" s="152">
        <v>5</v>
      </c>
      <c r="L323" s="152">
        <v>5</v>
      </c>
      <c r="M323" s="152">
        <v>5</v>
      </c>
      <c r="N323" s="152">
        <v>10</v>
      </c>
      <c r="O323" s="152">
        <v>60</v>
      </c>
      <c r="P323" s="152">
        <v>1000</v>
      </c>
      <c r="Q323" s="153">
        <v>12000</v>
      </c>
      <c r="R323" s="156">
        <f t="shared" si="254"/>
        <v>1157.8947368421052</v>
      </c>
      <c r="S323" s="156">
        <f t="shared" si="255"/>
        <v>15284.210526315792</v>
      </c>
      <c r="U323" s="157">
        <f t="shared" si="261"/>
        <v>29468.42105263158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31"/>
        <v>0</v>
      </c>
      <c r="AU323" s="259"/>
      <c r="AV323" s="265">
        <f t="shared" si="258"/>
        <v>0</v>
      </c>
      <c r="AX323" s="265">
        <f t="shared" si="262"/>
        <v>29468.42105263158</v>
      </c>
      <c r="AZ323" s="492">
        <f t="shared" si="259"/>
        <v>29468.42105263158</v>
      </c>
      <c r="BB323" s="492">
        <f t="shared" si="260"/>
        <v>0</v>
      </c>
      <c r="BD323" s="265">
        <f t="shared" si="263"/>
        <v>29468.42105263158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734" t="s">
        <v>364</v>
      </c>
      <c r="D324" s="735"/>
      <c r="E324" s="735"/>
      <c r="F324" s="736"/>
      <c r="G324" s="897"/>
      <c r="H324" s="898"/>
      <c r="I324" s="152"/>
      <c r="J324" s="152">
        <v>200</v>
      </c>
      <c r="K324" s="152">
        <v>50</v>
      </c>
      <c r="L324" s="152">
        <v>100</v>
      </c>
      <c r="M324" s="152"/>
      <c r="N324" s="152"/>
      <c r="O324" s="152">
        <v>5</v>
      </c>
      <c r="P324" s="152"/>
      <c r="Q324" s="153"/>
      <c r="R324" s="156">
        <f t="shared" si="254"/>
        <v>0</v>
      </c>
      <c r="S324" s="156">
        <f t="shared" si="255"/>
        <v>0</v>
      </c>
      <c r="U324" s="157">
        <f t="shared" si="261"/>
        <v>41116.842105263153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31"/>
        <v>0</v>
      </c>
      <c r="AU324" s="259"/>
      <c r="AV324" s="265">
        <f t="shared" si="258"/>
        <v>0</v>
      </c>
      <c r="AX324" s="265">
        <f t="shared" si="262"/>
        <v>41116.842105263153</v>
      </c>
      <c r="AZ324" s="492">
        <f t="shared" si="259"/>
        <v>41116.842105263153</v>
      </c>
      <c r="BB324" s="492">
        <f t="shared" si="260"/>
        <v>0</v>
      </c>
      <c r="BD324" s="265">
        <f t="shared" si="263"/>
        <v>41116.842105263153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734" t="s">
        <v>365</v>
      </c>
      <c r="D325" s="735"/>
      <c r="E325" s="735"/>
      <c r="F325" s="736"/>
      <c r="G325" s="897"/>
      <c r="H325" s="898"/>
      <c r="I325" s="152"/>
      <c r="J325" s="152">
        <v>120</v>
      </c>
      <c r="K325" s="152"/>
      <c r="L325" s="152"/>
      <c r="M325" s="152"/>
      <c r="N325" s="152">
        <v>20</v>
      </c>
      <c r="O325" s="152">
        <v>80</v>
      </c>
      <c r="P325" s="152"/>
      <c r="Q325" s="153"/>
      <c r="R325" s="156">
        <f t="shared" si="254"/>
        <v>0</v>
      </c>
      <c r="S325" s="156">
        <f t="shared" si="255"/>
        <v>0</v>
      </c>
      <c r="U325" s="157">
        <f t="shared" si="261"/>
        <v>23389.473684210527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31"/>
        <v>0</v>
      </c>
      <c r="AU325" s="259"/>
      <c r="AV325" s="265">
        <f t="shared" si="258"/>
        <v>0</v>
      </c>
      <c r="AX325" s="265">
        <f t="shared" si="262"/>
        <v>23389.473684210527</v>
      </c>
      <c r="AZ325" s="492">
        <f t="shared" si="259"/>
        <v>23389.473684210527</v>
      </c>
      <c r="BB325" s="492">
        <f t="shared" si="260"/>
        <v>0</v>
      </c>
      <c r="BD325" s="265">
        <f t="shared" si="263"/>
        <v>23389.473684210527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734" t="s">
        <v>23</v>
      </c>
      <c r="D326" s="735"/>
      <c r="E326" s="735"/>
      <c r="F326" s="736"/>
      <c r="G326" s="897"/>
      <c r="H326" s="898"/>
      <c r="I326" s="152"/>
      <c r="J326" s="152">
        <v>10</v>
      </c>
      <c r="K326" s="152"/>
      <c r="L326" s="152"/>
      <c r="M326" s="152">
        <v>20</v>
      </c>
      <c r="N326" s="152">
        <v>5</v>
      </c>
      <c r="O326" s="152">
        <v>20</v>
      </c>
      <c r="P326" s="152"/>
      <c r="Q326" s="153"/>
      <c r="R326" s="156">
        <f t="shared" si="254"/>
        <v>0</v>
      </c>
      <c r="S326" s="156">
        <f t="shared" si="255"/>
        <v>0</v>
      </c>
      <c r="U326" s="157">
        <f t="shared" si="261"/>
        <v>5963.1578947368425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31"/>
        <v>0</v>
      </c>
      <c r="AU326" s="259"/>
      <c r="AV326" s="265">
        <f t="shared" si="258"/>
        <v>0</v>
      </c>
      <c r="AX326" s="265">
        <f t="shared" si="262"/>
        <v>5963.1578947368425</v>
      </c>
      <c r="AZ326" s="492">
        <f t="shared" si="259"/>
        <v>5963.1578947368425</v>
      </c>
      <c r="BB326" s="492">
        <f t="shared" si="260"/>
        <v>0</v>
      </c>
      <c r="BD326" s="265">
        <f t="shared" si="263"/>
        <v>5963.1578947368425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734" t="s">
        <v>366</v>
      </c>
      <c r="D327" s="735"/>
      <c r="E327" s="735"/>
      <c r="F327" s="736"/>
      <c r="G327" s="897"/>
      <c r="H327" s="898"/>
      <c r="I327" s="152"/>
      <c r="J327" s="152">
        <v>30</v>
      </c>
      <c r="K327" s="152"/>
      <c r="L327" s="152"/>
      <c r="M327" s="152">
        <v>20</v>
      </c>
      <c r="N327" s="152">
        <v>30</v>
      </c>
      <c r="O327" s="152">
        <v>20</v>
      </c>
      <c r="P327" s="152"/>
      <c r="Q327" s="153"/>
      <c r="R327" s="156">
        <f t="shared" si="254"/>
        <v>0</v>
      </c>
      <c r="S327" s="156">
        <f t="shared" si="255"/>
        <v>0</v>
      </c>
      <c r="U327" s="157">
        <f t="shared" si="261"/>
        <v>10652.631578947367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31"/>
        <v>0</v>
      </c>
      <c r="AU327" s="259"/>
      <c r="AV327" s="265">
        <f t="shared" si="258"/>
        <v>0</v>
      </c>
      <c r="AX327" s="265">
        <f t="shared" si="262"/>
        <v>10652.631578947367</v>
      </c>
      <c r="AZ327" s="492">
        <f t="shared" si="259"/>
        <v>10652.631578947367</v>
      </c>
      <c r="BB327" s="492">
        <f t="shared" si="260"/>
        <v>0</v>
      </c>
      <c r="BD327" s="265">
        <f t="shared" si="263"/>
        <v>10652.631578947367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734" t="s">
        <v>367</v>
      </c>
      <c r="D328" s="735"/>
      <c r="E328" s="735"/>
      <c r="F328" s="736"/>
      <c r="G328" s="897"/>
      <c r="H328" s="898"/>
      <c r="I328" s="152"/>
      <c r="J328" s="152"/>
      <c r="K328" s="152"/>
      <c r="L328" s="152"/>
      <c r="M328" s="152"/>
      <c r="N328" s="152">
        <v>8</v>
      </c>
      <c r="O328" s="152">
        <v>8</v>
      </c>
      <c r="P328" s="152"/>
      <c r="Q328" s="153"/>
      <c r="R328" s="156">
        <f t="shared" si="254"/>
        <v>0</v>
      </c>
      <c r="S328" s="156">
        <f t="shared" si="255"/>
        <v>0</v>
      </c>
      <c r="U328" s="157">
        <f t="shared" si="261"/>
        <v>1519.1578947368421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31"/>
        <v>0</v>
      </c>
      <c r="AU328" s="259"/>
      <c r="AV328" s="265">
        <f t="shared" si="258"/>
        <v>0</v>
      </c>
      <c r="AX328" s="265">
        <f t="shared" si="262"/>
        <v>1519.1578947368421</v>
      </c>
      <c r="AZ328" s="492">
        <f t="shared" si="259"/>
        <v>1519.1578947368421</v>
      </c>
      <c r="BB328" s="492">
        <f t="shared" si="260"/>
        <v>0</v>
      </c>
      <c r="BD328" s="265">
        <f t="shared" si="263"/>
        <v>1519.1578947368421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 t="s">
        <v>368</v>
      </c>
      <c r="D329" s="890"/>
      <c r="E329" s="890"/>
      <c r="F329" s="891"/>
      <c r="G329" s="892"/>
      <c r="H329" s="893"/>
      <c r="I329" s="152"/>
      <c r="J329" s="152"/>
      <c r="K329" s="152"/>
      <c r="L329" s="152">
        <v>100</v>
      </c>
      <c r="M329" s="152">
        <v>100</v>
      </c>
      <c r="N329" s="152"/>
      <c r="O329" s="152"/>
      <c r="P329" s="153"/>
      <c r="Q329" s="153"/>
      <c r="R329" s="156">
        <f t="shared" si="254"/>
        <v>0</v>
      </c>
      <c r="S329" s="156">
        <f t="shared" si="255"/>
        <v>0</v>
      </c>
      <c r="U329" s="157">
        <f t="shared" si="261"/>
        <v>24315.78947368421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31"/>
        <v>0</v>
      </c>
      <c r="AU329" s="259"/>
      <c r="AV329" s="265">
        <f t="shared" si="258"/>
        <v>0</v>
      </c>
      <c r="AX329" s="265">
        <f t="shared" si="262"/>
        <v>24315.78947368421</v>
      </c>
      <c r="AZ329" s="492">
        <f t="shared" si="259"/>
        <v>24315.78947368421</v>
      </c>
      <c r="BB329" s="492">
        <f t="shared" si="260"/>
        <v>0</v>
      </c>
      <c r="BD329" s="265">
        <f t="shared" si="263"/>
        <v>24315.78947368421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4"/>
        <v>0</v>
      </c>
      <c r="S330" s="156">
        <f t="shared" si="255"/>
        <v>0</v>
      </c>
      <c r="U330" s="157">
        <f t="shared" si="261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31"/>
        <v>0</v>
      </c>
      <c r="AU330" s="259"/>
      <c r="AV330" s="265">
        <f t="shared" si="258"/>
        <v>0</v>
      </c>
      <c r="AX330" s="265">
        <f t="shared" si="262"/>
        <v>0</v>
      </c>
      <c r="AZ330" s="492">
        <f t="shared" si="259"/>
        <v>0</v>
      </c>
      <c r="BB330" s="492">
        <f t="shared" si="260"/>
        <v>0</v>
      </c>
      <c r="BD330" s="265">
        <f t="shared" si="263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924" t="s">
        <v>295</v>
      </c>
      <c r="D331" s="925"/>
      <c r="E331" s="925"/>
      <c r="F331" s="926"/>
      <c r="G331" s="892"/>
      <c r="H331" s="893"/>
      <c r="I331" s="152"/>
      <c r="J331" s="152">
        <v>2</v>
      </c>
      <c r="K331" s="152">
        <v>5</v>
      </c>
      <c r="L331" s="152">
        <v>10</v>
      </c>
      <c r="M331" s="152">
        <v>10</v>
      </c>
      <c r="N331" s="152">
        <v>5</v>
      </c>
      <c r="O331" s="152">
        <v>4</v>
      </c>
      <c r="P331" s="153">
        <v>200</v>
      </c>
      <c r="Q331" s="715">
        <v>4000</v>
      </c>
      <c r="R331" s="156">
        <f t="shared" si="254"/>
        <v>231.57894736842107</v>
      </c>
      <c r="S331" s="156">
        <f t="shared" si="255"/>
        <v>5094.7368421052624</v>
      </c>
      <c r="U331" s="157">
        <f t="shared" si="261"/>
        <v>9376.6315789473683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31"/>
        <v>0</v>
      </c>
      <c r="AU331" s="259"/>
      <c r="AV331" s="265">
        <f t="shared" si="258"/>
        <v>0</v>
      </c>
      <c r="AX331" s="265">
        <f t="shared" si="262"/>
        <v>9376.6315789473683</v>
      </c>
      <c r="AZ331" s="492">
        <f t="shared" si="259"/>
        <v>9376.6315789473683</v>
      </c>
      <c r="BB331" s="492">
        <f t="shared" si="260"/>
        <v>0</v>
      </c>
      <c r="BD331" s="265">
        <f t="shared" si="263"/>
        <v>9376.6315789473683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4"/>
        <v>0</v>
      </c>
      <c r="S332" s="156">
        <f t="shared" si="255"/>
        <v>0</v>
      </c>
      <c r="U332" s="157">
        <f t="shared" si="261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31"/>
        <v>0</v>
      </c>
      <c r="AU332" s="259"/>
      <c r="AV332" s="265">
        <f t="shared" si="258"/>
        <v>0</v>
      </c>
      <c r="AX332" s="265">
        <f t="shared" si="262"/>
        <v>0</v>
      </c>
      <c r="AZ332" s="492">
        <f t="shared" si="259"/>
        <v>0</v>
      </c>
      <c r="BB332" s="492">
        <f t="shared" si="260"/>
        <v>0</v>
      </c>
      <c r="BD332" s="265">
        <f t="shared" si="263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4"/>
        <v>0</v>
      </c>
      <c r="S333" s="156">
        <f t="shared" si="255"/>
        <v>0</v>
      </c>
      <c r="U333" s="157">
        <f t="shared" si="261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31"/>
        <v>0</v>
      </c>
      <c r="AU333" s="259"/>
      <c r="AV333" s="265">
        <f t="shared" si="258"/>
        <v>0</v>
      </c>
      <c r="AX333" s="265">
        <f t="shared" si="262"/>
        <v>0</v>
      </c>
      <c r="AZ333" s="492">
        <f t="shared" si="259"/>
        <v>0</v>
      </c>
      <c r="BB333" s="492">
        <f t="shared" si="260"/>
        <v>0</v>
      </c>
      <c r="BD333" s="265">
        <f t="shared" si="263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4">$H335*SUM(I336:I350)</f>
        <v>0</v>
      </c>
      <c r="J335" s="643">
        <f t="shared" ref="J335:O335" si="265">$H335*SUM(J336:J350)</f>
        <v>0</v>
      </c>
      <c r="K335" s="644">
        <f t="shared" si="265"/>
        <v>0</v>
      </c>
      <c r="L335" s="645">
        <f t="shared" si="265"/>
        <v>0</v>
      </c>
      <c r="M335" s="645">
        <f t="shared" si="265"/>
        <v>0</v>
      </c>
      <c r="N335" s="644">
        <f t="shared" si="265"/>
        <v>0</v>
      </c>
      <c r="O335" s="642">
        <f t="shared" si="265"/>
        <v>0</v>
      </c>
      <c r="P335" s="209">
        <f t="shared" ref="P335:Q335" si="266">$H335*SUM(P336:P350)</f>
        <v>0</v>
      </c>
      <c r="Q335" s="210">
        <f t="shared" si="266"/>
        <v>0</v>
      </c>
      <c r="R335" s="136">
        <f t="shared" ref="R335:R350" si="267">P335*(1+Gewinn)*(1+SicherheitAngebot)</f>
        <v>0</v>
      </c>
      <c r="S335" s="137">
        <f t="shared" ref="S335:S350" si="268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9">$H335*SUM(W336:W350)</f>
        <v>0</v>
      </c>
      <c r="X335" s="647">
        <f t="shared" si="269"/>
        <v>0</v>
      </c>
      <c r="Y335" s="648">
        <f t="shared" si="269"/>
        <v>0</v>
      </c>
      <c r="Z335" s="649">
        <f t="shared" si="269"/>
        <v>0</v>
      </c>
      <c r="AA335" s="648">
        <f t="shared" si="269"/>
        <v>0</v>
      </c>
      <c r="AB335" s="646">
        <f t="shared" si="269"/>
        <v>0</v>
      </c>
      <c r="AC335" s="258"/>
      <c r="AD335" s="646">
        <f t="shared" ref="AD335:AM335" si="270">$H335*SUM(AD336:AD350)</f>
        <v>0</v>
      </c>
      <c r="AE335" s="647">
        <f t="shared" si="270"/>
        <v>0</v>
      </c>
      <c r="AF335" s="648">
        <f t="shared" si="270"/>
        <v>0</v>
      </c>
      <c r="AG335" s="649">
        <f t="shared" si="270"/>
        <v>0</v>
      </c>
      <c r="AH335" s="648">
        <f t="shared" si="270"/>
        <v>0</v>
      </c>
      <c r="AI335" s="646">
        <f t="shared" si="270"/>
        <v>0</v>
      </c>
      <c r="AJ335" s="258"/>
      <c r="AK335" s="653">
        <f t="shared" si="270"/>
        <v>0</v>
      </c>
      <c r="AL335" s="653">
        <f t="shared" si="270"/>
        <v>0</v>
      </c>
      <c r="AM335" s="653">
        <f t="shared" si="270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31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902"/>
      <c r="D336" s="903"/>
      <c r="E336" s="903"/>
      <c r="F336" s="904"/>
      <c r="G336" s="897"/>
      <c r="H336" s="916"/>
      <c r="I336" s="152"/>
      <c r="J336" s="152"/>
      <c r="K336" s="152"/>
      <c r="L336" s="152"/>
      <c r="M336" s="152"/>
      <c r="N336" s="152"/>
      <c r="O336" s="152"/>
      <c r="P336" s="152"/>
      <c r="Q336" s="153"/>
      <c r="R336" s="156">
        <f t="shared" si="267"/>
        <v>0</v>
      </c>
      <c r="S336" s="156">
        <f t="shared" si="268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31"/>
        <v>0</v>
      </c>
      <c r="AU336" s="259"/>
      <c r="AV336" s="265">
        <f t="shared" ref="AV336:AV350" si="271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72">U336/(1+SicherheitAngebot)*(1+Sicherheit)</f>
        <v>0</v>
      </c>
      <c r="BB336" s="492">
        <f t="shared" ref="BB336:BB350" si="273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902"/>
      <c r="D337" s="903"/>
      <c r="E337" s="903"/>
      <c r="F337" s="904"/>
      <c r="G337" s="897"/>
      <c r="H337" s="898"/>
      <c r="I337" s="152"/>
      <c r="J337" s="152"/>
      <c r="K337" s="152"/>
      <c r="L337" s="152"/>
      <c r="M337" s="152"/>
      <c r="N337" s="152"/>
      <c r="O337" s="152"/>
      <c r="P337" s="152"/>
      <c r="Q337" s="153"/>
      <c r="R337" s="156">
        <f t="shared" si="267"/>
        <v>0</v>
      </c>
      <c r="S337" s="156">
        <f t="shared" si="268"/>
        <v>0</v>
      </c>
      <c r="U337" s="157">
        <f t="shared" ref="U337:U350" si="274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31"/>
        <v>0</v>
      </c>
      <c r="AU337" s="259"/>
      <c r="AV337" s="265">
        <f t="shared" si="271"/>
        <v>0</v>
      </c>
      <c r="AX337" s="265">
        <f t="shared" ref="AX337:AX350" si="275">U337+AV337</f>
        <v>0</v>
      </c>
      <c r="AZ337" s="492">
        <f t="shared" si="272"/>
        <v>0</v>
      </c>
      <c r="BB337" s="492">
        <f t="shared" si="273"/>
        <v>0</v>
      </c>
      <c r="BD337" s="265">
        <f t="shared" ref="BD337:BD350" si="276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734"/>
      <c r="D338" s="735"/>
      <c r="E338" s="735"/>
      <c r="F338" s="736"/>
      <c r="G338" s="897"/>
      <c r="H338" s="898"/>
      <c r="I338" s="152"/>
      <c r="J338" s="152"/>
      <c r="K338" s="152"/>
      <c r="L338" s="152"/>
      <c r="M338" s="152"/>
      <c r="N338" s="152"/>
      <c r="O338" s="152"/>
      <c r="P338" s="152"/>
      <c r="Q338" s="153"/>
      <c r="R338" s="156">
        <f t="shared" si="267"/>
        <v>0</v>
      </c>
      <c r="S338" s="156">
        <f t="shared" si="268"/>
        <v>0</v>
      </c>
      <c r="U338" s="157">
        <f t="shared" si="274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31"/>
        <v>0</v>
      </c>
      <c r="AU338" s="259"/>
      <c r="AV338" s="265">
        <f t="shared" si="271"/>
        <v>0</v>
      </c>
      <c r="AX338" s="265">
        <f t="shared" si="275"/>
        <v>0</v>
      </c>
      <c r="AZ338" s="492">
        <f t="shared" si="272"/>
        <v>0</v>
      </c>
      <c r="BB338" s="492">
        <f t="shared" si="273"/>
        <v>0</v>
      </c>
      <c r="BD338" s="265">
        <f t="shared" si="276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734"/>
      <c r="D339" s="735"/>
      <c r="E339" s="735"/>
      <c r="F339" s="736"/>
      <c r="G339" s="897"/>
      <c r="H339" s="898"/>
      <c r="I339" s="152"/>
      <c r="J339" s="152"/>
      <c r="K339" s="152"/>
      <c r="L339" s="152"/>
      <c r="M339" s="152"/>
      <c r="N339" s="152"/>
      <c r="O339" s="152"/>
      <c r="P339" s="152"/>
      <c r="Q339" s="153"/>
      <c r="R339" s="156">
        <f t="shared" si="267"/>
        <v>0</v>
      </c>
      <c r="S339" s="156">
        <f t="shared" si="268"/>
        <v>0</v>
      </c>
      <c r="U339" s="157">
        <f t="shared" si="274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31"/>
        <v>0</v>
      </c>
      <c r="AU339" s="259"/>
      <c r="AV339" s="265">
        <f t="shared" si="271"/>
        <v>0</v>
      </c>
      <c r="AX339" s="265">
        <f t="shared" si="275"/>
        <v>0</v>
      </c>
      <c r="AZ339" s="492">
        <f t="shared" si="272"/>
        <v>0</v>
      </c>
      <c r="BB339" s="492">
        <f t="shared" si="273"/>
        <v>0</v>
      </c>
      <c r="BD339" s="265">
        <f t="shared" si="276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734"/>
      <c r="D340" s="735"/>
      <c r="E340" s="735"/>
      <c r="F340" s="736"/>
      <c r="G340" s="897"/>
      <c r="H340" s="898"/>
      <c r="I340" s="152"/>
      <c r="J340" s="152"/>
      <c r="K340" s="152"/>
      <c r="L340" s="152"/>
      <c r="M340" s="152"/>
      <c r="N340" s="152"/>
      <c r="O340" s="152"/>
      <c r="P340" s="152"/>
      <c r="Q340" s="153"/>
      <c r="R340" s="156">
        <f t="shared" si="267"/>
        <v>0</v>
      </c>
      <c r="S340" s="156">
        <f t="shared" si="268"/>
        <v>0</v>
      </c>
      <c r="U340" s="157">
        <f t="shared" si="274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31"/>
        <v>0</v>
      </c>
      <c r="AU340" s="259"/>
      <c r="AV340" s="265">
        <f t="shared" si="271"/>
        <v>0</v>
      </c>
      <c r="AX340" s="265">
        <f t="shared" si="275"/>
        <v>0</v>
      </c>
      <c r="AZ340" s="492">
        <f t="shared" si="272"/>
        <v>0</v>
      </c>
      <c r="BB340" s="492">
        <f t="shared" si="273"/>
        <v>0</v>
      </c>
      <c r="BD340" s="265">
        <f t="shared" si="276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734"/>
      <c r="D341" s="735"/>
      <c r="E341" s="735"/>
      <c r="F341" s="736"/>
      <c r="G341" s="897"/>
      <c r="H341" s="898"/>
      <c r="I341" s="152"/>
      <c r="J341" s="152"/>
      <c r="K341" s="152"/>
      <c r="L341" s="152"/>
      <c r="M341" s="152"/>
      <c r="N341" s="152"/>
      <c r="O341" s="152"/>
      <c r="P341" s="152"/>
      <c r="Q341" s="153"/>
      <c r="R341" s="156">
        <f t="shared" si="267"/>
        <v>0</v>
      </c>
      <c r="S341" s="156">
        <f t="shared" si="268"/>
        <v>0</v>
      </c>
      <c r="U341" s="157">
        <f t="shared" si="274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31"/>
        <v>0</v>
      </c>
      <c r="AU341" s="259"/>
      <c r="AV341" s="265">
        <f t="shared" si="271"/>
        <v>0</v>
      </c>
      <c r="AX341" s="265">
        <f t="shared" si="275"/>
        <v>0</v>
      </c>
      <c r="AZ341" s="492">
        <f t="shared" si="272"/>
        <v>0</v>
      </c>
      <c r="BB341" s="492">
        <f t="shared" si="273"/>
        <v>0</v>
      </c>
      <c r="BD341" s="265">
        <f t="shared" si="276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734"/>
      <c r="D342" s="735"/>
      <c r="E342" s="735"/>
      <c r="F342" s="736"/>
      <c r="G342" s="897"/>
      <c r="H342" s="898"/>
      <c r="I342" s="152"/>
      <c r="J342" s="152"/>
      <c r="K342" s="152"/>
      <c r="L342" s="152"/>
      <c r="M342" s="152"/>
      <c r="N342" s="152"/>
      <c r="O342" s="152"/>
      <c r="P342" s="152"/>
      <c r="Q342" s="153"/>
      <c r="R342" s="156">
        <f t="shared" si="267"/>
        <v>0</v>
      </c>
      <c r="S342" s="156">
        <f t="shared" si="268"/>
        <v>0</v>
      </c>
      <c r="U342" s="157">
        <f t="shared" si="274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31"/>
        <v>0</v>
      </c>
      <c r="AU342" s="259"/>
      <c r="AV342" s="265">
        <f t="shared" si="271"/>
        <v>0</v>
      </c>
      <c r="AX342" s="265">
        <f t="shared" si="275"/>
        <v>0</v>
      </c>
      <c r="AZ342" s="492">
        <f t="shared" si="272"/>
        <v>0</v>
      </c>
      <c r="BB342" s="492">
        <f t="shared" si="273"/>
        <v>0</v>
      </c>
      <c r="BD342" s="265">
        <f t="shared" si="276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734"/>
      <c r="D343" s="735"/>
      <c r="E343" s="735"/>
      <c r="F343" s="736"/>
      <c r="G343" s="897"/>
      <c r="H343" s="898"/>
      <c r="I343" s="152"/>
      <c r="J343" s="152"/>
      <c r="K343" s="152"/>
      <c r="L343" s="152"/>
      <c r="M343" s="152"/>
      <c r="N343" s="152"/>
      <c r="O343" s="152"/>
      <c r="P343" s="152"/>
      <c r="Q343" s="153"/>
      <c r="R343" s="156">
        <f t="shared" si="267"/>
        <v>0</v>
      </c>
      <c r="S343" s="156">
        <f t="shared" si="268"/>
        <v>0</v>
      </c>
      <c r="U343" s="157">
        <f t="shared" si="274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31"/>
        <v>0</v>
      </c>
      <c r="AU343" s="259"/>
      <c r="AV343" s="265">
        <f t="shared" si="271"/>
        <v>0</v>
      </c>
      <c r="AX343" s="265">
        <f t="shared" si="275"/>
        <v>0</v>
      </c>
      <c r="AZ343" s="492">
        <f t="shared" si="272"/>
        <v>0</v>
      </c>
      <c r="BB343" s="492">
        <f t="shared" si="273"/>
        <v>0</v>
      </c>
      <c r="BD343" s="265">
        <f t="shared" si="276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734"/>
      <c r="D344" s="735"/>
      <c r="E344" s="735"/>
      <c r="F344" s="736"/>
      <c r="G344" s="897"/>
      <c r="H344" s="898"/>
      <c r="I344" s="152"/>
      <c r="J344" s="152"/>
      <c r="K344" s="152"/>
      <c r="L344" s="152"/>
      <c r="M344" s="152"/>
      <c r="N344" s="152"/>
      <c r="O344" s="152"/>
      <c r="P344" s="152"/>
      <c r="Q344" s="153"/>
      <c r="R344" s="156">
        <f t="shared" si="267"/>
        <v>0</v>
      </c>
      <c r="S344" s="156">
        <f t="shared" si="268"/>
        <v>0</v>
      </c>
      <c r="U344" s="157">
        <f t="shared" si="274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31"/>
        <v>0</v>
      </c>
      <c r="AU344" s="259"/>
      <c r="AV344" s="265">
        <f t="shared" si="271"/>
        <v>0</v>
      </c>
      <c r="AX344" s="265">
        <f t="shared" si="275"/>
        <v>0</v>
      </c>
      <c r="AZ344" s="492">
        <f t="shared" si="272"/>
        <v>0</v>
      </c>
      <c r="BB344" s="492">
        <f t="shared" si="273"/>
        <v>0</v>
      </c>
      <c r="BD344" s="265">
        <f t="shared" si="276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734"/>
      <c r="D345" s="735"/>
      <c r="E345" s="735"/>
      <c r="F345" s="736"/>
      <c r="G345" s="897"/>
      <c r="H345" s="898"/>
      <c r="I345" s="152"/>
      <c r="J345" s="152"/>
      <c r="K345" s="152"/>
      <c r="L345" s="152"/>
      <c r="M345" s="152"/>
      <c r="N345" s="152"/>
      <c r="O345" s="152"/>
      <c r="P345" s="152"/>
      <c r="Q345" s="153"/>
      <c r="R345" s="156">
        <f t="shared" si="267"/>
        <v>0</v>
      </c>
      <c r="S345" s="156">
        <f t="shared" si="268"/>
        <v>0</v>
      </c>
      <c r="U345" s="157">
        <f t="shared" si="274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31"/>
        <v>0</v>
      </c>
      <c r="AU345" s="259"/>
      <c r="AV345" s="265">
        <f t="shared" si="271"/>
        <v>0</v>
      </c>
      <c r="AX345" s="265">
        <f t="shared" si="275"/>
        <v>0</v>
      </c>
      <c r="AZ345" s="492">
        <f t="shared" si="272"/>
        <v>0</v>
      </c>
      <c r="BB345" s="492">
        <f t="shared" si="273"/>
        <v>0</v>
      </c>
      <c r="BD345" s="265">
        <f t="shared" si="276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734"/>
      <c r="D346" s="735"/>
      <c r="E346" s="735"/>
      <c r="F346" s="736"/>
      <c r="G346" s="897"/>
      <c r="H346" s="898"/>
      <c r="I346" s="152"/>
      <c r="J346" s="152"/>
      <c r="K346" s="152"/>
      <c r="L346" s="152"/>
      <c r="M346" s="152"/>
      <c r="N346" s="152"/>
      <c r="O346" s="152"/>
      <c r="P346" s="152"/>
      <c r="Q346" s="153"/>
      <c r="R346" s="156">
        <f t="shared" si="267"/>
        <v>0</v>
      </c>
      <c r="S346" s="156">
        <f t="shared" si="268"/>
        <v>0</v>
      </c>
      <c r="U346" s="157">
        <f t="shared" si="274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31"/>
        <v>0</v>
      </c>
      <c r="AU346" s="259"/>
      <c r="AV346" s="265">
        <f t="shared" si="271"/>
        <v>0</v>
      </c>
      <c r="AX346" s="265">
        <f t="shared" si="275"/>
        <v>0</v>
      </c>
      <c r="AZ346" s="492">
        <f t="shared" si="272"/>
        <v>0</v>
      </c>
      <c r="BB346" s="492">
        <f t="shared" si="273"/>
        <v>0</v>
      </c>
      <c r="BD346" s="265">
        <f t="shared" si="276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734"/>
      <c r="D347" s="735"/>
      <c r="E347" s="735"/>
      <c r="F347" s="736"/>
      <c r="G347" s="897"/>
      <c r="H347" s="898"/>
      <c r="I347" s="152"/>
      <c r="J347" s="152"/>
      <c r="K347" s="152"/>
      <c r="L347" s="152"/>
      <c r="M347" s="152"/>
      <c r="N347" s="152"/>
      <c r="O347" s="152"/>
      <c r="P347" s="152"/>
      <c r="Q347" s="153"/>
      <c r="R347" s="156">
        <f t="shared" si="267"/>
        <v>0</v>
      </c>
      <c r="S347" s="156">
        <f t="shared" si="268"/>
        <v>0</v>
      </c>
      <c r="U347" s="157">
        <f t="shared" si="274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31"/>
        <v>0</v>
      </c>
      <c r="AU347" s="259"/>
      <c r="AV347" s="265">
        <f t="shared" si="271"/>
        <v>0</v>
      </c>
      <c r="AX347" s="265">
        <f t="shared" si="275"/>
        <v>0</v>
      </c>
      <c r="AZ347" s="492">
        <f t="shared" si="272"/>
        <v>0</v>
      </c>
      <c r="BB347" s="492">
        <f t="shared" si="273"/>
        <v>0</v>
      </c>
      <c r="BD347" s="265">
        <f t="shared" si="276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734"/>
      <c r="D348" s="735"/>
      <c r="E348" s="735"/>
      <c r="F348" s="736"/>
      <c r="G348" s="897"/>
      <c r="H348" s="898"/>
      <c r="I348" s="152"/>
      <c r="J348" s="152"/>
      <c r="K348" s="152"/>
      <c r="L348" s="152"/>
      <c r="M348" s="152"/>
      <c r="N348" s="152"/>
      <c r="O348" s="152"/>
      <c r="P348" s="152"/>
      <c r="Q348" s="153"/>
      <c r="R348" s="156">
        <f t="shared" si="267"/>
        <v>0</v>
      </c>
      <c r="S348" s="156">
        <f t="shared" si="268"/>
        <v>0</v>
      </c>
      <c r="U348" s="157">
        <f t="shared" si="274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7">((W348+AD348)*$W$7+(X348+AE348)*$X$7+(Y348+Z348+AF348+AG348)*$Z$7+(AA348+AH348)*$AA$7+(AB348+AI348)*$AB$7)*Zuschläge_IBN</f>
        <v>0</v>
      </c>
      <c r="AU348" s="259"/>
      <c r="AV348" s="265">
        <f t="shared" si="271"/>
        <v>0</v>
      </c>
      <c r="AX348" s="265">
        <f t="shared" si="275"/>
        <v>0</v>
      </c>
      <c r="AZ348" s="492">
        <f t="shared" si="272"/>
        <v>0</v>
      </c>
      <c r="BB348" s="492">
        <f t="shared" si="273"/>
        <v>0</v>
      </c>
      <c r="BD348" s="265">
        <f t="shared" si="276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734"/>
      <c r="D349" s="735"/>
      <c r="E349" s="735"/>
      <c r="F349" s="736"/>
      <c r="G349" s="897"/>
      <c r="H349" s="898"/>
      <c r="I349" s="152"/>
      <c r="J349" s="152"/>
      <c r="K349" s="152"/>
      <c r="L349" s="152"/>
      <c r="M349" s="152"/>
      <c r="N349" s="152"/>
      <c r="O349" s="152"/>
      <c r="P349" s="152"/>
      <c r="Q349" s="153"/>
      <c r="R349" s="156">
        <f t="shared" si="267"/>
        <v>0</v>
      </c>
      <c r="S349" s="156">
        <f t="shared" si="268"/>
        <v>0</v>
      </c>
      <c r="U349" s="157">
        <f t="shared" si="274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7"/>
        <v>0</v>
      </c>
      <c r="AU349" s="259"/>
      <c r="AV349" s="265">
        <f t="shared" si="271"/>
        <v>0</v>
      </c>
      <c r="AX349" s="265">
        <f t="shared" si="275"/>
        <v>0</v>
      </c>
      <c r="AZ349" s="492">
        <f t="shared" si="272"/>
        <v>0</v>
      </c>
      <c r="BB349" s="492">
        <f t="shared" si="273"/>
        <v>0</v>
      </c>
      <c r="BD349" s="265">
        <f t="shared" si="276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7"/>
        <v>0</v>
      </c>
      <c r="S350" s="156">
        <f t="shared" si="268"/>
        <v>0</v>
      </c>
      <c r="U350" s="157">
        <f t="shared" si="274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7"/>
        <v>0</v>
      </c>
      <c r="AU350" s="259"/>
      <c r="AV350" s="265">
        <f t="shared" si="271"/>
        <v>0</v>
      </c>
      <c r="AX350" s="265">
        <f t="shared" si="275"/>
        <v>0</v>
      </c>
      <c r="AZ350" s="492">
        <f t="shared" si="272"/>
        <v>0</v>
      </c>
      <c r="BB350" s="492">
        <f t="shared" si="273"/>
        <v>0</v>
      </c>
      <c r="BD350" s="265">
        <f t="shared" si="276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8">$H352*SUM(I353:I367)</f>
        <v>0</v>
      </c>
      <c r="J352" s="643">
        <f t="shared" ref="J352:O352" si="279">$H352*SUM(J353:J367)</f>
        <v>0</v>
      </c>
      <c r="K352" s="644">
        <f t="shared" si="279"/>
        <v>0</v>
      </c>
      <c r="L352" s="645">
        <f t="shared" si="279"/>
        <v>0</v>
      </c>
      <c r="M352" s="645">
        <f t="shared" si="279"/>
        <v>0</v>
      </c>
      <c r="N352" s="644">
        <f t="shared" si="279"/>
        <v>0</v>
      </c>
      <c r="O352" s="642">
        <f t="shared" si="279"/>
        <v>0</v>
      </c>
      <c r="P352" s="209">
        <f t="shared" ref="P352:Q352" si="280">$H352*SUM(P353:P367)</f>
        <v>0</v>
      </c>
      <c r="Q352" s="210">
        <f t="shared" si="280"/>
        <v>0</v>
      </c>
      <c r="R352" s="136">
        <f t="shared" ref="R352:R367" si="281">P352*(1+Gewinn)*(1+SicherheitAngebot)</f>
        <v>0</v>
      </c>
      <c r="S352" s="137">
        <f t="shared" ref="S352:S367" si="282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3">$H352*SUM(W353:W367)</f>
        <v>0</v>
      </c>
      <c r="X352" s="647">
        <f t="shared" si="283"/>
        <v>0</v>
      </c>
      <c r="Y352" s="648">
        <f t="shared" si="283"/>
        <v>0</v>
      </c>
      <c r="Z352" s="649">
        <f t="shared" si="283"/>
        <v>0</v>
      </c>
      <c r="AA352" s="648">
        <f t="shared" si="283"/>
        <v>0</v>
      </c>
      <c r="AB352" s="646">
        <f t="shared" si="283"/>
        <v>0</v>
      </c>
      <c r="AC352" s="258"/>
      <c r="AD352" s="646">
        <f t="shared" ref="AD352:AM352" si="284">$H352*SUM(AD353:AD367)</f>
        <v>0</v>
      </c>
      <c r="AE352" s="647">
        <f t="shared" si="284"/>
        <v>0</v>
      </c>
      <c r="AF352" s="648">
        <f t="shared" si="284"/>
        <v>0</v>
      </c>
      <c r="AG352" s="649">
        <f t="shared" si="284"/>
        <v>0</v>
      </c>
      <c r="AH352" s="648">
        <f t="shared" si="284"/>
        <v>0</v>
      </c>
      <c r="AI352" s="646">
        <f t="shared" si="284"/>
        <v>0</v>
      </c>
      <c r="AJ352" s="258"/>
      <c r="AK352" s="653">
        <f t="shared" si="284"/>
        <v>0</v>
      </c>
      <c r="AL352" s="653">
        <f t="shared" si="284"/>
        <v>0</v>
      </c>
      <c r="AM352" s="653">
        <f t="shared" si="284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5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81"/>
        <v>0</v>
      </c>
      <c r="S353" s="156">
        <f t="shared" si="282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5"/>
        <v>0</v>
      </c>
      <c r="AU353" s="259"/>
      <c r="AV353" s="265">
        <f t="shared" ref="AV353:AV367" si="286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7">U353/(1+SicherheitAngebot)*(1+Sicherheit)</f>
        <v>0</v>
      </c>
      <c r="BB353" s="492">
        <f t="shared" ref="BB353:BB367" si="288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81"/>
        <v>0</v>
      </c>
      <c r="S354" s="156">
        <f t="shared" si="282"/>
        <v>0</v>
      </c>
      <c r="U354" s="157">
        <f t="shared" ref="U354:U367" si="289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5"/>
        <v>0</v>
      </c>
      <c r="AU354" s="259"/>
      <c r="AV354" s="265">
        <f t="shared" si="286"/>
        <v>0</v>
      </c>
      <c r="AX354" s="265">
        <f t="shared" ref="AX354:AX367" si="290">U354+AV354</f>
        <v>0</v>
      </c>
      <c r="AZ354" s="492">
        <f t="shared" si="287"/>
        <v>0</v>
      </c>
      <c r="BB354" s="492">
        <f t="shared" si="288"/>
        <v>0</v>
      </c>
      <c r="BD354" s="265">
        <f t="shared" ref="BD354:BD367" si="291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81"/>
        <v>0</v>
      </c>
      <c r="S355" s="156">
        <f t="shared" si="282"/>
        <v>0</v>
      </c>
      <c r="U355" s="157">
        <f t="shared" si="289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5"/>
        <v>0</v>
      </c>
      <c r="AU355" s="259"/>
      <c r="AV355" s="265">
        <f t="shared" si="286"/>
        <v>0</v>
      </c>
      <c r="AX355" s="265">
        <f t="shared" si="290"/>
        <v>0</v>
      </c>
      <c r="AZ355" s="492">
        <f t="shared" si="287"/>
        <v>0</v>
      </c>
      <c r="BB355" s="492">
        <f t="shared" si="288"/>
        <v>0</v>
      </c>
      <c r="BD355" s="265">
        <f t="shared" si="291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81"/>
        <v>0</v>
      </c>
      <c r="S356" s="156">
        <f t="shared" si="282"/>
        <v>0</v>
      </c>
      <c r="U356" s="157">
        <f t="shared" si="289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5"/>
        <v>0</v>
      </c>
      <c r="AU356" s="259"/>
      <c r="AV356" s="265">
        <f t="shared" si="286"/>
        <v>0</v>
      </c>
      <c r="AX356" s="265">
        <f t="shared" si="290"/>
        <v>0</v>
      </c>
      <c r="AZ356" s="492">
        <f t="shared" si="287"/>
        <v>0</v>
      </c>
      <c r="BB356" s="492">
        <f t="shared" si="288"/>
        <v>0</v>
      </c>
      <c r="BD356" s="265">
        <f t="shared" si="291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81"/>
        <v>0</v>
      </c>
      <c r="S357" s="156">
        <f t="shared" si="282"/>
        <v>0</v>
      </c>
      <c r="U357" s="157">
        <f t="shared" si="289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5"/>
        <v>0</v>
      </c>
      <c r="AU357" s="259"/>
      <c r="AV357" s="265">
        <f t="shared" si="286"/>
        <v>0</v>
      </c>
      <c r="AX357" s="265">
        <f t="shared" si="290"/>
        <v>0</v>
      </c>
      <c r="AZ357" s="492">
        <f t="shared" si="287"/>
        <v>0</v>
      </c>
      <c r="BB357" s="492">
        <f t="shared" si="288"/>
        <v>0</v>
      </c>
      <c r="BD357" s="265">
        <f t="shared" si="291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81"/>
        <v>0</v>
      </c>
      <c r="S358" s="156">
        <f t="shared" si="282"/>
        <v>0</v>
      </c>
      <c r="U358" s="157">
        <f t="shared" si="289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5"/>
        <v>0</v>
      </c>
      <c r="AU358" s="259"/>
      <c r="AV358" s="265">
        <f t="shared" si="286"/>
        <v>0</v>
      </c>
      <c r="AX358" s="265">
        <f t="shared" si="290"/>
        <v>0</v>
      </c>
      <c r="AZ358" s="492">
        <f t="shared" si="287"/>
        <v>0</v>
      </c>
      <c r="BB358" s="492">
        <f t="shared" si="288"/>
        <v>0</v>
      </c>
      <c r="BD358" s="265">
        <f t="shared" si="291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81"/>
        <v>0</v>
      </c>
      <c r="S359" s="156">
        <f t="shared" si="282"/>
        <v>0</v>
      </c>
      <c r="U359" s="157">
        <f t="shared" si="289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5"/>
        <v>0</v>
      </c>
      <c r="AU359" s="259"/>
      <c r="AV359" s="265">
        <f t="shared" si="286"/>
        <v>0</v>
      </c>
      <c r="AX359" s="265">
        <f t="shared" si="290"/>
        <v>0</v>
      </c>
      <c r="AZ359" s="492">
        <f t="shared" si="287"/>
        <v>0</v>
      </c>
      <c r="BB359" s="492">
        <f t="shared" si="288"/>
        <v>0</v>
      </c>
      <c r="BD359" s="265">
        <f t="shared" si="291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81"/>
        <v>0</v>
      </c>
      <c r="S360" s="156">
        <f t="shared" si="282"/>
        <v>0</v>
      </c>
      <c r="U360" s="157">
        <f t="shared" si="289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5"/>
        <v>0</v>
      </c>
      <c r="AU360" s="259"/>
      <c r="AV360" s="265">
        <f t="shared" si="286"/>
        <v>0</v>
      </c>
      <c r="AX360" s="265">
        <f t="shared" si="290"/>
        <v>0</v>
      </c>
      <c r="AZ360" s="492">
        <f t="shared" si="287"/>
        <v>0</v>
      </c>
      <c r="BB360" s="492">
        <f t="shared" si="288"/>
        <v>0</v>
      </c>
      <c r="BD360" s="265">
        <f t="shared" si="291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81"/>
        <v>0</v>
      </c>
      <c r="S361" s="156">
        <f t="shared" si="282"/>
        <v>0</v>
      </c>
      <c r="U361" s="157">
        <f t="shared" si="289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5"/>
        <v>0</v>
      </c>
      <c r="AU361" s="259"/>
      <c r="AV361" s="265">
        <f t="shared" si="286"/>
        <v>0</v>
      </c>
      <c r="AX361" s="265">
        <f t="shared" si="290"/>
        <v>0</v>
      </c>
      <c r="AZ361" s="492">
        <f t="shared" si="287"/>
        <v>0</v>
      </c>
      <c r="BB361" s="492">
        <f t="shared" si="288"/>
        <v>0</v>
      </c>
      <c r="BD361" s="265">
        <f t="shared" si="291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81"/>
        <v>0</v>
      </c>
      <c r="S362" s="156">
        <f t="shared" si="282"/>
        <v>0</v>
      </c>
      <c r="U362" s="157">
        <f t="shared" si="289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5"/>
        <v>0</v>
      </c>
      <c r="AU362" s="259"/>
      <c r="AV362" s="265">
        <f t="shared" si="286"/>
        <v>0</v>
      </c>
      <c r="AX362" s="265">
        <f t="shared" si="290"/>
        <v>0</v>
      </c>
      <c r="AZ362" s="492">
        <f t="shared" si="287"/>
        <v>0</v>
      </c>
      <c r="BB362" s="492">
        <f t="shared" si="288"/>
        <v>0</v>
      </c>
      <c r="BD362" s="265">
        <f t="shared" si="291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81"/>
        <v>0</v>
      </c>
      <c r="S363" s="156">
        <f t="shared" si="282"/>
        <v>0</v>
      </c>
      <c r="U363" s="157">
        <f t="shared" si="289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5"/>
        <v>0</v>
      </c>
      <c r="AU363" s="259"/>
      <c r="AV363" s="265">
        <f t="shared" si="286"/>
        <v>0</v>
      </c>
      <c r="AX363" s="265">
        <f t="shared" si="290"/>
        <v>0</v>
      </c>
      <c r="AZ363" s="492">
        <f t="shared" si="287"/>
        <v>0</v>
      </c>
      <c r="BB363" s="492">
        <f t="shared" si="288"/>
        <v>0</v>
      </c>
      <c r="BD363" s="265">
        <f t="shared" si="291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81"/>
        <v>0</v>
      </c>
      <c r="S364" s="156">
        <f t="shared" si="282"/>
        <v>0</v>
      </c>
      <c r="U364" s="157">
        <f t="shared" si="289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5"/>
        <v>0</v>
      </c>
      <c r="AU364" s="259"/>
      <c r="AV364" s="265">
        <f t="shared" si="286"/>
        <v>0</v>
      </c>
      <c r="AX364" s="265">
        <f t="shared" si="290"/>
        <v>0</v>
      </c>
      <c r="AZ364" s="492">
        <f t="shared" si="287"/>
        <v>0</v>
      </c>
      <c r="BB364" s="492">
        <f t="shared" si="288"/>
        <v>0</v>
      </c>
      <c r="BD364" s="265">
        <f t="shared" si="291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81"/>
        <v>0</v>
      </c>
      <c r="S365" s="156">
        <f t="shared" si="282"/>
        <v>0</v>
      </c>
      <c r="U365" s="157">
        <f t="shared" si="289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5"/>
        <v>0</v>
      </c>
      <c r="AU365" s="259"/>
      <c r="AV365" s="265">
        <f t="shared" si="286"/>
        <v>0</v>
      </c>
      <c r="AX365" s="265">
        <f t="shared" si="290"/>
        <v>0</v>
      </c>
      <c r="AZ365" s="492">
        <f t="shared" si="287"/>
        <v>0</v>
      </c>
      <c r="BB365" s="492">
        <f t="shared" si="288"/>
        <v>0</v>
      </c>
      <c r="BD365" s="265">
        <f t="shared" si="291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81"/>
        <v>0</v>
      </c>
      <c r="S366" s="156">
        <f t="shared" si="282"/>
        <v>0</v>
      </c>
      <c r="U366" s="157">
        <f t="shared" si="289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5"/>
        <v>0</v>
      </c>
      <c r="AU366" s="259"/>
      <c r="AV366" s="265">
        <f t="shared" si="286"/>
        <v>0</v>
      </c>
      <c r="AX366" s="265">
        <f t="shared" si="290"/>
        <v>0</v>
      </c>
      <c r="AZ366" s="492">
        <f t="shared" si="287"/>
        <v>0</v>
      </c>
      <c r="BB366" s="492">
        <f t="shared" si="288"/>
        <v>0</v>
      </c>
      <c r="BD366" s="265">
        <f t="shared" si="291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81"/>
        <v>0</v>
      </c>
      <c r="S367" s="156">
        <f t="shared" si="282"/>
        <v>0</v>
      </c>
      <c r="U367" s="157">
        <f t="shared" si="289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5"/>
        <v>0</v>
      </c>
      <c r="AU367" s="259"/>
      <c r="AV367" s="265">
        <f t="shared" si="286"/>
        <v>0</v>
      </c>
      <c r="AX367" s="265">
        <f t="shared" si="290"/>
        <v>0</v>
      </c>
      <c r="AZ367" s="492">
        <f t="shared" si="287"/>
        <v>0</v>
      </c>
      <c r="BB367" s="492">
        <f t="shared" si="288"/>
        <v>0</v>
      </c>
      <c r="BD367" s="265">
        <f t="shared" si="291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99" t="s">
        <v>282</v>
      </c>
      <c r="D369" s="900"/>
      <c r="E369" s="900"/>
      <c r="F369" s="901"/>
      <c r="G369" s="429"/>
      <c r="H369" s="206">
        <v>1</v>
      </c>
      <c r="I369" s="642">
        <f t="shared" ref="I369" si="292">$H369*SUM(I370:I384)</f>
        <v>0</v>
      </c>
      <c r="J369" s="643">
        <f t="shared" ref="J369:O369" si="293">$H369*SUM(J370:J384)</f>
        <v>0</v>
      </c>
      <c r="K369" s="644">
        <f t="shared" si="293"/>
        <v>0</v>
      </c>
      <c r="L369" s="645">
        <f t="shared" si="293"/>
        <v>0</v>
      </c>
      <c r="M369" s="645">
        <f t="shared" si="293"/>
        <v>0</v>
      </c>
      <c r="N369" s="644">
        <f t="shared" si="293"/>
        <v>0</v>
      </c>
      <c r="O369" s="642">
        <f t="shared" si="293"/>
        <v>0</v>
      </c>
      <c r="P369" s="209">
        <f t="shared" ref="P369:Q369" si="294">$H369*SUM(P370:P384)</f>
        <v>0</v>
      </c>
      <c r="Q369" s="210">
        <f t="shared" si="294"/>
        <v>0</v>
      </c>
      <c r="R369" s="136">
        <f t="shared" ref="R369:R384" si="295">P369*(1+Gewinn)*(1+SicherheitAngebot)</f>
        <v>0</v>
      </c>
      <c r="S369" s="137">
        <f t="shared" ref="S369:S384" si="296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7">$H369*SUM(W370:W384)</f>
        <v>40</v>
      </c>
      <c r="X369" s="647">
        <f t="shared" si="297"/>
        <v>0</v>
      </c>
      <c r="Y369" s="648">
        <f t="shared" si="297"/>
        <v>0</v>
      </c>
      <c r="Z369" s="649">
        <f t="shared" si="297"/>
        <v>170</v>
      </c>
      <c r="AA369" s="648">
        <f t="shared" si="297"/>
        <v>140</v>
      </c>
      <c r="AB369" s="646">
        <f t="shared" si="297"/>
        <v>220</v>
      </c>
      <c r="AC369" s="258"/>
      <c r="AD369" s="646">
        <f t="shared" ref="AD369:AM369" si="298">$H369*SUM(AD370:AD384)</f>
        <v>16</v>
      </c>
      <c r="AE369" s="647">
        <f t="shared" si="298"/>
        <v>0</v>
      </c>
      <c r="AF369" s="648">
        <f t="shared" si="298"/>
        <v>0</v>
      </c>
      <c r="AG369" s="649">
        <f t="shared" si="298"/>
        <v>24</v>
      </c>
      <c r="AH369" s="648">
        <f t="shared" si="298"/>
        <v>32</v>
      </c>
      <c r="AI369" s="646">
        <f t="shared" si="298"/>
        <v>48</v>
      </c>
      <c r="AJ369" s="258"/>
      <c r="AK369" s="653">
        <f t="shared" si="298"/>
        <v>81</v>
      </c>
      <c r="AL369" s="653">
        <f t="shared" si="298"/>
        <v>70</v>
      </c>
      <c r="AM369" s="653">
        <f t="shared" si="298"/>
        <v>0</v>
      </c>
      <c r="AN369" s="227">
        <f>$H369*SUM(AN370:AN384)*(1+Gewinn)*(1+SicherheitAngebot)</f>
        <v>4052.6315789473688</v>
      </c>
      <c r="AO369" s="227">
        <f>$H369*SUM(AO370:AO384)*(1+Gewinn)*(1+SicherheitAngebot)</f>
        <v>0</v>
      </c>
      <c r="AP369" s="227">
        <f>$H369*SUM(AP370:AP384)*(1+Gewinn)*(1+SicherheitAngebot)</f>
        <v>3473.6842105263163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5"/>
        <v>18123.947368421053</v>
      </c>
      <c r="AU369" s="259"/>
      <c r="AV369" s="491">
        <f>AK369*$AK$7+AL369*$AL$7+AM369*$AM$7+SUM(AN369:AR369)+AT369/Zuschläge_IBN+AT369</f>
        <v>111128.36842105264</v>
      </c>
      <c r="AX369" s="685">
        <f>U369+AV369</f>
        <v>111128.36842105264</v>
      </c>
      <c r="AZ369" s="490">
        <f>IF(H369&gt;0,U369/(1+SicherheitAngebot)*(1+Sicherheit),0)</f>
        <v>0</v>
      </c>
      <c r="BB369" s="490">
        <f>IF(H369&gt;0,AV369/(1+SicherheitAngebot)*(1+Sicherheit),0)</f>
        <v>111128.36842105264</v>
      </c>
      <c r="BD369" s="490">
        <f>AZ369+BB369</f>
        <v>111128.36842105264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94" t="s">
        <v>370</v>
      </c>
      <c r="D370" s="895"/>
      <c r="E370" s="895"/>
      <c r="F370" s="896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5"/>
        <v>0</v>
      </c>
      <c r="S370" s="156">
        <f t="shared" si="296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5"/>
        <v>0</v>
      </c>
      <c r="AU370" s="259"/>
      <c r="AV370" s="265">
        <f t="shared" ref="AV370:AV384" si="299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300">U370/(1+SicherheitAngebot)*(1+Sicherheit)</f>
        <v>0</v>
      </c>
      <c r="BB370" s="492">
        <f t="shared" ref="BB370:BB384" si="301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 t="s">
        <v>369</v>
      </c>
      <c r="D371" s="890"/>
      <c r="E371" s="890"/>
      <c r="F371" s="891"/>
      <c r="G371" s="892" t="s">
        <v>371</v>
      </c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5"/>
        <v>0</v>
      </c>
      <c r="S371" s="156">
        <f t="shared" si="296"/>
        <v>0</v>
      </c>
      <c r="U371" s="157">
        <f t="shared" ref="U371:U384" si="302">I371*$I$7+J371*$J$7+K371*$K$7+L371*$L$7+M371*$M$7+N371*$N$7+O371*$O$7+R371+S371</f>
        <v>0</v>
      </c>
      <c r="W371" s="152"/>
      <c r="X371" s="152"/>
      <c r="Y371" s="152"/>
      <c r="Z371" s="152"/>
      <c r="AA371" s="152">
        <f>4*10+5*10</f>
        <v>90</v>
      </c>
      <c r="AB371" s="152">
        <f>4*10+5*10</f>
        <v>90</v>
      </c>
      <c r="AC371" s="347"/>
      <c r="AD371" s="152"/>
      <c r="AE371" s="152"/>
      <c r="AF371" s="152"/>
      <c r="AG371" s="152"/>
      <c r="AH371" s="152">
        <f>3*8</f>
        <v>24</v>
      </c>
      <c r="AI371" s="152">
        <f>3*8</f>
        <v>24</v>
      </c>
      <c r="AJ371" s="347"/>
      <c r="AK371" s="152">
        <f>2*6+2*7</f>
        <v>26</v>
      </c>
      <c r="AL371" s="152">
        <f>2*5+2*6</f>
        <v>22</v>
      </c>
      <c r="AM371" s="295"/>
      <c r="AN371" s="228">
        <v>2000</v>
      </c>
      <c r="AO371" s="228"/>
      <c r="AP371" s="228">
        <v>1000</v>
      </c>
      <c r="AQ371" s="228"/>
      <c r="AR371" s="228"/>
      <c r="AS371" s="348"/>
      <c r="AT371" s="264">
        <f t="shared" si="285"/>
        <v>5412</v>
      </c>
      <c r="AU371" s="259"/>
      <c r="AV371" s="265">
        <f t="shared" si="299"/>
        <v>34646.526315789473</v>
      </c>
      <c r="AX371" s="265">
        <f t="shared" ref="AX371:AX384" si="303">U371+AV371</f>
        <v>34646.526315789473</v>
      </c>
      <c r="AZ371" s="492">
        <f t="shared" si="300"/>
        <v>0</v>
      </c>
      <c r="BB371" s="492">
        <f t="shared" si="301"/>
        <v>34646.526315789473</v>
      </c>
      <c r="BD371" s="265">
        <f t="shared" ref="BD371:BD384" si="304">AZ371+BB371</f>
        <v>34646.526315789473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94" t="s">
        <v>373</v>
      </c>
      <c r="D372" s="895"/>
      <c r="E372" s="895"/>
      <c r="F372" s="896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5"/>
        <v>0</v>
      </c>
      <c r="S372" s="156">
        <f t="shared" si="296"/>
        <v>0</v>
      </c>
      <c r="U372" s="157">
        <f t="shared" si="302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5"/>
        <v>0</v>
      </c>
      <c r="AU372" s="259"/>
      <c r="AV372" s="265">
        <f t="shared" si="299"/>
        <v>0</v>
      </c>
      <c r="AX372" s="265">
        <f t="shared" si="303"/>
        <v>0</v>
      </c>
      <c r="AZ372" s="492">
        <f t="shared" si="300"/>
        <v>0</v>
      </c>
      <c r="BB372" s="492">
        <f t="shared" si="301"/>
        <v>0</v>
      </c>
      <c r="BD372" s="265">
        <f t="shared" si="304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 t="s">
        <v>369</v>
      </c>
      <c r="D373" s="890"/>
      <c r="E373" s="890"/>
      <c r="F373" s="891"/>
      <c r="G373" s="892" t="s">
        <v>372</v>
      </c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5"/>
        <v>0</v>
      </c>
      <c r="S373" s="156">
        <f t="shared" si="296"/>
        <v>0</v>
      </c>
      <c r="U373" s="157">
        <f t="shared" si="302"/>
        <v>0</v>
      </c>
      <c r="W373" s="152"/>
      <c r="X373" s="152"/>
      <c r="Y373" s="152"/>
      <c r="Z373" s="152">
        <f>2*40</f>
        <v>80</v>
      </c>
      <c r="AA373" s="152">
        <v>50</v>
      </c>
      <c r="AB373" s="152">
        <v>50</v>
      </c>
      <c r="AC373" s="347"/>
      <c r="AD373" s="152"/>
      <c r="AE373" s="152"/>
      <c r="AF373" s="152"/>
      <c r="AG373" s="152">
        <v>16</v>
      </c>
      <c r="AH373" s="152">
        <v>8</v>
      </c>
      <c r="AI373" s="152">
        <v>8</v>
      </c>
      <c r="AJ373" s="347"/>
      <c r="AK373" s="152">
        <f>2*6+2*7</f>
        <v>26</v>
      </c>
      <c r="AL373" s="152">
        <f>2*5+2*6</f>
        <v>22</v>
      </c>
      <c r="AM373" s="295"/>
      <c r="AN373" s="228">
        <v>1000</v>
      </c>
      <c r="AO373" s="228"/>
      <c r="AP373" s="228">
        <v>1000</v>
      </c>
      <c r="AQ373" s="228"/>
      <c r="AR373" s="228"/>
      <c r="AS373" s="348"/>
      <c r="AT373" s="264">
        <f t="shared" si="285"/>
        <v>5671.3684210526317</v>
      </c>
      <c r="AU373" s="259"/>
      <c r="AV373" s="265">
        <f t="shared" si="299"/>
        <v>34785.473684210527</v>
      </c>
      <c r="AX373" s="265">
        <f t="shared" si="303"/>
        <v>34785.473684210527</v>
      </c>
      <c r="AZ373" s="492">
        <f t="shared" si="300"/>
        <v>0</v>
      </c>
      <c r="BB373" s="492">
        <f t="shared" si="301"/>
        <v>34785.473684210527</v>
      </c>
      <c r="BD373" s="265">
        <f t="shared" si="304"/>
        <v>34785.473684210527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737" t="s">
        <v>375</v>
      </c>
      <c r="D374" s="728"/>
      <c r="E374" s="728"/>
      <c r="F374" s="729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5"/>
        <v>0</v>
      </c>
      <c r="S374" s="156">
        <f t="shared" si="296"/>
        <v>0</v>
      </c>
      <c r="U374" s="157">
        <f t="shared" si="302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5"/>
        <v>0</v>
      </c>
      <c r="AU374" s="259"/>
      <c r="AV374" s="265">
        <f t="shared" si="299"/>
        <v>0</v>
      </c>
      <c r="AX374" s="265">
        <f t="shared" si="303"/>
        <v>0</v>
      </c>
      <c r="AZ374" s="492">
        <f t="shared" si="300"/>
        <v>0</v>
      </c>
      <c r="BB374" s="492">
        <f t="shared" si="301"/>
        <v>0</v>
      </c>
      <c r="BD374" s="265">
        <f t="shared" si="304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 t="s">
        <v>369</v>
      </c>
      <c r="D375" s="890"/>
      <c r="E375" s="890"/>
      <c r="F375" s="891"/>
      <c r="G375" s="892" t="s">
        <v>374</v>
      </c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5"/>
        <v>0</v>
      </c>
      <c r="S375" s="156">
        <f t="shared" si="296"/>
        <v>0</v>
      </c>
      <c r="U375" s="157">
        <f t="shared" si="302"/>
        <v>0</v>
      </c>
      <c r="W375" s="152"/>
      <c r="X375" s="152"/>
      <c r="Y375" s="152"/>
      <c r="Z375" s="152">
        <v>50</v>
      </c>
      <c r="AA375" s="152"/>
      <c r="AB375" s="152">
        <v>40</v>
      </c>
      <c r="AC375" s="347"/>
      <c r="AD375" s="152"/>
      <c r="AE375" s="152"/>
      <c r="AF375" s="152"/>
      <c r="AG375" s="152"/>
      <c r="AH375" s="152"/>
      <c r="AI375" s="152">
        <v>8</v>
      </c>
      <c r="AJ375" s="347"/>
      <c r="AK375" s="152">
        <f>2*7</f>
        <v>14</v>
      </c>
      <c r="AL375" s="152">
        <f>2*7</f>
        <v>14</v>
      </c>
      <c r="AM375" s="295"/>
      <c r="AN375" s="228">
        <v>500</v>
      </c>
      <c r="AO375" s="228"/>
      <c r="AP375" s="228">
        <v>500</v>
      </c>
      <c r="AQ375" s="228"/>
      <c r="AR375" s="228"/>
      <c r="AS375" s="348"/>
      <c r="AT375" s="264">
        <f t="shared" si="285"/>
        <v>2659.105263157895</v>
      </c>
      <c r="AU375" s="259"/>
      <c r="AV375" s="265">
        <f t="shared" si="299"/>
        <v>16917.42105263158</v>
      </c>
      <c r="AX375" s="265">
        <f t="shared" si="303"/>
        <v>16917.42105263158</v>
      </c>
      <c r="AZ375" s="492">
        <f t="shared" si="300"/>
        <v>0</v>
      </c>
      <c r="BB375" s="492">
        <f t="shared" si="301"/>
        <v>16917.42105263158</v>
      </c>
      <c r="BD375" s="265">
        <f t="shared" si="304"/>
        <v>16917.42105263158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738" t="s">
        <v>283</v>
      </c>
      <c r="D376" s="732"/>
      <c r="E376" s="732"/>
      <c r="F376" s="733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5"/>
        <v>0</v>
      </c>
      <c r="S376" s="156">
        <f t="shared" si="296"/>
        <v>0</v>
      </c>
      <c r="U376" s="157">
        <f t="shared" si="302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5"/>
        <v>0</v>
      </c>
      <c r="AU376" s="259"/>
      <c r="AV376" s="265">
        <f t="shared" si="299"/>
        <v>0</v>
      </c>
      <c r="AX376" s="265">
        <f t="shared" si="303"/>
        <v>0</v>
      </c>
      <c r="AZ376" s="492">
        <f t="shared" si="300"/>
        <v>0</v>
      </c>
      <c r="BB376" s="492">
        <f t="shared" si="301"/>
        <v>0</v>
      </c>
      <c r="BD376" s="265">
        <f t="shared" si="304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 t="s">
        <v>369</v>
      </c>
      <c r="D377" s="890"/>
      <c r="E377" s="890"/>
      <c r="F377" s="891"/>
      <c r="G377" s="892" t="s">
        <v>376</v>
      </c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5"/>
        <v>0</v>
      </c>
      <c r="S377" s="156">
        <f t="shared" si="296"/>
        <v>0</v>
      </c>
      <c r="U377" s="157">
        <f t="shared" si="302"/>
        <v>0</v>
      </c>
      <c r="W377" s="152">
        <v>40</v>
      </c>
      <c r="X377" s="152"/>
      <c r="Y377" s="152"/>
      <c r="Z377" s="152">
        <v>40</v>
      </c>
      <c r="AA377" s="152"/>
      <c r="AB377" s="152">
        <v>40</v>
      </c>
      <c r="AC377" s="347"/>
      <c r="AD377" s="152">
        <f>2*8</f>
        <v>16</v>
      </c>
      <c r="AE377" s="152"/>
      <c r="AF377" s="152"/>
      <c r="AG377" s="152">
        <v>8</v>
      </c>
      <c r="AH377" s="152"/>
      <c r="AI377" s="152">
        <v>8</v>
      </c>
      <c r="AJ377" s="347"/>
      <c r="AK377" s="152">
        <f>3*5</f>
        <v>15</v>
      </c>
      <c r="AL377" s="152">
        <f>3*4</f>
        <v>12</v>
      </c>
      <c r="AM377" s="295"/>
      <c r="AN377" s="228"/>
      <c r="AO377" s="228"/>
      <c r="AP377" s="228">
        <v>500</v>
      </c>
      <c r="AQ377" s="228"/>
      <c r="AR377" s="228"/>
      <c r="AS377" s="348"/>
      <c r="AT377" s="264">
        <f t="shared" si="285"/>
        <v>4381.4736842105267</v>
      </c>
      <c r="AU377" s="259"/>
      <c r="AV377" s="265">
        <f t="shared" si="299"/>
        <v>24778.947368421053</v>
      </c>
      <c r="AX377" s="265">
        <f t="shared" si="303"/>
        <v>24778.947368421053</v>
      </c>
      <c r="AZ377" s="492">
        <f t="shared" si="300"/>
        <v>0</v>
      </c>
      <c r="BB377" s="492">
        <f t="shared" si="301"/>
        <v>24778.947368421053</v>
      </c>
      <c r="BD377" s="265">
        <f t="shared" si="304"/>
        <v>24778.947368421053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5"/>
        <v>0</v>
      </c>
      <c r="S378" s="156">
        <f t="shared" si="296"/>
        <v>0</v>
      </c>
      <c r="U378" s="157">
        <f t="shared" si="302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5"/>
        <v>0</v>
      </c>
      <c r="AU378" s="259"/>
      <c r="AV378" s="265">
        <f t="shared" si="299"/>
        <v>0</v>
      </c>
      <c r="AX378" s="265">
        <f t="shared" si="303"/>
        <v>0</v>
      </c>
      <c r="AZ378" s="492">
        <f t="shared" si="300"/>
        <v>0</v>
      </c>
      <c r="BB378" s="492">
        <f t="shared" si="301"/>
        <v>0</v>
      </c>
      <c r="BD378" s="265">
        <f t="shared" si="304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5"/>
        <v>0</v>
      </c>
      <c r="S379" s="156">
        <f t="shared" si="296"/>
        <v>0</v>
      </c>
      <c r="U379" s="157">
        <f t="shared" si="302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5"/>
        <v>0</v>
      </c>
      <c r="AU379" s="259"/>
      <c r="AV379" s="265">
        <f t="shared" si="299"/>
        <v>0</v>
      </c>
      <c r="AX379" s="265">
        <f t="shared" si="303"/>
        <v>0</v>
      </c>
      <c r="AZ379" s="492">
        <f t="shared" si="300"/>
        <v>0</v>
      </c>
      <c r="BB379" s="492">
        <f t="shared" si="301"/>
        <v>0</v>
      </c>
      <c r="BD379" s="265">
        <f t="shared" si="304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5"/>
        <v>0</v>
      </c>
      <c r="S380" s="156">
        <f t="shared" si="296"/>
        <v>0</v>
      </c>
      <c r="U380" s="157">
        <f t="shared" si="302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5"/>
        <v>0</v>
      </c>
      <c r="AU380" s="259"/>
      <c r="AV380" s="265">
        <f t="shared" si="299"/>
        <v>0</v>
      </c>
      <c r="AX380" s="265">
        <f t="shared" si="303"/>
        <v>0</v>
      </c>
      <c r="AZ380" s="492">
        <f t="shared" si="300"/>
        <v>0</v>
      </c>
      <c r="BB380" s="492">
        <f t="shared" si="301"/>
        <v>0</v>
      </c>
      <c r="BD380" s="265">
        <f t="shared" si="304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5"/>
        <v>0</v>
      </c>
      <c r="S381" s="156">
        <f t="shared" si="296"/>
        <v>0</v>
      </c>
      <c r="U381" s="157">
        <f t="shared" si="302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5"/>
        <v>0</v>
      </c>
      <c r="AU381" s="259"/>
      <c r="AV381" s="265">
        <f t="shared" si="299"/>
        <v>0</v>
      </c>
      <c r="AX381" s="265">
        <f t="shared" si="303"/>
        <v>0</v>
      </c>
      <c r="AZ381" s="492">
        <f t="shared" si="300"/>
        <v>0</v>
      </c>
      <c r="BB381" s="492">
        <f t="shared" si="301"/>
        <v>0</v>
      </c>
      <c r="BD381" s="265">
        <f t="shared" si="304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5"/>
        <v>0</v>
      </c>
      <c r="S382" s="156">
        <f t="shared" si="296"/>
        <v>0</v>
      </c>
      <c r="U382" s="157">
        <f t="shared" si="302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5"/>
        <v>0</v>
      </c>
      <c r="AU382" s="259"/>
      <c r="AV382" s="265">
        <f t="shared" si="299"/>
        <v>0</v>
      </c>
      <c r="AX382" s="265">
        <f t="shared" si="303"/>
        <v>0</v>
      </c>
      <c r="AZ382" s="492">
        <f t="shared" si="300"/>
        <v>0</v>
      </c>
      <c r="BB382" s="492">
        <f t="shared" si="301"/>
        <v>0</v>
      </c>
      <c r="BD382" s="265">
        <f t="shared" si="304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5"/>
        <v>0</v>
      </c>
      <c r="S383" s="156">
        <f t="shared" si="296"/>
        <v>0</v>
      </c>
      <c r="U383" s="157">
        <f t="shared" si="302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5"/>
        <v>0</v>
      </c>
      <c r="AU383" s="259"/>
      <c r="AV383" s="265">
        <f t="shared" si="299"/>
        <v>0</v>
      </c>
      <c r="AX383" s="265">
        <f t="shared" si="303"/>
        <v>0</v>
      </c>
      <c r="AZ383" s="492">
        <f t="shared" si="300"/>
        <v>0</v>
      </c>
      <c r="BB383" s="492">
        <f t="shared" si="301"/>
        <v>0</v>
      </c>
      <c r="BD383" s="265">
        <f t="shared" si="304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5"/>
        <v>0</v>
      </c>
      <c r="S384" s="156">
        <f t="shared" si="296"/>
        <v>0</v>
      </c>
      <c r="U384" s="157">
        <f t="shared" si="302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5"/>
        <v>0</v>
      </c>
      <c r="AU384" s="259"/>
      <c r="AV384" s="265">
        <f t="shared" si="299"/>
        <v>0</v>
      </c>
      <c r="AX384" s="265">
        <f t="shared" si="303"/>
        <v>0</v>
      </c>
      <c r="AZ384" s="492">
        <f t="shared" si="300"/>
        <v>0</v>
      </c>
      <c r="BB384" s="492">
        <f t="shared" si="301"/>
        <v>0</v>
      </c>
      <c r="BD384" s="265">
        <f t="shared" si="304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5">$H386*SUM(I387:I401)</f>
        <v>0</v>
      </c>
      <c r="J386" s="643">
        <f t="shared" ref="J386:O386" si="306">$H386*SUM(J387:J401)</f>
        <v>0</v>
      </c>
      <c r="K386" s="644">
        <f t="shared" si="306"/>
        <v>0</v>
      </c>
      <c r="L386" s="645">
        <f t="shared" si="306"/>
        <v>0</v>
      </c>
      <c r="M386" s="645">
        <f t="shared" si="306"/>
        <v>0</v>
      </c>
      <c r="N386" s="644">
        <f t="shared" si="306"/>
        <v>0</v>
      </c>
      <c r="O386" s="642">
        <f t="shared" si="306"/>
        <v>0</v>
      </c>
      <c r="P386" s="209">
        <f t="shared" ref="P386:Q386" si="307">$H386*SUM(P387:P401)</f>
        <v>0</v>
      </c>
      <c r="Q386" s="210">
        <f t="shared" si="307"/>
        <v>0</v>
      </c>
      <c r="R386" s="136">
        <f t="shared" ref="R386:R401" si="308">P386*(1+Gewinn)*(1+SicherheitAngebot)</f>
        <v>0</v>
      </c>
      <c r="S386" s="137">
        <f t="shared" ref="S386:S401" si="309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10">$H386*SUM(W387:W401)</f>
        <v>0</v>
      </c>
      <c r="X386" s="647">
        <f t="shared" si="310"/>
        <v>0</v>
      </c>
      <c r="Y386" s="648">
        <f t="shared" si="310"/>
        <v>0</v>
      </c>
      <c r="Z386" s="649">
        <f t="shared" si="310"/>
        <v>0</v>
      </c>
      <c r="AA386" s="648">
        <f t="shared" si="310"/>
        <v>0</v>
      </c>
      <c r="AB386" s="646">
        <f t="shared" si="310"/>
        <v>0</v>
      </c>
      <c r="AC386" s="258"/>
      <c r="AD386" s="646">
        <f t="shared" ref="AD386:AM386" si="311">$H386*SUM(AD387:AD401)</f>
        <v>0</v>
      </c>
      <c r="AE386" s="647">
        <f t="shared" si="311"/>
        <v>0</v>
      </c>
      <c r="AF386" s="648">
        <f t="shared" si="311"/>
        <v>0</v>
      </c>
      <c r="AG386" s="649">
        <f t="shared" si="311"/>
        <v>0</v>
      </c>
      <c r="AH386" s="648">
        <f t="shared" si="311"/>
        <v>0</v>
      </c>
      <c r="AI386" s="646">
        <f t="shared" si="311"/>
        <v>0</v>
      </c>
      <c r="AJ386" s="258"/>
      <c r="AK386" s="653">
        <f t="shared" si="311"/>
        <v>0</v>
      </c>
      <c r="AL386" s="653">
        <f t="shared" si="311"/>
        <v>0</v>
      </c>
      <c r="AM386" s="653">
        <f t="shared" si="311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12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8"/>
        <v>0</v>
      </c>
      <c r="S387" s="156">
        <f t="shared" si="309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12"/>
        <v>0</v>
      </c>
      <c r="AU387" s="259"/>
      <c r="AV387" s="265">
        <f t="shared" ref="AV387:AV401" si="313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4">U387/(1+SicherheitAngebot)*(1+Sicherheit)</f>
        <v>0</v>
      </c>
      <c r="BB387" s="492">
        <f t="shared" ref="BB387:BB401" si="315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8"/>
        <v>0</v>
      </c>
      <c r="S388" s="156">
        <f t="shared" si="309"/>
        <v>0</v>
      </c>
      <c r="U388" s="157">
        <f t="shared" ref="U388:U401" si="316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12"/>
        <v>0</v>
      </c>
      <c r="AU388" s="259"/>
      <c r="AV388" s="265">
        <f t="shared" si="313"/>
        <v>0</v>
      </c>
      <c r="AX388" s="265">
        <f t="shared" ref="AX388:AX401" si="317">U388+AV388</f>
        <v>0</v>
      </c>
      <c r="AZ388" s="492">
        <f t="shared" si="314"/>
        <v>0</v>
      </c>
      <c r="BB388" s="492">
        <f t="shared" si="315"/>
        <v>0</v>
      </c>
      <c r="BD388" s="265">
        <f t="shared" ref="BD388:BD401" si="318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8"/>
        <v>0</v>
      </c>
      <c r="S389" s="156">
        <f t="shared" si="309"/>
        <v>0</v>
      </c>
      <c r="U389" s="157">
        <f t="shared" si="316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12"/>
        <v>0</v>
      </c>
      <c r="AU389" s="259"/>
      <c r="AV389" s="265">
        <f t="shared" si="313"/>
        <v>0</v>
      </c>
      <c r="AX389" s="265">
        <f t="shared" si="317"/>
        <v>0</v>
      </c>
      <c r="AZ389" s="492">
        <f t="shared" si="314"/>
        <v>0</v>
      </c>
      <c r="BB389" s="492">
        <f t="shared" si="315"/>
        <v>0</v>
      </c>
      <c r="BD389" s="265">
        <f t="shared" si="318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8"/>
        <v>0</v>
      </c>
      <c r="S390" s="156">
        <f t="shared" si="309"/>
        <v>0</v>
      </c>
      <c r="U390" s="157">
        <f t="shared" si="316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12"/>
        <v>0</v>
      </c>
      <c r="AU390" s="259"/>
      <c r="AV390" s="265">
        <f t="shared" si="313"/>
        <v>0</v>
      </c>
      <c r="AX390" s="265">
        <f t="shared" si="317"/>
        <v>0</v>
      </c>
      <c r="AZ390" s="492">
        <f t="shared" si="314"/>
        <v>0</v>
      </c>
      <c r="BB390" s="492">
        <f t="shared" si="315"/>
        <v>0</v>
      </c>
      <c r="BD390" s="265">
        <f t="shared" si="318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8"/>
        <v>0</v>
      </c>
      <c r="S391" s="156">
        <f t="shared" si="309"/>
        <v>0</v>
      </c>
      <c r="U391" s="157">
        <f t="shared" si="316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12"/>
        <v>0</v>
      </c>
      <c r="AU391" s="259"/>
      <c r="AV391" s="265">
        <f t="shared" si="313"/>
        <v>0</v>
      </c>
      <c r="AX391" s="265">
        <f t="shared" si="317"/>
        <v>0</v>
      </c>
      <c r="AZ391" s="492">
        <f t="shared" si="314"/>
        <v>0</v>
      </c>
      <c r="BB391" s="492">
        <f t="shared" si="315"/>
        <v>0</v>
      </c>
      <c r="BD391" s="265">
        <f t="shared" si="318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8"/>
        <v>0</v>
      </c>
      <c r="S392" s="156">
        <f t="shared" si="309"/>
        <v>0</v>
      </c>
      <c r="U392" s="157">
        <f t="shared" si="316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12"/>
        <v>0</v>
      </c>
      <c r="AU392" s="259"/>
      <c r="AV392" s="265">
        <f t="shared" si="313"/>
        <v>0</v>
      </c>
      <c r="AX392" s="265">
        <f t="shared" si="317"/>
        <v>0</v>
      </c>
      <c r="AZ392" s="492">
        <f t="shared" si="314"/>
        <v>0</v>
      </c>
      <c r="BB392" s="492">
        <f t="shared" si="315"/>
        <v>0</v>
      </c>
      <c r="BD392" s="265">
        <f t="shared" si="318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8"/>
        <v>0</v>
      </c>
      <c r="S393" s="156">
        <f t="shared" si="309"/>
        <v>0</v>
      </c>
      <c r="U393" s="157">
        <f t="shared" si="316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12"/>
        <v>0</v>
      </c>
      <c r="AU393" s="259"/>
      <c r="AV393" s="265">
        <f t="shared" si="313"/>
        <v>0</v>
      </c>
      <c r="AX393" s="265">
        <f t="shared" si="317"/>
        <v>0</v>
      </c>
      <c r="AZ393" s="492">
        <f t="shared" si="314"/>
        <v>0</v>
      </c>
      <c r="BB393" s="492">
        <f t="shared" si="315"/>
        <v>0</v>
      </c>
      <c r="BD393" s="265">
        <f t="shared" si="318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8"/>
        <v>0</v>
      </c>
      <c r="S394" s="156">
        <f t="shared" si="309"/>
        <v>0</v>
      </c>
      <c r="U394" s="157">
        <f t="shared" si="316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12"/>
        <v>0</v>
      </c>
      <c r="AU394" s="259"/>
      <c r="AV394" s="265">
        <f t="shared" si="313"/>
        <v>0</v>
      </c>
      <c r="AX394" s="265">
        <f t="shared" si="317"/>
        <v>0</v>
      </c>
      <c r="AZ394" s="492">
        <f t="shared" si="314"/>
        <v>0</v>
      </c>
      <c r="BB394" s="492">
        <f t="shared" si="315"/>
        <v>0</v>
      </c>
      <c r="BD394" s="265">
        <f t="shared" si="318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8"/>
        <v>0</v>
      </c>
      <c r="S395" s="156">
        <f t="shared" si="309"/>
        <v>0</v>
      </c>
      <c r="U395" s="157">
        <f t="shared" si="316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12"/>
        <v>0</v>
      </c>
      <c r="AU395" s="259"/>
      <c r="AV395" s="265">
        <f t="shared" si="313"/>
        <v>0</v>
      </c>
      <c r="AX395" s="265">
        <f t="shared" si="317"/>
        <v>0</v>
      </c>
      <c r="AZ395" s="492">
        <f t="shared" si="314"/>
        <v>0</v>
      </c>
      <c r="BB395" s="492">
        <f t="shared" si="315"/>
        <v>0</v>
      </c>
      <c r="BD395" s="265">
        <f t="shared" si="318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8"/>
        <v>0</v>
      </c>
      <c r="S396" s="156">
        <f t="shared" si="309"/>
        <v>0</v>
      </c>
      <c r="U396" s="157">
        <f t="shared" si="316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12"/>
        <v>0</v>
      </c>
      <c r="AU396" s="259"/>
      <c r="AV396" s="265">
        <f t="shared" si="313"/>
        <v>0</v>
      </c>
      <c r="AX396" s="265">
        <f t="shared" si="317"/>
        <v>0</v>
      </c>
      <c r="AZ396" s="492">
        <f t="shared" si="314"/>
        <v>0</v>
      </c>
      <c r="BB396" s="492">
        <f t="shared" si="315"/>
        <v>0</v>
      </c>
      <c r="BD396" s="265">
        <f t="shared" si="318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8"/>
        <v>0</v>
      </c>
      <c r="S397" s="156">
        <f t="shared" si="309"/>
        <v>0</v>
      </c>
      <c r="U397" s="157">
        <f t="shared" si="316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12"/>
        <v>0</v>
      </c>
      <c r="AU397" s="259"/>
      <c r="AV397" s="265">
        <f t="shared" si="313"/>
        <v>0</v>
      </c>
      <c r="AX397" s="265">
        <f t="shared" si="317"/>
        <v>0</v>
      </c>
      <c r="AZ397" s="492">
        <f t="shared" si="314"/>
        <v>0</v>
      </c>
      <c r="BB397" s="492">
        <f t="shared" si="315"/>
        <v>0</v>
      </c>
      <c r="BD397" s="265">
        <f t="shared" si="318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8"/>
        <v>0</v>
      </c>
      <c r="S398" s="156">
        <f t="shared" si="309"/>
        <v>0</v>
      </c>
      <c r="U398" s="157">
        <f t="shared" si="316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12"/>
        <v>0</v>
      </c>
      <c r="AU398" s="259"/>
      <c r="AV398" s="265">
        <f t="shared" si="313"/>
        <v>0</v>
      </c>
      <c r="AX398" s="265">
        <f t="shared" si="317"/>
        <v>0</v>
      </c>
      <c r="AZ398" s="492">
        <f t="shared" si="314"/>
        <v>0</v>
      </c>
      <c r="BB398" s="492">
        <f t="shared" si="315"/>
        <v>0</v>
      </c>
      <c r="BD398" s="265">
        <f t="shared" si="318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8"/>
        <v>0</v>
      </c>
      <c r="S399" s="156">
        <f t="shared" si="309"/>
        <v>0</v>
      </c>
      <c r="U399" s="157">
        <f t="shared" si="316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12"/>
        <v>0</v>
      </c>
      <c r="AU399" s="259"/>
      <c r="AV399" s="265">
        <f t="shared" si="313"/>
        <v>0</v>
      </c>
      <c r="AX399" s="265">
        <f t="shared" si="317"/>
        <v>0</v>
      </c>
      <c r="AZ399" s="492">
        <f t="shared" si="314"/>
        <v>0</v>
      </c>
      <c r="BB399" s="492">
        <f t="shared" si="315"/>
        <v>0</v>
      </c>
      <c r="BD399" s="265">
        <f t="shared" si="318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8"/>
        <v>0</v>
      </c>
      <c r="S400" s="156">
        <f t="shared" si="309"/>
        <v>0</v>
      </c>
      <c r="U400" s="157">
        <f t="shared" si="316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12"/>
        <v>0</v>
      </c>
      <c r="AU400" s="259"/>
      <c r="AV400" s="265">
        <f t="shared" si="313"/>
        <v>0</v>
      </c>
      <c r="AX400" s="265">
        <f t="shared" si="317"/>
        <v>0</v>
      </c>
      <c r="AZ400" s="492">
        <f t="shared" si="314"/>
        <v>0</v>
      </c>
      <c r="BB400" s="492">
        <f t="shared" si="315"/>
        <v>0</v>
      </c>
      <c r="BD400" s="265">
        <f t="shared" si="318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8"/>
        <v>0</v>
      </c>
      <c r="S401" s="156">
        <f t="shared" si="309"/>
        <v>0</v>
      </c>
      <c r="U401" s="157">
        <f t="shared" si="316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12"/>
        <v>0</v>
      </c>
      <c r="AU401" s="259"/>
      <c r="AV401" s="265">
        <f t="shared" si="313"/>
        <v>0</v>
      </c>
      <c r="AX401" s="265">
        <f t="shared" si="317"/>
        <v>0</v>
      </c>
      <c r="AZ401" s="492">
        <f t="shared" si="314"/>
        <v>0</v>
      </c>
      <c r="BB401" s="492">
        <f t="shared" si="315"/>
        <v>0</v>
      </c>
      <c r="BD401" s="265">
        <f t="shared" si="318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9">$H403*SUM(I404:I418)</f>
        <v>0</v>
      </c>
      <c r="J403" s="643">
        <f t="shared" ref="J403:O403" si="320">$H403*SUM(J404:J418)</f>
        <v>0</v>
      </c>
      <c r="K403" s="644">
        <f t="shared" si="320"/>
        <v>0</v>
      </c>
      <c r="L403" s="645">
        <f t="shared" si="320"/>
        <v>0</v>
      </c>
      <c r="M403" s="645">
        <f t="shared" si="320"/>
        <v>0</v>
      </c>
      <c r="N403" s="644">
        <f t="shared" si="320"/>
        <v>0</v>
      </c>
      <c r="O403" s="642">
        <f t="shared" si="320"/>
        <v>0</v>
      </c>
      <c r="P403" s="209">
        <f t="shared" ref="P403:Q403" si="321">$H403*SUM(P404:P418)</f>
        <v>0</v>
      </c>
      <c r="Q403" s="210">
        <f t="shared" si="321"/>
        <v>0</v>
      </c>
      <c r="R403" s="136">
        <f t="shared" ref="R403:R418" si="322">P403*(1+Gewinn)*(1+SicherheitAngebot)</f>
        <v>0</v>
      </c>
      <c r="S403" s="137">
        <f t="shared" ref="S403:S418" si="323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4">$H403*SUM(W404:W418)</f>
        <v>0</v>
      </c>
      <c r="X403" s="647">
        <f t="shared" si="324"/>
        <v>0</v>
      </c>
      <c r="Y403" s="648">
        <f t="shared" si="324"/>
        <v>0</v>
      </c>
      <c r="Z403" s="649">
        <f t="shared" si="324"/>
        <v>0</v>
      </c>
      <c r="AA403" s="648">
        <f t="shared" si="324"/>
        <v>0</v>
      </c>
      <c r="AB403" s="646">
        <f t="shared" si="324"/>
        <v>0</v>
      </c>
      <c r="AC403" s="258"/>
      <c r="AD403" s="646">
        <f t="shared" ref="AD403:AM403" si="325">$H403*SUM(AD404:AD418)</f>
        <v>0</v>
      </c>
      <c r="AE403" s="647">
        <f t="shared" si="325"/>
        <v>0</v>
      </c>
      <c r="AF403" s="648">
        <f t="shared" si="325"/>
        <v>0</v>
      </c>
      <c r="AG403" s="649">
        <f t="shared" si="325"/>
        <v>0</v>
      </c>
      <c r="AH403" s="648">
        <f t="shared" si="325"/>
        <v>0</v>
      </c>
      <c r="AI403" s="646">
        <f t="shared" si="325"/>
        <v>0</v>
      </c>
      <c r="AJ403" s="258"/>
      <c r="AK403" s="653">
        <f t="shared" si="325"/>
        <v>0</v>
      </c>
      <c r="AL403" s="653">
        <f t="shared" si="325"/>
        <v>0</v>
      </c>
      <c r="AM403" s="653">
        <f t="shared" si="325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12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22"/>
        <v>0</v>
      </c>
      <c r="S404" s="156">
        <f t="shared" si="323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12"/>
        <v>0</v>
      </c>
      <c r="AU404" s="259"/>
      <c r="AV404" s="265">
        <f t="shared" ref="AV404:AV418" si="326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7">U404/(1+SicherheitAngebot)*(1+Sicherheit)</f>
        <v>0</v>
      </c>
      <c r="BB404" s="492">
        <f t="shared" ref="BB404:BB418" si="328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22"/>
        <v>0</v>
      </c>
      <c r="S405" s="156">
        <f t="shared" si="323"/>
        <v>0</v>
      </c>
      <c r="U405" s="157">
        <f t="shared" ref="U405:U418" si="329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12"/>
        <v>0</v>
      </c>
      <c r="AU405" s="259"/>
      <c r="AV405" s="265">
        <f t="shared" si="326"/>
        <v>0</v>
      </c>
      <c r="AX405" s="265">
        <f t="shared" ref="AX405:AX418" si="330">U405+AV405</f>
        <v>0</v>
      </c>
      <c r="AZ405" s="492">
        <f t="shared" si="327"/>
        <v>0</v>
      </c>
      <c r="BB405" s="492">
        <f t="shared" si="328"/>
        <v>0</v>
      </c>
      <c r="BD405" s="265">
        <f t="shared" ref="BD405:BD418" si="331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22"/>
        <v>0</v>
      </c>
      <c r="S406" s="156">
        <f t="shared" si="323"/>
        <v>0</v>
      </c>
      <c r="U406" s="157">
        <f t="shared" si="329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12"/>
        <v>0</v>
      </c>
      <c r="AU406" s="259"/>
      <c r="AV406" s="265">
        <f t="shared" si="326"/>
        <v>0</v>
      </c>
      <c r="AX406" s="265">
        <f t="shared" si="330"/>
        <v>0</v>
      </c>
      <c r="AZ406" s="492">
        <f t="shared" si="327"/>
        <v>0</v>
      </c>
      <c r="BB406" s="492">
        <f t="shared" si="328"/>
        <v>0</v>
      </c>
      <c r="BD406" s="265">
        <f t="shared" si="331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22"/>
        <v>0</v>
      </c>
      <c r="S407" s="156">
        <f t="shared" si="323"/>
        <v>0</v>
      </c>
      <c r="U407" s="157">
        <f t="shared" si="329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12"/>
        <v>0</v>
      </c>
      <c r="AU407" s="259"/>
      <c r="AV407" s="265">
        <f t="shared" si="326"/>
        <v>0</v>
      </c>
      <c r="AX407" s="265">
        <f t="shared" si="330"/>
        <v>0</v>
      </c>
      <c r="AZ407" s="492">
        <f t="shared" si="327"/>
        <v>0</v>
      </c>
      <c r="BB407" s="492">
        <f t="shared" si="328"/>
        <v>0</v>
      </c>
      <c r="BD407" s="265">
        <f t="shared" si="331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22"/>
        <v>0</v>
      </c>
      <c r="S408" s="156">
        <f t="shared" si="323"/>
        <v>0</v>
      </c>
      <c r="U408" s="157">
        <f t="shared" si="329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12"/>
        <v>0</v>
      </c>
      <c r="AU408" s="259"/>
      <c r="AV408" s="265">
        <f t="shared" si="326"/>
        <v>0</v>
      </c>
      <c r="AX408" s="265">
        <f t="shared" si="330"/>
        <v>0</v>
      </c>
      <c r="AZ408" s="492">
        <f t="shared" si="327"/>
        <v>0</v>
      </c>
      <c r="BB408" s="492">
        <f t="shared" si="328"/>
        <v>0</v>
      </c>
      <c r="BD408" s="265">
        <f t="shared" si="331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22"/>
        <v>0</v>
      </c>
      <c r="S409" s="156">
        <f t="shared" si="323"/>
        <v>0</v>
      </c>
      <c r="U409" s="157">
        <f t="shared" si="329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12"/>
        <v>0</v>
      </c>
      <c r="AU409" s="259"/>
      <c r="AV409" s="265">
        <f t="shared" si="326"/>
        <v>0</v>
      </c>
      <c r="AX409" s="265">
        <f t="shared" si="330"/>
        <v>0</v>
      </c>
      <c r="AZ409" s="492">
        <f t="shared" si="327"/>
        <v>0</v>
      </c>
      <c r="BB409" s="492">
        <f t="shared" si="328"/>
        <v>0</v>
      </c>
      <c r="BD409" s="265">
        <f t="shared" si="331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22"/>
        <v>0</v>
      </c>
      <c r="S410" s="156">
        <f t="shared" si="323"/>
        <v>0</v>
      </c>
      <c r="U410" s="157">
        <f t="shared" si="329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12"/>
        <v>0</v>
      </c>
      <c r="AU410" s="259"/>
      <c r="AV410" s="265">
        <f t="shared" si="326"/>
        <v>0</v>
      </c>
      <c r="AX410" s="265">
        <f t="shared" si="330"/>
        <v>0</v>
      </c>
      <c r="AZ410" s="492">
        <f t="shared" si="327"/>
        <v>0</v>
      </c>
      <c r="BB410" s="492">
        <f t="shared" si="328"/>
        <v>0</v>
      </c>
      <c r="BD410" s="265">
        <f t="shared" si="331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22"/>
        <v>0</v>
      </c>
      <c r="S411" s="156">
        <f t="shared" si="323"/>
        <v>0</v>
      </c>
      <c r="U411" s="157">
        <f t="shared" si="329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12"/>
        <v>0</v>
      </c>
      <c r="AU411" s="259"/>
      <c r="AV411" s="265">
        <f t="shared" si="326"/>
        <v>0</v>
      </c>
      <c r="AX411" s="265">
        <f t="shared" si="330"/>
        <v>0</v>
      </c>
      <c r="AZ411" s="492">
        <f t="shared" si="327"/>
        <v>0</v>
      </c>
      <c r="BB411" s="492">
        <f t="shared" si="328"/>
        <v>0</v>
      </c>
      <c r="BD411" s="265">
        <f t="shared" si="331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22"/>
        <v>0</v>
      </c>
      <c r="S412" s="156">
        <f t="shared" si="323"/>
        <v>0</v>
      </c>
      <c r="U412" s="157">
        <f t="shared" si="329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12"/>
        <v>0</v>
      </c>
      <c r="AU412" s="259"/>
      <c r="AV412" s="265">
        <f t="shared" si="326"/>
        <v>0</v>
      </c>
      <c r="AX412" s="265">
        <f t="shared" si="330"/>
        <v>0</v>
      </c>
      <c r="AZ412" s="492">
        <f t="shared" si="327"/>
        <v>0</v>
      </c>
      <c r="BB412" s="492">
        <f t="shared" si="328"/>
        <v>0</v>
      </c>
      <c r="BD412" s="265">
        <f t="shared" si="331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22"/>
        <v>0</v>
      </c>
      <c r="S413" s="156">
        <f t="shared" si="323"/>
        <v>0</v>
      </c>
      <c r="U413" s="157">
        <f t="shared" si="329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12"/>
        <v>0</v>
      </c>
      <c r="AU413" s="259"/>
      <c r="AV413" s="265">
        <f t="shared" si="326"/>
        <v>0</v>
      </c>
      <c r="AX413" s="265">
        <f t="shared" si="330"/>
        <v>0</v>
      </c>
      <c r="AZ413" s="492">
        <f t="shared" si="327"/>
        <v>0</v>
      </c>
      <c r="BB413" s="492">
        <f t="shared" si="328"/>
        <v>0</v>
      </c>
      <c r="BD413" s="265">
        <f t="shared" si="331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22"/>
        <v>0</v>
      </c>
      <c r="S414" s="156">
        <f t="shared" si="323"/>
        <v>0</v>
      </c>
      <c r="U414" s="157">
        <f t="shared" si="329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12"/>
        <v>0</v>
      </c>
      <c r="AU414" s="259"/>
      <c r="AV414" s="265">
        <f t="shared" si="326"/>
        <v>0</v>
      </c>
      <c r="AX414" s="265">
        <f t="shared" si="330"/>
        <v>0</v>
      </c>
      <c r="AZ414" s="492">
        <f t="shared" si="327"/>
        <v>0</v>
      </c>
      <c r="BB414" s="492">
        <f t="shared" si="328"/>
        <v>0</v>
      </c>
      <c r="BD414" s="265">
        <f t="shared" si="331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22"/>
        <v>0</v>
      </c>
      <c r="S415" s="156">
        <f t="shared" si="323"/>
        <v>0</v>
      </c>
      <c r="U415" s="157">
        <f t="shared" si="329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12"/>
        <v>0</v>
      </c>
      <c r="AU415" s="259"/>
      <c r="AV415" s="265">
        <f t="shared" si="326"/>
        <v>0</v>
      </c>
      <c r="AX415" s="265">
        <f t="shared" si="330"/>
        <v>0</v>
      </c>
      <c r="AZ415" s="492">
        <f t="shared" si="327"/>
        <v>0</v>
      </c>
      <c r="BB415" s="492">
        <f t="shared" si="328"/>
        <v>0</v>
      </c>
      <c r="BD415" s="265">
        <f t="shared" si="331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22"/>
        <v>0</v>
      </c>
      <c r="S416" s="156">
        <f t="shared" si="323"/>
        <v>0</v>
      </c>
      <c r="U416" s="157">
        <f t="shared" si="329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12"/>
        <v>0</v>
      </c>
      <c r="AU416" s="259"/>
      <c r="AV416" s="265">
        <f t="shared" si="326"/>
        <v>0</v>
      </c>
      <c r="AX416" s="265">
        <f t="shared" si="330"/>
        <v>0</v>
      </c>
      <c r="AZ416" s="492">
        <f t="shared" si="327"/>
        <v>0</v>
      </c>
      <c r="BB416" s="492">
        <f t="shared" si="328"/>
        <v>0</v>
      </c>
      <c r="BD416" s="265">
        <f t="shared" si="331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22"/>
        <v>0</v>
      </c>
      <c r="S417" s="156">
        <f t="shared" si="323"/>
        <v>0</v>
      </c>
      <c r="U417" s="157">
        <f t="shared" si="329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12"/>
        <v>0</v>
      </c>
      <c r="AU417" s="259"/>
      <c r="AV417" s="265">
        <f t="shared" si="326"/>
        <v>0</v>
      </c>
      <c r="AX417" s="265">
        <f t="shared" si="330"/>
        <v>0</v>
      </c>
      <c r="AZ417" s="492">
        <f t="shared" si="327"/>
        <v>0</v>
      </c>
      <c r="BB417" s="492">
        <f t="shared" si="328"/>
        <v>0</v>
      </c>
      <c r="BD417" s="265">
        <f t="shared" si="331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22"/>
        <v>0</v>
      </c>
      <c r="S418" s="156">
        <f t="shared" si="323"/>
        <v>0</v>
      </c>
      <c r="U418" s="157">
        <f t="shared" si="329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12"/>
        <v>0</v>
      </c>
      <c r="AU418" s="259"/>
      <c r="AV418" s="265">
        <f t="shared" si="326"/>
        <v>0</v>
      </c>
      <c r="AX418" s="265">
        <f t="shared" si="330"/>
        <v>0</v>
      </c>
      <c r="AZ418" s="492">
        <f t="shared" si="327"/>
        <v>0</v>
      </c>
      <c r="BB418" s="492">
        <f t="shared" si="328"/>
        <v>0</v>
      </c>
      <c r="BD418" s="265">
        <f t="shared" si="331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32">$H420*SUM(I421:I435)</f>
        <v>0</v>
      </c>
      <c r="J420" s="643">
        <f t="shared" ref="J420:O420" si="333">$H420*SUM(J421:J435)</f>
        <v>0</v>
      </c>
      <c r="K420" s="644">
        <f t="shared" si="333"/>
        <v>0</v>
      </c>
      <c r="L420" s="645">
        <f t="shared" si="333"/>
        <v>0</v>
      </c>
      <c r="M420" s="645">
        <f t="shared" si="333"/>
        <v>0</v>
      </c>
      <c r="N420" s="644">
        <f t="shared" si="333"/>
        <v>0</v>
      </c>
      <c r="O420" s="642">
        <f t="shared" si="333"/>
        <v>0</v>
      </c>
      <c r="P420" s="209">
        <f t="shared" ref="P420:Q420" si="334">$H420*SUM(P421:P435)</f>
        <v>0</v>
      </c>
      <c r="Q420" s="210">
        <f t="shared" si="334"/>
        <v>0</v>
      </c>
      <c r="R420" s="136">
        <f t="shared" ref="R420:R435" si="335">P420*(1+Gewinn)*(1+SicherheitAngebot)</f>
        <v>0</v>
      </c>
      <c r="S420" s="137">
        <f t="shared" ref="S420:S435" si="336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7">$H420*SUM(W421:W435)</f>
        <v>0</v>
      </c>
      <c r="X420" s="647">
        <f t="shared" si="337"/>
        <v>0</v>
      </c>
      <c r="Y420" s="648">
        <f t="shared" si="337"/>
        <v>0</v>
      </c>
      <c r="Z420" s="649">
        <f t="shared" si="337"/>
        <v>0</v>
      </c>
      <c r="AA420" s="648">
        <f t="shared" si="337"/>
        <v>0</v>
      </c>
      <c r="AB420" s="646">
        <f t="shared" si="337"/>
        <v>0</v>
      </c>
      <c r="AC420" s="258"/>
      <c r="AD420" s="646">
        <f t="shared" ref="AD420:AM420" si="338">$H420*SUM(AD421:AD435)</f>
        <v>0</v>
      </c>
      <c r="AE420" s="647">
        <f t="shared" si="338"/>
        <v>0</v>
      </c>
      <c r="AF420" s="648">
        <f t="shared" si="338"/>
        <v>0</v>
      </c>
      <c r="AG420" s="649">
        <f t="shared" si="338"/>
        <v>0</v>
      </c>
      <c r="AH420" s="648">
        <f t="shared" si="338"/>
        <v>0</v>
      </c>
      <c r="AI420" s="646">
        <f t="shared" si="338"/>
        <v>0</v>
      </c>
      <c r="AJ420" s="258"/>
      <c r="AK420" s="653">
        <f t="shared" si="338"/>
        <v>0</v>
      </c>
      <c r="AL420" s="653">
        <f t="shared" si="338"/>
        <v>0</v>
      </c>
      <c r="AM420" s="653">
        <f t="shared" si="338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12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94"/>
      <c r="D421" s="895"/>
      <c r="E421" s="895"/>
      <c r="F421" s="896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5"/>
        <v>0</v>
      </c>
      <c r="S421" s="156">
        <f t="shared" si="336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12"/>
        <v>0</v>
      </c>
      <c r="AU421" s="259"/>
      <c r="AV421" s="265">
        <f t="shared" ref="AV421:AV435" si="339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40">U421/(1+SicherheitAngebot)*(1+Sicherheit)</f>
        <v>0</v>
      </c>
      <c r="BB421" s="492">
        <f t="shared" ref="BB421:BB435" si="341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5"/>
        <v>0</v>
      </c>
      <c r="S422" s="156">
        <f t="shared" si="336"/>
        <v>0</v>
      </c>
      <c r="U422" s="157">
        <f t="shared" ref="U422:U435" si="342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12"/>
        <v>0</v>
      </c>
      <c r="AU422" s="259"/>
      <c r="AV422" s="265">
        <f t="shared" si="339"/>
        <v>0</v>
      </c>
      <c r="AX422" s="265">
        <f t="shared" ref="AX422:AX435" si="343">U422+AV422</f>
        <v>0</v>
      </c>
      <c r="AZ422" s="492">
        <f t="shared" si="340"/>
        <v>0</v>
      </c>
      <c r="BB422" s="492">
        <f t="shared" si="341"/>
        <v>0</v>
      </c>
      <c r="BD422" s="265">
        <f t="shared" ref="BD422:BD435" si="344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94"/>
      <c r="D423" s="895"/>
      <c r="E423" s="895"/>
      <c r="F423" s="896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5"/>
        <v>0</v>
      </c>
      <c r="S423" s="156">
        <f t="shared" si="336"/>
        <v>0</v>
      </c>
      <c r="U423" s="157">
        <f t="shared" si="342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12"/>
        <v>0</v>
      </c>
      <c r="AU423" s="259"/>
      <c r="AV423" s="265">
        <f t="shared" si="339"/>
        <v>0</v>
      </c>
      <c r="AX423" s="265">
        <f t="shared" si="343"/>
        <v>0</v>
      </c>
      <c r="AZ423" s="492">
        <f t="shared" si="340"/>
        <v>0</v>
      </c>
      <c r="BB423" s="492">
        <f t="shared" si="341"/>
        <v>0</v>
      </c>
      <c r="BD423" s="265">
        <f t="shared" si="344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5"/>
        <v>0</v>
      </c>
      <c r="S424" s="156">
        <f t="shared" si="336"/>
        <v>0</v>
      </c>
      <c r="U424" s="157">
        <f t="shared" si="342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12"/>
        <v>0</v>
      </c>
      <c r="AU424" s="259"/>
      <c r="AV424" s="265">
        <f t="shared" si="339"/>
        <v>0</v>
      </c>
      <c r="AX424" s="265">
        <f t="shared" si="343"/>
        <v>0</v>
      </c>
      <c r="AZ424" s="492">
        <f t="shared" si="340"/>
        <v>0</v>
      </c>
      <c r="BB424" s="492">
        <f t="shared" si="341"/>
        <v>0</v>
      </c>
      <c r="BD424" s="265">
        <f t="shared" si="344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737"/>
      <c r="D425" s="716"/>
      <c r="E425" s="716"/>
      <c r="F425" s="717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5"/>
        <v>0</v>
      </c>
      <c r="S425" s="156">
        <f t="shared" si="336"/>
        <v>0</v>
      </c>
      <c r="U425" s="157">
        <f t="shared" si="342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12"/>
        <v>0</v>
      </c>
      <c r="AU425" s="259"/>
      <c r="AV425" s="265">
        <f t="shared" si="339"/>
        <v>0</v>
      </c>
      <c r="AX425" s="265">
        <f t="shared" si="343"/>
        <v>0</v>
      </c>
      <c r="AZ425" s="492">
        <f t="shared" si="340"/>
        <v>0</v>
      </c>
      <c r="BB425" s="492">
        <f t="shared" si="341"/>
        <v>0</v>
      </c>
      <c r="BD425" s="265">
        <f t="shared" si="344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5"/>
        <v>0</v>
      </c>
      <c r="S426" s="156">
        <f t="shared" si="336"/>
        <v>0</v>
      </c>
      <c r="U426" s="157">
        <f t="shared" si="342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12"/>
        <v>0</v>
      </c>
      <c r="AU426" s="259"/>
      <c r="AV426" s="265">
        <f t="shared" si="339"/>
        <v>0</v>
      </c>
      <c r="AX426" s="265">
        <f t="shared" si="343"/>
        <v>0</v>
      </c>
      <c r="AZ426" s="492">
        <f t="shared" si="340"/>
        <v>0</v>
      </c>
      <c r="BB426" s="492">
        <f t="shared" si="341"/>
        <v>0</v>
      </c>
      <c r="BD426" s="265">
        <f t="shared" si="344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738"/>
      <c r="D427" s="718"/>
      <c r="E427" s="718"/>
      <c r="F427" s="719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5"/>
        <v>0</v>
      </c>
      <c r="S427" s="156">
        <f t="shared" si="336"/>
        <v>0</v>
      </c>
      <c r="U427" s="157">
        <f t="shared" si="342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12"/>
        <v>0</v>
      </c>
      <c r="AU427" s="259"/>
      <c r="AV427" s="265">
        <f t="shared" si="339"/>
        <v>0</v>
      </c>
      <c r="AX427" s="265">
        <f t="shared" si="343"/>
        <v>0</v>
      </c>
      <c r="AZ427" s="492">
        <f t="shared" si="340"/>
        <v>0</v>
      </c>
      <c r="BB427" s="492">
        <f t="shared" si="341"/>
        <v>0</v>
      </c>
      <c r="BD427" s="265">
        <f t="shared" si="344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5"/>
        <v>0</v>
      </c>
      <c r="S428" s="156">
        <f t="shared" si="336"/>
        <v>0</v>
      </c>
      <c r="U428" s="157">
        <f t="shared" si="342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12"/>
        <v>0</v>
      </c>
      <c r="AU428" s="259"/>
      <c r="AV428" s="265">
        <f t="shared" si="339"/>
        <v>0</v>
      </c>
      <c r="AX428" s="265">
        <f t="shared" si="343"/>
        <v>0</v>
      </c>
      <c r="AZ428" s="492">
        <f t="shared" si="340"/>
        <v>0</v>
      </c>
      <c r="BB428" s="492">
        <f t="shared" si="341"/>
        <v>0</v>
      </c>
      <c r="BD428" s="265">
        <f t="shared" si="344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5"/>
        <v>0</v>
      </c>
      <c r="S429" s="156">
        <f t="shared" si="336"/>
        <v>0</v>
      </c>
      <c r="U429" s="157">
        <f t="shared" si="342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12"/>
        <v>0</v>
      </c>
      <c r="AU429" s="259"/>
      <c r="AV429" s="265">
        <f t="shared" si="339"/>
        <v>0</v>
      </c>
      <c r="AX429" s="265">
        <f t="shared" si="343"/>
        <v>0</v>
      </c>
      <c r="AZ429" s="492">
        <f t="shared" si="340"/>
        <v>0</v>
      </c>
      <c r="BB429" s="492">
        <f t="shared" si="341"/>
        <v>0</v>
      </c>
      <c r="BD429" s="265">
        <f t="shared" si="344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5"/>
        <v>0</v>
      </c>
      <c r="S430" s="156">
        <f t="shared" si="336"/>
        <v>0</v>
      </c>
      <c r="U430" s="157">
        <f t="shared" si="342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12"/>
        <v>0</v>
      </c>
      <c r="AU430" s="259"/>
      <c r="AV430" s="265">
        <f t="shared" si="339"/>
        <v>0</v>
      </c>
      <c r="AX430" s="265">
        <f t="shared" si="343"/>
        <v>0</v>
      </c>
      <c r="AZ430" s="492">
        <f t="shared" si="340"/>
        <v>0</v>
      </c>
      <c r="BB430" s="492">
        <f t="shared" si="341"/>
        <v>0</v>
      </c>
      <c r="BD430" s="265">
        <f t="shared" si="344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5"/>
        <v>0</v>
      </c>
      <c r="S431" s="156">
        <f t="shared" si="336"/>
        <v>0</v>
      </c>
      <c r="U431" s="157">
        <f t="shared" si="342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12"/>
        <v>0</v>
      </c>
      <c r="AU431" s="259"/>
      <c r="AV431" s="265">
        <f t="shared" si="339"/>
        <v>0</v>
      </c>
      <c r="AX431" s="265">
        <f t="shared" si="343"/>
        <v>0</v>
      </c>
      <c r="AZ431" s="492">
        <f t="shared" si="340"/>
        <v>0</v>
      </c>
      <c r="BB431" s="492">
        <f t="shared" si="341"/>
        <v>0</v>
      </c>
      <c r="BD431" s="265">
        <f t="shared" si="344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5"/>
        <v>0</v>
      </c>
      <c r="S432" s="156">
        <f t="shared" si="336"/>
        <v>0</v>
      </c>
      <c r="U432" s="157">
        <f t="shared" si="342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12"/>
        <v>0</v>
      </c>
      <c r="AU432" s="259"/>
      <c r="AV432" s="265">
        <f t="shared" si="339"/>
        <v>0</v>
      </c>
      <c r="AX432" s="265">
        <f t="shared" si="343"/>
        <v>0</v>
      </c>
      <c r="AZ432" s="492">
        <f t="shared" si="340"/>
        <v>0</v>
      </c>
      <c r="BB432" s="492">
        <f t="shared" si="341"/>
        <v>0</v>
      </c>
      <c r="BD432" s="265">
        <f t="shared" si="344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5"/>
        <v>0</v>
      </c>
      <c r="S433" s="156">
        <f t="shared" si="336"/>
        <v>0</v>
      </c>
      <c r="U433" s="157">
        <f t="shared" si="342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12"/>
        <v>0</v>
      </c>
      <c r="AU433" s="259"/>
      <c r="AV433" s="265">
        <f t="shared" si="339"/>
        <v>0</v>
      </c>
      <c r="AX433" s="265">
        <f t="shared" si="343"/>
        <v>0</v>
      </c>
      <c r="AZ433" s="492">
        <f t="shared" si="340"/>
        <v>0</v>
      </c>
      <c r="BB433" s="492">
        <f t="shared" si="341"/>
        <v>0</v>
      </c>
      <c r="BD433" s="265">
        <f t="shared" si="344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5"/>
        <v>0</v>
      </c>
      <c r="S434" s="156">
        <f t="shared" si="336"/>
        <v>0</v>
      </c>
      <c r="U434" s="157">
        <f t="shared" si="342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12"/>
        <v>0</v>
      </c>
      <c r="AU434" s="259"/>
      <c r="AV434" s="265">
        <f t="shared" si="339"/>
        <v>0</v>
      </c>
      <c r="AX434" s="265">
        <f t="shared" si="343"/>
        <v>0</v>
      </c>
      <c r="AZ434" s="492">
        <f t="shared" si="340"/>
        <v>0</v>
      </c>
      <c r="BB434" s="492">
        <f t="shared" si="341"/>
        <v>0</v>
      </c>
      <c r="BD434" s="265">
        <f t="shared" si="344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5"/>
        <v>0</v>
      </c>
      <c r="S435" s="156">
        <f t="shared" si="336"/>
        <v>0</v>
      </c>
      <c r="U435" s="157">
        <f t="shared" si="342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12"/>
        <v>0</v>
      </c>
      <c r="AU435" s="259"/>
      <c r="AV435" s="265">
        <f t="shared" si="339"/>
        <v>0</v>
      </c>
      <c r="AX435" s="265">
        <f t="shared" si="343"/>
        <v>0</v>
      </c>
      <c r="AZ435" s="492">
        <f t="shared" si="340"/>
        <v>0</v>
      </c>
      <c r="BB435" s="492">
        <f t="shared" si="341"/>
        <v>0</v>
      </c>
      <c r="BD435" s="265">
        <f t="shared" si="344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5">$H437*SUM(I438:I452)</f>
        <v>0</v>
      </c>
      <c r="J437" s="643">
        <f t="shared" ref="J437:O437" si="346">$H437*SUM(J438:J452)</f>
        <v>0</v>
      </c>
      <c r="K437" s="644">
        <f t="shared" si="346"/>
        <v>0</v>
      </c>
      <c r="L437" s="645">
        <f t="shared" si="346"/>
        <v>0</v>
      </c>
      <c r="M437" s="645">
        <f t="shared" si="346"/>
        <v>0</v>
      </c>
      <c r="N437" s="644">
        <f t="shared" si="346"/>
        <v>0</v>
      </c>
      <c r="O437" s="642">
        <f t="shared" si="346"/>
        <v>0</v>
      </c>
      <c r="P437" s="209">
        <f t="shared" ref="P437:Q437" si="347">$H437*SUM(P438:P452)</f>
        <v>0</v>
      </c>
      <c r="Q437" s="210">
        <f t="shared" si="347"/>
        <v>0</v>
      </c>
      <c r="R437" s="136">
        <f t="shared" ref="R437:R452" si="348">P437*(1+Gewinn)*(1+SicherheitAngebot)</f>
        <v>0</v>
      </c>
      <c r="S437" s="137">
        <f t="shared" ref="S437:S452" si="349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50">$H437*SUM(W438:W452)</f>
        <v>0</v>
      </c>
      <c r="X437" s="647">
        <f t="shared" si="350"/>
        <v>0</v>
      </c>
      <c r="Y437" s="648">
        <f t="shared" si="350"/>
        <v>0</v>
      </c>
      <c r="Z437" s="649">
        <f t="shared" si="350"/>
        <v>0</v>
      </c>
      <c r="AA437" s="648">
        <f t="shared" si="350"/>
        <v>0</v>
      </c>
      <c r="AB437" s="646">
        <f t="shared" si="350"/>
        <v>0</v>
      </c>
      <c r="AC437" s="258"/>
      <c r="AD437" s="646">
        <f t="shared" ref="AD437:AM437" si="351">$H437*SUM(AD438:AD452)</f>
        <v>0</v>
      </c>
      <c r="AE437" s="647">
        <f t="shared" si="351"/>
        <v>0</v>
      </c>
      <c r="AF437" s="648">
        <f t="shared" si="351"/>
        <v>0</v>
      </c>
      <c r="AG437" s="649">
        <f t="shared" si="351"/>
        <v>0</v>
      </c>
      <c r="AH437" s="648">
        <f t="shared" si="351"/>
        <v>0</v>
      </c>
      <c r="AI437" s="646">
        <f t="shared" si="351"/>
        <v>0</v>
      </c>
      <c r="AJ437" s="258"/>
      <c r="AK437" s="653">
        <f t="shared" si="351"/>
        <v>0</v>
      </c>
      <c r="AL437" s="653">
        <f t="shared" si="351"/>
        <v>0</v>
      </c>
      <c r="AM437" s="653">
        <f t="shared" si="351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12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8"/>
        <v>0</v>
      </c>
      <c r="S438" s="156">
        <f t="shared" si="349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12"/>
        <v>0</v>
      </c>
      <c r="AU438" s="259"/>
      <c r="AV438" s="265">
        <f t="shared" ref="AV438:AV452" si="352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3">U438/(1+SicherheitAngebot)*(1+Sicherheit)</f>
        <v>0</v>
      </c>
      <c r="BB438" s="492">
        <f t="shared" ref="BB438:BB452" si="354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8"/>
        <v>0</v>
      </c>
      <c r="S439" s="156">
        <f t="shared" si="349"/>
        <v>0</v>
      </c>
      <c r="U439" s="157">
        <f t="shared" ref="U439:U452" si="355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12"/>
        <v>0</v>
      </c>
      <c r="AU439" s="259"/>
      <c r="AV439" s="265">
        <f t="shared" si="352"/>
        <v>0</v>
      </c>
      <c r="AX439" s="265">
        <f t="shared" ref="AX439:AX452" si="356">U439+AV439</f>
        <v>0</v>
      </c>
      <c r="AZ439" s="492">
        <f t="shared" si="353"/>
        <v>0</v>
      </c>
      <c r="BB439" s="492">
        <f t="shared" si="354"/>
        <v>0</v>
      </c>
      <c r="BD439" s="265">
        <f t="shared" ref="BD439:BD452" si="357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8"/>
        <v>0</v>
      </c>
      <c r="S440" s="156">
        <f t="shared" si="349"/>
        <v>0</v>
      </c>
      <c r="U440" s="157">
        <f t="shared" si="355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12"/>
        <v>0</v>
      </c>
      <c r="AU440" s="259"/>
      <c r="AV440" s="265">
        <f t="shared" si="352"/>
        <v>0</v>
      </c>
      <c r="AX440" s="265">
        <f t="shared" si="356"/>
        <v>0</v>
      </c>
      <c r="AZ440" s="492">
        <f t="shared" si="353"/>
        <v>0</v>
      </c>
      <c r="BB440" s="492">
        <f t="shared" si="354"/>
        <v>0</v>
      </c>
      <c r="BD440" s="265">
        <f t="shared" si="357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8"/>
        <v>0</v>
      </c>
      <c r="S441" s="156">
        <f t="shared" si="349"/>
        <v>0</v>
      </c>
      <c r="U441" s="157">
        <f t="shared" si="355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12"/>
        <v>0</v>
      </c>
      <c r="AU441" s="259"/>
      <c r="AV441" s="265">
        <f t="shared" si="352"/>
        <v>0</v>
      </c>
      <c r="AX441" s="265">
        <f t="shared" si="356"/>
        <v>0</v>
      </c>
      <c r="AZ441" s="492">
        <f t="shared" si="353"/>
        <v>0</v>
      </c>
      <c r="BB441" s="492">
        <f t="shared" si="354"/>
        <v>0</v>
      </c>
      <c r="BD441" s="265">
        <f t="shared" si="357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8"/>
        <v>0</v>
      </c>
      <c r="S442" s="156">
        <f t="shared" si="349"/>
        <v>0</v>
      </c>
      <c r="U442" s="157">
        <f t="shared" si="355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12"/>
        <v>0</v>
      </c>
      <c r="AU442" s="259"/>
      <c r="AV442" s="265">
        <f t="shared" si="352"/>
        <v>0</v>
      </c>
      <c r="AX442" s="265">
        <f t="shared" si="356"/>
        <v>0</v>
      </c>
      <c r="AZ442" s="492">
        <f t="shared" si="353"/>
        <v>0</v>
      </c>
      <c r="BB442" s="492">
        <f t="shared" si="354"/>
        <v>0</v>
      </c>
      <c r="BD442" s="265">
        <f t="shared" si="357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8"/>
        <v>0</v>
      </c>
      <c r="S443" s="156">
        <f t="shared" si="349"/>
        <v>0</v>
      </c>
      <c r="U443" s="157">
        <f t="shared" si="355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12"/>
        <v>0</v>
      </c>
      <c r="AU443" s="259"/>
      <c r="AV443" s="265">
        <f t="shared" si="352"/>
        <v>0</v>
      </c>
      <c r="AX443" s="265">
        <f t="shared" si="356"/>
        <v>0</v>
      </c>
      <c r="AZ443" s="492">
        <f t="shared" si="353"/>
        <v>0</v>
      </c>
      <c r="BB443" s="492">
        <f t="shared" si="354"/>
        <v>0</v>
      </c>
      <c r="BD443" s="265">
        <f t="shared" si="357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8"/>
        <v>0</v>
      </c>
      <c r="S444" s="156">
        <f t="shared" si="349"/>
        <v>0</v>
      </c>
      <c r="U444" s="157">
        <f t="shared" si="355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12"/>
        <v>0</v>
      </c>
      <c r="AU444" s="259"/>
      <c r="AV444" s="265">
        <f t="shared" si="352"/>
        <v>0</v>
      </c>
      <c r="AX444" s="265">
        <f t="shared" si="356"/>
        <v>0</v>
      </c>
      <c r="AZ444" s="492">
        <f t="shared" si="353"/>
        <v>0</v>
      </c>
      <c r="BB444" s="492">
        <f t="shared" si="354"/>
        <v>0</v>
      </c>
      <c r="BD444" s="265">
        <f t="shared" si="357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8"/>
        <v>0</v>
      </c>
      <c r="S445" s="156">
        <f t="shared" si="349"/>
        <v>0</v>
      </c>
      <c r="U445" s="157">
        <f t="shared" si="355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12"/>
        <v>0</v>
      </c>
      <c r="AU445" s="259"/>
      <c r="AV445" s="265">
        <f t="shared" si="352"/>
        <v>0</v>
      </c>
      <c r="AX445" s="265">
        <f t="shared" si="356"/>
        <v>0</v>
      </c>
      <c r="AZ445" s="492">
        <f t="shared" si="353"/>
        <v>0</v>
      </c>
      <c r="BB445" s="492">
        <f t="shared" si="354"/>
        <v>0</v>
      </c>
      <c r="BD445" s="265">
        <f t="shared" si="357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8"/>
        <v>0</v>
      </c>
      <c r="S446" s="156">
        <f t="shared" si="349"/>
        <v>0</v>
      </c>
      <c r="U446" s="157">
        <f t="shared" si="355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12"/>
        <v>0</v>
      </c>
      <c r="AU446" s="259"/>
      <c r="AV446" s="265">
        <f t="shared" si="352"/>
        <v>0</v>
      </c>
      <c r="AX446" s="265">
        <f t="shared" si="356"/>
        <v>0</v>
      </c>
      <c r="AZ446" s="492">
        <f t="shared" si="353"/>
        <v>0</v>
      </c>
      <c r="BB446" s="492">
        <f t="shared" si="354"/>
        <v>0</v>
      </c>
      <c r="BD446" s="265">
        <f t="shared" si="357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8"/>
        <v>0</v>
      </c>
      <c r="S447" s="156">
        <f t="shared" si="349"/>
        <v>0</v>
      </c>
      <c r="U447" s="157">
        <f t="shared" si="355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12"/>
        <v>0</v>
      </c>
      <c r="AU447" s="259"/>
      <c r="AV447" s="265">
        <f t="shared" si="352"/>
        <v>0</v>
      </c>
      <c r="AX447" s="265">
        <f t="shared" si="356"/>
        <v>0</v>
      </c>
      <c r="AZ447" s="492">
        <f t="shared" si="353"/>
        <v>0</v>
      </c>
      <c r="BB447" s="492">
        <f t="shared" si="354"/>
        <v>0</v>
      </c>
      <c r="BD447" s="265">
        <f t="shared" si="357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8"/>
        <v>0</v>
      </c>
      <c r="S448" s="156">
        <f t="shared" si="349"/>
        <v>0</v>
      </c>
      <c r="U448" s="157">
        <f t="shared" si="355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12"/>
        <v>0</v>
      </c>
      <c r="AU448" s="259"/>
      <c r="AV448" s="265">
        <f t="shared" si="352"/>
        <v>0</v>
      </c>
      <c r="AX448" s="265">
        <f t="shared" si="356"/>
        <v>0</v>
      </c>
      <c r="AZ448" s="492">
        <f t="shared" si="353"/>
        <v>0</v>
      </c>
      <c r="BB448" s="492">
        <f t="shared" si="354"/>
        <v>0</v>
      </c>
      <c r="BD448" s="265">
        <f t="shared" si="357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8"/>
        <v>0</v>
      </c>
      <c r="S449" s="156">
        <f t="shared" si="349"/>
        <v>0</v>
      </c>
      <c r="U449" s="157">
        <f t="shared" si="355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12"/>
        <v>0</v>
      </c>
      <c r="AU449" s="259"/>
      <c r="AV449" s="265">
        <f t="shared" si="352"/>
        <v>0</v>
      </c>
      <c r="AX449" s="265">
        <f t="shared" si="356"/>
        <v>0</v>
      </c>
      <c r="AZ449" s="492">
        <f t="shared" si="353"/>
        <v>0</v>
      </c>
      <c r="BB449" s="492">
        <f t="shared" si="354"/>
        <v>0</v>
      </c>
      <c r="BD449" s="265">
        <f t="shared" si="357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8"/>
        <v>0</v>
      </c>
      <c r="S450" s="156">
        <f t="shared" si="349"/>
        <v>0</v>
      </c>
      <c r="U450" s="157">
        <f t="shared" si="355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8">((W450+AD450)*$W$7+(X450+AE450)*$X$7+(Y450+Z450+AF450+AG450)*$Z$7+(AA450+AH450)*$AA$7+(AB450+AI450)*$AB$7)*Zuschläge_IBN</f>
        <v>0</v>
      </c>
      <c r="AU450" s="259"/>
      <c r="AV450" s="265">
        <f t="shared" si="352"/>
        <v>0</v>
      </c>
      <c r="AX450" s="265">
        <f t="shared" si="356"/>
        <v>0</v>
      </c>
      <c r="AZ450" s="492">
        <f t="shared" si="353"/>
        <v>0</v>
      </c>
      <c r="BB450" s="492">
        <f t="shared" si="354"/>
        <v>0</v>
      </c>
      <c r="BD450" s="265">
        <f t="shared" si="357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8"/>
        <v>0</v>
      </c>
      <c r="S451" s="156">
        <f t="shared" si="349"/>
        <v>0</v>
      </c>
      <c r="U451" s="157">
        <f t="shared" si="355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8"/>
        <v>0</v>
      </c>
      <c r="AU451" s="259"/>
      <c r="AV451" s="265">
        <f t="shared" si="352"/>
        <v>0</v>
      </c>
      <c r="AX451" s="265">
        <f t="shared" si="356"/>
        <v>0</v>
      </c>
      <c r="AZ451" s="492">
        <f t="shared" si="353"/>
        <v>0</v>
      </c>
      <c r="BB451" s="492">
        <f t="shared" si="354"/>
        <v>0</v>
      </c>
      <c r="BD451" s="265">
        <f t="shared" si="357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8"/>
        <v>0</v>
      </c>
      <c r="S452" s="156">
        <f t="shared" si="349"/>
        <v>0</v>
      </c>
      <c r="U452" s="157">
        <f t="shared" si="355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8"/>
        <v>0</v>
      </c>
      <c r="AU452" s="259"/>
      <c r="AV452" s="265">
        <f t="shared" si="352"/>
        <v>0</v>
      </c>
      <c r="AX452" s="265">
        <f t="shared" si="356"/>
        <v>0</v>
      </c>
      <c r="AZ452" s="492">
        <f t="shared" si="353"/>
        <v>0</v>
      </c>
      <c r="BB452" s="492">
        <f t="shared" si="354"/>
        <v>0</v>
      </c>
      <c r="BD452" s="265">
        <f t="shared" si="357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9">$H454*SUM(I455:I469)</f>
        <v>0</v>
      </c>
      <c r="J454" s="643">
        <f t="shared" ref="J454:O454" si="360">$H454*SUM(J455:J469)</f>
        <v>0</v>
      </c>
      <c r="K454" s="644">
        <f t="shared" si="360"/>
        <v>0</v>
      </c>
      <c r="L454" s="645">
        <f t="shared" si="360"/>
        <v>0</v>
      </c>
      <c r="M454" s="645">
        <f t="shared" si="360"/>
        <v>0</v>
      </c>
      <c r="N454" s="644">
        <f t="shared" si="360"/>
        <v>0</v>
      </c>
      <c r="O454" s="642">
        <f t="shared" si="360"/>
        <v>0</v>
      </c>
      <c r="P454" s="209">
        <f t="shared" ref="P454:Q454" si="361">$H454*SUM(P455:P469)</f>
        <v>0</v>
      </c>
      <c r="Q454" s="210">
        <f t="shared" si="361"/>
        <v>0</v>
      </c>
      <c r="R454" s="136">
        <f t="shared" ref="R454:R469" si="362">P454*(1+Gewinn)*(1+SicherheitAngebot)</f>
        <v>0</v>
      </c>
      <c r="S454" s="137">
        <f t="shared" ref="S454:S469" si="363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4">$H454*SUM(W455:W469)</f>
        <v>0</v>
      </c>
      <c r="X454" s="647">
        <f t="shared" si="364"/>
        <v>0</v>
      </c>
      <c r="Y454" s="648">
        <f t="shared" si="364"/>
        <v>0</v>
      </c>
      <c r="Z454" s="649">
        <f t="shared" si="364"/>
        <v>0</v>
      </c>
      <c r="AA454" s="648">
        <f t="shared" si="364"/>
        <v>0</v>
      </c>
      <c r="AB454" s="646">
        <f t="shared" si="364"/>
        <v>0</v>
      </c>
      <c r="AC454" s="258"/>
      <c r="AD454" s="646">
        <f t="shared" ref="AD454:AM454" si="365">$H454*SUM(AD455:AD469)</f>
        <v>0</v>
      </c>
      <c r="AE454" s="647">
        <f t="shared" si="365"/>
        <v>0</v>
      </c>
      <c r="AF454" s="648">
        <f t="shared" si="365"/>
        <v>0</v>
      </c>
      <c r="AG454" s="649">
        <f t="shared" si="365"/>
        <v>0</v>
      </c>
      <c r="AH454" s="648">
        <f t="shared" si="365"/>
        <v>0</v>
      </c>
      <c r="AI454" s="646">
        <f t="shared" si="365"/>
        <v>0</v>
      </c>
      <c r="AJ454" s="258"/>
      <c r="AK454" s="653">
        <f t="shared" si="365"/>
        <v>0</v>
      </c>
      <c r="AL454" s="653">
        <f t="shared" si="365"/>
        <v>0</v>
      </c>
      <c r="AM454" s="653">
        <f t="shared" si="365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6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62"/>
        <v>0</v>
      </c>
      <c r="S455" s="156">
        <f t="shared" si="363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6"/>
        <v>0</v>
      </c>
      <c r="AU455" s="259"/>
      <c r="AV455" s="265">
        <f t="shared" ref="AV455:AV469" si="367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8">U455/(1+SicherheitAngebot)*(1+Sicherheit)</f>
        <v>0</v>
      </c>
      <c r="BB455" s="492">
        <f t="shared" ref="BB455:BB469" si="369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62"/>
        <v>0</v>
      </c>
      <c r="S456" s="156">
        <f t="shared" si="363"/>
        <v>0</v>
      </c>
      <c r="U456" s="157">
        <f t="shared" ref="U456:U469" si="370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6"/>
        <v>0</v>
      </c>
      <c r="AU456" s="259"/>
      <c r="AV456" s="265">
        <f t="shared" si="367"/>
        <v>0</v>
      </c>
      <c r="AX456" s="265">
        <f t="shared" ref="AX456:AX469" si="371">U456+AV456</f>
        <v>0</v>
      </c>
      <c r="AZ456" s="492">
        <f t="shared" si="368"/>
        <v>0</v>
      </c>
      <c r="BB456" s="492">
        <f t="shared" si="369"/>
        <v>0</v>
      </c>
      <c r="BD456" s="265">
        <f t="shared" ref="BD456:BD469" si="372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62"/>
        <v>0</v>
      </c>
      <c r="S457" s="156">
        <f t="shared" si="363"/>
        <v>0</v>
      </c>
      <c r="U457" s="157">
        <f t="shared" si="370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6"/>
        <v>0</v>
      </c>
      <c r="AU457" s="259"/>
      <c r="AV457" s="265">
        <f t="shared" si="367"/>
        <v>0</v>
      </c>
      <c r="AX457" s="265">
        <f t="shared" si="371"/>
        <v>0</v>
      </c>
      <c r="AZ457" s="492">
        <f t="shared" si="368"/>
        <v>0</v>
      </c>
      <c r="BB457" s="492">
        <f t="shared" si="369"/>
        <v>0</v>
      </c>
      <c r="BD457" s="265">
        <f t="shared" si="372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62"/>
        <v>0</v>
      </c>
      <c r="S458" s="156">
        <f t="shared" si="363"/>
        <v>0</v>
      </c>
      <c r="U458" s="157">
        <f t="shared" si="370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6"/>
        <v>0</v>
      </c>
      <c r="AU458" s="259"/>
      <c r="AV458" s="265">
        <f t="shared" si="367"/>
        <v>0</v>
      </c>
      <c r="AX458" s="265">
        <f t="shared" si="371"/>
        <v>0</v>
      </c>
      <c r="AZ458" s="492">
        <f t="shared" si="368"/>
        <v>0</v>
      </c>
      <c r="BB458" s="492">
        <f t="shared" si="369"/>
        <v>0</v>
      </c>
      <c r="BD458" s="265">
        <f t="shared" si="372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62"/>
        <v>0</v>
      </c>
      <c r="S459" s="156">
        <f t="shared" si="363"/>
        <v>0</v>
      </c>
      <c r="U459" s="157">
        <f t="shared" si="370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6"/>
        <v>0</v>
      </c>
      <c r="AU459" s="259"/>
      <c r="AV459" s="265">
        <f t="shared" si="367"/>
        <v>0</v>
      </c>
      <c r="AX459" s="265">
        <f t="shared" si="371"/>
        <v>0</v>
      </c>
      <c r="AZ459" s="492">
        <f t="shared" si="368"/>
        <v>0</v>
      </c>
      <c r="BB459" s="492">
        <f t="shared" si="369"/>
        <v>0</v>
      </c>
      <c r="BD459" s="265">
        <f t="shared" si="372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62"/>
        <v>0</v>
      </c>
      <c r="S460" s="156">
        <f t="shared" si="363"/>
        <v>0</v>
      </c>
      <c r="U460" s="157">
        <f t="shared" si="370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6"/>
        <v>0</v>
      </c>
      <c r="AU460" s="259"/>
      <c r="AV460" s="265">
        <f t="shared" si="367"/>
        <v>0</v>
      </c>
      <c r="AX460" s="265">
        <f t="shared" si="371"/>
        <v>0</v>
      </c>
      <c r="AZ460" s="492">
        <f t="shared" si="368"/>
        <v>0</v>
      </c>
      <c r="BB460" s="492">
        <f t="shared" si="369"/>
        <v>0</v>
      </c>
      <c r="BD460" s="265">
        <f t="shared" si="372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62"/>
        <v>0</v>
      </c>
      <c r="S461" s="156">
        <f t="shared" si="363"/>
        <v>0</v>
      </c>
      <c r="U461" s="157">
        <f t="shared" si="370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6"/>
        <v>0</v>
      </c>
      <c r="AU461" s="259"/>
      <c r="AV461" s="265">
        <f t="shared" si="367"/>
        <v>0</v>
      </c>
      <c r="AX461" s="265">
        <f t="shared" si="371"/>
        <v>0</v>
      </c>
      <c r="AZ461" s="492">
        <f t="shared" si="368"/>
        <v>0</v>
      </c>
      <c r="BB461" s="492">
        <f t="shared" si="369"/>
        <v>0</v>
      </c>
      <c r="BD461" s="265">
        <f t="shared" si="372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62"/>
        <v>0</v>
      </c>
      <c r="S462" s="156">
        <f t="shared" si="363"/>
        <v>0</v>
      </c>
      <c r="U462" s="157">
        <f t="shared" si="370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6"/>
        <v>0</v>
      </c>
      <c r="AU462" s="259"/>
      <c r="AV462" s="265">
        <f t="shared" si="367"/>
        <v>0</v>
      </c>
      <c r="AX462" s="265">
        <f t="shared" si="371"/>
        <v>0</v>
      </c>
      <c r="AZ462" s="492">
        <f t="shared" si="368"/>
        <v>0</v>
      </c>
      <c r="BB462" s="492">
        <f t="shared" si="369"/>
        <v>0</v>
      </c>
      <c r="BD462" s="265">
        <f t="shared" si="372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62"/>
        <v>0</v>
      </c>
      <c r="S463" s="156">
        <f t="shared" si="363"/>
        <v>0</v>
      </c>
      <c r="U463" s="157">
        <f t="shared" si="370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6"/>
        <v>0</v>
      </c>
      <c r="AU463" s="259"/>
      <c r="AV463" s="265">
        <f t="shared" si="367"/>
        <v>0</v>
      </c>
      <c r="AX463" s="265">
        <f t="shared" si="371"/>
        <v>0</v>
      </c>
      <c r="AZ463" s="492">
        <f t="shared" si="368"/>
        <v>0</v>
      </c>
      <c r="BB463" s="492">
        <f t="shared" si="369"/>
        <v>0</v>
      </c>
      <c r="BD463" s="265">
        <f t="shared" si="372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62"/>
        <v>0</v>
      </c>
      <c r="S464" s="156">
        <f t="shared" si="363"/>
        <v>0</v>
      </c>
      <c r="U464" s="157">
        <f t="shared" si="370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6"/>
        <v>0</v>
      </c>
      <c r="AU464" s="259"/>
      <c r="AV464" s="265">
        <f t="shared" si="367"/>
        <v>0</v>
      </c>
      <c r="AX464" s="265">
        <f t="shared" si="371"/>
        <v>0</v>
      </c>
      <c r="AZ464" s="492">
        <f t="shared" si="368"/>
        <v>0</v>
      </c>
      <c r="BB464" s="492">
        <f t="shared" si="369"/>
        <v>0</v>
      </c>
      <c r="BD464" s="265">
        <f t="shared" si="372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62"/>
        <v>0</v>
      </c>
      <c r="S465" s="156">
        <f t="shared" si="363"/>
        <v>0</v>
      </c>
      <c r="U465" s="157">
        <f t="shared" si="370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6"/>
        <v>0</v>
      </c>
      <c r="AU465" s="259"/>
      <c r="AV465" s="265">
        <f t="shared" si="367"/>
        <v>0</v>
      </c>
      <c r="AX465" s="265">
        <f t="shared" si="371"/>
        <v>0</v>
      </c>
      <c r="AZ465" s="492">
        <f t="shared" si="368"/>
        <v>0</v>
      </c>
      <c r="BB465" s="492">
        <f t="shared" si="369"/>
        <v>0</v>
      </c>
      <c r="BD465" s="265">
        <f t="shared" si="372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62"/>
        <v>0</v>
      </c>
      <c r="S466" s="156">
        <f t="shared" si="363"/>
        <v>0</v>
      </c>
      <c r="U466" s="157">
        <f t="shared" si="370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6"/>
        <v>0</v>
      </c>
      <c r="AU466" s="259"/>
      <c r="AV466" s="265">
        <f t="shared" si="367"/>
        <v>0</v>
      </c>
      <c r="AX466" s="265">
        <f t="shared" si="371"/>
        <v>0</v>
      </c>
      <c r="AZ466" s="492">
        <f t="shared" si="368"/>
        <v>0</v>
      </c>
      <c r="BB466" s="492">
        <f t="shared" si="369"/>
        <v>0</v>
      </c>
      <c r="BD466" s="265">
        <f t="shared" si="372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62"/>
        <v>0</v>
      </c>
      <c r="S467" s="156">
        <f t="shared" si="363"/>
        <v>0</v>
      </c>
      <c r="U467" s="157">
        <f t="shared" si="370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6"/>
        <v>0</v>
      </c>
      <c r="AU467" s="259"/>
      <c r="AV467" s="265">
        <f t="shared" si="367"/>
        <v>0</v>
      </c>
      <c r="AX467" s="265">
        <f t="shared" si="371"/>
        <v>0</v>
      </c>
      <c r="AZ467" s="492">
        <f t="shared" si="368"/>
        <v>0</v>
      </c>
      <c r="BB467" s="492">
        <f t="shared" si="369"/>
        <v>0</v>
      </c>
      <c r="BD467" s="265">
        <f t="shared" si="372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62"/>
        <v>0</v>
      </c>
      <c r="S468" s="156">
        <f t="shared" si="363"/>
        <v>0</v>
      </c>
      <c r="U468" s="157">
        <f t="shared" si="370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6"/>
        <v>0</v>
      </c>
      <c r="AU468" s="259"/>
      <c r="AV468" s="265">
        <f t="shared" si="367"/>
        <v>0</v>
      </c>
      <c r="AX468" s="265">
        <f t="shared" si="371"/>
        <v>0</v>
      </c>
      <c r="AZ468" s="492">
        <f t="shared" si="368"/>
        <v>0</v>
      </c>
      <c r="BB468" s="492">
        <f t="shared" si="369"/>
        <v>0</v>
      </c>
      <c r="BD468" s="265">
        <f t="shared" si="372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62"/>
        <v>0</v>
      </c>
      <c r="S469" s="156">
        <f t="shared" si="363"/>
        <v>0</v>
      </c>
      <c r="U469" s="157">
        <f t="shared" si="370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6"/>
        <v>0</v>
      </c>
      <c r="AU469" s="259"/>
      <c r="AV469" s="265">
        <f t="shared" si="367"/>
        <v>0</v>
      </c>
      <c r="AX469" s="265">
        <f t="shared" si="371"/>
        <v>0</v>
      </c>
      <c r="AZ469" s="492">
        <f t="shared" si="368"/>
        <v>0</v>
      </c>
      <c r="BB469" s="492">
        <f t="shared" si="369"/>
        <v>0</v>
      </c>
      <c r="BD469" s="265">
        <f t="shared" si="372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3">$H471*SUM(I472:I486)</f>
        <v>0</v>
      </c>
      <c r="J471" s="643">
        <f t="shared" ref="J471:O471" si="374">$H471*SUM(J472:J486)</f>
        <v>0</v>
      </c>
      <c r="K471" s="644">
        <f t="shared" si="374"/>
        <v>0</v>
      </c>
      <c r="L471" s="645">
        <f t="shared" si="374"/>
        <v>0</v>
      </c>
      <c r="M471" s="645">
        <f t="shared" si="374"/>
        <v>0</v>
      </c>
      <c r="N471" s="644">
        <f t="shared" si="374"/>
        <v>0</v>
      </c>
      <c r="O471" s="642">
        <f t="shared" si="374"/>
        <v>0</v>
      </c>
      <c r="P471" s="209">
        <f t="shared" ref="P471:Q471" si="375">$H471*SUM(P472:P486)</f>
        <v>0</v>
      </c>
      <c r="Q471" s="210">
        <f t="shared" si="375"/>
        <v>0</v>
      </c>
      <c r="R471" s="136">
        <f t="shared" ref="R471:R486" si="376">P471*(1+Gewinn)*(1+SicherheitAngebot)</f>
        <v>0</v>
      </c>
      <c r="S471" s="137">
        <f t="shared" ref="S471:S486" si="377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8">$H471*SUM(W472:W486)</f>
        <v>0</v>
      </c>
      <c r="X471" s="647">
        <f t="shared" si="378"/>
        <v>0</v>
      </c>
      <c r="Y471" s="648">
        <f t="shared" si="378"/>
        <v>0</v>
      </c>
      <c r="Z471" s="649">
        <f t="shared" si="378"/>
        <v>0</v>
      </c>
      <c r="AA471" s="648">
        <f t="shared" si="378"/>
        <v>0</v>
      </c>
      <c r="AB471" s="646">
        <f t="shared" si="378"/>
        <v>0</v>
      </c>
      <c r="AC471" s="258"/>
      <c r="AD471" s="646">
        <f t="shared" ref="AD471:AM471" si="379">$H471*SUM(AD472:AD486)</f>
        <v>0</v>
      </c>
      <c r="AE471" s="647">
        <f t="shared" si="379"/>
        <v>0</v>
      </c>
      <c r="AF471" s="648">
        <f t="shared" si="379"/>
        <v>0</v>
      </c>
      <c r="AG471" s="649">
        <f t="shared" si="379"/>
        <v>0</v>
      </c>
      <c r="AH471" s="648">
        <f t="shared" si="379"/>
        <v>0</v>
      </c>
      <c r="AI471" s="646">
        <f t="shared" si="379"/>
        <v>0</v>
      </c>
      <c r="AJ471" s="258"/>
      <c r="AK471" s="653">
        <f t="shared" si="379"/>
        <v>0</v>
      </c>
      <c r="AL471" s="653">
        <f t="shared" si="379"/>
        <v>0</v>
      </c>
      <c r="AM471" s="653">
        <f t="shared" si="379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6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6"/>
        <v>0</v>
      </c>
      <c r="S472" s="156">
        <f t="shared" si="377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6"/>
        <v>0</v>
      </c>
      <c r="AU472" s="259"/>
      <c r="AV472" s="265">
        <f t="shared" ref="AV472:AV486" si="380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81">U472/(1+SicherheitAngebot)*(1+Sicherheit)</f>
        <v>0</v>
      </c>
      <c r="BB472" s="492">
        <f t="shared" ref="BB472:BB486" si="382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6"/>
        <v>0</v>
      </c>
      <c r="S473" s="156">
        <f t="shared" si="377"/>
        <v>0</v>
      </c>
      <c r="U473" s="157">
        <f t="shared" ref="U473:U486" si="383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6"/>
        <v>0</v>
      </c>
      <c r="AU473" s="259"/>
      <c r="AV473" s="265">
        <f t="shared" si="380"/>
        <v>0</v>
      </c>
      <c r="AX473" s="265">
        <f t="shared" ref="AX473:AX486" si="384">U473+AV473</f>
        <v>0</v>
      </c>
      <c r="AZ473" s="492">
        <f t="shared" si="381"/>
        <v>0</v>
      </c>
      <c r="BB473" s="492">
        <f t="shared" si="382"/>
        <v>0</v>
      </c>
      <c r="BD473" s="265">
        <f t="shared" ref="BD473:BD486" si="385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6"/>
        <v>0</v>
      </c>
      <c r="S474" s="156">
        <f t="shared" si="377"/>
        <v>0</v>
      </c>
      <c r="U474" s="157">
        <f t="shared" si="383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6"/>
        <v>0</v>
      </c>
      <c r="AU474" s="259"/>
      <c r="AV474" s="265">
        <f t="shared" si="380"/>
        <v>0</v>
      </c>
      <c r="AX474" s="265">
        <f t="shared" si="384"/>
        <v>0</v>
      </c>
      <c r="AZ474" s="492">
        <f t="shared" si="381"/>
        <v>0</v>
      </c>
      <c r="BB474" s="492">
        <f t="shared" si="382"/>
        <v>0</v>
      </c>
      <c r="BD474" s="265">
        <f t="shared" si="385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6"/>
        <v>0</v>
      </c>
      <c r="S475" s="156">
        <f t="shared" si="377"/>
        <v>0</v>
      </c>
      <c r="U475" s="157">
        <f t="shared" si="383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6"/>
        <v>0</v>
      </c>
      <c r="AU475" s="259"/>
      <c r="AV475" s="265">
        <f t="shared" si="380"/>
        <v>0</v>
      </c>
      <c r="AX475" s="265">
        <f t="shared" si="384"/>
        <v>0</v>
      </c>
      <c r="AZ475" s="492">
        <f t="shared" si="381"/>
        <v>0</v>
      </c>
      <c r="BB475" s="492">
        <f t="shared" si="382"/>
        <v>0</v>
      </c>
      <c r="BD475" s="265">
        <f t="shared" si="385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6"/>
        <v>0</v>
      </c>
      <c r="S476" s="156">
        <f t="shared" si="377"/>
        <v>0</v>
      </c>
      <c r="U476" s="157">
        <f t="shared" si="383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6"/>
        <v>0</v>
      </c>
      <c r="AU476" s="259"/>
      <c r="AV476" s="265">
        <f t="shared" si="380"/>
        <v>0</v>
      </c>
      <c r="AX476" s="265">
        <f t="shared" si="384"/>
        <v>0</v>
      </c>
      <c r="AZ476" s="492">
        <f t="shared" si="381"/>
        <v>0</v>
      </c>
      <c r="BB476" s="492">
        <f t="shared" si="382"/>
        <v>0</v>
      </c>
      <c r="BD476" s="265">
        <f t="shared" si="385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6"/>
        <v>0</v>
      </c>
      <c r="S477" s="156">
        <f t="shared" si="377"/>
        <v>0</v>
      </c>
      <c r="U477" s="157">
        <f t="shared" si="383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6"/>
        <v>0</v>
      </c>
      <c r="AU477" s="259"/>
      <c r="AV477" s="265">
        <f t="shared" si="380"/>
        <v>0</v>
      </c>
      <c r="AX477" s="265">
        <f t="shared" si="384"/>
        <v>0</v>
      </c>
      <c r="AZ477" s="492">
        <f t="shared" si="381"/>
        <v>0</v>
      </c>
      <c r="BB477" s="492">
        <f t="shared" si="382"/>
        <v>0</v>
      </c>
      <c r="BD477" s="265">
        <f t="shared" si="385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6"/>
        <v>0</v>
      </c>
      <c r="S478" s="156">
        <f t="shared" si="377"/>
        <v>0</v>
      </c>
      <c r="U478" s="157">
        <f t="shared" si="383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6"/>
        <v>0</v>
      </c>
      <c r="AU478" s="259"/>
      <c r="AV478" s="265">
        <f t="shared" si="380"/>
        <v>0</v>
      </c>
      <c r="AX478" s="265">
        <f t="shared" si="384"/>
        <v>0</v>
      </c>
      <c r="AZ478" s="492">
        <f t="shared" si="381"/>
        <v>0</v>
      </c>
      <c r="BB478" s="492">
        <f t="shared" si="382"/>
        <v>0</v>
      </c>
      <c r="BD478" s="265">
        <f t="shared" si="385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6"/>
        <v>0</v>
      </c>
      <c r="S479" s="156">
        <f t="shared" si="377"/>
        <v>0</v>
      </c>
      <c r="U479" s="157">
        <f t="shared" si="383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6"/>
        <v>0</v>
      </c>
      <c r="AU479" s="259"/>
      <c r="AV479" s="265">
        <f t="shared" si="380"/>
        <v>0</v>
      </c>
      <c r="AX479" s="265">
        <f t="shared" si="384"/>
        <v>0</v>
      </c>
      <c r="AZ479" s="492">
        <f t="shared" si="381"/>
        <v>0</v>
      </c>
      <c r="BB479" s="492">
        <f t="shared" si="382"/>
        <v>0</v>
      </c>
      <c r="BD479" s="265">
        <f t="shared" si="385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6"/>
        <v>0</v>
      </c>
      <c r="S480" s="156">
        <f t="shared" si="377"/>
        <v>0</v>
      </c>
      <c r="U480" s="157">
        <f t="shared" si="383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6"/>
        <v>0</v>
      </c>
      <c r="AU480" s="259"/>
      <c r="AV480" s="265">
        <f t="shared" si="380"/>
        <v>0</v>
      </c>
      <c r="AX480" s="265">
        <f t="shared" si="384"/>
        <v>0</v>
      </c>
      <c r="AZ480" s="492">
        <f t="shared" si="381"/>
        <v>0</v>
      </c>
      <c r="BB480" s="492">
        <f t="shared" si="382"/>
        <v>0</v>
      </c>
      <c r="BD480" s="265">
        <f t="shared" si="385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6"/>
        <v>0</v>
      </c>
      <c r="S481" s="156">
        <f t="shared" si="377"/>
        <v>0</v>
      </c>
      <c r="U481" s="157">
        <f t="shared" si="383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6"/>
        <v>0</v>
      </c>
      <c r="AU481" s="259"/>
      <c r="AV481" s="265">
        <f t="shared" si="380"/>
        <v>0</v>
      </c>
      <c r="AX481" s="265">
        <f t="shared" si="384"/>
        <v>0</v>
      </c>
      <c r="AZ481" s="492">
        <f t="shared" si="381"/>
        <v>0</v>
      </c>
      <c r="BB481" s="492">
        <f t="shared" si="382"/>
        <v>0</v>
      </c>
      <c r="BD481" s="265">
        <f t="shared" si="385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6"/>
        <v>0</v>
      </c>
      <c r="S482" s="156">
        <f t="shared" si="377"/>
        <v>0</v>
      </c>
      <c r="U482" s="157">
        <f t="shared" si="383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6"/>
        <v>0</v>
      </c>
      <c r="AU482" s="259"/>
      <c r="AV482" s="265">
        <f t="shared" si="380"/>
        <v>0</v>
      </c>
      <c r="AX482" s="265">
        <f t="shared" si="384"/>
        <v>0</v>
      </c>
      <c r="AZ482" s="492">
        <f t="shared" si="381"/>
        <v>0</v>
      </c>
      <c r="BB482" s="492">
        <f t="shared" si="382"/>
        <v>0</v>
      </c>
      <c r="BD482" s="265">
        <f t="shared" si="385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6"/>
        <v>0</v>
      </c>
      <c r="S483" s="156">
        <f t="shared" si="377"/>
        <v>0</v>
      </c>
      <c r="U483" s="157">
        <f t="shared" si="383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6"/>
        <v>0</v>
      </c>
      <c r="AU483" s="259"/>
      <c r="AV483" s="265">
        <f t="shared" si="380"/>
        <v>0</v>
      </c>
      <c r="AX483" s="265">
        <f t="shared" si="384"/>
        <v>0</v>
      </c>
      <c r="AZ483" s="492">
        <f t="shared" si="381"/>
        <v>0</v>
      </c>
      <c r="BB483" s="492">
        <f t="shared" si="382"/>
        <v>0</v>
      </c>
      <c r="BD483" s="265">
        <f t="shared" si="385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6"/>
        <v>0</v>
      </c>
      <c r="S484" s="156">
        <f t="shared" si="377"/>
        <v>0</v>
      </c>
      <c r="U484" s="157">
        <f t="shared" si="383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6"/>
        <v>0</v>
      </c>
      <c r="AU484" s="259"/>
      <c r="AV484" s="265">
        <f t="shared" si="380"/>
        <v>0</v>
      </c>
      <c r="AX484" s="265">
        <f t="shared" si="384"/>
        <v>0</v>
      </c>
      <c r="AZ484" s="492">
        <f t="shared" si="381"/>
        <v>0</v>
      </c>
      <c r="BB484" s="492">
        <f t="shared" si="382"/>
        <v>0</v>
      </c>
      <c r="BD484" s="265">
        <f t="shared" si="385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6"/>
        <v>0</v>
      </c>
      <c r="S485" s="156">
        <f t="shared" si="377"/>
        <v>0</v>
      </c>
      <c r="U485" s="157">
        <f t="shared" si="383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6"/>
        <v>0</v>
      </c>
      <c r="AU485" s="259"/>
      <c r="AV485" s="265">
        <f t="shared" si="380"/>
        <v>0</v>
      </c>
      <c r="AX485" s="265">
        <f t="shared" si="384"/>
        <v>0</v>
      </c>
      <c r="AZ485" s="492">
        <f t="shared" si="381"/>
        <v>0</v>
      </c>
      <c r="BB485" s="492">
        <f t="shared" si="382"/>
        <v>0</v>
      </c>
      <c r="BD485" s="265">
        <f t="shared" si="385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6"/>
        <v>0</v>
      </c>
      <c r="S486" s="156">
        <f t="shared" si="377"/>
        <v>0</v>
      </c>
      <c r="U486" s="157">
        <f t="shared" si="383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6"/>
        <v>0</v>
      </c>
      <c r="AU486" s="259"/>
      <c r="AV486" s="265">
        <f t="shared" si="380"/>
        <v>0</v>
      </c>
      <c r="AX486" s="265">
        <f t="shared" si="384"/>
        <v>0</v>
      </c>
      <c r="AZ486" s="492">
        <f t="shared" si="381"/>
        <v>0</v>
      </c>
      <c r="BB486" s="492">
        <f t="shared" si="382"/>
        <v>0</v>
      </c>
      <c r="BD486" s="265">
        <f t="shared" si="385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6">$H488*SUM(I489:I503)</f>
        <v>0</v>
      </c>
      <c r="J488" s="643">
        <f t="shared" ref="J488:O488" si="387">$H488*SUM(J489:J503)</f>
        <v>0</v>
      </c>
      <c r="K488" s="644">
        <f t="shared" si="387"/>
        <v>0</v>
      </c>
      <c r="L488" s="645">
        <f t="shared" si="387"/>
        <v>0</v>
      </c>
      <c r="M488" s="645">
        <f t="shared" si="387"/>
        <v>0</v>
      </c>
      <c r="N488" s="644">
        <f t="shared" si="387"/>
        <v>0</v>
      </c>
      <c r="O488" s="642">
        <f t="shared" si="387"/>
        <v>0</v>
      </c>
      <c r="P488" s="209">
        <f t="shared" ref="P488:Q488" si="388">$H488*SUM(P489:P503)</f>
        <v>0</v>
      </c>
      <c r="Q488" s="210">
        <f t="shared" si="388"/>
        <v>0</v>
      </c>
      <c r="R488" s="136">
        <f t="shared" ref="R488:R503" si="389">P488*(1+Gewinn)*(1+SicherheitAngebot)</f>
        <v>0</v>
      </c>
      <c r="S488" s="137">
        <f t="shared" ref="S488:S503" si="390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91">$H488*SUM(W489:W503)</f>
        <v>0</v>
      </c>
      <c r="X488" s="647">
        <f t="shared" si="391"/>
        <v>0</v>
      </c>
      <c r="Y488" s="648">
        <f t="shared" si="391"/>
        <v>0</v>
      </c>
      <c r="Z488" s="649">
        <f t="shared" si="391"/>
        <v>0</v>
      </c>
      <c r="AA488" s="648">
        <f t="shared" si="391"/>
        <v>0</v>
      </c>
      <c r="AB488" s="646">
        <f t="shared" si="391"/>
        <v>0</v>
      </c>
      <c r="AC488" s="258"/>
      <c r="AD488" s="646">
        <f t="shared" ref="AD488:AM488" si="392">$H488*SUM(AD489:AD503)</f>
        <v>0</v>
      </c>
      <c r="AE488" s="647">
        <f t="shared" si="392"/>
        <v>0</v>
      </c>
      <c r="AF488" s="648">
        <f t="shared" si="392"/>
        <v>0</v>
      </c>
      <c r="AG488" s="649">
        <f t="shared" si="392"/>
        <v>0</v>
      </c>
      <c r="AH488" s="648">
        <f t="shared" si="392"/>
        <v>0</v>
      </c>
      <c r="AI488" s="646">
        <f t="shared" si="392"/>
        <v>0</v>
      </c>
      <c r="AJ488" s="258"/>
      <c r="AK488" s="653">
        <f t="shared" si="392"/>
        <v>0</v>
      </c>
      <c r="AL488" s="653">
        <f t="shared" si="392"/>
        <v>0</v>
      </c>
      <c r="AM488" s="653">
        <f t="shared" si="392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6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9"/>
        <v>0</v>
      </c>
      <c r="S489" s="156">
        <f t="shared" si="390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6"/>
        <v>0</v>
      </c>
      <c r="AU489" s="259"/>
      <c r="AV489" s="265">
        <f t="shared" ref="AV489:AV503" si="393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4">U489/(1+SicherheitAngebot)*(1+Sicherheit)</f>
        <v>0</v>
      </c>
      <c r="BB489" s="492">
        <f t="shared" ref="BB489:BB503" si="395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9"/>
        <v>0</v>
      </c>
      <c r="S490" s="156">
        <f t="shared" si="390"/>
        <v>0</v>
      </c>
      <c r="U490" s="157">
        <f t="shared" ref="U490:U503" si="396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6"/>
        <v>0</v>
      </c>
      <c r="AU490" s="259"/>
      <c r="AV490" s="265">
        <f t="shared" si="393"/>
        <v>0</v>
      </c>
      <c r="AX490" s="265">
        <f t="shared" ref="AX490:AX503" si="397">U490+AV490</f>
        <v>0</v>
      </c>
      <c r="AZ490" s="492">
        <f t="shared" si="394"/>
        <v>0</v>
      </c>
      <c r="BB490" s="492">
        <f t="shared" si="395"/>
        <v>0</v>
      </c>
      <c r="BD490" s="265">
        <f t="shared" ref="BD490:BD503" si="398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9"/>
        <v>0</v>
      </c>
      <c r="S491" s="156">
        <f t="shared" si="390"/>
        <v>0</v>
      </c>
      <c r="U491" s="157">
        <f t="shared" si="396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6"/>
        <v>0</v>
      </c>
      <c r="AU491" s="259"/>
      <c r="AV491" s="265">
        <f t="shared" si="393"/>
        <v>0</v>
      </c>
      <c r="AX491" s="265">
        <f t="shared" si="397"/>
        <v>0</v>
      </c>
      <c r="AZ491" s="492">
        <f t="shared" si="394"/>
        <v>0</v>
      </c>
      <c r="BB491" s="492">
        <f t="shared" si="395"/>
        <v>0</v>
      </c>
      <c r="BD491" s="265">
        <f t="shared" si="398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9"/>
        <v>0</v>
      </c>
      <c r="S492" s="156">
        <f t="shared" si="390"/>
        <v>0</v>
      </c>
      <c r="U492" s="157">
        <f t="shared" si="396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6"/>
        <v>0</v>
      </c>
      <c r="AU492" s="259"/>
      <c r="AV492" s="265">
        <f t="shared" si="393"/>
        <v>0</v>
      </c>
      <c r="AX492" s="265">
        <f t="shared" si="397"/>
        <v>0</v>
      </c>
      <c r="AZ492" s="492">
        <f t="shared" si="394"/>
        <v>0</v>
      </c>
      <c r="BB492" s="492">
        <f t="shared" si="395"/>
        <v>0</v>
      </c>
      <c r="BD492" s="265">
        <f t="shared" si="398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9"/>
        <v>0</v>
      </c>
      <c r="S493" s="156">
        <f t="shared" si="390"/>
        <v>0</v>
      </c>
      <c r="U493" s="157">
        <f t="shared" si="396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6"/>
        <v>0</v>
      </c>
      <c r="AU493" s="259"/>
      <c r="AV493" s="265">
        <f t="shared" si="393"/>
        <v>0</v>
      </c>
      <c r="AX493" s="265">
        <f t="shared" si="397"/>
        <v>0</v>
      </c>
      <c r="AZ493" s="492">
        <f t="shared" si="394"/>
        <v>0</v>
      </c>
      <c r="BB493" s="492">
        <f t="shared" si="395"/>
        <v>0</v>
      </c>
      <c r="BD493" s="265">
        <f t="shared" si="398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9"/>
        <v>0</v>
      </c>
      <c r="S494" s="156">
        <f t="shared" si="390"/>
        <v>0</v>
      </c>
      <c r="U494" s="157">
        <f t="shared" si="396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6"/>
        <v>0</v>
      </c>
      <c r="AU494" s="259"/>
      <c r="AV494" s="265">
        <f t="shared" si="393"/>
        <v>0</v>
      </c>
      <c r="AX494" s="265">
        <f t="shared" si="397"/>
        <v>0</v>
      </c>
      <c r="AZ494" s="492">
        <f t="shared" si="394"/>
        <v>0</v>
      </c>
      <c r="BB494" s="492">
        <f t="shared" si="395"/>
        <v>0</v>
      </c>
      <c r="BD494" s="265">
        <f t="shared" si="398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9"/>
        <v>0</v>
      </c>
      <c r="S495" s="156">
        <f t="shared" si="390"/>
        <v>0</v>
      </c>
      <c r="U495" s="157">
        <f t="shared" si="396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6"/>
        <v>0</v>
      </c>
      <c r="AU495" s="259"/>
      <c r="AV495" s="265">
        <f t="shared" si="393"/>
        <v>0</v>
      </c>
      <c r="AX495" s="265">
        <f t="shared" si="397"/>
        <v>0</v>
      </c>
      <c r="AZ495" s="492">
        <f t="shared" si="394"/>
        <v>0</v>
      </c>
      <c r="BB495" s="492">
        <f t="shared" si="395"/>
        <v>0</v>
      </c>
      <c r="BD495" s="265">
        <f t="shared" si="398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9"/>
        <v>0</v>
      </c>
      <c r="S496" s="156">
        <f t="shared" si="390"/>
        <v>0</v>
      </c>
      <c r="U496" s="157">
        <f t="shared" si="396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6"/>
        <v>0</v>
      </c>
      <c r="AU496" s="259"/>
      <c r="AV496" s="265">
        <f t="shared" si="393"/>
        <v>0</v>
      </c>
      <c r="AX496" s="265">
        <f t="shared" si="397"/>
        <v>0</v>
      </c>
      <c r="AZ496" s="492">
        <f t="shared" si="394"/>
        <v>0</v>
      </c>
      <c r="BB496" s="492">
        <f t="shared" si="395"/>
        <v>0</v>
      </c>
      <c r="BD496" s="265">
        <f t="shared" si="398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9"/>
        <v>0</v>
      </c>
      <c r="S497" s="156">
        <f t="shared" si="390"/>
        <v>0</v>
      </c>
      <c r="U497" s="157">
        <f t="shared" si="396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6"/>
        <v>0</v>
      </c>
      <c r="AU497" s="259"/>
      <c r="AV497" s="265">
        <f t="shared" si="393"/>
        <v>0</v>
      </c>
      <c r="AX497" s="265">
        <f t="shared" si="397"/>
        <v>0</v>
      </c>
      <c r="AZ497" s="492">
        <f t="shared" si="394"/>
        <v>0</v>
      </c>
      <c r="BB497" s="492">
        <f t="shared" si="395"/>
        <v>0</v>
      </c>
      <c r="BD497" s="265">
        <f t="shared" si="398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9"/>
        <v>0</v>
      </c>
      <c r="S498" s="156">
        <f t="shared" si="390"/>
        <v>0</v>
      </c>
      <c r="U498" s="157">
        <f t="shared" si="396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6"/>
        <v>0</v>
      </c>
      <c r="AU498" s="259"/>
      <c r="AV498" s="265">
        <f t="shared" si="393"/>
        <v>0</v>
      </c>
      <c r="AX498" s="265">
        <f t="shared" si="397"/>
        <v>0</v>
      </c>
      <c r="AZ498" s="492">
        <f t="shared" si="394"/>
        <v>0</v>
      </c>
      <c r="BB498" s="492">
        <f t="shared" si="395"/>
        <v>0</v>
      </c>
      <c r="BD498" s="265">
        <f t="shared" si="398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9"/>
        <v>0</v>
      </c>
      <c r="S499" s="156">
        <f t="shared" si="390"/>
        <v>0</v>
      </c>
      <c r="U499" s="157">
        <f t="shared" si="396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6"/>
        <v>0</v>
      </c>
      <c r="AU499" s="259"/>
      <c r="AV499" s="265">
        <f t="shared" si="393"/>
        <v>0</v>
      </c>
      <c r="AX499" s="265">
        <f t="shared" si="397"/>
        <v>0</v>
      </c>
      <c r="AZ499" s="492">
        <f t="shared" si="394"/>
        <v>0</v>
      </c>
      <c r="BB499" s="492">
        <f t="shared" si="395"/>
        <v>0</v>
      </c>
      <c r="BD499" s="265">
        <f t="shared" si="398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9"/>
        <v>0</v>
      </c>
      <c r="S500" s="156">
        <f t="shared" si="390"/>
        <v>0</v>
      </c>
      <c r="U500" s="157">
        <f t="shared" si="396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6"/>
        <v>0</v>
      </c>
      <c r="AU500" s="259"/>
      <c r="AV500" s="265">
        <f t="shared" si="393"/>
        <v>0</v>
      </c>
      <c r="AX500" s="265">
        <f t="shared" si="397"/>
        <v>0</v>
      </c>
      <c r="AZ500" s="492">
        <f t="shared" si="394"/>
        <v>0</v>
      </c>
      <c r="BB500" s="492">
        <f t="shared" si="395"/>
        <v>0</v>
      </c>
      <c r="BD500" s="265">
        <f t="shared" si="398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9"/>
        <v>0</v>
      </c>
      <c r="S501" s="156">
        <f t="shared" si="390"/>
        <v>0</v>
      </c>
      <c r="U501" s="157">
        <f t="shared" si="396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6"/>
        <v>0</v>
      </c>
      <c r="AU501" s="259"/>
      <c r="AV501" s="265">
        <f t="shared" si="393"/>
        <v>0</v>
      </c>
      <c r="AX501" s="265">
        <f t="shared" si="397"/>
        <v>0</v>
      </c>
      <c r="AZ501" s="492">
        <f t="shared" si="394"/>
        <v>0</v>
      </c>
      <c r="BB501" s="492">
        <f t="shared" si="395"/>
        <v>0</v>
      </c>
      <c r="BD501" s="265">
        <f t="shared" si="398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9"/>
        <v>0</v>
      </c>
      <c r="S502" s="156">
        <f t="shared" si="390"/>
        <v>0</v>
      </c>
      <c r="U502" s="157">
        <f t="shared" si="396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6"/>
        <v>0</v>
      </c>
      <c r="AU502" s="259"/>
      <c r="AV502" s="265">
        <f t="shared" si="393"/>
        <v>0</v>
      </c>
      <c r="AX502" s="265">
        <f t="shared" si="397"/>
        <v>0</v>
      </c>
      <c r="AZ502" s="492">
        <f t="shared" si="394"/>
        <v>0</v>
      </c>
      <c r="BB502" s="492">
        <f t="shared" si="395"/>
        <v>0</v>
      </c>
      <c r="BD502" s="265">
        <f t="shared" si="398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9"/>
        <v>0</v>
      </c>
      <c r="S503" s="156">
        <f t="shared" si="390"/>
        <v>0</v>
      </c>
      <c r="U503" s="157">
        <f t="shared" si="396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6"/>
        <v>0</v>
      </c>
      <c r="AU503" s="259"/>
      <c r="AV503" s="265">
        <f t="shared" si="393"/>
        <v>0</v>
      </c>
      <c r="AX503" s="265">
        <f t="shared" si="397"/>
        <v>0</v>
      </c>
      <c r="AZ503" s="492">
        <f t="shared" si="394"/>
        <v>0</v>
      </c>
      <c r="BB503" s="492">
        <f t="shared" si="395"/>
        <v>0</v>
      </c>
      <c r="BD503" s="265">
        <f t="shared" si="398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9">$H505*SUM(I506:I520)</f>
        <v>0</v>
      </c>
      <c r="J505" s="643">
        <f t="shared" ref="J505:O505" si="400">$H505*SUM(J506:J520)</f>
        <v>0</v>
      </c>
      <c r="K505" s="644">
        <f t="shared" si="400"/>
        <v>0</v>
      </c>
      <c r="L505" s="645">
        <f t="shared" si="400"/>
        <v>0</v>
      </c>
      <c r="M505" s="645">
        <f t="shared" si="400"/>
        <v>0</v>
      </c>
      <c r="N505" s="644">
        <f t="shared" si="400"/>
        <v>0</v>
      </c>
      <c r="O505" s="642">
        <f t="shared" si="400"/>
        <v>0</v>
      </c>
      <c r="P505" s="209">
        <f t="shared" ref="P505:Q505" si="401">$H505*SUM(P506:P520)</f>
        <v>0</v>
      </c>
      <c r="Q505" s="210">
        <f t="shared" si="401"/>
        <v>0</v>
      </c>
      <c r="R505" s="136">
        <f t="shared" ref="R505:R520" si="402">P505*(1+Gewinn)*(1+SicherheitAngebot)</f>
        <v>0</v>
      </c>
      <c r="S505" s="137">
        <f t="shared" ref="S505:S520" si="403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4">$H505*SUM(W506:W520)</f>
        <v>0</v>
      </c>
      <c r="X505" s="647">
        <f t="shared" si="404"/>
        <v>0</v>
      </c>
      <c r="Y505" s="648">
        <f t="shared" si="404"/>
        <v>0</v>
      </c>
      <c r="Z505" s="649">
        <f t="shared" si="404"/>
        <v>0</v>
      </c>
      <c r="AA505" s="648">
        <f t="shared" si="404"/>
        <v>0</v>
      </c>
      <c r="AB505" s="646">
        <f t="shared" si="404"/>
        <v>0</v>
      </c>
      <c r="AC505" s="258"/>
      <c r="AD505" s="646">
        <f t="shared" ref="AD505:AM505" si="405">$H505*SUM(AD506:AD520)</f>
        <v>0</v>
      </c>
      <c r="AE505" s="647">
        <f t="shared" si="405"/>
        <v>0</v>
      </c>
      <c r="AF505" s="648">
        <f t="shared" si="405"/>
        <v>0</v>
      </c>
      <c r="AG505" s="649">
        <f t="shared" si="405"/>
        <v>0</v>
      </c>
      <c r="AH505" s="648">
        <f t="shared" si="405"/>
        <v>0</v>
      </c>
      <c r="AI505" s="646">
        <f t="shared" si="405"/>
        <v>0</v>
      </c>
      <c r="AJ505" s="258"/>
      <c r="AK505" s="653">
        <f t="shared" si="405"/>
        <v>0</v>
      </c>
      <c r="AL505" s="653">
        <f t="shared" si="405"/>
        <v>0</v>
      </c>
      <c r="AM505" s="653">
        <f t="shared" si="405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6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402"/>
        <v>0</v>
      </c>
      <c r="S506" s="156">
        <f t="shared" si="403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6"/>
        <v>0</v>
      </c>
      <c r="AU506" s="259"/>
      <c r="AV506" s="265">
        <f t="shared" ref="AV506:AV520" si="406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7">U506/(1+SicherheitAngebot)*(1+Sicherheit)</f>
        <v>0</v>
      </c>
      <c r="BB506" s="492">
        <f t="shared" ref="BB506:BB520" si="408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402"/>
        <v>0</v>
      </c>
      <c r="S507" s="156">
        <f t="shared" si="403"/>
        <v>0</v>
      </c>
      <c r="U507" s="157">
        <f t="shared" ref="U507:U520" si="409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6"/>
        <v>0</v>
      </c>
      <c r="AU507" s="259"/>
      <c r="AV507" s="265">
        <f t="shared" si="406"/>
        <v>0</v>
      </c>
      <c r="AX507" s="265">
        <f t="shared" ref="AX507:AX520" si="410">U507+AV507</f>
        <v>0</v>
      </c>
      <c r="AZ507" s="492">
        <f t="shared" si="407"/>
        <v>0</v>
      </c>
      <c r="BB507" s="492">
        <f t="shared" si="408"/>
        <v>0</v>
      </c>
      <c r="BD507" s="265">
        <f t="shared" ref="BD507:BD520" si="411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402"/>
        <v>0</v>
      </c>
      <c r="S508" s="156">
        <f t="shared" si="403"/>
        <v>0</v>
      </c>
      <c r="U508" s="157">
        <f t="shared" si="409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6"/>
        <v>0</v>
      </c>
      <c r="AU508" s="259"/>
      <c r="AV508" s="265">
        <f t="shared" si="406"/>
        <v>0</v>
      </c>
      <c r="AX508" s="265">
        <f t="shared" si="410"/>
        <v>0</v>
      </c>
      <c r="AZ508" s="492">
        <f t="shared" si="407"/>
        <v>0</v>
      </c>
      <c r="BB508" s="492">
        <f t="shared" si="408"/>
        <v>0</v>
      </c>
      <c r="BD508" s="265">
        <f t="shared" si="411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402"/>
        <v>0</v>
      </c>
      <c r="S509" s="156">
        <f t="shared" si="403"/>
        <v>0</v>
      </c>
      <c r="U509" s="157">
        <f t="shared" si="409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6"/>
        <v>0</v>
      </c>
      <c r="AU509" s="259"/>
      <c r="AV509" s="265">
        <f t="shared" si="406"/>
        <v>0</v>
      </c>
      <c r="AX509" s="265">
        <f t="shared" si="410"/>
        <v>0</v>
      </c>
      <c r="AZ509" s="492">
        <f t="shared" si="407"/>
        <v>0</v>
      </c>
      <c r="BB509" s="492">
        <f t="shared" si="408"/>
        <v>0</v>
      </c>
      <c r="BD509" s="265">
        <f t="shared" si="411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402"/>
        <v>0</v>
      </c>
      <c r="S510" s="156">
        <f t="shared" si="403"/>
        <v>0</v>
      </c>
      <c r="U510" s="157">
        <f t="shared" si="409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6"/>
        <v>0</v>
      </c>
      <c r="AU510" s="259"/>
      <c r="AV510" s="265">
        <f t="shared" si="406"/>
        <v>0</v>
      </c>
      <c r="AX510" s="265">
        <f t="shared" si="410"/>
        <v>0</v>
      </c>
      <c r="AZ510" s="492">
        <f t="shared" si="407"/>
        <v>0</v>
      </c>
      <c r="BB510" s="492">
        <f t="shared" si="408"/>
        <v>0</v>
      </c>
      <c r="BD510" s="265">
        <f t="shared" si="411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402"/>
        <v>0</v>
      </c>
      <c r="S511" s="156">
        <f t="shared" si="403"/>
        <v>0</v>
      </c>
      <c r="U511" s="157">
        <f t="shared" si="409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6"/>
        <v>0</v>
      </c>
      <c r="AU511" s="259"/>
      <c r="AV511" s="265">
        <f t="shared" si="406"/>
        <v>0</v>
      </c>
      <c r="AX511" s="265">
        <f t="shared" si="410"/>
        <v>0</v>
      </c>
      <c r="AZ511" s="492">
        <f t="shared" si="407"/>
        <v>0</v>
      </c>
      <c r="BB511" s="492">
        <f t="shared" si="408"/>
        <v>0</v>
      </c>
      <c r="BD511" s="265">
        <f t="shared" si="411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402"/>
        <v>0</v>
      </c>
      <c r="S512" s="156">
        <f t="shared" si="403"/>
        <v>0</v>
      </c>
      <c r="U512" s="157">
        <f t="shared" si="409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6"/>
        <v>0</v>
      </c>
      <c r="AU512" s="259"/>
      <c r="AV512" s="265">
        <f t="shared" si="406"/>
        <v>0</v>
      </c>
      <c r="AX512" s="265">
        <f t="shared" si="410"/>
        <v>0</v>
      </c>
      <c r="AZ512" s="492">
        <f t="shared" si="407"/>
        <v>0</v>
      </c>
      <c r="BB512" s="492">
        <f t="shared" si="408"/>
        <v>0</v>
      </c>
      <c r="BD512" s="265">
        <f t="shared" si="411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402"/>
        <v>0</v>
      </c>
      <c r="S513" s="156">
        <f t="shared" si="403"/>
        <v>0</v>
      </c>
      <c r="U513" s="157">
        <f t="shared" si="409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6"/>
        <v>0</v>
      </c>
      <c r="AU513" s="259"/>
      <c r="AV513" s="265">
        <f t="shared" si="406"/>
        <v>0</v>
      </c>
      <c r="AX513" s="265">
        <f t="shared" si="410"/>
        <v>0</v>
      </c>
      <c r="AZ513" s="492">
        <f t="shared" si="407"/>
        <v>0</v>
      </c>
      <c r="BB513" s="492">
        <f t="shared" si="408"/>
        <v>0</v>
      </c>
      <c r="BD513" s="265">
        <f t="shared" si="411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402"/>
        <v>0</v>
      </c>
      <c r="S514" s="156">
        <f t="shared" si="403"/>
        <v>0</v>
      </c>
      <c r="U514" s="157">
        <f t="shared" si="409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6"/>
        <v>0</v>
      </c>
      <c r="AU514" s="259"/>
      <c r="AV514" s="265">
        <f t="shared" si="406"/>
        <v>0</v>
      </c>
      <c r="AX514" s="265">
        <f t="shared" si="410"/>
        <v>0</v>
      </c>
      <c r="AZ514" s="492">
        <f t="shared" si="407"/>
        <v>0</v>
      </c>
      <c r="BB514" s="492">
        <f t="shared" si="408"/>
        <v>0</v>
      </c>
      <c r="BD514" s="265">
        <f t="shared" si="411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402"/>
        <v>0</v>
      </c>
      <c r="S515" s="156">
        <f t="shared" si="403"/>
        <v>0</v>
      </c>
      <c r="U515" s="157">
        <f t="shared" si="409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6"/>
        <v>0</v>
      </c>
      <c r="AU515" s="259"/>
      <c r="AV515" s="265">
        <f t="shared" si="406"/>
        <v>0</v>
      </c>
      <c r="AX515" s="265">
        <f t="shared" si="410"/>
        <v>0</v>
      </c>
      <c r="AZ515" s="492">
        <f t="shared" si="407"/>
        <v>0</v>
      </c>
      <c r="BB515" s="492">
        <f t="shared" si="408"/>
        <v>0</v>
      </c>
      <c r="BD515" s="265">
        <f t="shared" si="411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402"/>
        <v>0</v>
      </c>
      <c r="S516" s="156">
        <f t="shared" si="403"/>
        <v>0</v>
      </c>
      <c r="U516" s="157">
        <f t="shared" si="409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6"/>
        <v>0</v>
      </c>
      <c r="AU516" s="259"/>
      <c r="AV516" s="265">
        <f t="shared" si="406"/>
        <v>0</v>
      </c>
      <c r="AX516" s="265">
        <f t="shared" si="410"/>
        <v>0</v>
      </c>
      <c r="AZ516" s="492">
        <f t="shared" si="407"/>
        <v>0</v>
      </c>
      <c r="BB516" s="492">
        <f t="shared" si="408"/>
        <v>0</v>
      </c>
      <c r="BD516" s="265">
        <f t="shared" si="411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402"/>
        <v>0</v>
      </c>
      <c r="S517" s="156">
        <f t="shared" si="403"/>
        <v>0</v>
      </c>
      <c r="U517" s="157">
        <f t="shared" si="409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6"/>
        <v>0</v>
      </c>
      <c r="AU517" s="259"/>
      <c r="AV517" s="265">
        <f t="shared" si="406"/>
        <v>0</v>
      </c>
      <c r="AX517" s="265">
        <f t="shared" si="410"/>
        <v>0</v>
      </c>
      <c r="AZ517" s="492">
        <f t="shared" si="407"/>
        <v>0</v>
      </c>
      <c r="BB517" s="492">
        <f t="shared" si="408"/>
        <v>0</v>
      </c>
      <c r="BD517" s="265">
        <f t="shared" si="411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402"/>
        <v>0</v>
      </c>
      <c r="S518" s="156">
        <f t="shared" si="403"/>
        <v>0</v>
      </c>
      <c r="U518" s="157">
        <f t="shared" si="409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12">((W518+AD518)*$W$7+(X518+AE518)*$X$7+(Y518+Z518+AF518+AG518)*$Z$7+(AA518+AH518)*$AA$7+(AB518+AI518)*$AB$7)*Zuschläge_IBN</f>
        <v>0</v>
      </c>
      <c r="AU518" s="259"/>
      <c r="AV518" s="265">
        <f t="shared" si="406"/>
        <v>0</v>
      </c>
      <c r="AX518" s="265">
        <f t="shared" si="410"/>
        <v>0</v>
      </c>
      <c r="AZ518" s="492">
        <f t="shared" si="407"/>
        <v>0</v>
      </c>
      <c r="BB518" s="492">
        <f t="shared" si="408"/>
        <v>0</v>
      </c>
      <c r="BD518" s="265">
        <f t="shared" si="411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402"/>
        <v>0</v>
      </c>
      <c r="S519" s="156">
        <f t="shared" si="403"/>
        <v>0</v>
      </c>
      <c r="U519" s="157">
        <f t="shared" si="409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12"/>
        <v>0</v>
      </c>
      <c r="AU519" s="259"/>
      <c r="AV519" s="265">
        <f t="shared" si="406"/>
        <v>0</v>
      </c>
      <c r="AX519" s="265">
        <f t="shared" si="410"/>
        <v>0</v>
      </c>
      <c r="AZ519" s="492">
        <f t="shared" si="407"/>
        <v>0</v>
      </c>
      <c r="BB519" s="492">
        <f t="shared" si="408"/>
        <v>0</v>
      </c>
      <c r="BD519" s="265">
        <f t="shared" si="411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402"/>
        <v>0</v>
      </c>
      <c r="S520" s="156">
        <f t="shared" si="403"/>
        <v>0</v>
      </c>
      <c r="U520" s="157">
        <f t="shared" si="409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12"/>
        <v>0</v>
      </c>
      <c r="AU520" s="259"/>
      <c r="AV520" s="265">
        <f t="shared" si="406"/>
        <v>0</v>
      </c>
      <c r="AX520" s="265">
        <f t="shared" si="410"/>
        <v>0</v>
      </c>
      <c r="AZ520" s="492">
        <f t="shared" si="407"/>
        <v>0</v>
      </c>
      <c r="BB520" s="492">
        <f t="shared" si="408"/>
        <v>0</v>
      </c>
      <c r="BD520" s="265">
        <f t="shared" si="411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fpCYpyvJoJhnJEFSumUzBeuShG+AMNmMdWGnFDAAAwicfF5zUA0W7a+1HdSO8xAXIs2S05Pyuxgi3MelnICNbg==" saltValue="QVmNz+EiKPUrr3phqjmo4g==" spinCount="100000" sheet="1" formatCells="0" formatColumns="0" formatRows="0"/>
  <mergeCells count="821">
    <mergeCell ref="G272:H272"/>
    <mergeCell ref="W5:AB5"/>
    <mergeCell ref="AD5:AI5"/>
    <mergeCell ref="AK5:AR5"/>
    <mergeCell ref="I5:O5"/>
    <mergeCell ref="AZ4:BD4"/>
    <mergeCell ref="AZ3:BD3"/>
    <mergeCell ref="C2:F2"/>
    <mergeCell ref="C10:F10"/>
    <mergeCell ref="C12:F12"/>
    <mergeCell ref="P6:Q6"/>
    <mergeCell ref="C13:F13"/>
    <mergeCell ref="G13:H13"/>
    <mergeCell ref="C17:F17"/>
    <mergeCell ref="G17:H17"/>
    <mergeCell ref="C18:F18"/>
    <mergeCell ref="G18:H18"/>
    <mergeCell ref="B3:D3"/>
    <mergeCell ref="B4:H4"/>
    <mergeCell ref="B5:C5"/>
    <mergeCell ref="C19:F19"/>
    <mergeCell ref="G19:H19"/>
    <mergeCell ref="C14:F14"/>
    <mergeCell ref="G14:H14"/>
    <mergeCell ref="C15:F15"/>
    <mergeCell ref="G15:H15"/>
    <mergeCell ref="C16:F16"/>
    <mergeCell ref="G16:H16"/>
    <mergeCell ref="C29:F29"/>
    <mergeCell ref="C30:F30"/>
    <mergeCell ref="G30:H30"/>
    <mergeCell ref="C31:F31"/>
    <mergeCell ref="G31:H31"/>
    <mergeCell ref="C20:F20"/>
    <mergeCell ref="G20:H20"/>
    <mergeCell ref="C26:F26"/>
    <mergeCell ref="G26:H26"/>
    <mergeCell ref="C27:F27"/>
    <mergeCell ref="G27:H27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33:F33"/>
    <mergeCell ref="G33:H33"/>
    <mergeCell ref="C39:F39"/>
    <mergeCell ref="G39:H39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43:F43"/>
    <mergeCell ref="G43:H43"/>
    <mergeCell ref="C46:F46"/>
    <mergeCell ref="C40:F40"/>
    <mergeCell ref="G40:H40"/>
    <mergeCell ref="C41:F41"/>
    <mergeCell ref="G41:H41"/>
    <mergeCell ref="C42:F42"/>
    <mergeCell ref="G42:H42"/>
    <mergeCell ref="C55:F55"/>
    <mergeCell ref="G55:H55"/>
    <mergeCell ref="C56:F56"/>
    <mergeCell ref="G56:H56"/>
    <mergeCell ref="C57:F57"/>
    <mergeCell ref="G57:H57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4:F54"/>
    <mergeCell ref="G54:H54"/>
    <mergeCell ref="C58:F58"/>
    <mergeCell ref="G58:H58"/>
    <mergeCell ref="C59:F59"/>
    <mergeCell ref="G59:H59"/>
    <mergeCell ref="C60:F60"/>
    <mergeCell ref="G60:H60"/>
    <mergeCell ref="C66:F66"/>
    <mergeCell ref="G66:H66"/>
    <mergeCell ref="C63:F63"/>
    <mergeCell ref="C73:F73"/>
    <mergeCell ref="G73:H73"/>
    <mergeCell ref="C74:F74"/>
    <mergeCell ref="G74:H74"/>
    <mergeCell ref="C75:F75"/>
    <mergeCell ref="G75:H75"/>
    <mergeCell ref="C67:F67"/>
    <mergeCell ref="G67:H67"/>
    <mergeCell ref="C68:F68"/>
    <mergeCell ref="G68:H68"/>
    <mergeCell ref="C89:F89"/>
    <mergeCell ref="G89:H89"/>
    <mergeCell ref="C90:F90"/>
    <mergeCell ref="G90:H90"/>
    <mergeCell ref="C80:F80"/>
    <mergeCell ref="C88:F88"/>
    <mergeCell ref="G88:H88"/>
    <mergeCell ref="C76:F76"/>
    <mergeCell ref="G76:H76"/>
    <mergeCell ref="C77:F77"/>
    <mergeCell ref="G77:H77"/>
    <mergeCell ref="C94:F94"/>
    <mergeCell ref="G94:H94"/>
    <mergeCell ref="C95:F95"/>
    <mergeCell ref="G95:H95"/>
    <mergeCell ref="C97:F97"/>
    <mergeCell ref="C91:F91"/>
    <mergeCell ref="G91:H91"/>
    <mergeCell ref="C92:F92"/>
    <mergeCell ref="G92:H92"/>
    <mergeCell ref="C93:F93"/>
    <mergeCell ref="G93:H93"/>
    <mergeCell ref="C100:F100"/>
    <mergeCell ref="G100:H100"/>
    <mergeCell ref="G105:H105"/>
    <mergeCell ref="C103:F103"/>
    <mergeCell ref="G103:H103"/>
    <mergeCell ref="G104:H104"/>
    <mergeCell ref="C112:F112"/>
    <mergeCell ref="G112:H112"/>
    <mergeCell ref="C114:F114"/>
    <mergeCell ref="C123:F123"/>
    <mergeCell ref="G123:H123"/>
    <mergeCell ref="C120:F120"/>
    <mergeCell ref="G120:H120"/>
    <mergeCell ref="C121:F121"/>
    <mergeCell ref="G121:H121"/>
    <mergeCell ref="C122:F122"/>
    <mergeCell ref="G122:H122"/>
    <mergeCell ref="C101:F101"/>
    <mergeCell ref="G101:H101"/>
    <mergeCell ref="C110:F110"/>
    <mergeCell ref="G110:H110"/>
    <mergeCell ref="C111:F111"/>
    <mergeCell ref="G111:H111"/>
    <mergeCell ref="C108:F108"/>
    <mergeCell ref="G108:H108"/>
    <mergeCell ref="C109:F109"/>
    <mergeCell ref="G109:H109"/>
    <mergeCell ref="C105:F105"/>
    <mergeCell ref="G106:H106"/>
    <mergeCell ref="C107:F107"/>
    <mergeCell ref="G107:H107"/>
    <mergeCell ref="C131:F131"/>
    <mergeCell ref="C127:F127"/>
    <mergeCell ref="G127:H127"/>
    <mergeCell ref="C128:F128"/>
    <mergeCell ref="G128:H128"/>
    <mergeCell ref="C129:F129"/>
    <mergeCell ref="G129:H129"/>
    <mergeCell ref="C124:F124"/>
    <mergeCell ref="G124:H124"/>
    <mergeCell ref="C125:F125"/>
    <mergeCell ref="G125:H125"/>
    <mergeCell ref="C126:F126"/>
    <mergeCell ref="G126:H126"/>
    <mergeCell ref="C142:F142"/>
    <mergeCell ref="G142:H142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49:F149"/>
    <mergeCell ref="G149:H149"/>
    <mergeCell ref="C155:F155"/>
    <mergeCell ref="G155:H155"/>
    <mergeCell ref="C156:F156"/>
    <mergeCell ref="G156:H156"/>
    <mergeCell ref="C145:F145"/>
    <mergeCell ref="G145:H145"/>
    <mergeCell ref="C146:F146"/>
    <mergeCell ref="G146:H146"/>
    <mergeCell ref="C148:F148"/>
    <mergeCell ref="C150:F150"/>
    <mergeCell ref="G150:H150"/>
    <mergeCell ref="C152:F152"/>
    <mergeCell ref="G152:H152"/>
    <mergeCell ref="C153:F153"/>
    <mergeCell ref="G153:H153"/>
    <mergeCell ref="C154:F154"/>
    <mergeCell ref="G154:H154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73:F173"/>
    <mergeCell ref="G173:H173"/>
    <mergeCell ref="C174:F174"/>
    <mergeCell ref="G174:H174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8:F178"/>
    <mergeCell ref="G178:H178"/>
    <mergeCell ref="C179:F179"/>
    <mergeCell ref="G179:H179"/>
    <mergeCell ref="C175:F175"/>
    <mergeCell ref="G175:H175"/>
    <mergeCell ref="C176:F176"/>
    <mergeCell ref="G176:H176"/>
    <mergeCell ref="C177:F177"/>
    <mergeCell ref="G177:H177"/>
    <mergeCell ref="C204:F204"/>
    <mergeCell ref="C191:F191"/>
    <mergeCell ref="C192:F192"/>
    <mergeCell ref="C182:F182"/>
    <mergeCell ref="C196:F196"/>
    <mergeCell ref="C199:F199"/>
    <mergeCell ref="C194:F194"/>
    <mergeCell ref="C195:F195"/>
    <mergeCell ref="C187:F187"/>
    <mergeCell ref="C188:F188"/>
    <mergeCell ref="C189:F189"/>
    <mergeCell ref="C190:F190"/>
    <mergeCell ref="C208:F208"/>
    <mergeCell ref="C209:F209"/>
    <mergeCell ref="C210:F210"/>
    <mergeCell ref="C207:F207"/>
    <mergeCell ref="C214:F214"/>
    <mergeCell ref="C211:F211"/>
    <mergeCell ref="C212:F212"/>
    <mergeCell ref="C213:F213"/>
    <mergeCell ref="C205:F205"/>
    <mergeCell ref="C206:F206"/>
    <mergeCell ref="C216:F216"/>
    <mergeCell ref="C226:F226"/>
    <mergeCell ref="C227:F227"/>
    <mergeCell ref="C228:F228"/>
    <mergeCell ref="C219:F219"/>
    <mergeCell ref="C225:F225"/>
    <mergeCell ref="C233:F233"/>
    <mergeCell ref="C234:F234"/>
    <mergeCell ref="C235:F235"/>
    <mergeCell ref="C229:F229"/>
    <mergeCell ref="C230:F230"/>
    <mergeCell ref="C231:F231"/>
    <mergeCell ref="C220:F220"/>
    <mergeCell ref="C221:F221"/>
    <mergeCell ref="C222:F222"/>
    <mergeCell ref="C223:F223"/>
    <mergeCell ref="C224:F224"/>
    <mergeCell ref="C275:F275"/>
    <mergeCell ref="C276:F276"/>
    <mergeCell ref="C265:F265"/>
    <mergeCell ref="C267:F267"/>
    <mergeCell ref="C268:F268"/>
    <mergeCell ref="C273:F273"/>
    <mergeCell ref="C274:F274"/>
    <mergeCell ref="C236:F236"/>
    <mergeCell ref="C242:F242"/>
    <mergeCell ref="C243:F243"/>
    <mergeCell ref="C251:F251"/>
    <mergeCell ref="C252:F252"/>
    <mergeCell ref="C253:F253"/>
    <mergeCell ref="C247:F247"/>
    <mergeCell ref="C248:F248"/>
    <mergeCell ref="C250:F250"/>
    <mergeCell ref="C237:F237"/>
    <mergeCell ref="C240:F240"/>
    <mergeCell ref="C241:F241"/>
    <mergeCell ref="C239:F239"/>
    <mergeCell ref="C272:F272"/>
    <mergeCell ref="C254:F254"/>
    <mergeCell ref="C257:F257"/>
    <mergeCell ref="C280:F280"/>
    <mergeCell ref="C281:F281"/>
    <mergeCell ref="C282:F282"/>
    <mergeCell ref="C277:F277"/>
    <mergeCell ref="C278:F278"/>
    <mergeCell ref="C279:F279"/>
    <mergeCell ref="C292:F292"/>
    <mergeCell ref="C293:F293"/>
    <mergeCell ref="C294:F294"/>
    <mergeCell ref="C284:F284"/>
    <mergeCell ref="C285:F285"/>
    <mergeCell ref="C286:F286"/>
    <mergeCell ref="C287:F287"/>
    <mergeCell ref="C288:F288"/>
    <mergeCell ref="C289:F289"/>
    <mergeCell ref="C291:F291"/>
    <mergeCell ref="C295:F295"/>
    <mergeCell ref="C296:F296"/>
    <mergeCell ref="C297:F297"/>
    <mergeCell ref="C310:F310"/>
    <mergeCell ref="C311:F311"/>
    <mergeCell ref="C312:F312"/>
    <mergeCell ref="C302:F302"/>
    <mergeCell ref="C303:F303"/>
    <mergeCell ref="C309:F309"/>
    <mergeCell ref="C304:F304"/>
    <mergeCell ref="C305:F305"/>
    <mergeCell ref="C306:F306"/>
    <mergeCell ref="C307:F307"/>
    <mergeCell ref="C329:F329"/>
    <mergeCell ref="C330:F330"/>
    <mergeCell ref="C320:F320"/>
    <mergeCell ref="C298:F298"/>
    <mergeCell ref="C299:F299"/>
    <mergeCell ref="C301:F301"/>
    <mergeCell ref="C308:F308"/>
    <mergeCell ref="C335:F335"/>
    <mergeCell ref="C336:F336"/>
    <mergeCell ref="C337:F337"/>
    <mergeCell ref="C331:F331"/>
    <mergeCell ref="C332:F332"/>
    <mergeCell ref="C333:F333"/>
    <mergeCell ref="C353:F353"/>
    <mergeCell ref="C354:F354"/>
    <mergeCell ref="C355:F355"/>
    <mergeCell ref="C350:F350"/>
    <mergeCell ref="C352:F352"/>
    <mergeCell ref="C364:F364"/>
    <mergeCell ref="C365:F365"/>
    <mergeCell ref="C366:F366"/>
    <mergeCell ref="C361:F361"/>
    <mergeCell ref="C362:F362"/>
    <mergeCell ref="C363:F363"/>
    <mergeCell ref="C356:F356"/>
    <mergeCell ref="C357:F357"/>
    <mergeCell ref="C358:F358"/>
    <mergeCell ref="C378:F378"/>
    <mergeCell ref="C367:F367"/>
    <mergeCell ref="C369:F369"/>
    <mergeCell ref="C370:F370"/>
    <mergeCell ref="C382:F382"/>
    <mergeCell ref="C383:F383"/>
    <mergeCell ref="C384:F384"/>
    <mergeCell ref="C379:F379"/>
    <mergeCell ref="C380:F380"/>
    <mergeCell ref="C381:F381"/>
    <mergeCell ref="C375:F375"/>
    <mergeCell ref="C377:F377"/>
    <mergeCell ref="C394:F394"/>
    <mergeCell ref="C395:F395"/>
    <mergeCell ref="C396:F396"/>
    <mergeCell ref="C386:F386"/>
    <mergeCell ref="C387:F387"/>
    <mergeCell ref="C388:F388"/>
    <mergeCell ref="C400:F400"/>
    <mergeCell ref="C401:F401"/>
    <mergeCell ref="C403:F403"/>
    <mergeCell ref="C397:F397"/>
    <mergeCell ref="C398:F398"/>
    <mergeCell ref="C399:F399"/>
    <mergeCell ref="C389:F389"/>
    <mergeCell ref="C390:F390"/>
    <mergeCell ref="C391:F391"/>
    <mergeCell ref="C392:F392"/>
    <mergeCell ref="C393:F393"/>
    <mergeCell ref="C412:F412"/>
    <mergeCell ref="C413:F413"/>
    <mergeCell ref="C414:F414"/>
    <mergeCell ref="C404:F404"/>
    <mergeCell ref="C405:F405"/>
    <mergeCell ref="C411:F411"/>
    <mergeCell ref="C418:F418"/>
    <mergeCell ref="C420:F420"/>
    <mergeCell ref="C421:F421"/>
    <mergeCell ref="C415:F415"/>
    <mergeCell ref="C416:F416"/>
    <mergeCell ref="C417:F417"/>
    <mergeCell ref="C406:F406"/>
    <mergeCell ref="C407:F407"/>
    <mergeCell ref="C408:F408"/>
    <mergeCell ref="C409:F409"/>
    <mergeCell ref="C410:F410"/>
    <mergeCell ref="C457:F457"/>
    <mergeCell ref="C451:F451"/>
    <mergeCell ref="C452:F452"/>
    <mergeCell ref="C454:F454"/>
    <mergeCell ref="C430:F430"/>
    <mergeCell ref="C431:F431"/>
    <mergeCell ref="C432:F432"/>
    <mergeCell ref="C422:F422"/>
    <mergeCell ref="C428:F428"/>
    <mergeCell ref="C429:F429"/>
    <mergeCell ref="C437:F437"/>
    <mergeCell ref="C438:F438"/>
    <mergeCell ref="C439:F439"/>
    <mergeCell ref="C433:F433"/>
    <mergeCell ref="C434:F434"/>
    <mergeCell ref="C435:F435"/>
    <mergeCell ref="C423:F423"/>
    <mergeCell ref="C424:F424"/>
    <mergeCell ref="C426:F426"/>
    <mergeCell ref="C455:F455"/>
    <mergeCell ref="C456:F456"/>
    <mergeCell ref="C448:F448"/>
    <mergeCell ref="C450:F450"/>
    <mergeCell ref="C445:F445"/>
    <mergeCell ref="C466:F466"/>
    <mergeCell ref="C467:F467"/>
    <mergeCell ref="C468:F468"/>
    <mergeCell ref="C463:F463"/>
    <mergeCell ref="C464:F464"/>
    <mergeCell ref="C465:F465"/>
    <mergeCell ref="C473:F473"/>
    <mergeCell ref="C474:F474"/>
    <mergeCell ref="C480:F480"/>
    <mergeCell ref="C469:F469"/>
    <mergeCell ref="C471:F471"/>
    <mergeCell ref="C472:F472"/>
    <mergeCell ref="C475:F475"/>
    <mergeCell ref="C476:F476"/>
    <mergeCell ref="C477:F477"/>
    <mergeCell ref="C478:F478"/>
    <mergeCell ref="C479:F479"/>
    <mergeCell ref="C481:F481"/>
    <mergeCell ref="C482:F482"/>
    <mergeCell ref="C483:F483"/>
    <mergeCell ref="C491:F491"/>
    <mergeCell ref="C497:F497"/>
    <mergeCell ref="C498:F498"/>
    <mergeCell ref="C488:F488"/>
    <mergeCell ref="C489:F489"/>
    <mergeCell ref="C490:F490"/>
    <mergeCell ref="C492:F492"/>
    <mergeCell ref="C514:F514"/>
    <mergeCell ref="G514:H514"/>
    <mergeCell ref="C515:F515"/>
    <mergeCell ref="G515:H515"/>
    <mergeCell ref="C484:F484"/>
    <mergeCell ref="C485:F485"/>
    <mergeCell ref="C486:F486"/>
    <mergeCell ref="C506:F506"/>
    <mergeCell ref="G506:H506"/>
    <mergeCell ref="C507:F507"/>
    <mergeCell ref="G507:H507"/>
    <mergeCell ref="C508:F508"/>
    <mergeCell ref="G508:H508"/>
    <mergeCell ref="G490:H490"/>
    <mergeCell ref="G491:H491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9:H489"/>
    <mergeCell ref="C520:F520"/>
    <mergeCell ref="G520:H520"/>
    <mergeCell ref="C502:F502"/>
    <mergeCell ref="C503:F503"/>
    <mergeCell ref="C505:F505"/>
    <mergeCell ref="C522:F522"/>
    <mergeCell ref="C517:F517"/>
    <mergeCell ref="G517:H517"/>
    <mergeCell ref="C518:F518"/>
    <mergeCell ref="G518:H518"/>
    <mergeCell ref="C519:F519"/>
    <mergeCell ref="G519:H519"/>
    <mergeCell ref="C516:F516"/>
    <mergeCell ref="G516:H516"/>
    <mergeCell ref="G502:H502"/>
    <mergeCell ref="G503:H503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G191:H19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207:H207"/>
    <mergeCell ref="G208:H208"/>
    <mergeCell ref="G209:H209"/>
    <mergeCell ref="G210:H210"/>
    <mergeCell ref="G211:H211"/>
    <mergeCell ref="G212:H212"/>
    <mergeCell ref="G205:H205"/>
    <mergeCell ref="G206:H206"/>
    <mergeCell ref="G204:H204"/>
    <mergeCell ref="G228:H228"/>
    <mergeCell ref="G229:H229"/>
    <mergeCell ref="G230:H230"/>
    <mergeCell ref="G231:H231"/>
    <mergeCell ref="G234:H234"/>
    <mergeCell ref="G235:H235"/>
    <mergeCell ref="G236:H236"/>
    <mergeCell ref="G242:H242"/>
    <mergeCell ref="G213:H213"/>
    <mergeCell ref="G214:H214"/>
    <mergeCell ref="G219:H219"/>
    <mergeCell ref="G225:H225"/>
    <mergeCell ref="G226:H226"/>
    <mergeCell ref="G227:H227"/>
    <mergeCell ref="G220:H220"/>
    <mergeCell ref="G221:H221"/>
    <mergeCell ref="G222:H222"/>
    <mergeCell ref="G223:H223"/>
    <mergeCell ref="G224:H224"/>
    <mergeCell ref="G237:H237"/>
    <mergeCell ref="G240:H240"/>
    <mergeCell ref="G241:H241"/>
    <mergeCell ref="G239:H239"/>
    <mergeCell ref="G275:H275"/>
    <mergeCell ref="G276:H276"/>
    <mergeCell ref="G277:H277"/>
    <mergeCell ref="G278:H278"/>
    <mergeCell ref="G279:H279"/>
    <mergeCell ref="G280:H280"/>
    <mergeCell ref="G281:H281"/>
    <mergeCell ref="G273:H273"/>
    <mergeCell ref="G274:H274"/>
    <mergeCell ref="G297:H297"/>
    <mergeCell ref="G298:H298"/>
    <mergeCell ref="G299:H299"/>
    <mergeCell ref="G302:H302"/>
    <mergeCell ref="G303:H303"/>
    <mergeCell ref="G309:H309"/>
    <mergeCell ref="G310:H310"/>
    <mergeCell ref="G311:H311"/>
    <mergeCell ref="G282:H282"/>
    <mergeCell ref="G285:H285"/>
    <mergeCell ref="G286:H286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1:H291"/>
    <mergeCell ref="G304:H304"/>
    <mergeCell ref="G305:H305"/>
    <mergeCell ref="G306:H306"/>
    <mergeCell ref="G307:H307"/>
    <mergeCell ref="G327:H327"/>
    <mergeCell ref="G328:H328"/>
    <mergeCell ref="G329:H329"/>
    <mergeCell ref="G330:H330"/>
    <mergeCell ref="G331:H331"/>
    <mergeCell ref="G332:H332"/>
    <mergeCell ref="G333:H333"/>
    <mergeCell ref="G336:H336"/>
    <mergeCell ref="G312:H312"/>
    <mergeCell ref="G313:H313"/>
    <mergeCell ref="G314:H314"/>
    <mergeCell ref="G315:H315"/>
    <mergeCell ref="G316:H316"/>
    <mergeCell ref="G319:H319"/>
    <mergeCell ref="G320:H320"/>
    <mergeCell ref="G321:H321"/>
    <mergeCell ref="G325:H325"/>
    <mergeCell ref="G326:H326"/>
    <mergeCell ref="G353:H353"/>
    <mergeCell ref="G354:H354"/>
    <mergeCell ref="G355:H355"/>
    <mergeCell ref="G361:H361"/>
    <mergeCell ref="G362:H362"/>
    <mergeCell ref="G363:H363"/>
    <mergeCell ref="G364:H364"/>
    <mergeCell ref="G365:H365"/>
    <mergeCell ref="G337:H337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8:H338"/>
    <mergeCell ref="G339:H339"/>
    <mergeCell ref="G340:H340"/>
    <mergeCell ref="G341:H341"/>
    <mergeCell ref="G342:H342"/>
    <mergeCell ref="G356:H356"/>
    <mergeCell ref="G357:H357"/>
    <mergeCell ref="G401:H401"/>
    <mergeCell ref="G404:H404"/>
    <mergeCell ref="G405:H405"/>
    <mergeCell ref="G406:H406"/>
    <mergeCell ref="G407:H407"/>
    <mergeCell ref="G408:H408"/>
    <mergeCell ref="G366:H366"/>
    <mergeCell ref="G367:H367"/>
    <mergeCell ref="G370:H370"/>
    <mergeCell ref="G371:H371"/>
    <mergeCell ref="G372:H372"/>
    <mergeCell ref="G378:H378"/>
    <mergeCell ref="G379:H379"/>
    <mergeCell ref="G380:H380"/>
    <mergeCell ref="G375:H375"/>
    <mergeCell ref="G376:H376"/>
    <mergeCell ref="G377:H377"/>
    <mergeCell ref="G435:H435"/>
    <mergeCell ref="G438:H438"/>
    <mergeCell ref="G439:H439"/>
    <mergeCell ref="G445:H445"/>
    <mergeCell ref="G446:H446"/>
    <mergeCell ref="G449:H449"/>
    <mergeCell ref="G409:H409"/>
    <mergeCell ref="G410:H410"/>
    <mergeCell ref="G381:H381"/>
    <mergeCell ref="G382:H382"/>
    <mergeCell ref="G383:H383"/>
    <mergeCell ref="G384:H384"/>
    <mergeCell ref="G387:H387"/>
    <mergeCell ref="G388:H388"/>
    <mergeCell ref="G394:H394"/>
    <mergeCell ref="G395:H395"/>
    <mergeCell ref="G389:H389"/>
    <mergeCell ref="G390:H390"/>
    <mergeCell ref="G391:H391"/>
    <mergeCell ref="G392:H392"/>
    <mergeCell ref="G393:H393"/>
    <mergeCell ref="G398:H398"/>
    <mergeCell ref="G399:H399"/>
    <mergeCell ref="G400:H400"/>
    <mergeCell ref="G421:H421"/>
    <mergeCell ref="G422:H422"/>
    <mergeCell ref="G428:H428"/>
    <mergeCell ref="G429:H429"/>
    <mergeCell ref="G430:H430"/>
    <mergeCell ref="G431:H431"/>
    <mergeCell ref="G432:H432"/>
    <mergeCell ref="G433:H433"/>
    <mergeCell ref="G434:H434"/>
    <mergeCell ref="G423:H423"/>
    <mergeCell ref="G424:H424"/>
    <mergeCell ref="G425:H425"/>
    <mergeCell ref="G426:H426"/>
    <mergeCell ref="G427:H427"/>
    <mergeCell ref="G469:H469"/>
    <mergeCell ref="G483:H483"/>
    <mergeCell ref="G476:H476"/>
    <mergeCell ref="G477:H477"/>
    <mergeCell ref="G478:H478"/>
    <mergeCell ref="G461:H461"/>
    <mergeCell ref="G458:H458"/>
    <mergeCell ref="G472:H472"/>
    <mergeCell ref="G475:H475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X522:Z522"/>
    <mergeCell ref="G480:H480"/>
    <mergeCell ref="G481:H481"/>
    <mergeCell ref="G482:H482"/>
    <mergeCell ref="G450:H450"/>
    <mergeCell ref="G451:H451"/>
    <mergeCell ref="G452:H452"/>
    <mergeCell ref="G455:H455"/>
    <mergeCell ref="G456:H456"/>
    <mergeCell ref="G457:H457"/>
    <mergeCell ref="G463:H463"/>
    <mergeCell ref="G464:H464"/>
    <mergeCell ref="G465:H465"/>
    <mergeCell ref="G466:H466"/>
    <mergeCell ref="G467:H467"/>
    <mergeCell ref="G468:H468"/>
    <mergeCell ref="G254:H254"/>
    <mergeCell ref="C255:F255"/>
    <mergeCell ref="G255:H255"/>
    <mergeCell ref="C256:F256"/>
    <mergeCell ref="G256:H256"/>
    <mergeCell ref="G253:H253"/>
    <mergeCell ref="G243:H243"/>
    <mergeCell ref="G244:H244"/>
    <mergeCell ref="G245:H245"/>
    <mergeCell ref="G246:H246"/>
    <mergeCell ref="G247:H247"/>
    <mergeCell ref="G248:H248"/>
    <mergeCell ref="G251:H251"/>
    <mergeCell ref="G252:H252"/>
    <mergeCell ref="C244:F244"/>
    <mergeCell ref="C245:F245"/>
    <mergeCell ref="C246:F246"/>
    <mergeCell ref="G257:H257"/>
    <mergeCell ref="C258:F258"/>
    <mergeCell ref="G258:H258"/>
    <mergeCell ref="C270:F270"/>
    <mergeCell ref="G270:H270"/>
    <mergeCell ref="C271:F271"/>
    <mergeCell ref="G271:H271"/>
    <mergeCell ref="G268:H268"/>
    <mergeCell ref="G269:H269"/>
    <mergeCell ref="G259:H259"/>
    <mergeCell ref="G260:H260"/>
    <mergeCell ref="G261:H261"/>
    <mergeCell ref="G262:H262"/>
    <mergeCell ref="G263:H263"/>
    <mergeCell ref="G264:H264"/>
    <mergeCell ref="G265:H265"/>
    <mergeCell ref="C262:F262"/>
    <mergeCell ref="C263:F263"/>
    <mergeCell ref="C264:F264"/>
    <mergeCell ref="C259:F259"/>
    <mergeCell ref="C260:F260"/>
    <mergeCell ref="C261:F261"/>
    <mergeCell ref="C269:F269"/>
    <mergeCell ref="G308:H308"/>
    <mergeCell ref="G322:H322"/>
    <mergeCell ref="G323:H323"/>
    <mergeCell ref="G324:H324"/>
    <mergeCell ref="C316:F316"/>
    <mergeCell ref="C318:F318"/>
    <mergeCell ref="C319:F319"/>
    <mergeCell ref="C313:F313"/>
    <mergeCell ref="C314:F314"/>
    <mergeCell ref="C315:F315"/>
    <mergeCell ref="C458:F458"/>
    <mergeCell ref="G358:H358"/>
    <mergeCell ref="C359:F359"/>
    <mergeCell ref="G359:H359"/>
    <mergeCell ref="C360:F360"/>
    <mergeCell ref="G360:H360"/>
    <mergeCell ref="C373:F373"/>
    <mergeCell ref="G373:H373"/>
    <mergeCell ref="G374:H374"/>
    <mergeCell ref="C371:F371"/>
    <mergeCell ref="C372:F372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396:H396"/>
    <mergeCell ref="G397:H397"/>
    <mergeCell ref="G447:H447"/>
    <mergeCell ref="G448:H448"/>
    <mergeCell ref="C449:F449"/>
    <mergeCell ref="C446:F446"/>
    <mergeCell ref="C447:F447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0:F440"/>
    <mergeCell ref="C459:F459"/>
    <mergeCell ref="G459:H459"/>
    <mergeCell ref="C460:F460"/>
    <mergeCell ref="G460:H460"/>
    <mergeCell ref="C461:F461"/>
    <mergeCell ref="C513:F513"/>
    <mergeCell ref="G513:H513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9:F499"/>
    <mergeCell ref="C500:F500"/>
    <mergeCell ref="C501:F501"/>
    <mergeCell ref="C462:F462"/>
    <mergeCell ref="G462:H462"/>
    <mergeCell ref="G479:H479"/>
    <mergeCell ref="G473:H473"/>
    <mergeCell ref="G474:H474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ySplit="11" topLeftCell="A12" activePane="bottomLeft" state="frozen"/>
      <selection activeCell="C228" sqref="C228:E228"/>
      <selection pane="bottomLeft" activeCell="C233" sqref="C233:F233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100</v>
      </c>
      <c r="C2" s="936" t="str">
        <f>Übersicht!C13</f>
        <v>Additional Training in Straubing</v>
      </c>
      <c r="D2" s="937"/>
      <c r="E2" s="937"/>
      <c r="F2" s="937"/>
      <c r="G2" s="699" t="s">
        <v>213</v>
      </c>
      <c r="H2" s="484">
        <f>Übersicht!F13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dBXJUs4r5vaPZIwxjqjNfpsTB6p5mKQVEzIYbGybjSh+IYH4eEYvEa8bFNoUrDrr0KnYguRwmZOp0jRSYXo8jg==" saltValue="vttlAcIpvUpnOMZRUOaNtQ==" spinCount="100000" sheet="1" formatCells="0" formatColumns="0" formatRows="0"/>
  <mergeCells count="944"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12:F312"/>
    <mergeCell ref="G312:H312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14:F314"/>
    <mergeCell ref="G314:H314"/>
    <mergeCell ref="C315:F315"/>
    <mergeCell ref="G315:H315"/>
    <mergeCell ref="C316:F316"/>
    <mergeCell ref="G316:H316"/>
    <mergeCell ref="C318:F318"/>
    <mergeCell ref="C319:F319"/>
    <mergeCell ref="G319:H319"/>
    <mergeCell ref="C320:F320"/>
    <mergeCell ref="G320:H320"/>
    <mergeCell ref="C321:F321"/>
    <mergeCell ref="G321:H321"/>
    <mergeCell ref="C322:F322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285:F285"/>
    <mergeCell ref="G285:H285"/>
    <mergeCell ref="C297:F297"/>
    <mergeCell ref="G297:H297"/>
    <mergeCell ref="C298:F298"/>
    <mergeCell ref="G298:H298"/>
    <mergeCell ref="C299:F299"/>
    <mergeCell ref="G299:H299"/>
    <mergeCell ref="C301:F301"/>
    <mergeCell ref="C296:F296"/>
    <mergeCell ref="G296:H296"/>
    <mergeCell ref="C286:F286"/>
    <mergeCell ref="G286:H286"/>
    <mergeCell ref="C287:F287"/>
    <mergeCell ref="G287:H287"/>
    <mergeCell ref="C291:F291"/>
    <mergeCell ref="G291:H291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G239:H239"/>
    <mergeCell ref="C240:F240"/>
    <mergeCell ref="G240:H240"/>
    <mergeCell ref="C246:F246"/>
    <mergeCell ref="G246:H246"/>
    <mergeCell ref="C247:F247"/>
    <mergeCell ref="G247:H247"/>
    <mergeCell ref="C248:F248"/>
    <mergeCell ref="G248:H248"/>
    <mergeCell ref="C206:F206"/>
    <mergeCell ref="G206:H206"/>
    <mergeCell ref="C207:F207"/>
    <mergeCell ref="G207:H207"/>
    <mergeCell ref="C208:F208"/>
    <mergeCell ref="G208:H208"/>
    <mergeCell ref="C231:F231"/>
    <mergeCell ref="G231:H231"/>
    <mergeCell ref="C233:F233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21:H221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199:F199"/>
    <mergeCell ref="C200:F200"/>
    <mergeCell ref="G200:H200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0:F180"/>
    <mergeCell ref="C146:F146"/>
    <mergeCell ref="G146:H146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5:F155"/>
    <mergeCell ref="G155:H155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36:F136"/>
    <mergeCell ref="G136:H136"/>
    <mergeCell ref="C137:F137"/>
    <mergeCell ref="G137:H137"/>
    <mergeCell ref="C138:F138"/>
    <mergeCell ref="G138:H138"/>
    <mergeCell ref="C139:F139"/>
    <mergeCell ref="G139:H139"/>
    <mergeCell ref="C140:F140"/>
    <mergeCell ref="G140:H140"/>
    <mergeCell ref="C109:F109"/>
    <mergeCell ref="G109:H109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90:F90"/>
    <mergeCell ref="G90:H90"/>
    <mergeCell ref="C94:F94"/>
    <mergeCell ref="G94:H94"/>
    <mergeCell ref="C95:F95"/>
    <mergeCell ref="G95:H95"/>
    <mergeCell ref="C97:F97"/>
    <mergeCell ref="C98:F98"/>
    <mergeCell ref="G98:H98"/>
    <mergeCell ref="C91:F91"/>
    <mergeCell ref="G91:H91"/>
    <mergeCell ref="C92:F92"/>
    <mergeCell ref="G92:H92"/>
    <mergeCell ref="C93:F93"/>
    <mergeCell ref="G93:H93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61:F161"/>
    <mergeCell ref="G161:H161"/>
    <mergeCell ref="C162:F162"/>
    <mergeCell ref="G162:H16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48:H48"/>
    <mergeCell ref="C63:F63"/>
    <mergeCell ref="C64:F64"/>
    <mergeCell ref="G64:H64"/>
    <mergeCell ref="C65:F65"/>
    <mergeCell ref="G65:H65"/>
    <mergeCell ref="C66:F66"/>
    <mergeCell ref="G66:H66"/>
    <mergeCell ref="C67:F67"/>
    <mergeCell ref="G154:H154"/>
    <mergeCell ref="G274:H274"/>
    <mergeCell ref="C275:F275"/>
    <mergeCell ref="G275:H275"/>
    <mergeCell ref="C276:F276"/>
    <mergeCell ref="G276:H276"/>
    <mergeCell ref="C38:F38"/>
    <mergeCell ref="G38:H38"/>
    <mergeCell ref="C39:F39"/>
    <mergeCell ref="C243:F243"/>
    <mergeCell ref="G243:H243"/>
    <mergeCell ref="C244:F244"/>
    <mergeCell ref="G244:H244"/>
    <mergeCell ref="C245:F245"/>
    <mergeCell ref="G245:H245"/>
    <mergeCell ref="C242:F242"/>
    <mergeCell ref="G242:H242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9:H229"/>
    <mergeCell ref="C230:F230"/>
    <mergeCell ref="G230:H230"/>
    <mergeCell ref="C241:F241"/>
    <mergeCell ref="G241:H241"/>
    <mergeCell ref="C272:F272"/>
    <mergeCell ref="G272:H272"/>
    <mergeCell ref="C273:F273"/>
    <mergeCell ref="G273:H273"/>
    <mergeCell ref="C234:F234"/>
    <mergeCell ref="G234:H234"/>
    <mergeCell ref="C235:F235"/>
    <mergeCell ref="G235:H235"/>
    <mergeCell ref="C236:F236"/>
    <mergeCell ref="G236:H236"/>
    <mergeCell ref="C270:F270"/>
    <mergeCell ref="G270:H270"/>
    <mergeCell ref="C271:F271"/>
    <mergeCell ref="G271:H271"/>
    <mergeCell ref="C237:F237"/>
    <mergeCell ref="G237:H237"/>
    <mergeCell ref="C238:F238"/>
    <mergeCell ref="G238:H238"/>
    <mergeCell ref="C239:F239"/>
    <mergeCell ref="C160:F160"/>
    <mergeCell ref="G160:H160"/>
    <mergeCell ref="C277:F277"/>
    <mergeCell ref="G277:H277"/>
    <mergeCell ref="C278:F278"/>
    <mergeCell ref="G278:H278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C168:F168"/>
    <mergeCell ref="C178:F178"/>
    <mergeCell ref="G178:H178"/>
    <mergeCell ref="C71:F71"/>
    <mergeCell ref="G71:H71"/>
    <mergeCell ref="C72:F72"/>
    <mergeCell ref="G72:H72"/>
    <mergeCell ref="C73:F73"/>
    <mergeCell ref="G73:H73"/>
    <mergeCell ref="C74:F74"/>
    <mergeCell ref="C21:F21"/>
    <mergeCell ref="G21:H21"/>
    <mergeCell ref="C22:F22"/>
    <mergeCell ref="G22:H22"/>
    <mergeCell ref="C23:F23"/>
    <mergeCell ref="G23:H23"/>
    <mergeCell ref="C24:F24"/>
    <mergeCell ref="G24:H24"/>
    <mergeCell ref="C52:F52"/>
    <mergeCell ref="G52:H52"/>
    <mergeCell ref="G39:H39"/>
    <mergeCell ref="C40:F40"/>
    <mergeCell ref="G40:H40"/>
    <mergeCell ref="C41:F41"/>
    <mergeCell ref="G41:H41"/>
    <mergeCell ref="C42:F42"/>
    <mergeCell ref="G67:H67"/>
    <mergeCell ref="C2:F2"/>
    <mergeCell ref="B3:D3"/>
    <mergeCell ref="C17:F17"/>
    <mergeCell ref="G17:H17"/>
    <mergeCell ref="C18:F18"/>
    <mergeCell ref="G18:H18"/>
    <mergeCell ref="C19:F19"/>
    <mergeCell ref="G19:H19"/>
    <mergeCell ref="C20:F20"/>
    <mergeCell ref="G20:H20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68:F68"/>
    <mergeCell ref="G68:H68"/>
    <mergeCell ref="C48:F48"/>
    <mergeCell ref="G42:H42"/>
    <mergeCell ref="C43:F43"/>
    <mergeCell ref="G43:H43"/>
    <mergeCell ref="C44:F44"/>
    <mergeCell ref="G44:H44"/>
    <mergeCell ref="C46:F46"/>
    <mergeCell ref="C47:F47"/>
    <mergeCell ref="G47:H47"/>
    <mergeCell ref="C57:F57"/>
    <mergeCell ref="G57:H57"/>
    <mergeCell ref="C58:F58"/>
    <mergeCell ref="G58:H58"/>
    <mergeCell ref="C59:F59"/>
    <mergeCell ref="G59:H59"/>
    <mergeCell ref="C69:F69"/>
    <mergeCell ref="G69:H69"/>
    <mergeCell ref="C70:F70"/>
    <mergeCell ref="C49:F49"/>
    <mergeCell ref="G49:H49"/>
    <mergeCell ref="C50:F50"/>
    <mergeCell ref="G50:H50"/>
    <mergeCell ref="C51:F51"/>
    <mergeCell ref="G51:H51"/>
    <mergeCell ref="C53:F53"/>
    <mergeCell ref="G53:H53"/>
    <mergeCell ref="C54:F54"/>
    <mergeCell ref="G54:H54"/>
    <mergeCell ref="C55:F55"/>
    <mergeCell ref="G55:H55"/>
    <mergeCell ref="C56:F56"/>
    <mergeCell ref="G56:H56"/>
    <mergeCell ref="G70:H70"/>
    <mergeCell ref="C60:F60"/>
    <mergeCell ref="G60:H60"/>
    <mergeCell ref="C61:F61"/>
    <mergeCell ref="G61:H61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66:F166"/>
    <mergeCell ref="G166:H166"/>
    <mergeCell ref="C167:F167"/>
    <mergeCell ref="G167:H167"/>
    <mergeCell ref="C163:F163"/>
    <mergeCell ref="G163:H163"/>
    <mergeCell ref="C165:F165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C179:F179"/>
    <mergeCell ref="G179:H179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13:F313"/>
    <mergeCell ref="G313:H313"/>
    <mergeCell ref="C288:F288"/>
    <mergeCell ref="G288:H288"/>
    <mergeCell ref="C289:F289"/>
    <mergeCell ref="G289:H289"/>
    <mergeCell ref="C290:F290"/>
    <mergeCell ref="G290:H290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74:F274"/>
    <mergeCell ref="G322:H322"/>
    <mergeCell ref="C323:F323"/>
    <mergeCell ref="G323:H323"/>
    <mergeCell ref="C324:F324"/>
    <mergeCell ref="G324:H324"/>
    <mergeCell ref="C325:F325"/>
    <mergeCell ref="G325:H325"/>
    <mergeCell ref="C337:F337"/>
    <mergeCell ref="G337:H337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8:F348"/>
    <mergeCell ref="G348:H348"/>
    <mergeCell ref="C349:F349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G349:H34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101</v>
      </c>
      <c r="C2" s="936" t="str">
        <f>Übersicht!C14</f>
        <v>Comissioning in Satu Mare</v>
      </c>
      <c r="D2" s="937"/>
      <c r="E2" s="937"/>
      <c r="F2" s="937"/>
      <c r="G2" s="699" t="s">
        <v>213</v>
      </c>
      <c r="H2" s="484">
        <f>Übersicht!F14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/rv5CGyKU6swtf+Pg6z97OFV6ClOu0VX4HmIxo/yW7Rsgwuno1VJJicpppX88r5nUVCsxmYjHNZ1ZbmfeTvVA==" saltValue="965So+JvWbXi/sgni6kXtQ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9" sqref="C19:F19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108</v>
      </c>
      <c r="C2" s="936" t="str">
        <f>Übersicht!C15</f>
        <v>Option 1: Insert Shrink Sleeve 1</v>
      </c>
      <c r="D2" s="937"/>
      <c r="E2" s="937"/>
      <c r="F2" s="937"/>
      <c r="G2" s="699" t="s">
        <v>213</v>
      </c>
      <c r="H2" s="484">
        <f>Übersicht!F15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27789.473684210527</v>
      </c>
      <c r="K6" s="317">
        <f t="shared" si="0"/>
        <v>5326.3157894736842</v>
      </c>
      <c r="L6" s="318">
        <f t="shared" si="0"/>
        <v>10334.21052631579</v>
      </c>
      <c r="M6" s="318">
        <f t="shared" si="0"/>
        <v>11550</v>
      </c>
      <c r="N6" s="319">
        <f t="shared" si="0"/>
        <v>3797.894736842105</v>
      </c>
      <c r="O6" s="320">
        <f t="shared" si="0"/>
        <v>11868.421052631578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7873.6842105263167</v>
      </c>
      <c r="S6" s="321">
        <f>SUM(S12,S29,S46,S63,S80,S97,S114,S131,S148,S165,S182,S199,S216,S233,S250,S267,S284,S301,S318,S335,S352,S369,S386,S403,S420,S437,S454,S471,S488,S505)</f>
        <v>12100.000000000002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240</v>
      </c>
      <c r="K8" s="510">
        <f t="shared" si="3"/>
        <v>50</v>
      </c>
      <c r="L8" s="511">
        <f t="shared" si="3"/>
        <v>85</v>
      </c>
      <c r="M8" s="511">
        <f t="shared" si="3"/>
        <v>95</v>
      </c>
      <c r="N8" s="651">
        <f t="shared" si="3"/>
        <v>40</v>
      </c>
      <c r="O8" s="650">
        <f t="shared" si="3"/>
        <v>125</v>
      </c>
      <c r="P8" s="517" t="s">
        <v>6</v>
      </c>
      <c r="Q8" s="516">
        <f>SicherheitAngebot</f>
        <v>5.2631578947368363E-2</v>
      </c>
      <c r="R8" s="652">
        <f>R6/R7</f>
        <v>80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90640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90640</v>
      </c>
      <c r="AZ8" s="489">
        <f>SUM(AZ12,AZ29,AZ46,AZ63,AZ80,AZ97,AZ114,AZ131,AZ148,AZ165,AZ182,AZ199,AZ216,AZ233,AZ250,AZ267,AZ284,AZ301,AZ318,AZ335,AZ352,AZ369,AZ386,AZ403,AZ420,AZ437,AZ454,AZ471,AZ488,AZ505)</f>
        <v>90640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90640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9" t="s">
        <v>294</v>
      </c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240</v>
      </c>
      <c r="K12" s="644">
        <f t="shared" si="7"/>
        <v>50</v>
      </c>
      <c r="L12" s="645">
        <f t="shared" si="7"/>
        <v>85</v>
      </c>
      <c r="M12" s="645">
        <f t="shared" si="7"/>
        <v>95</v>
      </c>
      <c r="N12" s="644">
        <f t="shared" si="7"/>
        <v>40</v>
      </c>
      <c r="O12" s="642">
        <f t="shared" si="7"/>
        <v>125</v>
      </c>
      <c r="P12" s="209">
        <f t="shared" si="7"/>
        <v>6800</v>
      </c>
      <c r="Q12" s="210">
        <f t="shared" si="7"/>
        <v>9500</v>
      </c>
      <c r="R12" s="136">
        <f t="shared" ref="R12:R27" si="8">P12*(1+Gewinn)*(1+SicherheitAngebot)</f>
        <v>7873.6842105263167</v>
      </c>
      <c r="S12" s="137">
        <f t="shared" ref="S12:S27" si="9">Q12*(1+MGKZ)*(1+Gewinn)*(1+SicherheitAngebot)</f>
        <v>12100.000000000002</v>
      </c>
      <c r="U12" s="10">
        <f>I12*$I$7+J12*$J$7+K12*$K$7+L12*$L$7+M12*$M$7+N12*$N$7+O12*$O$7+R12+S12</f>
        <v>90640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90640</v>
      </c>
      <c r="AZ12" s="490">
        <f>IF(H12&gt;0,U12/(1+SicherheitAngebot)*(1+Sicherheit),0)</f>
        <v>90640</v>
      </c>
      <c r="BB12" s="490">
        <f>IF(H12&gt;0,AV12/(1+SicherheitAngebot)*(1+Sicherheit),0)</f>
        <v>0</v>
      </c>
      <c r="BD12" s="490">
        <f>AZ12+BB12</f>
        <v>90640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889" t="s">
        <v>260</v>
      </c>
      <c r="D13" s="890"/>
      <c r="E13" s="890"/>
      <c r="F13" s="891"/>
      <c r="G13" s="892" t="s">
        <v>284</v>
      </c>
      <c r="H13" s="907"/>
      <c r="I13" s="152"/>
      <c r="J13" s="152">
        <v>140</v>
      </c>
      <c r="K13" s="152">
        <v>25</v>
      </c>
      <c r="L13" s="152">
        <v>50</v>
      </c>
      <c r="M13" s="152">
        <v>50</v>
      </c>
      <c r="N13" s="152">
        <v>20</v>
      </c>
      <c r="O13" s="152">
        <v>50</v>
      </c>
      <c r="P13" s="715">
        <v>4000</v>
      </c>
      <c r="Q13" s="715">
        <v>3000</v>
      </c>
      <c r="R13" s="156">
        <f t="shared" si="8"/>
        <v>4631.5789473684208</v>
      </c>
      <c r="S13" s="156">
        <f t="shared" si="9"/>
        <v>3821.052631578948</v>
      </c>
      <c r="U13" s="157">
        <f>I13*$I$7+J13*$J$7+K13*$K$7+L13*$L$7+M13*$M$7+N13*$N$7+O13*$O$7+R13+S13</f>
        <v>46130.526315789473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46130.526315789473</v>
      </c>
      <c r="AZ13" s="492">
        <f t="shared" ref="AZ13:AZ27" si="14">U13/(1+SicherheitAngebot)*(1+Sicherheit)</f>
        <v>46130.526315789473</v>
      </c>
      <c r="BB13" s="492">
        <f t="shared" ref="BB13:BB27" si="15">AV13/(1+SicherheitAngebot)*(1+Sicherheit)</f>
        <v>0</v>
      </c>
      <c r="BD13" s="265">
        <f>AZ13+BB13</f>
        <v>46130.526315789473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889" t="s">
        <v>261</v>
      </c>
      <c r="D14" s="890"/>
      <c r="E14" s="890"/>
      <c r="F14" s="891"/>
      <c r="G14" s="892" t="s">
        <v>264</v>
      </c>
      <c r="H14" s="893"/>
      <c r="I14" s="152"/>
      <c r="J14" s="152">
        <v>20</v>
      </c>
      <c r="K14" s="152">
        <v>5</v>
      </c>
      <c r="L14" s="152">
        <v>10</v>
      </c>
      <c r="M14" s="152">
        <v>10</v>
      </c>
      <c r="N14" s="152">
        <v>5</v>
      </c>
      <c r="O14" s="152">
        <v>15</v>
      </c>
      <c r="P14" s="153">
        <v>800</v>
      </c>
      <c r="Q14" s="153">
        <v>1000</v>
      </c>
      <c r="R14" s="156">
        <f t="shared" si="8"/>
        <v>926.31578947368428</v>
      </c>
      <c r="S14" s="156">
        <f t="shared" si="9"/>
        <v>1273.6842105263156</v>
      </c>
      <c r="U14" s="157">
        <f t="shared" ref="U14:U27" si="16">I14*$I$7+J14*$J$7+K14*$K$7+L14*$L$7+M14*$M$7+N14*$N$7+O14*$O$7+R14+S14</f>
        <v>9378.9473684210534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9378.9473684210534</v>
      </c>
      <c r="AZ14" s="492">
        <f t="shared" si="14"/>
        <v>9378.9473684210534</v>
      </c>
      <c r="BB14" s="492">
        <f t="shared" si="15"/>
        <v>0</v>
      </c>
      <c r="BD14" s="265">
        <f t="shared" ref="BD14:BD27" si="18">AZ14+BB14</f>
        <v>9378.9473684210534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889" t="s">
        <v>263</v>
      </c>
      <c r="D15" s="890"/>
      <c r="E15" s="890"/>
      <c r="F15" s="891"/>
      <c r="G15" s="892" t="s">
        <v>285</v>
      </c>
      <c r="H15" s="893"/>
      <c r="I15" s="152"/>
      <c r="J15" s="152">
        <v>40</v>
      </c>
      <c r="K15" s="152">
        <v>10</v>
      </c>
      <c r="L15" s="152">
        <v>15</v>
      </c>
      <c r="M15" s="152">
        <v>25</v>
      </c>
      <c r="N15" s="152">
        <v>10</v>
      </c>
      <c r="O15" s="152">
        <v>40</v>
      </c>
      <c r="P15" s="153">
        <v>1500</v>
      </c>
      <c r="Q15" s="153">
        <v>4500</v>
      </c>
      <c r="R15" s="156">
        <f t="shared" si="8"/>
        <v>1736.8421052631581</v>
      </c>
      <c r="S15" s="156">
        <f t="shared" si="9"/>
        <v>5731.5789473684208</v>
      </c>
      <c r="U15" s="157">
        <f t="shared" si="16"/>
        <v>22775.78947368421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22775.78947368421</v>
      </c>
      <c r="AZ15" s="492">
        <f t="shared" si="14"/>
        <v>22775.78947368421</v>
      </c>
      <c r="BB15" s="492">
        <f t="shared" si="15"/>
        <v>0</v>
      </c>
      <c r="BD15" s="265">
        <f t="shared" si="18"/>
        <v>22775.78947368421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889" t="s">
        <v>262</v>
      </c>
      <c r="D16" s="890"/>
      <c r="E16" s="890"/>
      <c r="F16" s="891"/>
      <c r="G16" s="892" t="s">
        <v>265</v>
      </c>
      <c r="H16" s="893"/>
      <c r="I16" s="152"/>
      <c r="J16" s="152">
        <v>40</v>
      </c>
      <c r="K16" s="152">
        <v>10</v>
      </c>
      <c r="L16" s="152">
        <v>10</v>
      </c>
      <c r="M16" s="152">
        <v>10</v>
      </c>
      <c r="N16" s="152">
        <v>5</v>
      </c>
      <c r="O16" s="152">
        <v>20</v>
      </c>
      <c r="P16" s="153">
        <v>500</v>
      </c>
      <c r="Q16" s="153">
        <v>1000</v>
      </c>
      <c r="R16" s="156">
        <f t="shared" si="8"/>
        <v>578.9473684210526</v>
      </c>
      <c r="S16" s="156">
        <f t="shared" si="9"/>
        <v>1273.6842105263156</v>
      </c>
      <c r="U16" s="157">
        <f t="shared" si="16"/>
        <v>12354.736842105265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12354.736842105265</v>
      </c>
      <c r="AZ16" s="492">
        <f t="shared" si="14"/>
        <v>12354.736842105265</v>
      </c>
      <c r="BB16" s="492">
        <f t="shared" si="15"/>
        <v>0</v>
      </c>
      <c r="BD16" s="265">
        <f t="shared" si="18"/>
        <v>12354.736842105265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715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WAn9sVSuvqdWcfDm9ns2QdM1Q2gCyC+RMp/EWHrtfZ3i9YjvyhAFvhcw1X9MeAETTt1IslvUskfWo7IHz/1ovQ==" saltValue="tt/+867uOXXohlYArr9I7g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G25" sqref="G25:H25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/>
    <col min="23" max="28" width="6.28515625" style="1" customWidth="1" outlineLevel="1"/>
    <col min="29" max="29" width="1.7109375" style="1" customWidth="1" outlineLevel="1"/>
    <col min="30" max="35" width="6.28515625" style="1" customWidth="1" outlineLevel="1"/>
    <col min="36" max="36" width="1.7109375" style="1" customWidth="1" outlineLevel="1"/>
    <col min="37" max="38" width="6.7109375" style="1" customWidth="1" outlineLevel="1"/>
    <col min="39" max="40" width="9.28515625" style="1" customWidth="1" outlineLevel="1"/>
    <col min="41" max="42" width="7.7109375" style="1" customWidth="1" outlineLevel="1"/>
    <col min="43" max="43" width="8.7109375" style="1" customWidth="1" outlineLevel="1"/>
    <col min="44" max="44" width="8.28515625" style="1" customWidth="1" outlineLevel="1"/>
    <col min="45" max="45" width="1.7109375" style="1" customWidth="1" outlineLevel="1"/>
    <col min="46" max="46" width="10.7109375" style="1" customWidth="1" outlineLevel="1"/>
    <col min="47" max="47" width="1.7109375" style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110</v>
      </c>
      <c r="C2" s="936" t="str">
        <f>Übersicht!C16</f>
        <v>Option 2: Electrical Testing</v>
      </c>
      <c r="D2" s="937"/>
      <c r="E2" s="937"/>
      <c r="F2" s="937"/>
      <c r="G2" s="699" t="s">
        <v>213</v>
      </c>
      <c r="H2" s="484">
        <f>Übersicht!F16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7757.8947368421059</v>
      </c>
      <c r="K6" s="317">
        <f t="shared" si="0"/>
        <v>4793.6842105263158</v>
      </c>
      <c r="L6" s="318">
        <f t="shared" si="0"/>
        <v>3039.4736842105262</v>
      </c>
      <c r="M6" s="318">
        <f t="shared" si="0"/>
        <v>11428.421052631578</v>
      </c>
      <c r="N6" s="319">
        <f t="shared" si="0"/>
        <v>5791.7894736842109</v>
      </c>
      <c r="O6" s="320">
        <f t="shared" si="0"/>
        <v>8260.4210526315783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11000</v>
      </c>
      <c r="S6" s="321">
        <f>SUM(S12,S29,S46,S63,S80,S97,S114,S131,S148,S165,S182,S199,S216,S233,S250,S267,S284,S301,S318,S335,S352,S369,S386,S403,S420,S437,S454,S471,S488,S505)</f>
        <v>17895.26315789474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67</v>
      </c>
      <c r="K8" s="510">
        <f t="shared" si="3"/>
        <v>45</v>
      </c>
      <c r="L8" s="511">
        <f t="shared" si="3"/>
        <v>25</v>
      </c>
      <c r="M8" s="511">
        <f t="shared" si="3"/>
        <v>94</v>
      </c>
      <c r="N8" s="651">
        <f t="shared" si="3"/>
        <v>61</v>
      </c>
      <c r="O8" s="650">
        <f t="shared" si="3"/>
        <v>87</v>
      </c>
      <c r="P8" s="517" t="s">
        <v>6</v>
      </c>
      <c r="Q8" s="516">
        <f>SicherheitAngebot</f>
        <v>5.2631578947368363E-2</v>
      </c>
      <c r="R8" s="652">
        <f>R6/R7</f>
        <v>111.76470588235293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69966.947368421068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69966.947368421068</v>
      </c>
      <c r="AZ8" s="489">
        <f>SUM(AZ12,AZ29,AZ46,AZ63,AZ80,AZ97,AZ114,AZ131,AZ148,AZ165,AZ182,AZ199,AZ216,AZ233,AZ250,AZ267,AZ284,AZ301,AZ318,AZ335,AZ352,AZ369,AZ386,AZ403,AZ420,AZ437,AZ454,AZ471,AZ488,AZ505)</f>
        <v>69966.947368421068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69966.947368421068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9" t="s">
        <v>252</v>
      </c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67</v>
      </c>
      <c r="K12" s="644">
        <f t="shared" si="7"/>
        <v>45</v>
      </c>
      <c r="L12" s="645">
        <f t="shared" si="7"/>
        <v>25</v>
      </c>
      <c r="M12" s="645">
        <f t="shared" si="7"/>
        <v>94</v>
      </c>
      <c r="N12" s="644">
        <f t="shared" si="7"/>
        <v>61</v>
      </c>
      <c r="O12" s="642">
        <f t="shared" si="7"/>
        <v>87</v>
      </c>
      <c r="P12" s="209">
        <f t="shared" si="7"/>
        <v>9500</v>
      </c>
      <c r="Q12" s="210">
        <f t="shared" si="7"/>
        <v>14050</v>
      </c>
      <c r="R12" s="136">
        <f t="shared" ref="R12:R27" si="8">P12*(1+Gewinn)*(1+SicherheitAngebot)</f>
        <v>11000</v>
      </c>
      <c r="S12" s="137">
        <f t="shared" ref="S12:S27" si="9">Q12*(1+MGKZ)*(1+Gewinn)*(1+SicherheitAngebot)</f>
        <v>17895.26315789474</v>
      </c>
      <c r="U12" s="10">
        <f>I12*$I$7+J12*$J$7+K12*$K$7+L12*$L$7+M12*$M$7+N12*$N$7+O12*$O$7+R12+S12</f>
        <v>69966.947368421068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69966.947368421068</v>
      </c>
      <c r="AZ12" s="490">
        <f>IF(H12&gt;0,U12/(1+SicherheitAngebot)*(1+Sicherheit),0)</f>
        <v>69966.947368421068</v>
      </c>
      <c r="BB12" s="490">
        <f>IF(H12&gt;0,AV12/(1+SicherheitAngebot)*(1+Sicherheit),0)</f>
        <v>0</v>
      </c>
      <c r="BD12" s="490">
        <f>AZ12+BB12</f>
        <v>69966.947368421068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29" t="s">
        <v>310</v>
      </c>
      <c r="D13" s="930"/>
      <c r="E13" s="930"/>
      <c r="F13" s="906"/>
      <c r="G13" s="905" t="s">
        <v>311</v>
      </c>
      <c r="H13" s="906"/>
      <c r="I13" s="720"/>
      <c r="J13" s="720">
        <v>1</v>
      </c>
      <c r="K13" s="720">
        <v>1</v>
      </c>
      <c r="L13" s="720">
        <v>1</v>
      </c>
      <c r="M13" s="720">
        <v>4</v>
      </c>
      <c r="N13" s="720">
        <v>1</v>
      </c>
      <c r="O13" s="720">
        <v>2</v>
      </c>
      <c r="P13" s="721">
        <v>200</v>
      </c>
      <c r="Q13" s="721">
        <v>250</v>
      </c>
      <c r="R13" s="156">
        <f t="shared" si="8"/>
        <v>231.57894736842107</v>
      </c>
      <c r="S13" s="156">
        <f t="shared" si="9"/>
        <v>318.4210526315789</v>
      </c>
      <c r="U13" s="157">
        <f>I13*$I$7+J13*$J$7+K13*$K$7+L13*$L$7+M13*$M$7+N13*$N$7+O13*$O$7+R13+S13</f>
        <v>1665.0526315789473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1665.0526315789473</v>
      </c>
      <c r="AZ13" s="492">
        <f t="shared" ref="AZ13:AZ27" si="14">U13/(1+SicherheitAngebot)*(1+Sicherheit)</f>
        <v>1665.0526315789473</v>
      </c>
      <c r="BB13" s="492">
        <f t="shared" ref="BB13:BB27" si="15">AV13/(1+SicherheitAngebot)*(1+Sicherheit)</f>
        <v>0</v>
      </c>
      <c r="BD13" s="265">
        <f>AZ13+BB13</f>
        <v>1665.0526315789473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29" t="s">
        <v>322</v>
      </c>
      <c r="D14" s="930"/>
      <c r="E14" s="930"/>
      <c r="F14" s="906"/>
      <c r="G14" s="905" t="s">
        <v>323</v>
      </c>
      <c r="H14" s="906"/>
      <c r="I14" s="720"/>
      <c r="J14" s="720">
        <v>2</v>
      </c>
      <c r="K14" s="720">
        <v>2</v>
      </c>
      <c r="L14" s="720">
        <v>2</v>
      </c>
      <c r="M14" s="720">
        <v>10</v>
      </c>
      <c r="N14" s="720">
        <v>5</v>
      </c>
      <c r="O14" s="720">
        <v>10</v>
      </c>
      <c r="P14" s="721">
        <v>800</v>
      </c>
      <c r="Q14" s="721">
        <v>1500</v>
      </c>
      <c r="R14" s="156">
        <f t="shared" si="8"/>
        <v>926.31578947368428</v>
      </c>
      <c r="S14" s="156">
        <f t="shared" si="9"/>
        <v>1910.526315789474</v>
      </c>
      <c r="U14" s="157">
        <f t="shared" ref="U14:U27" si="16">I14*$I$7+J14*$J$7+K14*$K$7+L14*$L$7+M14*$M$7+N14*$N$7+O14*$O$7+R14+S14</f>
        <v>6164.6315789473692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6164.6315789473692</v>
      </c>
      <c r="AZ14" s="492">
        <f t="shared" si="14"/>
        <v>6164.6315789473692</v>
      </c>
      <c r="BB14" s="492">
        <f t="shared" si="15"/>
        <v>0</v>
      </c>
      <c r="BD14" s="265">
        <f t="shared" ref="BD14:BD27" si="18">AZ14+BB14</f>
        <v>6164.6315789473692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29" t="s">
        <v>325</v>
      </c>
      <c r="D15" s="930"/>
      <c r="E15" s="930"/>
      <c r="F15" s="906"/>
      <c r="G15" s="905" t="s">
        <v>324</v>
      </c>
      <c r="H15" s="906"/>
      <c r="I15" s="720"/>
      <c r="J15" s="720">
        <v>2</v>
      </c>
      <c r="K15" s="720">
        <v>2</v>
      </c>
      <c r="L15" s="720">
        <v>2</v>
      </c>
      <c r="M15" s="720">
        <v>40</v>
      </c>
      <c r="N15" s="720">
        <v>15</v>
      </c>
      <c r="O15" s="720">
        <v>30</v>
      </c>
      <c r="P15" s="721">
        <v>2500</v>
      </c>
      <c r="Q15" s="721">
        <v>6500</v>
      </c>
      <c r="R15" s="156">
        <f t="shared" si="8"/>
        <v>2894.7368421052629</v>
      </c>
      <c r="S15" s="156">
        <f t="shared" si="9"/>
        <v>8278.9473684210534</v>
      </c>
      <c r="U15" s="157">
        <f t="shared" si="16"/>
        <v>20997.26315789474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20997.26315789474</v>
      </c>
      <c r="AZ15" s="492">
        <f t="shared" si="14"/>
        <v>20997.26315789474</v>
      </c>
      <c r="BB15" s="492">
        <f t="shared" si="15"/>
        <v>0</v>
      </c>
      <c r="BD15" s="265">
        <f t="shared" si="18"/>
        <v>20997.26315789474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929" t="s">
        <v>275</v>
      </c>
      <c r="D16" s="930"/>
      <c r="E16" s="930"/>
      <c r="F16" s="906"/>
      <c r="G16" s="905" t="s">
        <v>348</v>
      </c>
      <c r="H16" s="918"/>
      <c r="I16" s="720"/>
      <c r="J16" s="720">
        <v>60</v>
      </c>
      <c r="K16" s="720">
        <v>40</v>
      </c>
      <c r="L16" s="720">
        <v>20</v>
      </c>
      <c r="M16" s="720">
        <v>40</v>
      </c>
      <c r="N16" s="720">
        <v>30</v>
      </c>
      <c r="O16" s="720">
        <v>20</v>
      </c>
      <c r="P16" s="721">
        <v>1000</v>
      </c>
      <c r="Q16" s="721">
        <f>4000+1000+500</f>
        <v>5500</v>
      </c>
      <c r="R16" s="156">
        <f t="shared" si="8"/>
        <v>1157.8947368421052</v>
      </c>
      <c r="S16" s="156">
        <f t="shared" si="9"/>
        <v>7005.2631578947385</v>
      </c>
      <c r="U16" s="157">
        <f t="shared" si="16"/>
        <v>31413.68421052632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31413.68421052632</v>
      </c>
      <c r="AZ16" s="492">
        <f t="shared" si="14"/>
        <v>31413.68421052632</v>
      </c>
      <c r="BB16" s="492">
        <f t="shared" si="15"/>
        <v>0</v>
      </c>
      <c r="BD16" s="265">
        <f t="shared" si="18"/>
        <v>31413.68421052632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723" t="s">
        <v>259</v>
      </c>
      <c r="D18" s="724"/>
      <c r="E18" s="724"/>
      <c r="F18" s="725"/>
      <c r="G18" s="726"/>
      <c r="H18" s="725"/>
      <c r="I18" s="720"/>
      <c r="J18" s="720">
        <v>2</v>
      </c>
      <c r="K18" s="720">
        <v>0</v>
      </c>
      <c r="L18" s="720">
        <v>0</v>
      </c>
      <c r="M18" s="720">
        <v>0</v>
      </c>
      <c r="N18" s="720">
        <v>10</v>
      </c>
      <c r="O18" s="720">
        <v>25</v>
      </c>
      <c r="P18" s="721">
        <v>5000</v>
      </c>
      <c r="Q18" s="721">
        <v>300</v>
      </c>
      <c r="R18" s="156">
        <f t="shared" si="8"/>
        <v>5789.4736842105258</v>
      </c>
      <c r="S18" s="156">
        <f t="shared" si="9"/>
        <v>382.1052631578948</v>
      </c>
      <c r="U18" s="157">
        <f t="shared" si="16"/>
        <v>9726.3157894736851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9726.3157894736851</v>
      </c>
      <c r="AZ18" s="492">
        <f t="shared" si="14"/>
        <v>9726.3157894736851</v>
      </c>
      <c r="BB18" s="492">
        <f t="shared" si="15"/>
        <v>0</v>
      </c>
      <c r="BD18" s="265">
        <f t="shared" si="18"/>
        <v>9726.3157894736851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CRS4/vuETBaCGiX2j5wIQgmrkA9j9G9Twp04RwMHTNLHzPPAiatWRGqneM27fJsFwzLWnNvnJw/s+S3YhiP12g==" saltValue="+DhD1DZspLm78bTT0AgxXQ==" spinCount="100000" sheet="1" formatCells="0" formatColumns="0" formatRows="0"/>
  <mergeCells count="942"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9:F19"/>
    <mergeCell ref="G19:H1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BH21" sqref="BH21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/>
    <col min="7" max="7" width="32.85546875" style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111</v>
      </c>
      <c r="C2" s="936" t="str">
        <f>Übersicht!C17</f>
        <v>Option 3: Labeling</v>
      </c>
      <c r="D2" s="937"/>
      <c r="E2" s="937"/>
      <c r="F2" s="937"/>
      <c r="G2" s="699" t="s">
        <v>213</v>
      </c>
      <c r="H2" s="484">
        <f>Übersicht!F17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9263.1578947368434</v>
      </c>
      <c r="K6" s="317">
        <f t="shared" si="0"/>
        <v>2663.1578947368421</v>
      </c>
      <c r="L6" s="318">
        <f t="shared" si="0"/>
        <v>2431.5789473684213</v>
      </c>
      <c r="M6" s="318">
        <f t="shared" si="0"/>
        <v>4863.1578947368425</v>
      </c>
      <c r="N6" s="319">
        <f t="shared" si="0"/>
        <v>3797.894736842105</v>
      </c>
      <c r="O6" s="320">
        <f t="shared" si="0"/>
        <v>7595.78947368421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2894.7368421052629</v>
      </c>
      <c r="S6" s="321">
        <f>SUM(S12,S29,S46,S63,S80,S97,S114,S131,S148,S165,S182,S199,S216,S233,S250,S267,S284,S301,S318,S335,S352,S369,S386,S403,S420,S437,S454,S471,S488,S505)</f>
        <v>30568.421052631584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80</v>
      </c>
      <c r="K8" s="510">
        <f t="shared" si="3"/>
        <v>25</v>
      </c>
      <c r="L8" s="511">
        <f t="shared" si="3"/>
        <v>20</v>
      </c>
      <c r="M8" s="511">
        <f t="shared" si="3"/>
        <v>40</v>
      </c>
      <c r="N8" s="651">
        <f t="shared" si="3"/>
        <v>40</v>
      </c>
      <c r="O8" s="650">
        <f t="shared" si="3"/>
        <v>80</v>
      </c>
      <c r="P8" s="517" t="s">
        <v>6</v>
      </c>
      <c r="Q8" s="516">
        <f>SicherheitAngebot</f>
        <v>5.2631578947368363E-2</v>
      </c>
      <c r="R8" s="652">
        <f>R6/R7</f>
        <v>29.411764705882348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64077.894736842107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64077.894736842107</v>
      </c>
      <c r="AZ8" s="489">
        <f>SUM(AZ12,AZ29,AZ46,AZ63,AZ80,AZ97,AZ114,AZ131,AZ148,AZ165,AZ182,AZ199,AZ216,AZ233,AZ250,AZ267,AZ284,AZ301,AZ318,AZ335,AZ352,AZ369,AZ386,AZ403,AZ420,AZ437,AZ454,AZ471,AZ488,AZ505)</f>
        <v>64077.894736842107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64077.894736842107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9" t="s">
        <v>253</v>
      </c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80</v>
      </c>
      <c r="K12" s="644">
        <f t="shared" si="7"/>
        <v>25</v>
      </c>
      <c r="L12" s="645">
        <f t="shared" si="7"/>
        <v>20</v>
      </c>
      <c r="M12" s="645">
        <f t="shared" si="7"/>
        <v>40</v>
      </c>
      <c r="N12" s="644">
        <f t="shared" si="7"/>
        <v>40</v>
      </c>
      <c r="O12" s="642">
        <f t="shared" si="7"/>
        <v>80</v>
      </c>
      <c r="P12" s="209">
        <f t="shared" si="7"/>
        <v>2500</v>
      </c>
      <c r="Q12" s="210">
        <f t="shared" si="7"/>
        <v>24000</v>
      </c>
      <c r="R12" s="136">
        <f t="shared" ref="R12:R27" si="8">P12*(1+Gewinn)*(1+SicherheitAngebot)</f>
        <v>2894.7368421052629</v>
      </c>
      <c r="S12" s="137">
        <f t="shared" ref="S12:S27" si="9">Q12*(1+MGKZ)*(1+Gewinn)*(1+SicherheitAngebot)</f>
        <v>30568.421052631584</v>
      </c>
      <c r="U12" s="10">
        <f>I12*$I$7+J12*$J$7+K12*$K$7+L12*$L$7+M12*$M$7+N12*$N$7+O12*$O$7+R12+S12</f>
        <v>64077.894736842107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64077.894736842107</v>
      </c>
      <c r="AZ12" s="490">
        <f>IF(H12&gt;0,U12/(1+SicherheitAngebot)*(1+Sicherheit),0)</f>
        <v>64077.894736842107</v>
      </c>
      <c r="BB12" s="490">
        <f>IF(H12&gt;0,AV12/(1+SicherheitAngebot)*(1+Sicherheit),0)</f>
        <v>0</v>
      </c>
      <c r="BD12" s="490">
        <f>AZ12+BB12</f>
        <v>64077.894736842107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889" t="s">
        <v>276</v>
      </c>
      <c r="D13" s="890"/>
      <c r="E13" s="890"/>
      <c r="F13" s="891"/>
      <c r="G13" s="892" t="s">
        <v>277</v>
      </c>
      <c r="H13" s="907"/>
      <c r="I13" s="152"/>
      <c r="J13" s="152">
        <v>80</v>
      </c>
      <c r="K13" s="152">
        <v>25</v>
      </c>
      <c r="L13" s="152">
        <v>20</v>
      </c>
      <c r="M13" s="152">
        <v>40</v>
      </c>
      <c r="N13" s="152">
        <v>40</v>
      </c>
      <c r="O13" s="152">
        <v>80</v>
      </c>
      <c r="P13" s="153">
        <v>2500</v>
      </c>
      <c r="Q13" s="153">
        <v>24000</v>
      </c>
      <c r="R13" s="156">
        <f t="shared" si="8"/>
        <v>2894.7368421052629</v>
      </c>
      <c r="S13" s="156">
        <f t="shared" si="9"/>
        <v>30568.421052631584</v>
      </c>
      <c r="U13" s="157">
        <f>I13*$I$7+J13*$J$7+K13*$K$7+L13*$L$7+M13*$M$7+N13*$N$7+O13*$O$7+R13+S13</f>
        <v>64077.894736842107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64077.894736842107</v>
      </c>
      <c r="AZ13" s="492">
        <f t="shared" ref="AZ13:AZ27" si="14">U13/(1+SicherheitAngebot)*(1+Sicherheit)</f>
        <v>64077.894736842107</v>
      </c>
      <c r="BB13" s="492">
        <f t="shared" ref="BB13:BB27" si="15">AV13/(1+SicherheitAngebot)*(1+Sicherheit)</f>
        <v>0</v>
      </c>
      <c r="BD13" s="265">
        <f>AZ13+BB13</f>
        <v>64077.894736842107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bHaLjw+6sgUPIfUNwaqb4neh7k00Xco/dmYe5ZV5SRzHp4CYdXqQFlGU8zXIxasVmJqQXTbnuXV53qu31STmw==" saltValue="TUpowr0yFKyHOJ7w67vriw==" spinCount="100000" sheet="1" formatCells="0" formatColumns="0" formatRows="0"/>
  <mergeCells count="944"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112</v>
      </c>
      <c r="C2" s="936" t="str">
        <f>Übersicht!C18</f>
        <v>Modul 07 leer</v>
      </c>
      <c r="D2" s="937"/>
      <c r="E2" s="937"/>
      <c r="F2" s="937"/>
      <c r="G2" s="699" t="s">
        <v>213</v>
      </c>
      <c r="H2" s="484">
        <f>Übersicht!F18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hP68g8dV4+ogk3452VPGWytsrI3AHUnE2iUC0B4VnKSyBb3kpMbKpp61tyH6NzBft/4g3hFtLefhsGQd2xXSkQ==" saltValue="f8MYaeLsGgTU/qh1pNQ99A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113</v>
      </c>
      <c r="C2" s="936" t="str">
        <f>Übersicht!C19</f>
        <v>Modul 08 leer</v>
      </c>
      <c r="D2" s="937"/>
      <c r="E2" s="937"/>
      <c r="F2" s="937"/>
      <c r="G2" s="699" t="s">
        <v>213</v>
      </c>
      <c r="H2" s="484">
        <f>Übersicht!F19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5DuR23UHdrWiDmYGEpv3iSBse4KmSAF3G2jGybiWzP5LYUUstN15iS8HySJPhGe52Q0huO8gc+77lORGhBEU2Q==" saltValue="smPko/qgu4Hg4qf7GfcTIg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114</v>
      </c>
      <c r="C2" s="936" t="str">
        <f>Übersicht!C20</f>
        <v>Modul 09 leer</v>
      </c>
      <c r="D2" s="937"/>
      <c r="E2" s="937"/>
      <c r="F2" s="937"/>
      <c r="G2" s="699" t="s">
        <v>213</v>
      </c>
      <c r="H2" s="484">
        <f>Übersicht!F20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PimR5WdmsYOAEY8CU3bo7yQcGekzyVChJGsu6d7c+imSdnufC+0s+qjBixxpOdpLDxUO62qPx4sI/8Da9bXvyw==" saltValue="qMxs+NoGwqRw29+Mf8TkTA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O31" sqref="O31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/>
    <col min="9" max="15" width="6.28515625" style="1" customWidth="1" outlineLevel="1"/>
    <col min="16" max="19" width="11.7109375" style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115</v>
      </c>
      <c r="C2" s="936" t="str">
        <f>Übersicht!C21</f>
        <v>Changeover Part for 1 Type</v>
      </c>
      <c r="D2" s="937"/>
      <c r="E2" s="937"/>
      <c r="F2" s="937"/>
      <c r="G2" s="699" t="s">
        <v>213</v>
      </c>
      <c r="H2" s="484">
        <f>Übersicht!F21</f>
        <v>0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2315.7894736842109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1898.9473684210525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3705.2631578947371</v>
      </c>
      <c r="S6" s="321">
        <f>SUM(S12,S29,S46,S63,S80,S97,S114,S131,S148,S165,S182,S199,S216,S233,S250,S267,S284,S301,S318,S335,S352,S369,S386,S403,S420,S437,S454,S471,S488,S505)</f>
        <v>65059.789473684221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20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20</v>
      </c>
      <c r="P8" s="517" t="s">
        <v>6</v>
      </c>
      <c r="Q8" s="516">
        <f>SicherheitAngebot</f>
        <v>5.2631578947368363E-2</v>
      </c>
      <c r="R8" s="652">
        <f>R6/R7</f>
        <v>37.647058823529413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72979.789473684214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72979.789473684214</v>
      </c>
      <c r="AZ8" s="489">
        <f>SUM(AZ12,AZ29,AZ46,AZ63,AZ80,AZ97,AZ114,AZ131,AZ148,AZ165,AZ182,AZ199,AZ216,AZ233,AZ250,AZ267,AZ284,AZ301,AZ318,AZ335,AZ352,AZ369,AZ386,AZ403,AZ420,AZ437,AZ454,AZ471,AZ488,AZ505)</f>
        <v>72979.789473684214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72979.789473684214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919" t="s">
        <v>301</v>
      </c>
      <c r="D12" s="920"/>
      <c r="E12" s="920"/>
      <c r="F12" s="921"/>
      <c r="G12" s="429"/>
      <c r="H12" s="206">
        <v>2</v>
      </c>
      <c r="I12" s="642">
        <f t="shared" ref="I12" si="6">$H12*SUM(I13:I27)</f>
        <v>0</v>
      </c>
      <c r="J12" s="643">
        <f t="shared" ref="J12:Q12" si="7">$H12*SUM(J13:J27)</f>
        <v>12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12</v>
      </c>
      <c r="P12" s="209">
        <f t="shared" si="7"/>
        <v>0</v>
      </c>
      <c r="Q12" s="210">
        <f t="shared" si="7"/>
        <v>51000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64957.894736842114</v>
      </c>
      <c r="U12" s="10">
        <f>I12*$I$7+J12*$J$7+K12*$K$7+L12*$L$7+M12*$M$7+N12*$N$7+O12*$O$7+R12+S12</f>
        <v>67486.736842105267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67486.736842105267</v>
      </c>
      <c r="AZ12" s="490">
        <f>IF(H12&gt;0,U12/(1+SicherheitAngebot)*(1+Sicherheit),0)</f>
        <v>67486.736842105267</v>
      </c>
      <c r="BB12" s="490">
        <f>IF(H12&gt;0,AV12/(1+SicherheitAngebot)*(1+Sicherheit),0)</f>
        <v>0</v>
      </c>
      <c r="BD12" s="490">
        <f>AZ12+BB12</f>
        <v>67486.736842105267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941" t="s">
        <v>380</v>
      </c>
      <c r="D13" s="942"/>
      <c r="E13" s="942"/>
      <c r="F13" s="943"/>
      <c r="G13" s="944"/>
      <c r="H13" s="945"/>
      <c r="I13" s="739"/>
      <c r="J13" s="739">
        <v>2</v>
      </c>
      <c r="K13" s="739"/>
      <c r="L13" s="739"/>
      <c r="M13" s="739"/>
      <c r="N13" s="739"/>
      <c r="O13" s="739">
        <v>2</v>
      </c>
      <c r="P13" s="740"/>
      <c r="Q13" s="740">
        <v>8500</v>
      </c>
      <c r="R13" s="156">
        <f t="shared" si="8"/>
        <v>0</v>
      </c>
      <c r="S13" s="156">
        <f t="shared" si="9"/>
        <v>10826.315789473683</v>
      </c>
      <c r="U13" s="157">
        <f>I13*$I$7+J13*$J$7+K13*$K$7+L13*$L$7+M13*$M$7+N13*$N$7+O13*$O$7+R13+S13</f>
        <v>11247.78947368421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11247.78947368421</v>
      </c>
      <c r="AZ13" s="492">
        <f t="shared" ref="AZ13:AZ27" si="14">U13/(1+SicherheitAngebot)*(1+Sicherheit)</f>
        <v>11247.78947368421</v>
      </c>
      <c r="BB13" s="492">
        <f t="shared" ref="BB13:BB27" si="15">AV13/(1+SicherheitAngebot)*(1+Sicherheit)</f>
        <v>0</v>
      </c>
      <c r="BD13" s="265">
        <f>AZ13+BB13</f>
        <v>11247.78947368421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941" t="s">
        <v>381</v>
      </c>
      <c r="D14" s="942"/>
      <c r="E14" s="942"/>
      <c r="F14" s="943"/>
      <c r="G14" s="944"/>
      <c r="H14" s="943"/>
      <c r="I14" s="739"/>
      <c r="J14" s="739">
        <v>2</v>
      </c>
      <c r="K14" s="739"/>
      <c r="L14" s="739"/>
      <c r="M14" s="739"/>
      <c r="N14" s="739"/>
      <c r="O14" s="739">
        <v>2</v>
      </c>
      <c r="P14" s="740"/>
      <c r="Q14" s="740">
        <v>8500</v>
      </c>
      <c r="R14" s="156">
        <f t="shared" si="8"/>
        <v>0</v>
      </c>
      <c r="S14" s="156">
        <f t="shared" si="9"/>
        <v>10826.315789473683</v>
      </c>
      <c r="U14" s="157">
        <f t="shared" ref="U14:U27" si="16">I14*$I$7+J14*$J$7+K14*$K$7+L14*$L$7+M14*$M$7+N14*$N$7+O14*$O$7+R14+S14</f>
        <v>11247.78947368421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11247.78947368421</v>
      </c>
      <c r="AZ14" s="492">
        <f t="shared" si="14"/>
        <v>11247.78947368421</v>
      </c>
      <c r="BB14" s="492">
        <f t="shared" si="15"/>
        <v>0</v>
      </c>
      <c r="BD14" s="265">
        <f t="shared" ref="BD14:BD27" si="18">AZ14+BB14</f>
        <v>11247.78947368421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941" t="s">
        <v>382</v>
      </c>
      <c r="D15" s="942"/>
      <c r="E15" s="942"/>
      <c r="F15" s="943"/>
      <c r="G15" s="944"/>
      <c r="H15" s="943"/>
      <c r="I15" s="739"/>
      <c r="J15" s="739">
        <v>2</v>
      </c>
      <c r="K15" s="739"/>
      <c r="L15" s="739"/>
      <c r="M15" s="739"/>
      <c r="N15" s="739"/>
      <c r="O15" s="739">
        <v>2</v>
      </c>
      <c r="P15" s="740"/>
      <c r="Q15" s="740">
        <v>8500</v>
      </c>
      <c r="R15" s="156">
        <f t="shared" si="8"/>
        <v>0</v>
      </c>
      <c r="S15" s="156">
        <f t="shared" si="9"/>
        <v>10826.315789473683</v>
      </c>
      <c r="U15" s="157">
        <f t="shared" si="16"/>
        <v>11247.78947368421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11247.78947368421</v>
      </c>
      <c r="AZ15" s="492">
        <f t="shared" si="14"/>
        <v>11247.78947368421</v>
      </c>
      <c r="BB15" s="492">
        <f t="shared" si="15"/>
        <v>0</v>
      </c>
      <c r="BD15" s="265">
        <f t="shared" si="18"/>
        <v>11247.78947368421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919" t="s">
        <v>302</v>
      </c>
      <c r="D29" s="920"/>
      <c r="E29" s="920"/>
      <c r="F29" s="921"/>
      <c r="G29" s="429"/>
      <c r="H29" s="206">
        <v>2</v>
      </c>
      <c r="I29" s="642">
        <f t="shared" ref="I29" si="19">$H29*SUM(I30:I44)</f>
        <v>0</v>
      </c>
      <c r="J29" s="643">
        <f t="shared" ref="J29:O29" si="20">$H29*SUM(J30:J44)</f>
        <v>8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8</v>
      </c>
      <c r="P29" s="209">
        <f t="shared" ref="P29:Q29" si="21">$H29*SUM(P30:P44)</f>
        <v>3200</v>
      </c>
      <c r="Q29" s="210">
        <f t="shared" si="21"/>
        <v>80</v>
      </c>
      <c r="R29" s="136">
        <f t="shared" ref="R29:R44" si="22">P29*(1+Gewinn)*(1+SicherheitAngebot)</f>
        <v>3705.2631578947371</v>
      </c>
      <c r="S29" s="137">
        <f t="shared" ref="S29:S44" si="23">Q29*(1+MGKZ)*(1+Gewinn)*(1+SicherheitAngebot)</f>
        <v>101.89473684210527</v>
      </c>
      <c r="U29" s="10">
        <f>I29*$I$7+J29*$J$7+K29*$K$7+L29*$L$7+M29*$M$7+N29*$N$7+O29*$O$7+R29+S29</f>
        <v>5493.0526315789475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5493.0526315789475</v>
      </c>
      <c r="AZ29" s="490">
        <f>IF(H29&gt;0,U29/(1+SicherheitAngebot)*(1+Sicherheit),0)</f>
        <v>5493.0526315789475</v>
      </c>
      <c r="BB29" s="490">
        <f>IF(H29&gt;0,AV29/(1+SicherheitAngebot)*(1+Sicherheit),0)</f>
        <v>0</v>
      </c>
      <c r="BD29" s="490">
        <f>AZ29+BB29</f>
        <v>5493.0526315789475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889" t="s">
        <v>304</v>
      </c>
      <c r="D30" s="890"/>
      <c r="E30" s="890"/>
      <c r="F30" s="891"/>
      <c r="G30" s="892"/>
      <c r="H30" s="907"/>
      <c r="I30" s="152"/>
      <c r="J30" s="152">
        <v>2</v>
      </c>
      <c r="K30" s="152"/>
      <c r="L30" s="152"/>
      <c r="M30" s="152"/>
      <c r="N30" s="152"/>
      <c r="O30" s="152">
        <v>2</v>
      </c>
      <c r="P30" s="153">
        <v>800</v>
      </c>
      <c r="Q30" s="153">
        <v>20</v>
      </c>
      <c r="R30" s="156">
        <f t="shared" si="22"/>
        <v>926.31578947368428</v>
      </c>
      <c r="S30" s="156">
        <f t="shared" si="23"/>
        <v>25.473684210526319</v>
      </c>
      <c r="U30" s="157">
        <f>I30*$I$7+J30*$J$7+K30*$K$7+L30*$L$7+M30*$M$7+N30*$N$7+O30*$O$7+R30+S30</f>
        <v>1373.2631578947369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1373.2631578947369</v>
      </c>
      <c r="AZ30" s="492">
        <f t="shared" ref="AZ30:AZ44" si="27">U30/(1+SicherheitAngebot)*(1+Sicherheit)</f>
        <v>1373.2631578947369</v>
      </c>
      <c r="BB30" s="492">
        <f t="shared" ref="BB30:BB44" si="28">AV30/(1+SicherheitAngebot)*(1+Sicherheit)</f>
        <v>0</v>
      </c>
      <c r="BD30" s="265">
        <f>AZ30+BB30</f>
        <v>1373.2631578947369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889" t="s">
        <v>304</v>
      </c>
      <c r="D31" s="890"/>
      <c r="E31" s="890"/>
      <c r="F31" s="891"/>
      <c r="G31" s="892"/>
      <c r="H31" s="893"/>
      <c r="I31" s="152"/>
      <c r="J31" s="152">
        <v>2</v>
      </c>
      <c r="K31" s="152"/>
      <c r="L31" s="152"/>
      <c r="M31" s="152"/>
      <c r="N31" s="152"/>
      <c r="O31" s="152">
        <v>2</v>
      </c>
      <c r="P31" s="153">
        <v>800</v>
      </c>
      <c r="Q31" s="153">
        <v>20</v>
      </c>
      <c r="R31" s="156">
        <f t="shared" si="22"/>
        <v>926.31578947368428</v>
      </c>
      <c r="S31" s="156">
        <f t="shared" si="23"/>
        <v>25.473684210526319</v>
      </c>
      <c r="U31" s="157">
        <f t="shared" ref="U31:U44" si="29">I31*$I$7+J31*$J$7+K31*$K$7+L31*$L$7+M31*$M$7+N31*$N$7+O31*$O$7+R31+S31</f>
        <v>1373.2631578947369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1373.2631578947369</v>
      </c>
      <c r="AZ31" s="492">
        <f t="shared" si="27"/>
        <v>1373.2631578947369</v>
      </c>
      <c r="BB31" s="492">
        <f t="shared" si="28"/>
        <v>0</v>
      </c>
      <c r="BD31" s="265">
        <f t="shared" ref="BD31:BD44" si="31">AZ31+BB31</f>
        <v>1373.2631578947369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9YTbq7WHmEyt8JLu5cfOPKtnbI+f+lT0QrUG0DXaRLZNjO8M7zE3I6h4A6Eidt0bLmKhA3QpMzQsQmIJzfu70Q==" saltValue="iSOtTuugiTULrCqI/ailJw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116</v>
      </c>
      <c r="C2" s="936" t="str">
        <f>Übersicht!C22</f>
        <v>Modul 11 leer</v>
      </c>
      <c r="D2" s="937"/>
      <c r="E2" s="937"/>
      <c r="F2" s="937"/>
      <c r="G2" s="699" t="s">
        <v>213</v>
      </c>
      <c r="H2" s="484">
        <f>Übersicht!F22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njath7Ea/gfGFNbK6jPvuxwA5alBiibhXpN2mOhRplu2o+4eOMxK6bk8oSbR2o+5T0n0/3VM/TTrJ64BtvSI+w==" saltValue="aW/clQRQ4Bg3mcT+QEPWVQ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0" topLeftCell="C11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117</v>
      </c>
      <c r="C2" s="936" t="str">
        <f>Übersicht!C23</f>
        <v>Modul 12 leer</v>
      </c>
      <c r="D2" s="937"/>
      <c r="E2" s="937"/>
      <c r="F2" s="937"/>
      <c r="G2" s="699" t="s">
        <v>213</v>
      </c>
      <c r="H2" s="484">
        <f>Übersicht!F23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e0SFiDXB2eZSF4ZNg2kr9nUcrgTVe0IZx2dw650/I+1vkz14z9FI3/O8gtXVarNl7o4DtYjmR+7OvYqD/Vzxg==" saltValue="cnN8pIUOfUk1XnIL5vVUJQ==" spinCount="100000" sheet="1" formatCells="0" formatColumns="0" formatRows="0"/>
  <mergeCells count="944"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6:F356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47:F247"/>
    <mergeCell ref="G247:H247"/>
    <mergeCell ref="C248:F248"/>
    <mergeCell ref="G248:H248"/>
    <mergeCell ref="C250:F250"/>
    <mergeCell ref="C251:F251"/>
    <mergeCell ref="G251:H251"/>
    <mergeCell ref="C252:F252"/>
    <mergeCell ref="G252:H252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14:F214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90:F290"/>
    <mergeCell ref="G290:H290"/>
    <mergeCell ref="C291:F291"/>
    <mergeCell ref="G291:H29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C10:F10"/>
    <mergeCell ref="C12:F12"/>
    <mergeCell ref="C13:F13"/>
    <mergeCell ref="G13:H13"/>
    <mergeCell ref="C85:F85"/>
    <mergeCell ref="G85:H85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C76:F76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179:F179"/>
    <mergeCell ref="G179:H179"/>
    <mergeCell ref="C180:F180"/>
    <mergeCell ref="G180:H180"/>
    <mergeCell ref="C182:F18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G76:H76"/>
    <mergeCell ref="C77:F77"/>
    <mergeCell ref="G77:H77"/>
    <mergeCell ref="C78:F78"/>
    <mergeCell ref="G78:H78"/>
    <mergeCell ref="C33:F33"/>
    <mergeCell ref="C17:F17"/>
    <mergeCell ref="C2:F2"/>
    <mergeCell ref="B3:D3"/>
    <mergeCell ref="C14:F14"/>
    <mergeCell ref="G14:H14"/>
    <mergeCell ref="C15:F15"/>
    <mergeCell ref="G15:H15"/>
    <mergeCell ref="C16:F16"/>
    <mergeCell ref="G16:H16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118</v>
      </c>
      <c r="C2" s="936" t="str">
        <f>Übersicht!C24</f>
        <v>Modul 13 leer</v>
      </c>
      <c r="D2" s="937"/>
      <c r="E2" s="937"/>
      <c r="F2" s="937"/>
      <c r="G2" s="699" t="s">
        <v>213</v>
      </c>
      <c r="H2" s="484">
        <f>Übersicht!F24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Kxh03LLvI0YuQDWiXlSjNNlGE/e6Fs3fZ1OgWH8W05+cjFCi4K/Jh4HXih0h8mGI2begWMYNZSfhr8fzrHlNQ==" saltValue="XAbCtgHSRI54TN8CpEtqh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119</v>
      </c>
      <c r="C2" s="936" t="str">
        <f>Übersicht!C25</f>
        <v>Modul 14 leer</v>
      </c>
      <c r="D2" s="937"/>
      <c r="E2" s="937"/>
      <c r="F2" s="937"/>
      <c r="G2" s="699" t="s">
        <v>213</v>
      </c>
      <c r="H2" s="484">
        <f>Übersicht!F25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ETOdnRIcjZ2hoWbfjw4MQWk7/nUyX3vgnQMyNSDUGtr8/kZQ9SCObHYAEZW/MEvZpOWsEwmBTErbSRjYJkGsw==" saltValue="oBVL65OQeVVSlczsMyVVAA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120</v>
      </c>
      <c r="C2" s="936" t="str">
        <f>Übersicht!C26</f>
        <v>Modul 15 leer</v>
      </c>
      <c r="D2" s="937"/>
      <c r="E2" s="937"/>
      <c r="F2" s="937"/>
      <c r="G2" s="699" t="s">
        <v>213</v>
      </c>
      <c r="H2" s="484">
        <f>Übersicht!F26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zgxgKkjdDKhg5ZPr9FdIaSOGpuoVumz84bH8zD4zHKYOLDIn6LTYIwkOzGFEOFzDsb6EQ8Qk2G2wH9NsvL8LDQ==" saltValue="hV8nve/U0CuymSsXVGoFKQ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121</v>
      </c>
      <c r="C2" s="936" t="str">
        <f>Übersicht!C27</f>
        <v>Modul 16 leer</v>
      </c>
      <c r="D2" s="937"/>
      <c r="E2" s="937"/>
      <c r="F2" s="937"/>
      <c r="G2" s="699" t="s">
        <v>213</v>
      </c>
      <c r="H2" s="484">
        <f>Übersicht!F27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ABnu1D5hBCDC03J3Hrk6TSEWP6uQoVS8nXzSxLI4NOjxXk4s1gYf0VB/xJmkdarFb7y3e4WLaPScuISO8rfig==" saltValue="FyrFd9jwiq7bz+52jGIbi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122</v>
      </c>
      <c r="C2" s="936" t="str">
        <f>Übersicht!C28</f>
        <v>Modul 17 leer</v>
      </c>
      <c r="D2" s="937"/>
      <c r="E2" s="937"/>
      <c r="F2" s="937"/>
      <c r="G2" s="699" t="s">
        <v>213</v>
      </c>
      <c r="H2" s="484">
        <f>Übersicht!F28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TRSXdBpLlo5pI4BIzmiVw6CrB1DZeU9aqSs2WUJbtQAnatfvwfTyQLffsjtFTDiXxF26mmOmKEOg7VPxYfKeQ==" saltValue="1lupLyCb57pIvDjlXHg7V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123</v>
      </c>
      <c r="C2" s="936" t="str">
        <f>Übersicht!C29</f>
        <v>Modul 18 leer</v>
      </c>
      <c r="D2" s="937"/>
      <c r="E2" s="937"/>
      <c r="F2" s="937"/>
      <c r="G2" s="699" t="s">
        <v>213</v>
      </c>
      <c r="H2" s="484">
        <f>Übersicht!F29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ZnA/+l+2JxqaVf7Lcx9bFYfhL5j4I/qmObrIoyL35rCJ7AyLxtdknCsnLf5y40zhmv1c3JqohqBa9yiVqDXUg==" saltValue="khud6sSCDIvq/JHANWD+6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124</v>
      </c>
      <c r="C2" s="936" t="str">
        <f>Übersicht!C30</f>
        <v>Modul 19 leer</v>
      </c>
      <c r="D2" s="937"/>
      <c r="E2" s="937"/>
      <c r="F2" s="937"/>
      <c r="G2" s="699" t="s">
        <v>213</v>
      </c>
      <c r="H2" s="484">
        <f>Übersicht!F30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Q68CYCO7JqnKz8d6Goua5VpAz1E3o13iVqROcIYeDD6O4VXeZhs3XDAYk1ZYH/LRjVdbndTDIBNFTJ1J29H6tw==" saltValue="ILZ3/050KAXavi5nCe2v1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2578125" defaultRowHeight="11.25" outlineLevelRow="1" outlineLevelCol="1"/>
  <cols>
    <col min="1" max="1" width="0.7109375" style="1" customWidth="1"/>
    <col min="2" max="2" width="4.7109375" style="1" customWidth="1"/>
    <col min="3" max="4" width="18.7109375" style="1" customWidth="1"/>
    <col min="5" max="5" width="20.7109375" style="1" customWidth="1"/>
    <col min="6" max="6" width="2.28515625" style="1" customWidth="1" collapsed="1"/>
    <col min="7" max="7" width="32.85546875" style="1" hidden="1" customWidth="1" outlineLevel="1"/>
    <col min="8" max="8" width="5.7109375" style="1" customWidth="1" collapsed="1"/>
    <col min="9" max="15" width="6.28515625" style="1" hidden="1" customWidth="1" outlineLevel="1"/>
    <col min="16" max="19" width="11.7109375" style="1" hidden="1" customWidth="1" outlineLevel="1"/>
    <col min="20" max="20" width="2" style="259" customWidth="1"/>
    <col min="21" max="21" width="16.7109375" style="1" customWidth="1"/>
    <col min="22" max="22" width="2.28515625" style="259" customWidth="1" collapsed="1"/>
    <col min="23" max="28" width="6.28515625" style="1" hidden="1" customWidth="1" outlineLevel="1"/>
    <col min="29" max="29" width="1.7109375" style="1" hidden="1" customWidth="1" outlineLevel="1"/>
    <col min="30" max="35" width="6.28515625" style="1" hidden="1" customWidth="1" outlineLevel="1"/>
    <col min="36" max="36" width="1.7109375" style="1" hidden="1" customWidth="1" outlineLevel="1"/>
    <col min="37" max="38" width="6.7109375" style="1" hidden="1" customWidth="1" outlineLevel="1"/>
    <col min="39" max="40" width="9.28515625" style="1" hidden="1" customWidth="1" outlineLevel="1"/>
    <col min="41" max="42" width="7.7109375" style="1" hidden="1" customWidth="1" outlineLevel="1"/>
    <col min="43" max="43" width="8.7109375" style="1" hidden="1" customWidth="1" outlineLevel="1"/>
    <col min="44" max="44" width="8.28515625" style="1" hidden="1" customWidth="1" outlineLevel="1"/>
    <col min="45" max="45" width="1.7109375" style="1" hidden="1" customWidth="1" outlineLevel="1"/>
    <col min="46" max="46" width="10.7109375" style="1" hidden="1" customWidth="1" outlineLevel="1"/>
    <col min="47" max="47" width="1.7109375" style="1" hidden="1" customWidth="1" outlineLevel="1"/>
    <col min="48" max="48" width="14.7109375" style="259" customWidth="1"/>
    <col min="49" max="49" width="1.7109375" style="259" customWidth="1"/>
    <col min="50" max="50" width="14.7109375" style="259" customWidth="1"/>
    <col min="51" max="51" width="2.28515625" style="259" customWidth="1" collapsed="1"/>
    <col min="52" max="52" width="16.7109375" style="259" hidden="1" customWidth="1" outlineLevel="1"/>
    <col min="53" max="53" width="1.7109375" style="259" hidden="1" customWidth="1" outlineLevel="1"/>
    <col min="54" max="54" width="14.7109375" style="259" hidden="1" customWidth="1" outlineLevel="1"/>
    <col min="55" max="55" width="1.7109375" style="259" hidden="1" customWidth="1" outlineLevel="1"/>
    <col min="56" max="56" width="14.7109375" style="259" hidden="1" customWidth="1" outlineLevel="1"/>
    <col min="57" max="57" width="1.7109375" style="1" customWidth="1"/>
    <col min="58" max="16384" width="11.4257812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125</v>
      </c>
      <c r="C2" s="936" t="str">
        <f>Übersicht!C31</f>
        <v>Modul 20 leer</v>
      </c>
      <c r="D2" s="937"/>
      <c r="E2" s="937"/>
      <c r="F2" s="937"/>
      <c r="G2" s="699" t="s">
        <v>213</v>
      </c>
      <c r="H2" s="484">
        <f>Übersicht!F31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230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231</v>
      </c>
      <c r="AX2" s="682">
        <f>AX8*$H2</f>
        <v>0</v>
      </c>
      <c r="AY2" s="302"/>
      <c r="AZ2" s="489">
        <f>AZ8*$H2</f>
        <v>0</v>
      </c>
      <c r="BA2" s="686" t="s">
        <v>230</v>
      </c>
      <c r="BB2" s="489">
        <f>BB8*$H2</f>
        <v>0</v>
      </c>
      <c r="BC2" s="686" t="s">
        <v>231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939" t="str">
        <f>Kunde</f>
        <v>Dräxlmeier Satu Mare</v>
      </c>
      <c r="C3" s="939"/>
      <c r="D3" s="939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935" t="s">
        <v>219</v>
      </c>
      <c r="BA3" s="935"/>
      <c r="BB3" s="935"/>
      <c r="BC3" s="935"/>
      <c r="BD3" s="935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940" t="str">
        <f>Anlage</f>
        <v>Automatic Production Line for Wire Processing</v>
      </c>
      <c r="C4" s="940"/>
      <c r="D4" s="940"/>
      <c r="E4" s="940"/>
      <c r="F4" s="940"/>
      <c r="G4" s="940"/>
      <c r="H4" s="940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89">
        <f>Projektnachlass</f>
        <v>0</v>
      </c>
      <c r="BA4" s="789"/>
      <c r="BB4" s="789"/>
      <c r="BC4" s="789"/>
      <c r="BD4" s="789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73" t="str">
        <f>Angebotsnummer</f>
        <v>A07616000A</v>
      </c>
      <c r="C5" s="873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88" t="s">
        <v>226</v>
      </c>
      <c r="J5" s="788"/>
      <c r="K5" s="788"/>
      <c r="L5" s="788"/>
      <c r="M5" s="788"/>
      <c r="N5" s="788"/>
      <c r="O5" s="788"/>
      <c r="P5" s="259"/>
      <c r="Q5" s="307"/>
      <c r="R5" s="307"/>
      <c r="S5" s="259"/>
      <c r="T5" s="288"/>
      <c r="U5" s="288"/>
      <c r="V5" s="288"/>
      <c r="W5" s="786" t="s">
        <v>225</v>
      </c>
      <c r="X5" s="786"/>
      <c r="Y5" s="786"/>
      <c r="Z5" s="786"/>
      <c r="AA5" s="786"/>
      <c r="AB5" s="786"/>
      <c r="AC5" s="288"/>
      <c r="AD5" s="786" t="s">
        <v>178</v>
      </c>
      <c r="AE5" s="786"/>
      <c r="AF5" s="786"/>
      <c r="AG5" s="786"/>
      <c r="AH5" s="786"/>
      <c r="AI5" s="786"/>
      <c r="AJ5" s="288"/>
      <c r="AK5" s="786" t="s">
        <v>182</v>
      </c>
      <c r="AL5" s="786"/>
      <c r="AM5" s="786"/>
      <c r="AN5" s="786"/>
      <c r="AO5" s="786"/>
      <c r="AP5" s="786"/>
      <c r="AQ5" s="786"/>
      <c r="AR5" s="786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45" hidden="1" customHeight="1" outlineLevel="1">
      <c r="B6" s="315"/>
      <c r="C6" s="343" t="s">
        <v>180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938" t="s">
        <v>179</v>
      </c>
      <c r="Q6" s="938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198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197</v>
      </c>
      <c r="AR7" s="333" t="s">
        <v>20</v>
      </c>
      <c r="AS7" s="259"/>
      <c r="AT7" s="334">
        <f>Zuschläge_IBN</f>
        <v>0.25</v>
      </c>
      <c r="AU7" s="259"/>
      <c r="AV7" s="680" t="s">
        <v>198</v>
      </c>
      <c r="AX7" s="680" t="s">
        <v>198</v>
      </c>
      <c r="AZ7" s="680" t="s">
        <v>198</v>
      </c>
      <c r="BB7" s="680" t="s">
        <v>198</v>
      </c>
      <c r="BD7" s="680" t="s">
        <v>198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230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231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230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231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78" t="s">
        <v>11</v>
      </c>
      <c r="D10" s="879"/>
      <c r="E10" s="879"/>
      <c r="F10" s="880"/>
      <c r="G10" s="204" t="s">
        <v>2</v>
      </c>
      <c r="H10" s="205" t="s">
        <v>12</v>
      </c>
      <c r="I10" s="556" t="s">
        <v>29</v>
      </c>
      <c r="J10" s="557" t="s">
        <v>104</v>
      </c>
      <c r="K10" s="558" t="s">
        <v>105</v>
      </c>
      <c r="L10" s="559" t="s">
        <v>150</v>
      </c>
      <c r="M10" s="559" t="s">
        <v>106</v>
      </c>
      <c r="N10" s="558" t="s">
        <v>103</v>
      </c>
      <c r="O10" s="556" t="s">
        <v>107</v>
      </c>
      <c r="P10" s="557" t="s">
        <v>157</v>
      </c>
      <c r="Q10" s="560" t="s">
        <v>156</v>
      </c>
      <c r="R10" s="561" t="s">
        <v>102</v>
      </c>
      <c r="S10" s="562" t="s">
        <v>131</v>
      </c>
      <c r="T10" s="266"/>
      <c r="U10" s="518" t="s">
        <v>5</v>
      </c>
      <c r="V10" s="266"/>
      <c r="W10" s="267" t="s">
        <v>29</v>
      </c>
      <c r="X10" s="268" t="s">
        <v>217</v>
      </c>
      <c r="Y10" s="269" t="s">
        <v>105</v>
      </c>
      <c r="Z10" s="270" t="s">
        <v>106</v>
      </c>
      <c r="AA10" s="269" t="s">
        <v>103</v>
      </c>
      <c r="AB10" s="267" t="s">
        <v>107</v>
      </c>
      <c r="AC10" s="259"/>
      <c r="AD10" s="267" t="s">
        <v>29</v>
      </c>
      <c r="AE10" s="268" t="s">
        <v>217</v>
      </c>
      <c r="AF10" s="269" t="s">
        <v>105</v>
      </c>
      <c r="AG10" s="270" t="s">
        <v>106</v>
      </c>
      <c r="AH10" s="269" t="s">
        <v>103</v>
      </c>
      <c r="AI10" s="267" t="s">
        <v>107</v>
      </c>
      <c r="AJ10" s="259"/>
      <c r="AK10" s="271" t="s">
        <v>15</v>
      </c>
      <c r="AL10" s="271" t="s">
        <v>181</v>
      </c>
      <c r="AM10" s="271" t="s">
        <v>189</v>
      </c>
      <c r="AN10" s="271" t="s">
        <v>188</v>
      </c>
      <c r="AO10" s="271" t="s">
        <v>17</v>
      </c>
      <c r="AP10" s="271" t="s">
        <v>18</v>
      </c>
      <c r="AQ10" s="271" t="s">
        <v>190</v>
      </c>
      <c r="AR10" s="271" t="s">
        <v>20</v>
      </c>
      <c r="AS10" s="259"/>
      <c r="AT10" s="260" t="s">
        <v>183</v>
      </c>
      <c r="AU10" s="259"/>
      <c r="AV10" s="485" t="s">
        <v>240</v>
      </c>
      <c r="AX10" s="684" t="s">
        <v>241</v>
      </c>
      <c r="AZ10" s="531" t="s">
        <v>243</v>
      </c>
      <c r="BB10" s="531" t="s">
        <v>244</v>
      </c>
      <c r="BD10" s="531" t="s">
        <v>242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919"/>
      <c r="D12" s="920"/>
      <c r="E12" s="920"/>
      <c r="F12" s="92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89"/>
      <c r="D13" s="890"/>
      <c r="E13" s="890"/>
      <c r="F13" s="891"/>
      <c r="G13" s="892"/>
      <c r="H13" s="907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89"/>
      <c r="D14" s="890"/>
      <c r="E14" s="890"/>
      <c r="F14" s="891"/>
      <c r="G14" s="892"/>
      <c r="H14" s="893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89"/>
      <c r="D15" s="890"/>
      <c r="E15" s="890"/>
      <c r="F15" s="891"/>
      <c r="G15" s="892"/>
      <c r="H15" s="893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89"/>
      <c r="D16" s="890"/>
      <c r="E16" s="890"/>
      <c r="F16" s="891"/>
      <c r="G16" s="892"/>
      <c r="H16" s="893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89"/>
      <c r="D17" s="890"/>
      <c r="E17" s="890"/>
      <c r="F17" s="891"/>
      <c r="G17" s="892"/>
      <c r="H17" s="893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89"/>
      <c r="D18" s="890"/>
      <c r="E18" s="890"/>
      <c r="F18" s="891"/>
      <c r="G18" s="892"/>
      <c r="H18" s="893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89"/>
      <c r="D19" s="890"/>
      <c r="E19" s="890"/>
      <c r="F19" s="891"/>
      <c r="G19" s="892"/>
      <c r="H19" s="893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89"/>
      <c r="D20" s="890"/>
      <c r="E20" s="890"/>
      <c r="F20" s="891"/>
      <c r="G20" s="892"/>
      <c r="H20" s="893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89"/>
      <c r="D21" s="890"/>
      <c r="E21" s="890"/>
      <c r="F21" s="891"/>
      <c r="G21" s="892"/>
      <c r="H21" s="893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89"/>
      <c r="D22" s="890"/>
      <c r="E22" s="890"/>
      <c r="F22" s="891"/>
      <c r="G22" s="892"/>
      <c r="H22" s="893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89"/>
      <c r="D23" s="890"/>
      <c r="E23" s="890"/>
      <c r="F23" s="891"/>
      <c r="G23" s="892"/>
      <c r="H23" s="893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89"/>
      <c r="D24" s="890"/>
      <c r="E24" s="890"/>
      <c r="F24" s="891"/>
      <c r="G24" s="892"/>
      <c r="H24" s="893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89"/>
      <c r="D25" s="890"/>
      <c r="E25" s="890"/>
      <c r="F25" s="891"/>
      <c r="G25" s="892"/>
      <c r="H25" s="893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89"/>
      <c r="D26" s="890"/>
      <c r="E26" s="890"/>
      <c r="F26" s="891"/>
      <c r="G26" s="892"/>
      <c r="H26" s="893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89"/>
      <c r="D27" s="890"/>
      <c r="E27" s="890"/>
      <c r="F27" s="891"/>
      <c r="G27" s="892"/>
      <c r="H27" s="893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9.9499999999999993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919"/>
      <c r="D29" s="920"/>
      <c r="E29" s="920"/>
      <c r="F29" s="92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89"/>
      <c r="D30" s="890"/>
      <c r="E30" s="890"/>
      <c r="F30" s="891"/>
      <c r="G30" s="892"/>
      <c r="H30" s="907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89"/>
      <c r="D31" s="890"/>
      <c r="E31" s="890"/>
      <c r="F31" s="891"/>
      <c r="G31" s="892"/>
      <c r="H31" s="893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89"/>
      <c r="D32" s="890"/>
      <c r="E32" s="890"/>
      <c r="F32" s="891"/>
      <c r="G32" s="892"/>
      <c r="H32" s="893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89"/>
      <c r="D33" s="890"/>
      <c r="E33" s="890"/>
      <c r="F33" s="891"/>
      <c r="G33" s="892"/>
      <c r="H33" s="893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89"/>
      <c r="D34" s="890"/>
      <c r="E34" s="890"/>
      <c r="F34" s="891"/>
      <c r="G34" s="892"/>
      <c r="H34" s="893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89"/>
      <c r="D35" s="890"/>
      <c r="E35" s="890"/>
      <c r="F35" s="891"/>
      <c r="G35" s="892"/>
      <c r="H35" s="893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89"/>
      <c r="D36" s="890"/>
      <c r="E36" s="890"/>
      <c r="F36" s="891"/>
      <c r="G36" s="892"/>
      <c r="H36" s="893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89"/>
      <c r="D37" s="890"/>
      <c r="E37" s="890"/>
      <c r="F37" s="891"/>
      <c r="G37" s="892"/>
      <c r="H37" s="893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89"/>
      <c r="D38" s="890"/>
      <c r="E38" s="890"/>
      <c r="F38" s="891"/>
      <c r="G38" s="892"/>
      <c r="H38" s="893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89"/>
      <c r="D39" s="890"/>
      <c r="E39" s="890"/>
      <c r="F39" s="891"/>
      <c r="G39" s="892"/>
      <c r="H39" s="893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89"/>
      <c r="D40" s="890"/>
      <c r="E40" s="890"/>
      <c r="F40" s="891"/>
      <c r="G40" s="892"/>
      <c r="H40" s="893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89"/>
      <c r="D41" s="890"/>
      <c r="E41" s="890"/>
      <c r="F41" s="891"/>
      <c r="G41" s="892"/>
      <c r="H41" s="893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89"/>
      <c r="D42" s="890"/>
      <c r="E42" s="890"/>
      <c r="F42" s="891"/>
      <c r="G42" s="892"/>
      <c r="H42" s="893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89"/>
      <c r="D43" s="890"/>
      <c r="E43" s="890"/>
      <c r="F43" s="891"/>
      <c r="G43" s="892"/>
      <c r="H43" s="893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89"/>
      <c r="D44" s="890"/>
      <c r="E44" s="890"/>
      <c r="F44" s="891"/>
      <c r="G44" s="892"/>
      <c r="H44" s="893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9.9499999999999993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919"/>
      <c r="D46" s="920"/>
      <c r="E46" s="920"/>
      <c r="F46" s="92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89"/>
      <c r="D47" s="890"/>
      <c r="E47" s="890"/>
      <c r="F47" s="891"/>
      <c r="G47" s="892"/>
      <c r="H47" s="907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89"/>
      <c r="D48" s="890"/>
      <c r="E48" s="890"/>
      <c r="F48" s="891"/>
      <c r="G48" s="892"/>
      <c r="H48" s="893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89"/>
      <c r="D49" s="890"/>
      <c r="E49" s="890"/>
      <c r="F49" s="891"/>
      <c r="G49" s="892"/>
      <c r="H49" s="893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89"/>
      <c r="D50" s="890"/>
      <c r="E50" s="890"/>
      <c r="F50" s="891"/>
      <c r="G50" s="892"/>
      <c r="H50" s="893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89"/>
      <c r="D51" s="890"/>
      <c r="E51" s="890"/>
      <c r="F51" s="891"/>
      <c r="G51" s="892"/>
      <c r="H51" s="893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89"/>
      <c r="D52" s="890"/>
      <c r="E52" s="890"/>
      <c r="F52" s="891"/>
      <c r="G52" s="892"/>
      <c r="H52" s="893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89"/>
      <c r="D53" s="890"/>
      <c r="E53" s="890"/>
      <c r="F53" s="891"/>
      <c r="G53" s="892"/>
      <c r="H53" s="893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89"/>
      <c r="D54" s="890"/>
      <c r="E54" s="890"/>
      <c r="F54" s="891"/>
      <c r="G54" s="892"/>
      <c r="H54" s="893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89"/>
      <c r="D55" s="890"/>
      <c r="E55" s="890"/>
      <c r="F55" s="891"/>
      <c r="G55" s="892"/>
      <c r="H55" s="893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89"/>
      <c r="D56" s="890"/>
      <c r="E56" s="890"/>
      <c r="F56" s="891"/>
      <c r="G56" s="892"/>
      <c r="H56" s="893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89"/>
      <c r="D57" s="890"/>
      <c r="E57" s="890"/>
      <c r="F57" s="891"/>
      <c r="G57" s="892"/>
      <c r="H57" s="893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89"/>
      <c r="D58" s="890"/>
      <c r="E58" s="890"/>
      <c r="F58" s="891"/>
      <c r="G58" s="892"/>
      <c r="H58" s="893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89"/>
      <c r="D59" s="890"/>
      <c r="E59" s="890"/>
      <c r="F59" s="891"/>
      <c r="G59" s="892"/>
      <c r="H59" s="893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89"/>
      <c r="D60" s="890"/>
      <c r="E60" s="890"/>
      <c r="F60" s="891"/>
      <c r="G60" s="892"/>
      <c r="H60" s="893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89"/>
      <c r="D61" s="890"/>
      <c r="E61" s="890"/>
      <c r="F61" s="891"/>
      <c r="G61" s="892"/>
      <c r="H61" s="893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9.9499999999999993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919"/>
      <c r="D63" s="920"/>
      <c r="E63" s="920"/>
      <c r="F63" s="92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89"/>
      <c r="D64" s="890"/>
      <c r="E64" s="890"/>
      <c r="F64" s="891"/>
      <c r="G64" s="892"/>
      <c r="H64" s="907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89"/>
      <c r="D65" s="890"/>
      <c r="E65" s="890"/>
      <c r="F65" s="891"/>
      <c r="G65" s="892"/>
      <c r="H65" s="893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89"/>
      <c r="D66" s="890"/>
      <c r="E66" s="890"/>
      <c r="F66" s="891"/>
      <c r="G66" s="892"/>
      <c r="H66" s="893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89"/>
      <c r="D67" s="890"/>
      <c r="E67" s="890"/>
      <c r="F67" s="891"/>
      <c r="G67" s="892"/>
      <c r="H67" s="893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89"/>
      <c r="D68" s="890"/>
      <c r="E68" s="890"/>
      <c r="F68" s="891"/>
      <c r="G68" s="892"/>
      <c r="H68" s="893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89"/>
      <c r="D69" s="890"/>
      <c r="E69" s="890"/>
      <c r="F69" s="891"/>
      <c r="G69" s="892"/>
      <c r="H69" s="893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89"/>
      <c r="D70" s="890"/>
      <c r="E70" s="890"/>
      <c r="F70" s="891"/>
      <c r="G70" s="892"/>
      <c r="H70" s="893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89"/>
      <c r="D71" s="890"/>
      <c r="E71" s="890"/>
      <c r="F71" s="891"/>
      <c r="G71" s="892"/>
      <c r="H71" s="893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89"/>
      <c r="D72" s="890"/>
      <c r="E72" s="890"/>
      <c r="F72" s="891"/>
      <c r="G72" s="892"/>
      <c r="H72" s="893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89"/>
      <c r="D73" s="890"/>
      <c r="E73" s="890"/>
      <c r="F73" s="891"/>
      <c r="G73" s="892"/>
      <c r="H73" s="893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89"/>
      <c r="D74" s="890"/>
      <c r="E74" s="890"/>
      <c r="F74" s="891"/>
      <c r="G74" s="892"/>
      <c r="H74" s="893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89"/>
      <c r="D75" s="890"/>
      <c r="E75" s="890"/>
      <c r="F75" s="891"/>
      <c r="G75" s="892"/>
      <c r="H75" s="893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89"/>
      <c r="D76" s="890"/>
      <c r="E76" s="890"/>
      <c r="F76" s="891"/>
      <c r="G76" s="892"/>
      <c r="H76" s="893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89"/>
      <c r="D77" s="890"/>
      <c r="E77" s="890"/>
      <c r="F77" s="891"/>
      <c r="G77" s="892"/>
      <c r="H77" s="893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89"/>
      <c r="D78" s="890"/>
      <c r="E78" s="890"/>
      <c r="F78" s="891"/>
      <c r="G78" s="892"/>
      <c r="H78" s="893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9.9499999999999993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919"/>
      <c r="D80" s="920"/>
      <c r="E80" s="920"/>
      <c r="F80" s="92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89"/>
      <c r="D81" s="890"/>
      <c r="E81" s="890"/>
      <c r="F81" s="891"/>
      <c r="G81" s="892"/>
      <c r="H81" s="907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89"/>
      <c r="D82" s="890"/>
      <c r="E82" s="890"/>
      <c r="F82" s="891"/>
      <c r="G82" s="892"/>
      <c r="H82" s="893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89"/>
      <c r="D83" s="890"/>
      <c r="E83" s="890"/>
      <c r="F83" s="891"/>
      <c r="G83" s="892"/>
      <c r="H83" s="893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89"/>
      <c r="D84" s="890"/>
      <c r="E84" s="890"/>
      <c r="F84" s="891"/>
      <c r="G84" s="892"/>
      <c r="H84" s="893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89"/>
      <c r="D85" s="890"/>
      <c r="E85" s="890"/>
      <c r="F85" s="891"/>
      <c r="G85" s="892"/>
      <c r="H85" s="893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89"/>
      <c r="D86" s="890"/>
      <c r="E86" s="890"/>
      <c r="F86" s="891"/>
      <c r="G86" s="892"/>
      <c r="H86" s="893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89"/>
      <c r="D87" s="890"/>
      <c r="E87" s="890"/>
      <c r="F87" s="891"/>
      <c r="G87" s="892"/>
      <c r="H87" s="893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89"/>
      <c r="D88" s="890"/>
      <c r="E88" s="890"/>
      <c r="F88" s="891"/>
      <c r="G88" s="892"/>
      <c r="H88" s="893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89"/>
      <c r="D89" s="890"/>
      <c r="E89" s="890"/>
      <c r="F89" s="891"/>
      <c r="G89" s="892"/>
      <c r="H89" s="893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89"/>
      <c r="D90" s="890"/>
      <c r="E90" s="890"/>
      <c r="F90" s="891"/>
      <c r="G90" s="892"/>
      <c r="H90" s="893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89"/>
      <c r="D91" s="890"/>
      <c r="E91" s="890"/>
      <c r="F91" s="891"/>
      <c r="G91" s="892"/>
      <c r="H91" s="893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89"/>
      <c r="D92" s="890"/>
      <c r="E92" s="890"/>
      <c r="F92" s="891"/>
      <c r="G92" s="892"/>
      <c r="H92" s="893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89"/>
      <c r="D93" s="890"/>
      <c r="E93" s="890"/>
      <c r="F93" s="891"/>
      <c r="G93" s="892"/>
      <c r="H93" s="893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89"/>
      <c r="D94" s="890"/>
      <c r="E94" s="890"/>
      <c r="F94" s="891"/>
      <c r="G94" s="892"/>
      <c r="H94" s="893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89"/>
      <c r="D95" s="890"/>
      <c r="E95" s="890"/>
      <c r="F95" s="891"/>
      <c r="G95" s="892"/>
      <c r="H95" s="893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9.9499999999999993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919"/>
      <c r="D97" s="920"/>
      <c r="E97" s="920"/>
      <c r="F97" s="92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89"/>
      <c r="D98" s="890"/>
      <c r="E98" s="890"/>
      <c r="F98" s="891"/>
      <c r="G98" s="892"/>
      <c r="H98" s="907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89"/>
      <c r="D99" s="890"/>
      <c r="E99" s="890"/>
      <c r="F99" s="891"/>
      <c r="G99" s="892"/>
      <c r="H99" s="893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89"/>
      <c r="D100" s="890"/>
      <c r="E100" s="890"/>
      <c r="F100" s="891"/>
      <c r="G100" s="892"/>
      <c r="H100" s="893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89"/>
      <c r="D101" s="890"/>
      <c r="E101" s="890"/>
      <c r="F101" s="891"/>
      <c r="G101" s="892"/>
      <c r="H101" s="893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89"/>
      <c r="D102" s="890"/>
      <c r="E102" s="890"/>
      <c r="F102" s="891"/>
      <c r="G102" s="892"/>
      <c r="H102" s="893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89"/>
      <c r="D103" s="890"/>
      <c r="E103" s="890"/>
      <c r="F103" s="891"/>
      <c r="G103" s="892"/>
      <c r="H103" s="893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89"/>
      <c r="D104" s="890"/>
      <c r="E104" s="890"/>
      <c r="F104" s="891"/>
      <c r="G104" s="892"/>
      <c r="H104" s="893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89"/>
      <c r="D105" s="890"/>
      <c r="E105" s="890"/>
      <c r="F105" s="891"/>
      <c r="G105" s="892"/>
      <c r="H105" s="893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89"/>
      <c r="D106" s="890"/>
      <c r="E106" s="890"/>
      <c r="F106" s="891"/>
      <c r="G106" s="892"/>
      <c r="H106" s="893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89"/>
      <c r="D107" s="890"/>
      <c r="E107" s="890"/>
      <c r="F107" s="891"/>
      <c r="G107" s="892"/>
      <c r="H107" s="893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89"/>
      <c r="D108" s="890"/>
      <c r="E108" s="890"/>
      <c r="F108" s="891"/>
      <c r="G108" s="892"/>
      <c r="H108" s="893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89"/>
      <c r="D109" s="890"/>
      <c r="E109" s="890"/>
      <c r="F109" s="891"/>
      <c r="G109" s="892"/>
      <c r="H109" s="893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89"/>
      <c r="D110" s="890"/>
      <c r="E110" s="890"/>
      <c r="F110" s="891"/>
      <c r="G110" s="892"/>
      <c r="H110" s="893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89"/>
      <c r="D111" s="890"/>
      <c r="E111" s="890"/>
      <c r="F111" s="891"/>
      <c r="G111" s="892"/>
      <c r="H111" s="893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89"/>
      <c r="D112" s="890"/>
      <c r="E112" s="890"/>
      <c r="F112" s="891"/>
      <c r="G112" s="892"/>
      <c r="H112" s="893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9.9499999999999993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919"/>
      <c r="D114" s="920"/>
      <c r="E114" s="920"/>
      <c r="F114" s="92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89"/>
      <c r="D115" s="890"/>
      <c r="E115" s="890"/>
      <c r="F115" s="891"/>
      <c r="G115" s="892"/>
      <c r="H115" s="907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89"/>
      <c r="D116" s="890"/>
      <c r="E116" s="890"/>
      <c r="F116" s="891"/>
      <c r="G116" s="892"/>
      <c r="H116" s="893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89"/>
      <c r="D117" s="890"/>
      <c r="E117" s="890"/>
      <c r="F117" s="891"/>
      <c r="G117" s="892"/>
      <c r="H117" s="893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89"/>
      <c r="D118" s="890"/>
      <c r="E118" s="890"/>
      <c r="F118" s="891"/>
      <c r="G118" s="892"/>
      <c r="H118" s="893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89"/>
      <c r="D119" s="890"/>
      <c r="E119" s="890"/>
      <c r="F119" s="891"/>
      <c r="G119" s="892"/>
      <c r="H119" s="893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89"/>
      <c r="D120" s="890"/>
      <c r="E120" s="890"/>
      <c r="F120" s="891"/>
      <c r="G120" s="892"/>
      <c r="H120" s="893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89"/>
      <c r="D121" s="890"/>
      <c r="E121" s="890"/>
      <c r="F121" s="891"/>
      <c r="G121" s="892"/>
      <c r="H121" s="893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89"/>
      <c r="D122" s="890"/>
      <c r="E122" s="890"/>
      <c r="F122" s="891"/>
      <c r="G122" s="892"/>
      <c r="H122" s="893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89"/>
      <c r="D123" s="890"/>
      <c r="E123" s="890"/>
      <c r="F123" s="891"/>
      <c r="G123" s="892"/>
      <c r="H123" s="893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89"/>
      <c r="D124" s="890"/>
      <c r="E124" s="890"/>
      <c r="F124" s="891"/>
      <c r="G124" s="892"/>
      <c r="H124" s="893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89"/>
      <c r="D125" s="890"/>
      <c r="E125" s="890"/>
      <c r="F125" s="891"/>
      <c r="G125" s="892"/>
      <c r="H125" s="893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89"/>
      <c r="D126" s="890"/>
      <c r="E126" s="890"/>
      <c r="F126" s="891"/>
      <c r="G126" s="892"/>
      <c r="H126" s="893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89"/>
      <c r="D127" s="890"/>
      <c r="E127" s="890"/>
      <c r="F127" s="891"/>
      <c r="G127" s="892"/>
      <c r="H127" s="893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89"/>
      <c r="D128" s="890"/>
      <c r="E128" s="890"/>
      <c r="F128" s="891"/>
      <c r="G128" s="892"/>
      <c r="H128" s="893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89"/>
      <c r="D129" s="890"/>
      <c r="E129" s="890"/>
      <c r="F129" s="891"/>
      <c r="G129" s="892"/>
      <c r="H129" s="893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9.9499999999999993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919"/>
      <c r="D131" s="920"/>
      <c r="E131" s="920"/>
      <c r="F131" s="92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89"/>
      <c r="D132" s="890"/>
      <c r="E132" s="890"/>
      <c r="F132" s="891"/>
      <c r="G132" s="892"/>
      <c r="H132" s="907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89"/>
      <c r="D133" s="890"/>
      <c r="E133" s="890"/>
      <c r="F133" s="891"/>
      <c r="G133" s="892"/>
      <c r="H133" s="893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89"/>
      <c r="D134" s="890"/>
      <c r="E134" s="890"/>
      <c r="F134" s="891"/>
      <c r="G134" s="892"/>
      <c r="H134" s="893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89"/>
      <c r="D135" s="890"/>
      <c r="E135" s="890"/>
      <c r="F135" s="891"/>
      <c r="G135" s="892"/>
      <c r="H135" s="893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89"/>
      <c r="D136" s="890"/>
      <c r="E136" s="890"/>
      <c r="F136" s="891"/>
      <c r="G136" s="892"/>
      <c r="H136" s="893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89"/>
      <c r="D137" s="890"/>
      <c r="E137" s="890"/>
      <c r="F137" s="891"/>
      <c r="G137" s="892"/>
      <c r="H137" s="893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89"/>
      <c r="D138" s="890"/>
      <c r="E138" s="890"/>
      <c r="F138" s="891"/>
      <c r="G138" s="892"/>
      <c r="H138" s="893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89"/>
      <c r="D139" s="890"/>
      <c r="E139" s="890"/>
      <c r="F139" s="891"/>
      <c r="G139" s="892"/>
      <c r="H139" s="893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89"/>
      <c r="D140" s="890"/>
      <c r="E140" s="890"/>
      <c r="F140" s="891"/>
      <c r="G140" s="892"/>
      <c r="H140" s="893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89"/>
      <c r="D141" s="890"/>
      <c r="E141" s="890"/>
      <c r="F141" s="891"/>
      <c r="G141" s="892"/>
      <c r="H141" s="893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89"/>
      <c r="D142" s="890"/>
      <c r="E142" s="890"/>
      <c r="F142" s="891"/>
      <c r="G142" s="892"/>
      <c r="H142" s="893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89"/>
      <c r="D143" s="890"/>
      <c r="E143" s="890"/>
      <c r="F143" s="891"/>
      <c r="G143" s="892"/>
      <c r="H143" s="893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89"/>
      <c r="D144" s="890"/>
      <c r="E144" s="890"/>
      <c r="F144" s="891"/>
      <c r="G144" s="892"/>
      <c r="H144" s="893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89"/>
      <c r="D145" s="890"/>
      <c r="E145" s="890"/>
      <c r="F145" s="891"/>
      <c r="G145" s="892"/>
      <c r="H145" s="893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89"/>
      <c r="D146" s="890"/>
      <c r="E146" s="890"/>
      <c r="F146" s="891"/>
      <c r="G146" s="892"/>
      <c r="H146" s="893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9.9499999999999993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919"/>
      <c r="D148" s="920"/>
      <c r="E148" s="920"/>
      <c r="F148" s="92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89"/>
      <c r="D149" s="890"/>
      <c r="E149" s="890"/>
      <c r="F149" s="891"/>
      <c r="G149" s="892"/>
      <c r="H149" s="907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89"/>
      <c r="D150" s="890"/>
      <c r="E150" s="890"/>
      <c r="F150" s="891"/>
      <c r="G150" s="892"/>
      <c r="H150" s="893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89"/>
      <c r="D151" s="890"/>
      <c r="E151" s="890"/>
      <c r="F151" s="891"/>
      <c r="G151" s="892"/>
      <c r="H151" s="893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89"/>
      <c r="D152" s="890"/>
      <c r="E152" s="890"/>
      <c r="F152" s="891"/>
      <c r="G152" s="892"/>
      <c r="H152" s="893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89"/>
      <c r="D153" s="890"/>
      <c r="E153" s="890"/>
      <c r="F153" s="891"/>
      <c r="G153" s="892"/>
      <c r="H153" s="893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89"/>
      <c r="D154" s="890"/>
      <c r="E154" s="890"/>
      <c r="F154" s="891"/>
      <c r="G154" s="892"/>
      <c r="H154" s="893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89"/>
      <c r="D155" s="890"/>
      <c r="E155" s="890"/>
      <c r="F155" s="891"/>
      <c r="G155" s="892"/>
      <c r="H155" s="893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89"/>
      <c r="D156" s="890"/>
      <c r="E156" s="890"/>
      <c r="F156" s="891"/>
      <c r="G156" s="892"/>
      <c r="H156" s="893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89"/>
      <c r="D157" s="890"/>
      <c r="E157" s="890"/>
      <c r="F157" s="891"/>
      <c r="G157" s="892"/>
      <c r="H157" s="893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89"/>
      <c r="D158" s="890"/>
      <c r="E158" s="890"/>
      <c r="F158" s="891"/>
      <c r="G158" s="892"/>
      <c r="H158" s="893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89"/>
      <c r="D159" s="890"/>
      <c r="E159" s="890"/>
      <c r="F159" s="891"/>
      <c r="G159" s="892"/>
      <c r="H159" s="893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89"/>
      <c r="D160" s="890"/>
      <c r="E160" s="890"/>
      <c r="F160" s="891"/>
      <c r="G160" s="892"/>
      <c r="H160" s="893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89"/>
      <c r="D161" s="890"/>
      <c r="E161" s="890"/>
      <c r="F161" s="891"/>
      <c r="G161" s="892"/>
      <c r="H161" s="893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89"/>
      <c r="D162" s="890"/>
      <c r="E162" s="890"/>
      <c r="F162" s="891"/>
      <c r="G162" s="892"/>
      <c r="H162" s="893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89"/>
      <c r="D163" s="890"/>
      <c r="E163" s="890"/>
      <c r="F163" s="891"/>
      <c r="G163" s="892"/>
      <c r="H163" s="893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9.9499999999999993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919"/>
      <c r="D165" s="920"/>
      <c r="E165" s="920"/>
      <c r="F165" s="92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89"/>
      <c r="D166" s="890"/>
      <c r="E166" s="890"/>
      <c r="F166" s="891"/>
      <c r="G166" s="892"/>
      <c r="H166" s="907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89"/>
      <c r="D167" s="890"/>
      <c r="E167" s="890"/>
      <c r="F167" s="891"/>
      <c r="G167" s="892"/>
      <c r="H167" s="893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89"/>
      <c r="D168" s="890"/>
      <c r="E168" s="890"/>
      <c r="F168" s="891"/>
      <c r="G168" s="892"/>
      <c r="H168" s="893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89"/>
      <c r="D169" s="890"/>
      <c r="E169" s="890"/>
      <c r="F169" s="891"/>
      <c r="G169" s="892"/>
      <c r="H169" s="893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89"/>
      <c r="D170" s="890"/>
      <c r="E170" s="890"/>
      <c r="F170" s="891"/>
      <c r="G170" s="892"/>
      <c r="H170" s="893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89"/>
      <c r="D171" s="890"/>
      <c r="E171" s="890"/>
      <c r="F171" s="891"/>
      <c r="G171" s="892"/>
      <c r="H171" s="893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89"/>
      <c r="D172" s="890"/>
      <c r="E172" s="890"/>
      <c r="F172" s="891"/>
      <c r="G172" s="892"/>
      <c r="H172" s="893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89"/>
      <c r="D173" s="890"/>
      <c r="E173" s="890"/>
      <c r="F173" s="891"/>
      <c r="G173" s="892"/>
      <c r="H173" s="893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89"/>
      <c r="D174" s="890"/>
      <c r="E174" s="890"/>
      <c r="F174" s="891"/>
      <c r="G174" s="892"/>
      <c r="H174" s="893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89"/>
      <c r="D175" s="890"/>
      <c r="E175" s="890"/>
      <c r="F175" s="891"/>
      <c r="G175" s="892"/>
      <c r="H175" s="893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89"/>
      <c r="D176" s="890"/>
      <c r="E176" s="890"/>
      <c r="F176" s="891"/>
      <c r="G176" s="892"/>
      <c r="H176" s="893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89"/>
      <c r="D177" s="890"/>
      <c r="E177" s="890"/>
      <c r="F177" s="891"/>
      <c r="G177" s="892"/>
      <c r="H177" s="893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89"/>
      <c r="D178" s="890"/>
      <c r="E178" s="890"/>
      <c r="F178" s="891"/>
      <c r="G178" s="892"/>
      <c r="H178" s="893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89"/>
      <c r="D179" s="890"/>
      <c r="E179" s="890"/>
      <c r="F179" s="891"/>
      <c r="G179" s="892"/>
      <c r="H179" s="893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89"/>
      <c r="D180" s="890"/>
      <c r="E180" s="890"/>
      <c r="F180" s="891"/>
      <c r="G180" s="892"/>
      <c r="H180" s="893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9.9499999999999993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919"/>
      <c r="D182" s="920"/>
      <c r="E182" s="920"/>
      <c r="F182" s="92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89"/>
      <c r="D183" s="890"/>
      <c r="E183" s="890"/>
      <c r="F183" s="891"/>
      <c r="G183" s="892"/>
      <c r="H183" s="907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89"/>
      <c r="D184" s="890"/>
      <c r="E184" s="890"/>
      <c r="F184" s="891"/>
      <c r="G184" s="892"/>
      <c r="H184" s="893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89"/>
      <c r="D185" s="890"/>
      <c r="E185" s="890"/>
      <c r="F185" s="891"/>
      <c r="G185" s="892"/>
      <c r="H185" s="893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89"/>
      <c r="D186" s="890"/>
      <c r="E186" s="890"/>
      <c r="F186" s="891"/>
      <c r="G186" s="892"/>
      <c r="H186" s="893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89"/>
      <c r="D187" s="890"/>
      <c r="E187" s="890"/>
      <c r="F187" s="891"/>
      <c r="G187" s="892"/>
      <c r="H187" s="893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89"/>
      <c r="D188" s="890"/>
      <c r="E188" s="890"/>
      <c r="F188" s="891"/>
      <c r="G188" s="892"/>
      <c r="H188" s="893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89"/>
      <c r="D189" s="890"/>
      <c r="E189" s="890"/>
      <c r="F189" s="891"/>
      <c r="G189" s="892"/>
      <c r="H189" s="893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89"/>
      <c r="D190" s="890"/>
      <c r="E190" s="890"/>
      <c r="F190" s="891"/>
      <c r="G190" s="892"/>
      <c r="H190" s="893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89"/>
      <c r="D191" s="890"/>
      <c r="E191" s="890"/>
      <c r="F191" s="891"/>
      <c r="G191" s="892"/>
      <c r="H191" s="893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89"/>
      <c r="D192" s="890"/>
      <c r="E192" s="890"/>
      <c r="F192" s="891"/>
      <c r="G192" s="892"/>
      <c r="H192" s="893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89"/>
      <c r="D193" s="890"/>
      <c r="E193" s="890"/>
      <c r="F193" s="891"/>
      <c r="G193" s="892"/>
      <c r="H193" s="893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89"/>
      <c r="D194" s="890"/>
      <c r="E194" s="890"/>
      <c r="F194" s="891"/>
      <c r="G194" s="892"/>
      <c r="H194" s="893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89"/>
      <c r="D195" s="890"/>
      <c r="E195" s="890"/>
      <c r="F195" s="891"/>
      <c r="G195" s="892"/>
      <c r="H195" s="893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89"/>
      <c r="D196" s="890"/>
      <c r="E196" s="890"/>
      <c r="F196" s="891"/>
      <c r="G196" s="892"/>
      <c r="H196" s="893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89"/>
      <c r="D197" s="890"/>
      <c r="E197" s="890"/>
      <c r="F197" s="891"/>
      <c r="G197" s="892"/>
      <c r="H197" s="893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9.9499999999999993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919"/>
      <c r="D199" s="920"/>
      <c r="E199" s="920"/>
      <c r="F199" s="92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89"/>
      <c r="D200" s="890"/>
      <c r="E200" s="890"/>
      <c r="F200" s="891"/>
      <c r="G200" s="892"/>
      <c r="H200" s="907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89"/>
      <c r="D201" s="890"/>
      <c r="E201" s="890"/>
      <c r="F201" s="891"/>
      <c r="G201" s="892"/>
      <c r="H201" s="893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89"/>
      <c r="D202" s="890"/>
      <c r="E202" s="890"/>
      <c r="F202" s="891"/>
      <c r="G202" s="892"/>
      <c r="H202" s="893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89"/>
      <c r="D203" s="890"/>
      <c r="E203" s="890"/>
      <c r="F203" s="891"/>
      <c r="G203" s="892"/>
      <c r="H203" s="893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89"/>
      <c r="D204" s="890"/>
      <c r="E204" s="890"/>
      <c r="F204" s="891"/>
      <c r="G204" s="892"/>
      <c r="H204" s="893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89"/>
      <c r="D205" s="890"/>
      <c r="E205" s="890"/>
      <c r="F205" s="891"/>
      <c r="G205" s="892"/>
      <c r="H205" s="893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89"/>
      <c r="D206" s="890"/>
      <c r="E206" s="890"/>
      <c r="F206" s="891"/>
      <c r="G206" s="892"/>
      <c r="H206" s="893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89"/>
      <c r="D207" s="890"/>
      <c r="E207" s="890"/>
      <c r="F207" s="891"/>
      <c r="G207" s="892"/>
      <c r="H207" s="893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89"/>
      <c r="D208" s="890"/>
      <c r="E208" s="890"/>
      <c r="F208" s="891"/>
      <c r="G208" s="892"/>
      <c r="H208" s="893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89"/>
      <c r="D209" s="890"/>
      <c r="E209" s="890"/>
      <c r="F209" s="891"/>
      <c r="G209" s="892"/>
      <c r="H209" s="893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89"/>
      <c r="D210" s="890"/>
      <c r="E210" s="890"/>
      <c r="F210" s="891"/>
      <c r="G210" s="892"/>
      <c r="H210" s="893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89"/>
      <c r="D211" s="890"/>
      <c r="E211" s="890"/>
      <c r="F211" s="891"/>
      <c r="G211" s="892"/>
      <c r="H211" s="893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89"/>
      <c r="D212" s="890"/>
      <c r="E212" s="890"/>
      <c r="F212" s="891"/>
      <c r="G212" s="892"/>
      <c r="H212" s="893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89"/>
      <c r="D213" s="890"/>
      <c r="E213" s="890"/>
      <c r="F213" s="891"/>
      <c r="G213" s="892"/>
      <c r="H213" s="893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89"/>
      <c r="D214" s="890"/>
      <c r="E214" s="890"/>
      <c r="F214" s="891"/>
      <c r="G214" s="892"/>
      <c r="H214" s="893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9.9499999999999993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919"/>
      <c r="D216" s="920"/>
      <c r="E216" s="920"/>
      <c r="F216" s="92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89"/>
      <c r="D217" s="890"/>
      <c r="E217" s="890"/>
      <c r="F217" s="891"/>
      <c r="G217" s="892"/>
      <c r="H217" s="907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89"/>
      <c r="D218" s="890"/>
      <c r="E218" s="890"/>
      <c r="F218" s="891"/>
      <c r="G218" s="892"/>
      <c r="H218" s="893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89"/>
      <c r="D219" s="890"/>
      <c r="E219" s="890"/>
      <c r="F219" s="891"/>
      <c r="G219" s="892"/>
      <c r="H219" s="893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89"/>
      <c r="D220" s="890"/>
      <c r="E220" s="890"/>
      <c r="F220" s="891"/>
      <c r="G220" s="892"/>
      <c r="H220" s="893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89"/>
      <c r="D221" s="890"/>
      <c r="E221" s="890"/>
      <c r="F221" s="891"/>
      <c r="G221" s="892"/>
      <c r="H221" s="893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89"/>
      <c r="D222" s="890"/>
      <c r="E222" s="890"/>
      <c r="F222" s="891"/>
      <c r="G222" s="892"/>
      <c r="H222" s="893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89"/>
      <c r="D223" s="890"/>
      <c r="E223" s="890"/>
      <c r="F223" s="891"/>
      <c r="G223" s="892"/>
      <c r="H223" s="893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89"/>
      <c r="D224" s="890"/>
      <c r="E224" s="890"/>
      <c r="F224" s="891"/>
      <c r="G224" s="892"/>
      <c r="H224" s="893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89"/>
      <c r="D225" s="890"/>
      <c r="E225" s="890"/>
      <c r="F225" s="891"/>
      <c r="G225" s="892"/>
      <c r="H225" s="893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89"/>
      <c r="D226" s="890"/>
      <c r="E226" s="890"/>
      <c r="F226" s="891"/>
      <c r="G226" s="892"/>
      <c r="H226" s="893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89"/>
      <c r="D227" s="890"/>
      <c r="E227" s="890"/>
      <c r="F227" s="891"/>
      <c r="G227" s="892"/>
      <c r="H227" s="893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89"/>
      <c r="D228" s="890"/>
      <c r="E228" s="890"/>
      <c r="F228" s="891"/>
      <c r="G228" s="892"/>
      <c r="H228" s="893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89"/>
      <c r="D229" s="890"/>
      <c r="E229" s="890"/>
      <c r="F229" s="891"/>
      <c r="G229" s="892"/>
      <c r="H229" s="893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89"/>
      <c r="D230" s="890"/>
      <c r="E230" s="890"/>
      <c r="F230" s="891"/>
      <c r="G230" s="892"/>
      <c r="H230" s="893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89"/>
      <c r="D231" s="890"/>
      <c r="E231" s="890"/>
      <c r="F231" s="891"/>
      <c r="G231" s="892"/>
      <c r="H231" s="893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9.9499999999999993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919"/>
      <c r="D233" s="920"/>
      <c r="E233" s="920"/>
      <c r="F233" s="92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89"/>
      <c r="D234" s="890"/>
      <c r="E234" s="890"/>
      <c r="F234" s="891"/>
      <c r="G234" s="892"/>
      <c r="H234" s="907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89"/>
      <c r="D235" s="890"/>
      <c r="E235" s="890"/>
      <c r="F235" s="891"/>
      <c r="G235" s="892"/>
      <c r="H235" s="893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89"/>
      <c r="D236" s="890"/>
      <c r="E236" s="890"/>
      <c r="F236" s="891"/>
      <c r="G236" s="892"/>
      <c r="H236" s="893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89"/>
      <c r="D237" s="890"/>
      <c r="E237" s="890"/>
      <c r="F237" s="891"/>
      <c r="G237" s="892"/>
      <c r="H237" s="893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89"/>
      <c r="D238" s="890"/>
      <c r="E238" s="890"/>
      <c r="F238" s="891"/>
      <c r="G238" s="892"/>
      <c r="H238" s="893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89"/>
      <c r="D239" s="890"/>
      <c r="E239" s="890"/>
      <c r="F239" s="891"/>
      <c r="G239" s="892"/>
      <c r="H239" s="893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89"/>
      <c r="D240" s="890"/>
      <c r="E240" s="890"/>
      <c r="F240" s="891"/>
      <c r="G240" s="892"/>
      <c r="H240" s="893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89"/>
      <c r="D241" s="890"/>
      <c r="E241" s="890"/>
      <c r="F241" s="891"/>
      <c r="G241" s="892"/>
      <c r="H241" s="893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89"/>
      <c r="D242" s="890"/>
      <c r="E242" s="890"/>
      <c r="F242" s="891"/>
      <c r="G242" s="892"/>
      <c r="H242" s="893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89"/>
      <c r="D243" s="890"/>
      <c r="E243" s="890"/>
      <c r="F243" s="891"/>
      <c r="G243" s="892"/>
      <c r="H243" s="893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89"/>
      <c r="D244" s="890"/>
      <c r="E244" s="890"/>
      <c r="F244" s="891"/>
      <c r="G244" s="892"/>
      <c r="H244" s="893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89"/>
      <c r="D245" s="890"/>
      <c r="E245" s="890"/>
      <c r="F245" s="891"/>
      <c r="G245" s="892"/>
      <c r="H245" s="893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89"/>
      <c r="D246" s="890"/>
      <c r="E246" s="890"/>
      <c r="F246" s="891"/>
      <c r="G246" s="892"/>
      <c r="H246" s="893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89"/>
      <c r="D247" s="890"/>
      <c r="E247" s="890"/>
      <c r="F247" s="891"/>
      <c r="G247" s="892"/>
      <c r="H247" s="893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89"/>
      <c r="D248" s="890"/>
      <c r="E248" s="890"/>
      <c r="F248" s="891"/>
      <c r="G248" s="892"/>
      <c r="H248" s="893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9.9499999999999993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919"/>
      <c r="D250" s="920"/>
      <c r="E250" s="920"/>
      <c r="F250" s="92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89"/>
      <c r="D251" s="890"/>
      <c r="E251" s="890"/>
      <c r="F251" s="891"/>
      <c r="G251" s="892"/>
      <c r="H251" s="907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89"/>
      <c r="D252" s="890"/>
      <c r="E252" s="890"/>
      <c r="F252" s="891"/>
      <c r="G252" s="892"/>
      <c r="H252" s="893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89"/>
      <c r="D253" s="890"/>
      <c r="E253" s="890"/>
      <c r="F253" s="891"/>
      <c r="G253" s="892"/>
      <c r="H253" s="893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89"/>
      <c r="D254" s="890"/>
      <c r="E254" s="890"/>
      <c r="F254" s="891"/>
      <c r="G254" s="892"/>
      <c r="H254" s="893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89"/>
      <c r="D255" s="890"/>
      <c r="E255" s="890"/>
      <c r="F255" s="891"/>
      <c r="G255" s="892"/>
      <c r="H255" s="893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89"/>
      <c r="D256" s="890"/>
      <c r="E256" s="890"/>
      <c r="F256" s="891"/>
      <c r="G256" s="892"/>
      <c r="H256" s="893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89"/>
      <c r="D257" s="890"/>
      <c r="E257" s="890"/>
      <c r="F257" s="891"/>
      <c r="G257" s="892"/>
      <c r="H257" s="893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89"/>
      <c r="D258" s="890"/>
      <c r="E258" s="890"/>
      <c r="F258" s="891"/>
      <c r="G258" s="892"/>
      <c r="H258" s="893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89"/>
      <c r="D259" s="890"/>
      <c r="E259" s="890"/>
      <c r="F259" s="891"/>
      <c r="G259" s="892"/>
      <c r="H259" s="893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89"/>
      <c r="D260" s="890"/>
      <c r="E260" s="890"/>
      <c r="F260" s="891"/>
      <c r="G260" s="892"/>
      <c r="H260" s="893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89"/>
      <c r="D261" s="890"/>
      <c r="E261" s="890"/>
      <c r="F261" s="891"/>
      <c r="G261" s="892"/>
      <c r="H261" s="893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89"/>
      <c r="D262" s="890"/>
      <c r="E262" s="890"/>
      <c r="F262" s="891"/>
      <c r="G262" s="892"/>
      <c r="H262" s="893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89"/>
      <c r="D263" s="890"/>
      <c r="E263" s="890"/>
      <c r="F263" s="891"/>
      <c r="G263" s="892"/>
      <c r="H263" s="893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89"/>
      <c r="D264" s="890"/>
      <c r="E264" s="890"/>
      <c r="F264" s="891"/>
      <c r="G264" s="892"/>
      <c r="H264" s="893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89"/>
      <c r="D265" s="890"/>
      <c r="E265" s="890"/>
      <c r="F265" s="891"/>
      <c r="G265" s="892"/>
      <c r="H265" s="893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9.9499999999999993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919"/>
      <c r="D267" s="920"/>
      <c r="E267" s="920"/>
      <c r="F267" s="92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89"/>
      <c r="D268" s="890"/>
      <c r="E268" s="890"/>
      <c r="F268" s="891"/>
      <c r="G268" s="892"/>
      <c r="H268" s="907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89"/>
      <c r="D269" s="890"/>
      <c r="E269" s="890"/>
      <c r="F269" s="891"/>
      <c r="G269" s="892"/>
      <c r="H269" s="893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89"/>
      <c r="D270" s="890"/>
      <c r="E270" s="890"/>
      <c r="F270" s="891"/>
      <c r="G270" s="892"/>
      <c r="H270" s="893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89"/>
      <c r="D271" s="890"/>
      <c r="E271" s="890"/>
      <c r="F271" s="891"/>
      <c r="G271" s="892"/>
      <c r="H271" s="893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89"/>
      <c r="D272" s="890"/>
      <c r="E272" s="890"/>
      <c r="F272" s="891"/>
      <c r="G272" s="892"/>
      <c r="H272" s="893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89"/>
      <c r="D273" s="890"/>
      <c r="E273" s="890"/>
      <c r="F273" s="891"/>
      <c r="G273" s="892"/>
      <c r="H273" s="893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89"/>
      <c r="D274" s="890"/>
      <c r="E274" s="890"/>
      <c r="F274" s="891"/>
      <c r="G274" s="892"/>
      <c r="H274" s="893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89"/>
      <c r="D275" s="890"/>
      <c r="E275" s="890"/>
      <c r="F275" s="891"/>
      <c r="G275" s="892"/>
      <c r="H275" s="893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89"/>
      <c r="D276" s="890"/>
      <c r="E276" s="890"/>
      <c r="F276" s="891"/>
      <c r="G276" s="892"/>
      <c r="H276" s="893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89"/>
      <c r="D277" s="890"/>
      <c r="E277" s="890"/>
      <c r="F277" s="891"/>
      <c r="G277" s="892"/>
      <c r="H277" s="893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89"/>
      <c r="D278" s="890"/>
      <c r="E278" s="890"/>
      <c r="F278" s="891"/>
      <c r="G278" s="892"/>
      <c r="H278" s="893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89"/>
      <c r="D279" s="890"/>
      <c r="E279" s="890"/>
      <c r="F279" s="891"/>
      <c r="G279" s="892"/>
      <c r="H279" s="893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89"/>
      <c r="D280" s="890"/>
      <c r="E280" s="890"/>
      <c r="F280" s="891"/>
      <c r="G280" s="892"/>
      <c r="H280" s="893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89"/>
      <c r="D281" s="890"/>
      <c r="E281" s="890"/>
      <c r="F281" s="891"/>
      <c r="G281" s="892"/>
      <c r="H281" s="893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89"/>
      <c r="D282" s="890"/>
      <c r="E282" s="890"/>
      <c r="F282" s="891"/>
      <c r="G282" s="892"/>
      <c r="H282" s="893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9.9499999999999993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919"/>
      <c r="D284" s="920"/>
      <c r="E284" s="920"/>
      <c r="F284" s="92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89"/>
      <c r="D285" s="890"/>
      <c r="E285" s="890"/>
      <c r="F285" s="891"/>
      <c r="G285" s="892"/>
      <c r="H285" s="907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89"/>
      <c r="D286" s="890"/>
      <c r="E286" s="890"/>
      <c r="F286" s="891"/>
      <c r="G286" s="892"/>
      <c r="H286" s="893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89"/>
      <c r="D287" s="890"/>
      <c r="E287" s="890"/>
      <c r="F287" s="891"/>
      <c r="G287" s="892"/>
      <c r="H287" s="893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89"/>
      <c r="D288" s="890"/>
      <c r="E288" s="890"/>
      <c r="F288" s="891"/>
      <c r="G288" s="892"/>
      <c r="H288" s="893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89"/>
      <c r="D289" s="890"/>
      <c r="E289" s="890"/>
      <c r="F289" s="891"/>
      <c r="G289" s="892"/>
      <c r="H289" s="893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89"/>
      <c r="D290" s="890"/>
      <c r="E290" s="890"/>
      <c r="F290" s="891"/>
      <c r="G290" s="892"/>
      <c r="H290" s="893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89"/>
      <c r="D291" s="890"/>
      <c r="E291" s="890"/>
      <c r="F291" s="891"/>
      <c r="G291" s="892"/>
      <c r="H291" s="893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89"/>
      <c r="D292" s="890"/>
      <c r="E292" s="890"/>
      <c r="F292" s="891"/>
      <c r="G292" s="892"/>
      <c r="H292" s="893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89"/>
      <c r="D293" s="890"/>
      <c r="E293" s="890"/>
      <c r="F293" s="891"/>
      <c r="G293" s="892"/>
      <c r="H293" s="893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89"/>
      <c r="D294" s="890"/>
      <c r="E294" s="890"/>
      <c r="F294" s="891"/>
      <c r="G294" s="892"/>
      <c r="H294" s="893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89"/>
      <c r="D295" s="890"/>
      <c r="E295" s="890"/>
      <c r="F295" s="891"/>
      <c r="G295" s="892"/>
      <c r="H295" s="893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89"/>
      <c r="D296" s="890"/>
      <c r="E296" s="890"/>
      <c r="F296" s="891"/>
      <c r="G296" s="892"/>
      <c r="H296" s="893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89"/>
      <c r="D297" s="890"/>
      <c r="E297" s="890"/>
      <c r="F297" s="891"/>
      <c r="G297" s="892"/>
      <c r="H297" s="893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89"/>
      <c r="D298" s="890"/>
      <c r="E298" s="890"/>
      <c r="F298" s="891"/>
      <c r="G298" s="892"/>
      <c r="H298" s="893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89"/>
      <c r="D299" s="890"/>
      <c r="E299" s="890"/>
      <c r="F299" s="891"/>
      <c r="G299" s="892"/>
      <c r="H299" s="893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9.9499999999999993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919"/>
      <c r="D301" s="920"/>
      <c r="E301" s="920"/>
      <c r="F301" s="92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89"/>
      <c r="D302" s="890"/>
      <c r="E302" s="890"/>
      <c r="F302" s="891"/>
      <c r="G302" s="892"/>
      <c r="H302" s="907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89"/>
      <c r="D303" s="890"/>
      <c r="E303" s="890"/>
      <c r="F303" s="891"/>
      <c r="G303" s="892"/>
      <c r="H303" s="893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89"/>
      <c r="D304" s="890"/>
      <c r="E304" s="890"/>
      <c r="F304" s="891"/>
      <c r="G304" s="892"/>
      <c r="H304" s="893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89"/>
      <c r="D305" s="890"/>
      <c r="E305" s="890"/>
      <c r="F305" s="891"/>
      <c r="G305" s="892"/>
      <c r="H305" s="893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89"/>
      <c r="D306" s="890"/>
      <c r="E306" s="890"/>
      <c r="F306" s="891"/>
      <c r="G306" s="892"/>
      <c r="H306" s="893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89"/>
      <c r="D307" s="890"/>
      <c r="E307" s="890"/>
      <c r="F307" s="891"/>
      <c r="G307" s="892"/>
      <c r="H307" s="893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89"/>
      <c r="D308" s="890"/>
      <c r="E308" s="890"/>
      <c r="F308" s="891"/>
      <c r="G308" s="892"/>
      <c r="H308" s="893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89"/>
      <c r="D309" s="890"/>
      <c r="E309" s="890"/>
      <c r="F309" s="891"/>
      <c r="G309" s="892"/>
      <c r="H309" s="893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89"/>
      <c r="D310" s="890"/>
      <c r="E310" s="890"/>
      <c r="F310" s="891"/>
      <c r="G310" s="892"/>
      <c r="H310" s="893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89"/>
      <c r="D311" s="890"/>
      <c r="E311" s="890"/>
      <c r="F311" s="891"/>
      <c r="G311" s="892"/>
      <c r="H311" s="893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89"/>
      <c r="D312" s="890"/>
      <c r="E312" s="890"/>
      <c r="F312" s="891"/>
      <c r="G312" s="892"/>
      <c r="H312" s="893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89"/>
      <c r="D313" s="890"/>
      <c r="E313" s="890"/>
      <c r="F313" s="891"/>
      <c r="G313" s="892"/>
      <c r="H313" s="893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89"/>
      <c r="D314" s="890"/>
      <c r="E314" s="890"/>
      <c r="F314" s="891"/>
      <c r="G314" s="892"/>
      <c r="H314" s="893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89"/>
      <c r="D315" s="890"/>
      <c r="E315" s="890"/>
      <c r="F315" s="891"/>
      <c r="G315" s="892"/>
      <c r="H315" s="893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89"/>
      <c r="D316" s="890"/>
      <c r="E316" s="890"/>
      <c r="F316" s="891"/>
      <c r="G316" s="892"/>
      <c r="H316" s="893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9.9499999999999993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919"/>
      <c r="D318" s="920"/>
      <c r="E318" s="920"/>
      <c r="F318" s="92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89"/>
      <c r="D319" s="890"/>
      <c r="E319" s="890"/>
      <c r="F319" s="891"/>
      <c r="G319" s="892"/>
      <c r="H319" s="907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89"/>
      <c r="D320" s="890"/>
      <c r="E320" s="890"/>
      <c r="F320" s="891"/>
      <c r="G320" s="892"/>
      <c r="H320" s="893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89"/>
      <c r="D321" s="890"/>
      <c r="E321" s="890"/>
      <c r="F321" s="891"/>
      <c r="G321" s="892"/>
      <c r="H321" s="893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89"/>
      <c r="D322" s="890"/>
      <c r="E322" s="890"/>
      <c r="F322" s="891"/>
      <c r="G322" s="892"/>
      <c r="H322" s="893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89"/>
      <c r="D323" s="890"/>
      <c r="E323" s="890"/>
      <c r="F323" s="891"/>
      <c r="G323" s="892"/>
      <c r="H323" s="893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89"/>
      <c r="D324" s="890"/>
      <c r="E324" s="890"/>
      <c r="F324" s="891"/>
      <c r="G324" s="892"/>
      <c r="H324" s="893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89"/>
      <c r="D325" s="890"/>
      <c r="E325" s="890"/>
      <c r="F325" s="891"/>
      <c r="G325" s="892"/>
      <c r="H325" s="893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89"/>
      <c r="D326" s="890"/>
      <c r="E326" s="890"/>
      <c r="F326" s="891"/>
      <c r="G326" s="892"/>
      <c r="H326" s="893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89"/>
      <c r="D327" s="890"/>
      <c r="E327" s="890"/>
      <c r="F327" s="891"/>
      <c r="G327" s="892"/>
      <c r="H327" s="893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89"/>
      <c r="D328" s="890"/>
      <c r="E328" s="890"/>
      <c r="F328" s="891"/>
      <c r="G328" s="892"/>
      <c r="H328" s="893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89"/>
      <c r="D329" s="890"/>
      <c r="E329" s="890"/>
      <c r="F329" s="891"/>
      <c r="G329" s="892"/>
      <c r="H329" s="893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89"/>
      <c r="D330" s="890"/>
      <c r="E330" s="890"/>
      <c r="F330" s="891"/>
      <c r="G330" s="892"/>
      <c r="H330" s="893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89"/>
      <c r="D331" s="890"/>
      <c r="E331" s="890"/>
      <c r="F331" s="891"/>
      <c r="G331" s="892"/>
      <c r="H331" s="893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89"/>
      <c r="D332" s="890"/>
      <c r="E332" s="890"/>
      <c r="F332" s="891"/>
      <c r="G332" s="892"/>
      <c r="H332" s="893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89"/>
      <c r="D333" s="890"/>
      <c r="E333" s="890"/>
      <c r="F333" s="891"/>
      <c r="G333" s="892"/>
      <c r="H333" s="893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9.9499999999999993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919"/>
      <c r="D335" s="920"/>
      <c r="E335" s="920"/>
      <c r="F335" s="92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89"/>
      <c r="D336" s="890"/>
      <c r="E336" s="890"/>
      <c r="F336" s="891"/>
      <c r="G336" s="892"/>
      <c r="H336" s="907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89"/>
      <c r="D337" s="890"/>
      <c r="E337" s="890"/>
      <c r="F337" s="891"/>
      <c r="G337" s="892"/>
      <c r="H337" s="893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89"/>
      <c r="D338" s="890"/>
      <c r="E338" s="890"/>
      <c r="F338" s="891"/>
      <c r="G338" s="892"/>
      <c r="H338" s="893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89"/>
      <c r="D339" s="890"/>
      <c r="E339" s="890"/>
      <c r="F339" s="891"/>
      <c r="G339" s="892"/>
      <c r="H339" s="893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89"/>
      <c r="D340" s="890"/>
      <c r="E340" s="890"/>
      <c r="F340" s="891"/>
      <c r="G340" s="892"/>
      <c r="H340" s="893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89"/>
      <c r="D341" s="890"/>
      <c r="E341" s="890"/>
      <c r="F341" s="891"/>
      <c r="G341" s="892"/>
      <c r="H341" s="893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89"/>
      <c r="D342" s="890"/>
      <c r="E342" s="890"/>
      <c r="F342" s="891"/>
      <c r="G342" s="892"/>
      <c r="H342" s="893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89"/>
      <c r="D343" s="890"/>
      <c r="E343" s="890"/>
      <c r="F343" s="891"/>
      <c r="G343" s="892"/>
      <c r="H343" s="893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89"/>
      <c r="D344" s="890"/>
      <c r="E344" s="890"/>
      <c r="F344" s="891"/>
      <c r="G344" s="892"/>
      <c r="H344" s="893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89"/>
      <c r="D345" s="890"/>
      <c r="E345" s="890"/>
      <c r="F345" s="891"/>
      <c r="G345" s="892"/>
      <c r="H345" s="893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89"/>
      <c r="D346" s="890"/>
      <c r="E346" s="890"/>
      <c r="F346" s="891"/>
      <c r="G346" s="892"/>
      <c r="H346" s="893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89"/>
      <c r="D347" s="890"/>
      <c r="E347" s="890"/>
      <c r="F347" s="891"/>
      <c r="G347" s="892"/>
      <c r="H347" s="893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89"/>
      <c r="D348" s="890"/>
      <c r="E348" s="890"/>
      <c r="F348" s="891"/>
      <c r="G348" s="892"/>
      <c r="H348" s="893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89"/>
      <c r="D349" s="890"/>
      <c r="E349" s="890"/>
      <c r="F349" s="891"/>
      <c r="G349" s="892"/>
      <c r="H349" s="893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89"/>
      <c r="D350" s="890"/>
      <c r="E350" s="890"/>
      <c r="F350" s="891"/>
      <c r="G350" s="892"/>
      <c r="H350" s="893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9.9499999999999993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919"/>
      <c r="D352" s="920"/>
      <c r="E352" s="920"/>
      <c r="F352" s="92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89"/>
      <c r="D353" s="890"/>
      <c r="E353" s="890"/>
      <c r="F353" s="891"/>
      <c r="G353" s="892"/>
      <c r="H353" s="907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89"/>
      <c r="D354" s="890"/>
      <c r="E354" s="890"/>
      <c r="F354" s="891"/>
      <c r="G354" s="892"/>
      <c r="H354" s="893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89"/>
      <c r="D355" s="890"/>
      <c r="E355" s="890"/>
      <c r="F355" s="891"/>
      <c r="G355" s="892"/>
      <c r="H355" s="893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89"/>
      <c r="D356" s="890"/>
      <c r="E356" s="890"/>
      <c r="F356" s="891"/>
      <c r="G356" s="892"/>
      <c r="H356" s="893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89"/>
      <c r="D357" s="890"/>
      <c r="E357" s="890"/>
      <c r="F357" s="891"/>
      <c r="G357" s="892"/>
      <c r="H357" s="893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89"/>
      <c r="D358" s="890"/>
      <c r="E358" s="890"/>
      <c r="F358" s="891"/>
      <c r="G358" s="892"/>
      <c r="H358" s="893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89"/>
      <c r="D359" s="890"/>
      <c r="E359" s="890"/>
      <c r="F359" s="891"/>
      <c r="G359" s="892"/>
      <c r="H359" s="893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89"/>
      <c r="D360" s="890"/>
      <c r="E360" s="890"/>
      <c r="F360" s="891"/>
      <c r="G360" s="892"/>
      <c r="H360" s="893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89"/>
      <c r="D361" s="890"/>
      <c r="E361" s="890"/>
      <c r="F361" s="891"/>
      <c r="G361" s="892"/>
      <c r="H361" s="893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89"/>
      <c r="D362" s="890"/>
      <c r="E362" s="890"/>
      <c r="F362" s="891"/>
      <c r="G362" s="892"/>
      <c r="H362" s="893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89"/>
      <c r="D363" s="890"/>
      <c r="E363" s="890"/>
      <c r="F363" s="891"/>
      <c r="G363" s="892"/>
      <c r="H363" s="893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89"/>
      <c r="D364" s="890"/>
      <c r="E364" s="890"/>
      <c r="F364" s="891"/>
      <c r="G364" s="892"/>
      <c r="H364" s="893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89"/>
      <c r="D365" s="890"/>
      <c r="E365" s="890"/>
      <c r="F365" s="891"/>
      <c r="G365" s="892"/>
      <c r="H365" s="893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89"/>
      <c r="D366" s="890"/>
      <c r="E366" s="890"/>
      <c r="F366" s="891"/>
      <c r="G366" s="892"/>
      <c r="H366" s="893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89"/>
      <c r="D367" s="890"/>
      <c r="E367" s="890"/>
      <c r="F367" s="891"/>
      <c r="G367" s="892"/>
      <c r="H367" s="893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9.9499999999999993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919"/>
      <c r="D369" s="920"/>
      <c r="E369" s="920"/>
      <c r="F369" s="92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89"/>
      <c r="D370" s="890"/>
      <c r="E370" s="890"/>
      <c r="F370" s="891"/>
      <c r="G370" s="892"/>
      <c r="H370" s="907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89"/>
      <c r="D371" s="890"/>
      <c r="E371" s="890"/>
      <c r="F371" s="891"/>
      <c r="G371" s="892"/>
      <c r="H371" s="893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89"/>
      <c r="D372" s="890"/>
      <c r="E372" s="890"/>
      <c r="F372" s="891"/>
      <c r="G372" s="892"/>
      <c r="H372" s="893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89"/>
      <c r="D373" s="890"/>
      <c r="E373" s="890"/>
      <c r="F373" s="891"/>
      <c r="G373" s="892"/>
      <c r="H373" s="893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89"/>
      <c r="D374" s="890"/>
      <c r="E374" s="890"/>
      <c r="F374" s="891"/>
      <c r="G374" s="892"/>
      <c r="H374" s="893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89"/>
      <c r="D375" s="890"/>
      <c r="E375" s="890"/>
      <c r="F375" s="891"/>
      <c r="G375" s="892"/>
      <c r="H375" s="893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89"/>
      <c r="D376" s="890"/>
      <c r="E376" s="890"/>
      <c r="F376" s="891"/>
      <c r="G376" s="892"/>
      <c r="H376" s="893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89"/>
      <c r="D377" s="890"/>
      <c r="E377" s="890"/>
      <c r="F377" s="891"/>
      <c r="G377" s="892"/>
      <c r="H377" s="893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89"/>
      <c r="D378" s="890"/>
      <c r="E378" s="890"/>
      <c r="F378" s="891"/>
      <c r="G378" s="892"/>
      <c r="H378" s="893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89"/>
      <c r="D379" s="890"/>
      <c r="E379" s="890"/>
      <c r="F379" s="891"/>
      <c r="G379" s="892"/>
      <c r="H379" s="893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89"/>
      <c r="D380" s="890"/>
      <c r="E380" s="890"/>
      <c r="F380" s="891"/>
      <c r="G380" s="892"/>
      <c r="H380" s="893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89"/>
      <c r="D381" s="890"/>
      <c r="E381" s="890"/>
      <c r="F381" s="891"/>
      <c r="G381" s="892"/>
      <c r="H381" s="893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89"/>
      <c r="D382" s="890"/>
      <c r="E382" s="890"/>
      <c r="F382" s="891"/>
      <c r="G382" s="892"/>
      <c r="H382" s="893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89"/>
      <c r="D383" s="890"/>
      <c r="E383" s="890"/>
      <c r="F383" s="891"/>
      <c r="G383" s="892"/>
      <c r="H383" s="893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89"/>
      <c r="D384" s="890"/>
      <c r="E384" s="890"/>
      <c r="F384" s="891"/>
      <c r="G384" s="892"/>
      <c r="H384" s="893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9.9499999999999993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919"/>
      <c r="D386" s="920"/>
      <c r="E386" s="920"/>
      <c r="F386" s="92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89"/>
      <c r="D387" s="890"/>
      <c r="E387" s="890"/>
      <c r="F387" s="891"/>
      <c r="G387" s="892"/>
      <c r="H387" s="907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89"/>
      <c r="D388" s="890"/>
      <c r="E388" s="890"/>
      <c r="F388" s="891"/>
      <c r="G388" s="892"/>
      <c r="H388" s="893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89"/>
      <c r="D389" s="890"/>
      <c r="E389" s="890"/>
      <c r="F389" s="891"/>
      <c r="G389" s="892"/>
      <c r="H389" s="893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89"/>
      <c r="D390" s="890"/>
      <c r="E390" s="890"/>
      <c r="F390" s="891"/>
      <c r="G390" s="892"/>
      <c r="H390" s="893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89"/>
      <c r="D391" s="890"/>
      <c r="E391" s="890"/>
      <c r="F391" s="891"/>
      <c r="G391" s="892"/>
      <c r="H391" s="893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89"/>
      <c r="D392" s="890"/>
      <c r="E392" s="890"/>
      <c r="F392" s="891"/>
      <c r="G392" s="892"/>
      <c r="H392" s="893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89"/>
      <c r="D393" s="890"/>
      <c r="E393" s="890"/>
      <c r="F393" s="891"/>
      <c r="G393" s="892"/>
      <c r="H393" s="893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89"/>
      <c r="D394" s="890"/>
      <c r="E394" s="890"/>
      <c r="F394" s="891"/>
      <c r="G394" s="892"/>
      <c r="H394" s="893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89"/>
      <c r="D395" s="890"/>
      <c r="E395" s="890"/>
      <c r="F395" s="891"/>
      <c r="G395" s="892"/>
      <c r="H395" s="893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89"/>
      <c r="D396" s="890"/>
      <c r="E396" s="890"/>
      <c r="F396" s="891"/>
      <c r="G396" s="892"/>
      <c r="H396" s="893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89"/>
      <c r="D397" s="890"/>
      <c r="E397" s="890"/>
      <c r="F397" s="891"/>
      <c r="G397" s="892"/>
      <c r="H397" s="893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89"/>
      <c r="D398" s="890"/>
      <c r="E398" s="890"/>
      <c r="F398" s="891"/>
      <c r="G398" s="892"/>
      <c r="H398" s="893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89"/>
      <c r="D399" s="890"/>
      <c r="E399" s="890"/>
      <c r="F399" s="891"/>
      <c r="G399" s="892"/>
      <c r="H399" s="893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89"/>
      <c r="D400" s="890"/>
      <c r="E400" s="890"/>
      <c r="F400" s="891"/>
      <c r="G400" s="892"/>
      <c r="H400" s="893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89"/>
      <c r="D401" s="890"/>
      <c r="E401" s="890"/>
      <c r="F401" s="891"/>
      <c r="G401" s="892"/>
      <c r="H401" s="893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9.9499999999999993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919"/>
      <c r="D403" s="920"/>
      <c r="E403" s="920"/>
      <c r="F403" s="92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89"/>
      <c r="D404" s="890"/>
      <c r="E404" s="890"/>
      <c r="F404" s="891"/>
      <c r="G404" s="892"/>
      <c r="H404" s="907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89"/>
      <c r="D405" s="890"/>
      <c r="E405" s="890"/>
      <c r="F405" s="891"/>
      <c r="G405" s="892"/>
      <c r="H405" s="893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89"/>
      <c r="D406" s="890"/>
      <c r="E406" s="890"/>
      <c r="F406" s="891"/>
      <c r="G406" s="892"/>
      <c r="H406" s="893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89"/>
      <c r="D407" s="890"/>
      <c r="E407" s="890"/>
      <c r="F407" s="891"/>
      <c r="G407" s="892"/>
      <c r="H407" s="893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89"/>
      <c r="D408" s="890"/>
      <c r="E408" s="890"/>
      <c r="F408" s="891"/>
      <c r="G408" s="892"/>
      <c r="H408" s="893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89"/>
      <c r="D409" s="890"/>
      <c r="E409" s="890"/>
      <c r="F409" s="891"/>
      <c r="G409" s="892"/>
      <c r="H409" s="893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89"/>
      <c r="D410" s="890"/>
      <c r="E410" s="890"/>
      <c r="F410" s="891"/>
      <c r="G410" s="892"/>
      <c r="H410" s="893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89"/>
      <c r="D411" s="890"/>
      <c r="E411" s="890"/>
      <c r="F411" s="891"/>
      <c r="G411" s="892"/>
      <c r="H411" s="893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89"/>
      <c r="D412" s="890"/>
      <c r="E412" s="890"/>
      <c r="F412" s="891"/>
      <c r="G412" s="892"/>
      <c r="H412" s="893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89"/>
      <c r="D413" s="890"/>
      <c r="E413" s="890"/>
      <c r="F413" s="891"/>
      <c r="G413" s="892"/>
      <c r="H413" s="893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89"/>
      <c r="D414" s="890"/>
      <c r="E414" s="890"/>
      <c r="F414" s="891"/>
      <c r="G414" s="892"/>
      <c r="H414" s="893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89"/>
      <c r="D415" s="890"/>
      <c r="E415" s="890"/>
      <c r="F415" s="891"/>
      <c r="G415" s="892"/>
      <c r="H415" s="893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89"/>
      <c r="D416" s="890"/>
      <c r="E416" s="890"/>
      <c r="F416" s="891"/>
      <c r="G416" s="892"/>
      <c r="H416" s="893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89"/>
      <c r="D417" s="890"/>
      <c r="E417" s="890"/>
      <c r="F417" s="891"/>
      <c r="G417" s="892"/>
      <c r="H417" s="893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89"/>
      <c r="D418" s="890"/>
      <c r="E418" s="890"/>
      <c r="F418" s="891"/>
      <c r="G418" s="892"/>
      <c r="H418" s="893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9.9499999999999993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919"/>
      <c r="D420" s="920"/>
      <c r="E420" s="920"/>
      <c r="F420" s="92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89"/>
      <c r="D421" s="890"/>
      <c r="E421" s="890"/>
      <c r="F421" s="891"/>
      <c r="G421" s="892"/>
      <c r="H421" s="907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89"/>
      <c r="D422" s="890"/>
      <c r="E422" s="890"/>
      <c r="F422" s="891"/>
      <c r="G422" s="892"/>
      <c r="H422" s="893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89"/>
      <c r="D423" s="890"/>
      <c r="E423" s="890"/>
      <c r="F423" s="891"/>
      <c r="G423" s="892"/>
      <c r="H423" s="893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89"/>
      <c r="D424" s="890"/>
      <c r="E424" s="890"/>
      <c r="F424" s="891"/>
      <c r="G424" s="892"/>
      <c r="H424" s="893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89"/>
      <c r="D425" s="890"/>
      <c r="E425" s="890"/>
      <c r="F425" s="891"/>
      <c r="G425" s="892"/>
      <c r="H425" s="893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89"/>
      <c r="D426" s="890"/>
      <c r="E426" s="890"/>
      <c r="F426" s="891"/>
      <c r="G426" s="892"/>
      <c r="H426" s="893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89"/>
      <c r="D427" s="890"/>
      <c r="E427" s="890"/>
      <c r="F427" s="891"/>
      <c r="G427" s="892"/>
      <c r="H427" s="893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89"/>
      <c r="D428" s="890"/>
      <c r="E428" s="890"/>
      <c r="F428" s="891"/>
      <c r="G428" s="892"/>
      <c r="H428" s="893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89"/>
      <c r="D429" s="890"/>
      <c r="E429" s="890"/>
      <c r="F429" s="891"/>
      <c r="G429" s="892"/>
      <c r="H429" s="893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89"/>
      <c r="D430" s="890"/>
      <c r="E430" s="890"/>
      <c r="F430" s="891"/>
      <c r="G430" s="892"/>
      <c r="H430" s="893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89"/>
      <c r="D431" s="890"/>
      <c r="E431" s="890"/>
      <c r="F431" s="891"/>
      <c r="G431" s="892"/>
      <c r="H431" s="893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89"/>
      <c r="D432" s="890"/>
      <c r="E432" s="890"/>
      <c r="F432" s="891"/>
      <c r="G432" s="892"/>
      <c r="H432" s="893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89"/>
      <c r="D433" s="890"/>
      <c r="E433" s="890"/>
      <c r="F433" s="891"/>
      <c r="G433" s="892"/>
      <c r="H433" s="893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89"/>
      <c r="D434" s="890"/>
      <c r="E434" s="890"/>
      <c r="F434" s="891"/>
      <c r="G434" s="892"/>
      <c r="H434" s="893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89"/>
      <c r="D435" s="890"/>
      <c r="E435" s="890"/>
      <c r="F435" s="891"/>
      <c r="G435" s="892"/>
      <c r="H435" s="893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9.9499999999999993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919"/>
      <c r="D437" s="920"/>
      <c r="E437" s="920"/>
      <c r="F437" s="92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89"/>
      <c r="D438" s="890"/>
      <c r="E438" s="890"/>
      <c r="F438" s="891"/>
      <c r="G438" s="892"/>
      <c r="H438" s="907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89"/>
      <c r="D439" s="890"/>
      <c r="E439" s="890"/>
      <c r="F439" s="891"/>
      <c r="G439" s="892"/>
      <c r="H439" s="893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89"/>
      <c r="D440" s="890"/>
      <c r="E440" s="890"/>
      <c r="F440" s="891"/>
      <c r="G440" s="892"/>
      <c r="H440" s="893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89"/>
      <c r="D441" s="890"/>
      <c r="E441" s="890"/>
      <c r="F441" s="891"/>
      <c r="G441" s="892"/>
      <c r="H441" s="893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89"/>
      <c r="D442" s="890"/>
      <c r="E442" s="890"/>
      <c r="F442" s="891"/>
      <c r="G442" s="892"/>
      <c r="H442" s="893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89"/>
      <c r="D443" s="890"/>
      <c r="E443" s="890"/>
      <c r="F443" s="891"/>
      <c r="G443" s="892"/>
      <c r="H443" s="893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89"/>
      <c r="D444" s="890"/>
      <c r="E444" s="890"/>
      <c r="F444" s="891"/>
      <c r="G444" s="892"/>
      <c r="H444" s="893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89"/>
      <c r="D445" s="890"/>
      <c r="E445" s="890"/>
      <c r="F445" s="891"/>
      <c r="G445" s="892"/>
      <c r="H445" s="893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89"/>
      <c r="D446" s="890"/>
      <c r="E446" s="890"/>
      <c r="F446" s="891"/>
      <c r="G446" s="892"/>
      <c r="H446" s="893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89"/>
      <c r="D447" s="890"/>
      <c r="E447" s="890"/>
      <c r="F447" s="891"/>
      <c r="G447" s="892"/>
      <c r="H447" s="893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89"/>
      <c r="D448" s="890"/>
      <c r="E448" s="890"/>
      <c r="F448" s="891"/>
      <c r="G448" s="892"/>
      <c r="H448" s="893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89"/>
      <c r="D449" s="890"/>
      <c r="E449" s="890"/>
      <c r="F449" s="891"/>
      <c r="G449" s="892"/>
      <c r="H449" s="893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89"/>
      <c r="D450" s="890"/>
      <c r="E450" s="890"/>
      <c r="F450" s="891"/>
      <c r="G450" s="892"/>
      <c r="H450" s="893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89"/>
      <c r="D451" s="890"/>
      <c r="E451" s="890"/>
      <c r="F451" s="891"/>
      <c r="G451" s="892"/>
      <c r="H451" s="893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89"/>
      <c r="D452" s="890"/>
      <c r="E452" s="890"/>
      <c r="F452" s="891"/>
      <c r="G452" s="892"/>
      <c r="H452" s="893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9.9499999999999993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919"/>
      <c r="D454" s="920"/>
      <c r="E454" s="920"/>
      <c r="F454" s="92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89"/>
      <c r="D455" s="890"/>
      <c r="E455" s="890"/>
      <c r="F455" s="891"/>
      <c r="G455" s="892"/>
      <c r="H455" s="907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89"/>
      <c r="D456" s="890"/>
      <c r="E456" s="890"/>
      <c r="F456" s="891"/>
      <c r="G456" s="892"/>
      <c r="H456" s="893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89"/>
      <c r="D457" s="890"/>
      <c r="E457" s="890"/>
      <c r="F457" s="891"/>
      <c r="G457" s="892"/>
      <c r="H457" s="893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89"/>
      <c r="D458" s="890"/>
      <c r="E458" s="890"/>
      <c r="F458" s="891"/>
      <c r="G458" s="892"/>
      <c r="H458" s="893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89"/>
      <c r="D459" s="890"/>
      <c r="E459" s="890"/>
      <c r="F459" s="891"/>
      <c r="G459" s="892"/>
      <c r="H459" s="893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89"/>
      <c r="D460" s="890"/>
      <c r="E460" s="890"/>
      <c r="F460" s="891"/>
      <c r="G460" s="892"/>
      <c r="H460" s="893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89"/>
      <c r="D461" s="890"/>
      <c r="E461" s="890"/>
      <c r="F461" s="891"/>
      <c r="G461" s="892"/>
      <c r="H461" s="893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89"/>
      <c r="D462" s="890"/>
      <c r="E462" s="890"/>
      <c r="F462" s="891"/>
      <c r="G462" s="892"/>
      <c r="H462" s="893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89"/>
      <c r="D463" s="890"/>
      <c r="E463" s="890"/>
      <c r="F463" s="891"/>
      <c r="G463" s="892"/>
      <c r="H463" s="893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89"/>
      <c r="D464" s="890"/>
      <c r="E464" s="890"/>
      <c r="F464" s="891"/>
      <c r="G464" s="892"/>
      <c r="H464" s="893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89"/>
      <c r="D465" s="890"/>
      <c r="E465" s="890"/>
      <c r="F465" s="891"/>
      <c r="G465" s="892"/>
      <c r="H465" s="893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89"/>
      <c r="D466" s="890"/>
      <c r="E466" s="890"/>
      <c r="F466" s="891"/>
      <c r="G466" s="892"/>
      <c r="H466" s="893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89"/>
      <c r="D467" s="890"/>
      <c r="E467" s="890"/>
      <c r="F467" s="891"/>
      <c r="G467" s="892"/>
      <c r="H467" s="893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89"/>
      <c r="D468" s="890"/>
      <c r="E468" s="890"/>
      <c r="F468" s="891"/>
      <c r="G468" s="892"/>
      <c r="H468" s="893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89"/>
      <c r="D469" s="890"/>
      <c r="E469" s="890"/>
      <c r="F469" s="891"/>
      <c r="G469" s="892"/>
      <c r="H469" s="893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9.9499999999999993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919"/>
      <c r="D471" s="920"/>
      <c r="E471" s="920"/>
      <c r="F471" s="92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89"/>
      <c r="D472" s="890"/>
      <c r="E472" s="890"/>
      <c r="F472" s="891"/>
      <c r="G472" s="892"/>
      <c r="H472" s="907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89"/>
      <c r="D473" s="890"/>
      <c r="E473" s="890"/>
      <c r="F473" s="891"/>
      <c r="G473" s="892"/>
      <c r="H473" s="893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89"/>
      <c r="D474" s="890"/>
      <c r="E474" s="890"/>
      <c r="F474" s="891"/>
      <c r="G474" s="892"/>
      <c r="H474" s="893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89"/>
      <c r="D475" s="890"/>
      <c r="E475" s="890"/>
      <c r="F475" s="891"/>
      <c r="G475" s="892"/>
      <c r="H475" s="893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89"/>
      <c r="D476" s="890"/>
      <c r="E476" s="890"/>
      <c r="F476" s="891"/>
      <c r="G476" s="892"/>
      <c r="H476" s="893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89"/>
      <c r="D477" s="890"/>
      <c r="E477" s="890"/>
      <c r="F477" s="891"/>
      <c r="G477" s="892"/>
      <c r="H477" s="893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89"/>
      <c r="D478" s="890"/>
      <c r="E478" s="890"/>
      <c r="F478" s="891"/>
      <c r="G478" s="892"/>
      <c r="H478" s="893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89"/>
      <c r="D479" s="890"/>
      <c r="E479" s="890"/>
      <c r="F479" s="891"/>
      <c r="G479" s="892"/>
      <c r="H479" s="893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89"/>
      <c r="D480" s="890"/>
      <c r="E480" s="890"/>
      <c r="F480" s="891"/>
      <c r="G480" s="892"/>
      <c r="H480" s="893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89"/>
      <c r="D481" s="890"/>
      <c r="E481" s="890"/>
      <c r="F481" s="891"/>
      <c r="G481" s="892"/>
      <c r="H481" s="893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89"/>
      <c r="D482" s="890"/>
      <c r="E482" s="890"/>
      <c r="F482" s="891"/>
      <c r="G482" s="892"/>
      <c r="H482" s="893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89"/>
      <c r="D483" s="890"/>
      <c r="E483" s="890"/>
      <c r="F483" s="891"/>
      <c r="G483" s="892"/>
      <c r="H483" s="893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89"/>
      <c r="D484" s="890"/>
      <c r="E484" s="890"/>
      <c r="F484" s="891"/>
      <c r="G484" s="892"/>
      <c r="H484" s="893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89"/>
      <c r="D485" s="890"/>
      <c r="E485" s="890"/>
      <c r="F485" s="891"/>
      <c r="G485" s="892"/>
      <c r="H485" s="893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89"/>
      <c r="D486" s="890"/>
      <c r="E486" s="890"/>
      <c r="F486" s="891"/>
      <c r="G486" s="892"/>
      <c r="H486" s="893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9.9499999999999993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919"/>
      <c r="D488" s="920"/>
      <c r="E488" s="920"/>
      <c r="F488" s="92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89"/>
      <c r="D489" s="890"/>
      <c r="E489" s="890"/>
      <c r="F489" s="891"/>
      <c r="G489" s="892"/>
      <c r="H489" s="907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89"/>
      <c r="D490" s="890"/>
      <c r="E490" s="890"/>
      <c r="F490" s="891"/>
      <c r="G490" s="892"/>
      <c r="H490" s="893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89"/>
      <c r="D491" s="890"/>
      <c r="E491" s="890"/>
      <c r="F491" s="891"/>
      <c r="G491" s="892"/>
      <c r="H491" s="893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89"/>
      <c r="D492" s="890"/>
      <c r="E492" s="890"/>
      <c r="F492" s="891"/>
      <c r="G492" s="892"/>
      <c r="H492" s="893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89"/>
      <c r="D493" s="890"/>
      <c r="E493" s="890"/>
      <c r="F493" s="891"/>
      <c r="G493" s="892"/>
      <c r="H493" s="893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89"/>
      <c r="D494" s="890"/>
      <c r="E494" s="890"/>
      <c r="F494" s="891"/>
      <c r="G494" s="892"/>
      <c r="H494" s="893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89"/>
      <c r="D495" s="890"/>
      <c r="E495" s="890"/>
      <c r="F495" s="891"/>
      <c r="G495" s="892"/>
      <c r="H495" s="893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89"/>
      <c r="D496" s="890"/>
      <c r="E496" s="890"/>
      <c r="F496" s="891"/>
      <c r="G496" s="892"/>
      <c r="H496" s="893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89"/>
      <c r="D497" s="890"/>
      <c r="E497" s="890"/>
      <c r="F497" s="891"/>
      <c r="G497" s="892"/>
      <c r="H497" s="893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89"/>
      <c r="D498" s="890"/>
      <c r="E498" s="890"/>
      <c r="F498" s="891"/>
      <c r="G498" s="892"/>
      <c r="H498" s="893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89"/>
      <c r="D499" s="890"/>
      <c r="E499" s="890"/>
      <c r="F499" s="891"/>
      <c r="G499" s="892"/>
      <c r="H499" s="893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89"/>
      <c r="D500" s="890"/>
      <c r="E500" s="890"/>
      <c r="F500" s="891"/>
      <c r="G500" s="892"/>
      <c r="H500" s="893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89"/>
      <c r="D501" s="890"/>
      <c r="E501" s="890"/>
      <c r="F501" s="891"/>
      <c r="G501" s="892"/>
      <c r="H501" s="893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89"/>
      <c r="D502" s="890"/>
      <c r="E502" s="890"/>
      <c r="F502" s="891"/>
      <c r="G502" s="892"/>
      <c r="H502" s="893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89"/>
      <c r="D503" s="890"/>
      <c r="E503" s="890"/>
      <c r="F503" s="891"/>
      <c r="G503" s="892"/>
      <c r="H503" s="893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9.9499999999999993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919"/>
      <c r="D505" s="920"/>
      <c r="E505" s="920"/>
      <c r="F505" s="92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89"/>
      <c r="D506" s="890"/>
      <c r="E506" s="890"/>
      <c r="F506" s="891"/>
      <c r="G506" s="892"/>
      <c r="H506" s="907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89"/>
      <c r="D507" s="890"/>
      <c r="E507" s="890"/>
      <c r="F507" s="891"/>
      <c r="G507" s="892"/>
      <c r="H507" s="893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89"/>
      <c r="D508" s="890"/>
      <c r="E508" s="890"/>
      <c r="F508" s="891"/>
      <c r="G508" s="892"/>
      <c r="H508" s="893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89"/>
      <c r="D509" s="890"/>
      <c r="E509" s="890"/>
      <c r="F509" s="891"/>
      <c r="G509" s="892"/>
      <c r="H509" s="893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89"/>
      <c r="D510" s="890"/>
      <c r="E510" s="890"/>
      <c r="F510" s="891"/>
      <c r="G510" s="892"/>
      <c r="H510" s="893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89"/>
      <c r="D511" s="890"/>
      <c r="E511" s="890"/>
      <c r="F511" s="891"/>
      <c r="G511" s="892"/>
      <c r="H511" s="893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89"/>
      <c r="D512" s="890"/>
      <c r="E512" s="890"/>
      <c r="F512" s="891"/>
      <c r="G512" s="892"/>
      <c r="H512" s="893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89"/>
      <c r="D513" s="890"/>
      <c r="E513" s="890"/>
      <c r="F513" s="891"/>
      <c r="G513" s="892"/>
      <c r="H513" s="893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89"/>
      <c r="D514" s="890"/>
      <c r="E514" s="890"/>
      <c r="F514" s="891"/>
      <c r="G514" s="892"/>
      <c r="H514" s="893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89"/>
      <c r="D515" s="890"/>
      <c r="E515" s="890"/>
      <c r="F515" s="891"/>
      <c r="G515" s="892"/>
      <c r="H515" s="893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89"/>
      <c r="D516" s="890"/>
      <c r="E516" s="890"/>
      <c r="F516" s="891"/>
      <c r="G516" s="892"/>
      <c r="H516" s="893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89"/>
      <c r="D517" s="890"/>
      <c r="E517" s="890"/>
      <c r="F517" s="891"/>
      <c r="G517" s="892"/>
      <c r="H517" s="893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89"/>
      <c r="D518" s="890"/>
      <c r="E518" s="890"/>
      <c r="F518" s="891"/>
      <c r="G518" s="892"/>
      <c r="H518" s="893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89"/>
      <c r="D519" s="890"/>
      <c r="E519" s="890"/>
      <c r="F519" s="891"/>
      <c r="G519" s="892"/>
      <c r="H519" s="893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89"/>
      <c r="D520" s="890"/>
      <c r="E520" s="890"/>
      <c r="F520" s="891"/>
      <c r="G520" s="892"/>
      <c r="H520" s="893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9.9499999999999993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922"/>
      <c r="D522" s="914"/>
      <c r="E522" s="923"/>
      <c r="F522" s="91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913"/>
      <c r="Y522" s="914"/>
      <c r="Z522" s="91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J49hQYQrUOgPW6AwJhYqlQlhzB7Ow0yxw6LHsoKdXRi+DfRy9vSCLM+F4o0EyvL4ntZszfMiu/BgnMIYEGnkGw==" saltValue="KHag6itCfoylrIJVPNsDZ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52</vt:i4>
      </vt:variant>
    </vt:vector>
  </HeadingPairs>
  <TitlesOfParts>
    <vt:vector size="77" baseType="lpstr">
      <vt:lpstr>Übersicht</vt:lpstr>
      <vt:lpstr>VK</vt:lpstr>
      <vt:lpstr>TP</vt:lpstr>
      <vt:lpstr>AP+</vt:lpstr>
      <vt:lpstr>Allg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Auslöse</vt:lpstr>
      <vt:lpstr>Bearbeiter</vt:lpstr>
      <vt:lpstr>Datum</vt:lpstr>
      <vt:lpstr>Doku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Allg!Druckbereich</vt:lpstr>
      <vt:lpstr>'AP+'!Druckbereich</vt:lpstr>
      <vt:lpstr>TP!Druckbereich</vt:lpstr>
      <vt:lpstr>Übersicht!Druckbereich</vt:lpstr>
      <vt:lpstr>VK!Druckbereich</vt:lpstr>
      <vt:lpstr>EKo</vt:lpstr>
      <vt:lpstr>El</vt:lpstr>
      <vt:lpstr>Flüge</vt:lpstr>
      <vt:lpstr>Gesamtpreis</vt:lpstr>
      <vt:lpstr>Gewinn</vt:lpstr>
      <vt:lpstr>Hotel</vt:lpstr>
      <vt:lpstr>Inb</vt:lpstr>
      <vt:lpstr>KM_Pauschale</vt:lpstr>
      <vt:lpstr>Kunde</vt:lpstr>
      <vt:lpstr>MGKZ</vt:lpstr>
      <vt:lpstr>MKo</vt:lpstr>
      <vt:lpstr>Mo</vt:lpstr>
      <vt:lpstr>Pl</vt:lpstr>
      <vt:lpstr>Projektnachlass</vt:lpstr>
      <vt:lpstr>Revision</vt:lpstr>
      <vt:lpstr>Sicherheit</vt:lpstr>
      <vt:lpstr>SicherheitAngebot</vt:lpstr>
      <vt:lpstr>Sw</vt:lpstr>
      <vt:lpstr>TF</vt:lpstr>
      <vt:lpstr>Verhandlungsspielraum</vt:lpstr>
      <vt:lpstr>Zuschläge_IBN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Schötz Florian</cp:lastModifiedBy>
  <cp:lastPrinted>2025-02-13T07:18:42Z</cp:lastPrinted>
  <dcterms:created xsi:type="dcterms:W3CDTF">2009-02-26T08:01:45Z</dcterms:created>
  <dcterms:modified xsi:type="dcterms:W3CDTF">2025-05-22T15:03:36Z</dcterms:modified>
</cp:coreProperties>
</file>