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ataScience\Assignment\GitAssignmentWorkspace\PythonProject\Apr16Test\"/>
    </mc:Choice>
  </mc:AlternateContent>
  <xr:revisionPtr revIDLastSave="0" documentId="13_ncr:1_{246AB3A3-B74B-4964-B492-8B3453275CEF}" xr6:coauthVersionLast="47" xr6:coauthVersionMax="47" xr10:uidLastSave="{00000000-0000-0000-0000-000000000000}"/>
  <bookViews>
    <workbookView xWindow="-120" yWindow="-120" windowWidth="29040" windowHeight="15840" activeTab="1" xr2:uid="{B1BB79EA-4C6F-4AD8-9FA6-B8341206DBB4}"/>
  </bookViews>
  <sheets>
    <sheet name="Quest-1" sheetId="1" r:id="rId1"/>
    <sheet name="Quest - 2 " sheetId="3" r:id="rId2"/>
    <sheet name="Sheet2" sheetId="2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69" i="3" l="1"/>
  <c r="F69" i="3"/>
  <c r="F32" i="3"/>
  <c r="E32" i="3"/>
  <c r="D32" i="3"/>
  <c r="D75" i="3"/>
  <c r="E79" i="3" s="1"/>
  <c r="D74" i="3"/>
  <c r="C79" i="3" s="1"/>
  <c r="G12" i="3"/>
  <c r="E12" i="3"/>
  <c r="C12" i="3"/>
  <c r="H11" i="3"/>
  <c r="F11" i="3"/>
  <c r="D11" i="3"/>
  <c r="H10" i="3"/>
  <c r="F10" i="3"/>
  <c r="D10" i="3"/>
  <c r="H9" i="3"/>
  <c r="F9" i="3"/>
  <c r="D9" i="3"/>
  <c r="H8" i="3"/>
  <c r="F8" i="3"/>
  <c r="D8" i="3"/>
  <c r="H7" i="3"/>
  <c r="F7" i="3"/>
  <c r="D7" i="3"/>
  <c r="H6" i="3"/>
  <c r="F6" i="3"/>
  <c r="D6" i="3"/>
  <c r="H5" i="3"/>
  <c r="F5" i="3"/>
  <c r="D5" i="3"/>
  <c r="H4" i="3"/>
  <c r="F4" i="3"/>
  <c r="D4" i="3"/>
  <c r="E81" i="1"/>
  <c r="C81" i="1"/>
  <c r="D76" i="1"/>
  <c r="D77" i="1"/>
  <c r="E34" i="1"/>
  <c r="G14" i="1"/>
  <c r="F34" i="1" s="1"/>
  <c r="E14" i="1"/>
  <c r="C14" i="1"/>
  <c r="D21" i="1" s="1"/>
  <c r="F21" i="1" s="1"/>
  <c r="D22" i="1" s="1"/>
  <c r="F27" i="1" s="1"/>
  <c r="H5" i="1"/>
  <c r="H6" i="1"/>
  <c r="H7" i="1"/>
  <c r="H8" i="1"/>
  <c r="H9" i="1"/>
  <c r="H10" i="1"/>
  <c r="H11" i="1"/>
  <c r="H12" i="1"/>
  <c r="H13" i="1"/>
  <c r="H4" i="1"/>
  <c r="F13" i="1"/>
  <c r="F12" i="1"/>
  <c r="F11" i="1"/>
  <c r="F10" i="1"/>
  <c r="F9" i="1"/>
  <c r="F8" i="1"/>
  <c r="F7" i="1"/>
  <c r="F6" i="1"/>
  <c r="F5" i="1"/>
  <c r="F4" i="1"/>
  <c r="F14" i="1" s="1"/>
  <c r="D13" i="1"/>
  <c r="D12" i="1"/>
  <c r="D11" i="1"/>
  <c r="D10" i="1"/>
  <c r="D9" i="1"/>
  <c r="D8" i="1"/>
  <c r="D7" i="1"/>
  <c r="D6" i="1"/>
  <c r="D5" i="1"/>
  <c r="D4" i="1"/>
  <c r="D19" i="3" l="1"/>
  <c r="F12" i="3"/>
  <c r="H12" i="3"/>
  <c r="D33" i="3"/>
  <c r="D12" i="3"/>
  <c r="F19" i="3"/>
  <c r="D20" i="3" s="1"/>
  <c r="D14" i="1"/>
  <c r="H14" i="1"/>
  <c r="H34" i="1"/>
  <c r="F35" i="1" s="1"/>
  <c r="D34" i="1"/>
  <c r="D35" i="1" s="1"/>
  <c r="D36" i="1" s="1"/>
  <c r="D25" i="3" l="1"/>
  <c r="H32" i="3"/>
  <c r="F33" i="3" s="1"/>
  <c r="D34" i="3" s="1"/>
  <c r="F25" i="3"/>
  <c r="D27" i="1"/>
  <c r="D28" i="1" s="1"/>
  <c r="D42" i="1" s="1"/>
  <c r="F42" i="1"/>
  <c r="D48" i="1"/>
  <c r="E65" i="1"/>
  <c r="D26" i="3" l="1"/>
  <c r="D40" i="3" s="1"/>
  <c r="F40" i="3"/>
  <c r="D46" i="3"/>
  <c r="E63" i="3"/>
  <c r="D43" i="1"/>
  <c r="F65" i="1"/>
  <c r="D41" i="3" l="1"/>
  <c r="D51" i="3" s="1"/>
  <c r="F64" i="3" s="1"/>
  <c r="F63" i="3"/>
  <c r="D53" i="1"/>
  <c r="E66" i="1"/>
  <c r="E64" i="3" l="1"/>
  <c r="C57" i="3"/>
  <c r="F66" i="1"/>
  <c r="C59" i="1"/>
</calcChain>
</file>

<file path=xl/sharedStrings.xml><?xml version="1.0" encoding="utf-8"?>
<sst xmlns="http://schemas.openxmlformats.org/spreadsheetml/2006/main" count="138" uniqueCount="73">
  <si>
    <t>Variable 2</t>
  </si>
  <si>
    <t>Variable 3</t>
  </si>
  <si>
    <t>S.No</t>
  </si>
  <si>
    <t>Variable 1 - X</t>
  </si>
  <si>
    <t>Variable 1 - X2</t>
  </si>
  <si>
    <t>Variable 2 - X2</t>
  </si>
  <si>
    <t>Variable 3 - X2</t>
  </si>
  <si>
    <t xml:space="preserve">Correction Term </t>
  </si>
  <si>
    <t>=</t>
  </si>
  <si>
    <t>Cx =</t>
  </si>
  <si>
    <t xml:space="preserve">Sum of Varience </t>
  </si>
  <si>
    <t>Cx=</t>
  </si>
  <si>
    <t xml:space="preserve">1. Sum of Square Total  : - </t>
  </si>
  <si>
    <t xml:space="preserve">SST                 = </t>
  </si>
  <si>
    <t xml:space="preserve"> E(x) ^2/N</t>
  </si>
  <si>
    <t>∑ X ^ 2 - Cx</t>
  </si>
  <si>
    <t>-</t>
  </si>
  <si>
    <t>SSt=</t>
  </si>
  <si>
    <t>SSA                 =</t>
  </si>
  <si>
    <t>(∑ X ^ 2 )/ n - Cx</t>
  </si>
  <si>
    <t xml:space="preserve"> -</t>
  </si>
  <si>
    <t>SSA                  =</t>
  </si>
  <si>
    <t>2. Sum of Squares amoung groups : -</t>
  </si>
  <si>
    <t>3. Sum of Squares within groups : -</t>
  </si>
  <si>
    <t>SSW               =</t>
  </si>
  <si>
    <t>SSt  - Ssa</t>
  </si>
  <si>
    <t>SSw               =</t>
  </si>
  <si>
    <t>MSSa              =</t>
  </si>
  <si>
    <t xml:space="preserve"> SSa/( K-1)</t>
  </si>
  <si>
    <t>4. mean of sum of Squares amoung  groups : -</t>
  </si>
  <si>
    <t>5. mean of sum of Squares within  groups : -</t>
  </si>
  <si>
    <t xml:space="preserve">N =&gt; total of Std </t>
  </si>
  <si>
    <t xml:space="preserve"> </t>
  </si>
  <si>
    <t>MSSw             =</t>
  </si>
  <si>
    <t xml:space="preserve"> SSW / N-K </t>
  </si>
  <si>
    <t xml:space="preserve">F  Ratio : - </t>
  </si>
  <si>
    <t>* = MSSa / MSSw</t>
  </si>
  <si>
    <t>F Ratio  =</t>
  </si>
  <si>
    <t xml:space="preserve">Compare f Ratio ( Calculated F value ) with  F Table </t>
  </si>
  <si>
    <t xml:space="preserve">Source of Varience </t>
  </si>
  <si>
    <t>df</t>
  </si>
  <si>
    <t>SS</t>
  </si>
  <si>
    <t>MSS</t>
  </si>
  <si>
    <t>F - Ratio</t>
  </si>
  <si>
    <t>Amoung group</t>
  </si>
  <si>
    <t>Within group</t>
  </si>
  <si>
    <t>K- 1 =&gt; 2</t>
  </si>
  <si>
    <t>N-K =&gt; 30 -10 = 20</t>
  </si>
  <si>
    <t>Total</t>
  </si>
  <si>
    <t>H0</t>
  </si>
  <si>
    <t>HA</t>
  </si>
  <si>
    <t>(20, 2)</t>
  </si>
  <si>
    <t xml:space="preserve">Look up the F Table  for value (20,2)   = </t>
  </si>
  <si>
    <t>F Calculated   =&gt;</t>
  </si>
  <si>
    <t>F table   =&gt;</t>
  </si>
  <si>
    <t xml:space="preserve">Is My F ration &lt; F table </t>
  </si>
  <si>
    <t>&lt;</t>
  </si>
  <si>
    <t>Reject H0 and Accept Ha</t>
  </si>
  <si>
    <t xml:space="preserve">Inference </t>
  </si>
  <si>
    <t>Finance - X</t>
  </si>
  <si>
    <t>Finance  - X2</t>
  </si>
  <si>
    <t>Energy - X</t>
  </si>
  <si>
    <t>Energy -  X2</t>
  </si>
  <si>
    <t>Utiltities - X</t>
  </si>
  <si>
    <t>Utilities  - X2</t>
  </si>
  <si>
    <t>Cx                             =</t>
  </si>
  <si>
    <t xml:space="preserve">SST                            = </t>
  </si>
  <si>
    <t>N-K =&gt; 24 -8 = 20</t>
  </si>
  <si>
    <t>α =0.05</t>
  </si>
  <si>
    <t xml:space="preserve">Grp Vs total sample </t>
  </si>
  <si>
    <t>(21, 2)</t>
  </si>
  <si>
    <t xml:space="preserve">Look up the F Table  for value (21,2)   = 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</si>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</sst>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0" xfId="0" applyFont="1"/>
    <xf numFmtId="0" fontId="1" fillId="0" borderId="1" xfId="0" applyFont="1" applyBorder="1" applyAlignment="1">
      <alignment horizontal="center"/>
    </xf>
    <xf numFmtId="0" fontId="2" fillId="0" borderId="1" xfId="0" applyFont="1" applyBorder="1"/>
    <xf numFmtId="0" fontId="3" fillId="0" borderId="1" xfId="0" applyFont="1" applyBorder="1"/>
    <xf numFmtId="0" fontId="4" fillId="0" borderId="1" xfId="0" applyFont="1" applyBorder="1"/>
    <xf numFmtId="0" fontId="0" fillId="0" borderId="0" xfId="0" applyAlignment="1">
      <alignment horizontal="right"/>
    </xf>
    <xf numFmtId="0" fontId="2" fillId="0" borderId="1" xfId="0" applyFont="1" applyBorder="1" applyAlignment="1">
      <alignment horizontal="right"/>
    </xf>
    <xf numFmtId="0" fontId="1" fillId="0" borderId="2" xfId="0" applyFont="1" applyBorder="1"/>
    <xf numFmtId="0" fontId="1" fillId="0" borderId="1" xfId="0" applyFont="1" applyBorder="1" applyAlignment="1">
      <alignment horizontal="right"/>
    </xf>
    <xf numFmtId="0" fontId="0" fillId="0" borderId="3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right"/>
    </xf>
    <xf numFmtId="0" fontId="2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left" vertical="top"/>
    </xf>
    <xf numFmtId="0" fontId="0" fillId="0" borderId="1" xfId="0" applyFill="1" applyBorder="1"/>
    <xf numFmtId="0" fontId="4" fillId="0" borderId="3" xfId="0" applyFont="1" applyBorder="1"/>
    <xf numFmtId="0" fontId="2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DC42A-E107-4E8F-83B0-CF9B8F7606AE}">
  <dimension ref="B3:H84"/>
  <sheetViews>
    <sheetView showGridLines="0" topLeftCell="A51" workbookViewId="0">
      <selection activeCell="D84" sqref="D84"/>
    </sheetView>
  </sheetViews>
  <sheetFormatPr defaultRowHeight="15" x14ac:dyDescent="0.25"/>
  <cols>
    <col min="3" max="3" width="17.140625" customWidth="1"/>
    <col min="4" max="4" width="12.42578125" customWidth="1"/>
    <col min="5" max="6" width="13.7109375" customWidth="1"/>
    <col min="7" max="7" width="13.28515625" customWidth="1"/>
    <col min="8" max="8" width="13.7109375" bestFit="1" customWidth="1"/>
  </cols>
  <sheetData>
    <row r="3" spans="2:8" x14ac:dyDescent="0.25">
      <c r="B3" s="3" t="s">
        <v>2</v>
      </c>
      <c r="C3" s="3" t="s">
        <v>3</v>
      </c>
      <c r="D3" s="3" t="s">
        <v>4</v>
      </c>
      <c r="E3" s="3" t="s">
        <v>0</v>
      </c>
      <c r="F3" s="3" t="s">
        <v>5</v>
      </c>
      <c r="G3" s="3" t="s">
        <v>1</v>
      </c>
      <c r="H3" s="3" t="s">
        <v>6</v>
      </c>
    </row>
    <row r="4" spans="2:8" x14ac:dyDescent="0.25">
      <c r="B4" s="4">
        <v>1</v>
      </c>
      <c r="C4" s="4">
        <v>27</v>
      </c>
      <c r="D4" s="4">
        <f>$C4*$C4</f>
        <v>729</v>
      </c>
      <c r="E4" s="4">
        <v>63</v>
      </c>
      <c r="F4" s="4">
        <f>$E4*$E4</f>
        <v>3969</v>
      </c>
      <c r="G4" s="4">
        <v>52</v>
      </c>
      <c r="H4" s="4">
        <f>$G4*$G4</f>
        <v>2704</v>
      </c>
    </row>
    <row r="5" spans="2:8" x14ac:dyDescent="0.25">
      <c r="B5" s="4">
        <v>2</v>
      </c>
      <c r="C5" s="4">
        <v>43</v>
      </c>
      <c r="D5" s="4">
        <f t="shared" ref="D5:D13" si="0">$C5*$C5</f>
        <v>1849</v>
      </c>
      <c r="E5" s="4">
        <v>43</v>
      </c>
      <c r="F5" s="4">
        <f t="shared" ref="F5:F13" si="1">$E5*$E5</f>
        <v>1849</v>
      </c>
      <c r="G5" s="4">
        <v>60</v>
      </c>
      <c r="H5" s="4">
        <f t="shared" ref="H5:H13" si="2">$G5*$G5</f>
        <v>3600</v>
      </c>
    </row>
    <row r="6" spans="2:8" x14ac:dyDescent="0.25">
      <c r="B6" s="4">
        <v>3</v>
      </c>
      <c r="C6" s="4">
        <v>64</v>
      </c>
      <c r="D6" s="4">
        <f t="shared" si="0"/>
        <v>4096</v>
      </c>
      <c r="E6" s="4">
        <v>52</v>
      </c>
      <c r="F6" s="4">
        <f t="shared" si="1"/>
        <v>2704</v>
      </c>
      <c r="G6" s="4">
        <v>37</v>
      </c>
      <c r="H6" s="4">
        <f t="shared" si="2"/>
        <v>1369</v>
      </c>
    </row>
    <row r="7" spans="2:8" x14ac:dyDescent="0.25">
      <c r="B7" s="4">
        <v>4</v>
      </c>
      <c r="C7" s="4">
        <v>62</v>
      </c>
      <c r="D7" s="4">
        <f t="shared" si="0"/>
        <v>3844</v>
      </c>
      <c r="E7" s="4">
        <v>58</v>
      </c>
      <c r="F7" s="4">
        <f t="shared" si="1"/>
        <v>3364</v>
      </c>
      <c r="G7" s="4">
        <v>40</v>
      </c>
      <c r="H7" s="4">
        <f t="shared" si="2"/>
        <v>1600</v>
      </c>
    </row>
    <row r="8" spans="2:8" x14ac:dyDescent="0.25">
      <c r="B8" s="4">
        <v>5</v>
      </c>
      <c r="C8" s="4">
        <v>44</v>
      </c>
      <c r="D8" s="4">
        <f t="shared" si="0"/>
        <v>1936</v>
      </c>
      <c r="E8" s="4">
        <v>54</v>
      </c>
      <c r="F8" s="4">
        <f t="shared" si="1"/>
        <v>2916</v>
      </c>
      <c r="G8" s="4">
        <v>23</v>
      </c>
      <c r="H8" s="4">
        <f t="shared" si="2"/>
        <v>529</v>
      </c>
    </row>
    <row r="9" spans="2:8" x14ac:dyDescent="0.25">
      <c r="B9" s="4">
        <v>6</v>
      </c>
      <c r="C9" s="4">
        <v>54</v>
      </c>
      <c r="D9" s="4">
        <f t="shared" si="0"/>
        <v>2916</v>
      </c>
      <c r="E9" s="4">
        <v>50</v>
      </c>
      <c r="F9" s="4">
        <f t="shared" si="1"/>
        <v>2500</v>
      </c>
      <c r="G9" s="4">
        <v>39</v>
      </c>
      <c r="H9" s="4">
        <f t="shared" si="2"/>
        <v>1521</v>
      </c>
    </row>
    <row r="10" spans="2:8" x14ac:dyDescent="0.25">
      <c r="B10" s="4">
        <v>7</v>
      </c>
      <c r="C10" s="4">
        <v>57</v>
      </c>
      <c r="D10" s="4">
        <f t="shared" si="0"/>
        <v>3249</v>
      </c>
      <c r="E10" s="4">
        <v>65</v>
      </c>
      <c r="F10" s="4">
        <f t="shared" si="1"/>
        <v>4225</v>
      </c>
      <c r="G10" s="4">
        <v>55</v>
      </c>
      <c r="H10" s="4">
        <f t="shared" si="2"/>
        <v>3025</v>
      </c>
    </row>
    <row r="11" spans="2:8" x14ac:dyDescent="0.25">
      <c r="B11" s="4">
        <v>8</v>
      </c>
      <c r="C11" s="4">
        <v>49</v>
      </c>
      <c r="D11" s="4">
        <f t="shared" si="0"/>
        <v>2401</v>
      </c>
      <c r="E11" s="4">
        <v>53</v>
      </c>
      <c r="F11" s="4">
        <f t="shared" si="1"/>
        <v>2809</v>
      </c>
      <c r="G11" s="4">
        <v>52</v>
      </c>
      <c r="H11" s="4">
        <f t="shared" si="2"/>
        <v>2704</v>
      </c>
    </row>
    <row r="12" spans="2:8" x14ac:dyDescent="0.25">
      <c r="B12" s="4">
        <v>9</v>
      </c>
      <c r="C12" s="4">
        <v>31</v>
      </c>
      <c r="D12" s="4">
        <f t="shared" si="0"/>
        <v>961</v>
      </c>
      <c r="E12" s="4">
        <v>43</v>
      </c>
      <c r="F12" s="4">
        <f t="shared" si="1"/>
        <v>1849</v>
      </c>
      <c r="G12" s="4">
        <v>43</v>
      </c>
      <c r="H12" s="4">
        <f t="shared" si="2"/>
        <v>1849</v>
      </c>
    </row>
    <row r="13" spans="2:8" x14ac:dyDescent="0.25">
      <c r="B13" s="4">
        <v>10</v>
      </c>
      <c r="C13" s="4">
        <v>69</v>
      </c>
      <c r="D13" s="4">
        <f t="shared" si="0"/>
        <v>4761</v>
      </c>
      <c r="E13" s="4">
        <v>49</v>
      </c>
      <c r="F13" s="4">
        <f t="shared" si="1"/>
        <v>2401</v>
      </c>
      <c r="G13" s="4">
        <v>39</v>
      </c>
      <c r="H13" s="4">
        <f t="shared" si="2"/>
        <v>1521</v>
      </c>
    </row>
    <row r="14" spans="2:8" x14ac:dyDescent="0.25">
      <c r="B14" s="2">
        <v>30</v>
      </c>
      <c r="C14" s="2">
        <f>SUM(C4:C13)</f>
        <v>500</v>
      </c>
      <c r="D14" s="2">
        <f>SUM(D4:D13)</f>
        <v>26742</v>
      </c>
      <c r="E14" s="2">
        <f>SUM(E4:E13)</f>
        <v>530</v>
      </c>
      <c r="F14" s="2">
        <f>SUM(F4:F13)</f>
        <v>28586</v>
      </c>
      <c r="G14" s="2">
        <f>SUM(G4:G13)</f>
        <v>440</v>
      </c>
      <c r="H14" s="2">
        <f>SUM(H4:H13)</f>
        <v>20422</v>
      </c>
    </row>
    <row r="17" spans="2:6" x14ac:dyDescent="0.25">
      <c r="B17" s="6" t="s">
        <v>7</v>
      </c>
      <c r="C17" s="6"/>
    </row>
    <row r="19" spans="2:6" x14ac:dyDescent="0.25">
      <c r="C19" t="s">
        <v>9</v>
      </c>
      <c r="D19" s="1" t="s">
        <v>10</v>
      </c>
      <c r="E19" s="1"/>
      <c r="F19" s="1" t="s">
        <v>14</v>
      </c>
    </row>
    <row r="21" spans="2:6" x14ac:dyDescent="0.25">
      <c r="D21">
        <f>SUM(C14,E14,G14)</f>
        <v>1470</v>
      </c>
      <c r="F21" s="1">
        <f>(D21*D21)/B14</f>
        <v>72030</v>
      </c>
    </row>
    <row r="22" spans="2:6" x14ac:dyDescent="0.25">
      <c r="C22" s="7" t="s">
        <v>11</v>
      </c>
      <c r="D22" s="7">
        <f>F21</f>
        <v>72030</v>
      </c>
    </row>
    <row r="24" spans="2:6" x14ac:dyDescent="0.25">
      <c r="B24" s="2" t="s">
        <v>12</v>
      </c>
      <c r="C24" s="2"/>
      <c r="D24" s="2"/>
    </row>
    <row r="26" spans="2:6" x14ac:dyDescent="0.25">
      <c r="C26" s="2" t="s">
        <v>13</v>
      </c>
      <c r="D26" s="9" t="s">
        <v>15</v>
      </c>
    </row>
    <row r="27" spans="2:6" x14ac:dyDescent="0.25">
      <c r="C27" s="10" t="s">
        <v>8</v>
      </c>
      <c r="D27">
        <f>SUM(D14,F14,H14)</f>
        <v>75750</v>
      </c>
      <c r="E27" t="s">
        <v>16</v>
      </c>
      <c r="F27">
        <f>D22</f>
        <v>72030</v>
      </c>
    </row>
    <row r="28" spans="2:6" x14ac:dyDescent="0.25">
      <c r="C28" s="11" t="s">
        <v>17</v>
      </c>
      <c r="D28" s="7">
        <f>D27-F27</f>
        <v>3720</v>
      </c>
    </row>
    <row r="31" spans="2:6" x14ac:dyDescent="0.25">
      <c r="B31" s="2" t="s">
        <v>22</v>
      </c>
      <c r="C31" s="2"/>
      <c r="D31" s="2"/>
    </row>
    <row r="33" spans="2:8" x14ac:dyDescent="0.25">
      <c r="C33" s="5" t="s">
        <v>18</v>
      </c>
      <c r="D33" s="9" t="s">
        <v>19</v>
      </c>
      <c r="E33" s="1"/>
    </row>
    <row r="34" spans="2:8" x14ac:dyDescent="0.25">
      <c r="C34" s="10" t="s">
        <v>8</v>
      </c>
      <c r="D34">
        <f xml:space="preserve"> (C14 ^2)/10</f>
        <v>25000</v>
      </c>
      <c r="E34">
        <f xml:space="preserve"> (E14 ^2)/10</f>
        <v>28090</v>
      </c>
      <c r="F34">
        <f xml:space="preserve"> (G14 ^2)/10</f>
        <v>19360</v>
      </c>
      <c r="G34" t="s">
        <v>20</v>
      </c>
      <c r="H34">
        <f>D22</f>
        <v>72030</v>
      </c>
    </row>
    <row r="35" spans="2:8" x14ac:dyDescent="0.25">
      <c r="C35" s="10" t="s">
        <v>8</v>
      </c>
      <c r="D35">
        <f>SUM(D34,E34,F34)</f>
        <v>72450</v>
      </c>
      <c r="E35" t="s">
        <v>16</v>
      </c>
      <c r="F35">
        <f>H34</f>
        <v>72030</v>
      </c>
    </row>
    <row r="36" spans="2:8" x14ac:dyDescent="0.25">
      <c r="C36" s="13" t="s">
        <v>21</v>
      </c>
      <c r="D36" s="2">
        <f>D35-F35</f>
        <v>420</v>
      </c>
    </row>
    <row r="39" spans="2:8" x14ac:dyDescent="0.25">
      <c r="B39" s="2" t="s">
        <v>23</v>
      </c>
      <c r="C39" s="2"/>
      <c r="D39" s="2"/>
    </row>
    <row r="41" spans="2:8" x14ac:dyDescent="0.25">
      <c r="C41" s="1" t="s">
        <v>24</v>
      </c>
      <c r="D41" s="14" t="s">
        <v>25</v>
      </c>
    </row>
    <row r="42" spans="2:8" x14ac:dyDescent="0.25">
      <c r="C42" s="10" t="s">
        <v>8</v>
      </c>
      <c r="D42" s="1">
        <f>D28</f>
        <v>3720</v>
      </c>
      <c r="E42" s="15" t="s">
        <v>16</v>
      </c>
      <c r="F42" s="1">
        <f>D36</f>
        <v>420</v>
      </c>
    </row>
    <row r="43" spans="2:8" x14ac:dyDescent="0.25">
      <c r="C43" s="16" t="s">
        <v>26</v>
      </c>
      <c r="D43" s="1">
        <f>D42-F42</f>
        <v>3300</v>
      </c>
    </row>
    <row r="45" spans="2:8" x14ac:dyDescent="0.25">
      <c r="B45" s="2" t="s">
        <v>29</v>
      </c>
      <c r="C45" s="2"/>
      <c r="D45" s="2"/>
      <c r="E45" s="1"/>
    </row>
    <row r="47" spans="2:8" x14ac:dyDescent="0.25">
      <c r="C47" s="1" t="s">
        <v>27</v>
      </c>
      <c r="D47" s="1" t="s">
        <v>28</v>
      </c>
    </row>
    <row r="48" spans="2:8" x14ac:dyDescent="0.25">
      <c r="C48" s="2" t="s">
        <v>27</v>
      </c>
      <c r="D48" s="2">
        <f>(D36/(3-1))</f>
        <v>210</v>
      </c>
    </row>
    <row r="50" spans="2:7" x14ac:dyDescent="0.25">
      <c r="B50" s="2" t="s">
        <v>30</v>
      </c>
      <c r="C50" s="2"/>
      <c r="D50" s="2"/>
      <c r="E50" s="1"/>
      <c r="G50" t="s">
        <v>31</v>
      </c>
    </row>
    <row r="52" spans="2:7" x14ac:dyDescent="0.25">
      <c r="B52" t="s">
        <v>32</v>
      </c>
      <c r="C52" t="s">
        <v>33</v>
      </c>
      <c r="D52" t="s">
        <v>34</v>
      </c>
    </row>
    <row r="53" spans="2:7" x14ac:dyDescent="0.25">
      <c r="C53" s="2" t="s">
        <v>33</v>
      </c>
      <c r="D53" s="2">
        <f>D43/(B14-3)</f>
        <v>122.22222222222223</v>
      </c>
    </row>
    <row r="55" spans="2:7" x14ac:dyDescent="0.25">
      <c r="B55" s="2" t="s">
        <v>35</v>
      </c>
      <c r="C55" s="1"/>
    </row>
    <row r="57" spans="2:7" x14ac:dyDescent="0.25">
      <c r="C57" t="s">
        <v>36</v>
      </c>
    </row>
    <row r="59" spans="2:7" x14ac:dyDescent="0.25">
      <c r="B59" s="2" t="s">
        <v>37</v>
      </c>
      <c r="C59" s="2">
        <f xml:space="preserve"> D48/D53</f>
        <v>1.718181818181818</v>
      </c>
    </row>
    <row r="61" spans="2:7" x14ac:dyDescent="0.25">
      <c r="C61" t="s">
        <v>38</v>
      </c>
    </row>
    <row r="64" spans="2:7" x14ac:dyDescent="0.25">
      <c r="C64" s="18" t="s">
        <v>39</v>
      </c>
      <c r="D64" s="17" t="s">
        <v>40</v>
      </c>
      <c r="E64" s="17" t="s">
        <v>41</v>
      </c>
      <c r="F64" s="17" t="s">
        <v>42</v>
      </c>
      <c r="G64" s="17" t="s">
        <v>43</v>
      </c>
    </row>
    <row r="65" spans="3:7" x14ac:dyDescent="0.25">
      <c r="C65" s="1" t="s">
        <v>44</v>
      </c>
      <c r="D65" s="1" t="s">
        <v>46</v>
      </c>
      <c r="E65" s="1">
        <f>D36</f>
        <v>420</v>
      </c>
      <c r="F65" s="1">
        <f>D48</f>
        <v>210</v>
      </c>
      <c r="G65" s="1"/>
    </row>
    <row r="66" spans="3:7" x14ac:dyDescent="0.25">
      <c r="C66" s="1" t="s">
        <v>45</v>
      </c>
      <c r="D66" s="1" t="s">
        <v>47</v>
      </c>
      <c r="E66" s="1">
        <f>D43</f>
        <v>3300</v>
      </c>
      <c r="F66" s="1">
        <f>D53</f>
        <v>122.22222222222223</v>
      </c>
      <c r="G66" s="1">
        <v>2.34734</v>
      </c>
    </row>
    <row r="67" spans="3:7" x14ac:dyDescent="0.25">
      <c r="C67" s="19" t="s">
        <v>48</v>
      </c>
      <c r="D67" s="1"/>
      <c r="E67" s="1"/>
      <c r="F67" s="1"/>
      <c r="G67" s="1"/>
    </row>
    <row r="70" spans="3:7" x14ac:dyDescent="0.25">
      <c r="C70" t="s">
        <v>49</v>
      </c>
    </row>
    <row r="71" spans="3:7" x14ac:dyDescent="0.25">
      <c r="C71" t="s">
        <v>50</v>
      </c>
    </row>
    <row r="72" spans="3:7" x14ac:dyDescent="0.25">
      <c r="C72" t="s">
        <v>40</v>
      </c>
      <c r="D72" t="s">
        <v>51</v>
      </c>
    </row>
    <row r="74" spans="3:7" x14ac:dyDescent="0.25">
      <c r="C74" s="1" t="s">
        <v>52</v>
      </c>
      <c r="D74" s="1"/>
      <c r="E74" s="1"/>
      <c r="F74" s="1">
        <v>3.0064500000000001</v>
      </c>
    </row>
    <row r="76" spans="3:7" x14ac:dyDescent="0.25">
      <c r="C76" s="1" t="s">
        <v>53</v>
      </c>
      <c r="D76" s="1">
        <f>G66</f>
        <v>2.34734</v>
      </c>
    </row>
    <row r="77" spans="3:7" x14ac:dyDescent="0.25">
      <c r="C77" s="1" t="s">
        <v>54</v>
      </c>
      <c r="D77" s="1">
        <f>F74</f>
        <v>3.0064500000000001</v>
      </c>
    </row>
    <row r="80" spans="3:7" x14ac:dyDescent="0.25">
      <c r="C80" t="s">
        <v>55</v>
      </c>
    </row>
    <row r="81" spans="3:5" x14ac:dyDescent="0.25">
      <c r="C81" s="1">
        <f>D76</f>
        <v>2.34734</v>
      </c>
      <c r="D81" s="1" t="s">
        <v>56</v>
      </c>
      <c r="E81" s="1">
        <f>D77</f>
        <v>3.0064500000000001</v>
      </c>
    </row>
    <row r="83" spans="3:5" x14ac:dyDescent="0.25">
      <c r="C83" t="s">
        <v>57</v>
      </c>
    </row>
    <row r="84" spans="3:5" x14ac:dyDescent="0.25">
      <c r="C84" t="s">
        <v>58</v>
      </c>
    </row>
  </sheetData>
  <mergeCells count="1">
    <mergeCell ref="B17:C1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3E0A4-8976-4945-A364-B3F47E490A54}">
  <dimension ref="B3:H82"/>
  <sheetViews>
    <sheetView showGridLines="0" tabSelected="1" topLeftCell="A52" workbookViewId="0">
      <selection activeCell="E77" sqref="E77"/>
    </sheetView>
  </sheetViews>
  <sheetFormatPr defaultRowHeight="15" x14ac:dyDescent="0.25"/>
  <cols>
    <col min="3" max="3" width="17.140625" customWidth="1"/>
    <col min="4" max="4" width="12.42578125" customWidth="1"/>
    <col min="5" max="6" width="13.7109375" customWidth="1"/>
    <col min="7" max="7" width="13.28515625" customWidth="1"/>
    <col min="8" max="8" width="13.7109375" bestFit="1" customWidth="1"/>
  </cols>
  <sheetData>
    <row r="3" spans="2:8" x14ac:dyDescent="0.25">
      <c r="B3" s="3" t="s">
        <v>2</v>
      </c>
      <c r="C3" s="3" t="s">
        <v>59</v>
      </c>
      <c r="D3" s="3" t="s">
        <v>60</v>
      </c>
      <c r="E3" s="3" t="s">
        <v>61</v>
      </c>
      <c r="F3" s="3" t="s">
        <v>62</v>
      </c>
      <c r="G3" s="3" t="s">
        <v>63</v>
      </c>
      <c r="H3" s="3" t="s">
        <v>64</v>
      </c>
    </row>
    <row r="4" spans="2:8" x14ac:dyDescent="0.25">
      <c r="B4" s="4">
        <v>1</v>
      </c>
      <c r="C4" s="4">
        <v>10.76</v>
      </c>
      <c r="D4" s="4">
        <f>$C4*$C4</f>
        <v>115.77759999999999</v>
      </c>
      <c r="E4" s="4">
        <v>12.72</v>
      </c>
      <c r="F4" s="4">
        <f>$E4*$E4</f>
        <v>161.79840000000002</v>
      </c>
      <c r="G4" s="4">
        <v>11.88</v>
      </c>
      <c r="H4" s="4">
        <f>$G4*$G4</f>
        <v>141.13440000000003</v>
      </c>
    </row>
    <row r="5" spans="2:8" x14ac:dyDescent="0.25">
      <c r="B5" s="4">
        <v>2</v>
      </c>
      <c r="C5" s="4">
        <v>15.05</v>
      </c>
      <c r="D5" s="4">
        <f t="shared" ref="D5:D11" si="0">$C5*$C5</f>
        <v>226.50250000000003</v>
      </c>
      <c r="E5" s="4">
        <v>13.91</v>
      </c>
      <c r="F5" s="4">
        <f t="shared" ref="F5:F11" si="1">$E5*$E5</f>
        <v>193.4881</v>
      </c>
      <c r="G5" s="4">
        <v>5.86</v>
      </c>
      <c r="H5" s="4">
        <f t="shared" ref="H5:H11" si="2">$G5*$G5</f>
        <v>34.339600000000004</v>
      </c>
    </row>
    <row r="6" spans="2:8" x14ac:dyDescent="0.25">
      <c r="B6" s="4">
        <v>3</v>
      </c>
      <c r="C6" s="4">
        <v>17.010000000000002</v>
      </c>
      <c r="D6" s="4">
        <f t="shared" si="0"/>
        <v>289.34010000000006</v>
      </c>
      <c r="E6" s="4">
        <v>6.43</v>
      </c>
      <c r="F6" s="4">
        <f t="shared" si="1"/>
        <v>41.344899999999996</v>
      </c>
      <c r="G6" s="4">
        <v>13.46</v>
      </c>
      <c r="H6" s="4">
        <f t="shared" si="2"/>
        <v>181.17160000000001</v>
      </c>
    </row>
    <row r="7" spans="2:8" x14ac:dyDescent="0.25">
      <c r="B7" s="4">
        <v>4</v>
      </c>
      <c r="C7" s="4">
        <v>5.07</v>
      </c>
      <c r="D7" s="4">
        <f t="shared" si="0"/>
        <v>25.704900000000002</v>
      </c>
      <c r="E7" s="4">
        <v>11.19</v>
      </c>
      <c r="F7" s="4">
        <f t="shared" si="1"/>
        <v>125.21609999999998</v>
      </c>
      <c r="G7" s="4">
        <v>9.9</v>
      </c>
      <c r="H7" s="4">
        <f t="shared" si="2"/>
        <v>98.01</v>
      </c>
    </row>
    <row r="8" spans="2:8" x14ac:dyDescent="0.25">
      <c r="B8" s="4">
        <v>5</v>
      </c>
      <c r="C8" s="4">
        <v>19.5</v>
      </c>
      <c r="D8" s="4">
        <f t="shared" si="0"/>
        <v>380.25</v>
      </c>
      <c r="E8" s="4">
        <v>18.79</v>
      </c>
      <c r="F8" s="4">
        <f t="shared" si="1"/>
        <v>353.0641</v>
      </c>
      <c r="G8" s="4">
        <v>3.95</v>
      </c>
      <c r="H8" s="4">
        <f t="shared" si="2"/>
        <v>15.602500000000001</v>
      </c>
    </row>
    <row r="9" spans="2:8" x14ac:dyDescent="0.25">
      <c r="B9" s="4">
        <v>6</v>
      </c>
      <c r="C9" s="4">
        <v>8.16</v>
      </c>
      <c r="D9" s="4">
        <f t="shared" si="0"/>
        <v>66.585599999999999</v>
      </c>
      <c r="E9" s="4">
        <v>20.73</v>
      </c>
      <c r="F9" s="4">
        <f t="shared" si="1"/>
        <v>429.73290000000003</v>
      </c>
      <c r="G9" s="4">
        <v>3.44</v>
      </c>
      <c r="H9" s="4">
        <f t="shared" si="2"/>
        <v>11.833599999999999</v>
      </c>
    </row>
    <row r="10" spans="2:8" x14ac:dyDescent="0.25">
      <c r="B10" s="4">
        <v>7</v>
      </c>
      <c r="C10" s="4">
        <v>10.38</v>
      </c>
      <c r="D10" s="4">
        <f t="shared" si="0"/>
        <v>107.74440000000001</v>
      </c>
      <c r="E10" s="4">
        <v>9.6</v>
      </c>
      <c r="F10" s="4">
        <f t="shared" si="1"/>
        <v>92.16</v>
      </c>
      <c r="G10" s="4">
        <v>7.11</v>
      </c>
      <c r="H10" s="4">
        <f t="shared" si="2"/>
        <v>50.552100000000003</v>
      </c>
    </row>
    <row r="11" spans="2:8" x14ac:dyDescent="0.25">
      <c r="B11" s="4">
        <v>8</v>
      </c>
      <c r="C11" s="4">
        <v>6.75</v>
      </c>
      <c r="D11" s="4">
        <f t="shared" si="0"/>
        <v>45.5625</v>
      </c>
      <c r="E11" s="4">
        <v>17.399999999999999</v>
      </c>
      <c r="F11" s="4">
        <f t="shared" si="1"/>
        <v>302.75999999999993</v>
      </c>
      <c r="G11" s="4">
        <v>15.7</v>
      </c>
      <c r="H11" s="4">
        <f t="shared" si="2"/>
        <v>246.48999999999998</v>
      </c>
    </row>
    <row r="12" spans="2:8" x14ac:dyDescent="0.25">
      <c r="B12" s="2">
        <v>24</v>
      </c>
      <c r="C12" s="2">
        <f>SUM(C4:C11)</f>
        <v>92.68</v>
      </c>
      <c r="D12" s="2">
        <f>SUM(D4:D11)</f>
        <v>1257.4675999999999</v>
      </c>
      <c r="E12" s="2">
        <f>SUM(E4:E11)</f>
        <v>110.76999999999998</v>
      </c>
      <c r="F12" s="2">
        <f>SUM(F4:F11)</f>
        <v>1699.5645000000002</v>
      </c>
      <c r="G12" s="2">
        <f>SUM(G4:G11)</f>
        <v>71.3</v>
      </c>
      <c r="H12" s="2">
        <f>SUM(H4:H11)</f>
        <v>779.13380000000006</v>
      </c>
    </row>
    <row r="15" spans="2:8" x14ac:dyDescent="0.25">
      <c r="B15" s="6" t="s">
        <v>7</v>
      </c>
      <c r="C15" s="6"/>
    </row>
    <row r="17" spans="2:8" x14ac:dyDescent="0.25">
      <c r="C17" s="2" t="s">
        <v>65</v>
      </c>
      <c r="D17" s="1" t="s">
        <v>10</v>
      </c>
      <c r="E17" s="1"/>
      <c r="F17" s="1" t="s">
        <v>14</v>
      </c>
    </row>
    <row r="19" spans="2:8" x14ac:dyDescent="0.25">
      <c r="C19" s="2" t="s">
        <v>65</v>
      </c>
      <c r="D19">
        <f>SUM(C12,E12,G12)</f>
        <v>274.75</v>
      </c>
      <c r="F19" s="1">
        <f>(D19*D19)/B12</f>
        <v>3145.3151041666665</v>
      </c>
    </row>
    <row r="20" spans="2:8" x14ac:dyDescent="0.25">
      <c r="C20" s="7" t="s">
        <v>11</v>
      </c>
      <c r="D20" s="7">
        <f>F19</f>
        <v>3145.3151041666665</v>
      </c>
    </row>
    <row r="22" spans="2:8" x14ac:dyDescent="0.25">
      <c r="B22" s="2" t="s">
        <v>12</v>
      </c>
      <c r="C22" s="2"/>
    </row>
    <row r="24" spans="2:8" x14ac:dyDescent="0.25">
      <c r="C24" s="2" t="s">
        <v>66</v>
      </c>
      <c r="D24" s="20" t="s">
        <v>15</v>
      </c>
    </row>
    <row r="25" spans="2:8" x14ac:dyDescent="0.25">
      <c r="C25" s="10" t="s">
        <v>8</v>
      </c>
      <c r="D25" s="1">
        <f>SUM(D12,F12,H12)</f>
        <v>3736.1659000000004</v>
      </c>
      <c r="E25" s="15" t="s">
        <v>16</v>
      </c>
      <c r="F25" s="1">
        <f>D20</f>
        <v>3145.3151041666665</v>
      </c>
    </row>
    <row r="26" spans="2:8" x14ac:dyDescent="0.25">
      <c r="C26" s="11" t="s">
        <v>17</v>
      </c>
      <c r="D26" s="21">
        <f>D25-F25</f>
        <v>590.8507958333339</v>
      </c>
    </row>
    <row r="29" spans="2:8" x14ac:dyDescent="0.25">
      <c r="B29" s="2" t="s">
        <v>22</v>
      </c>
      <c r="C29" s="2"/>
      <c r="D29" s="2"/>
    </row>
    <row r="31" spans="2:8" x14ac:dyDescent="0.25">
      <c r="C31" s="5" t="s">
        <v>18</v>
      </c>
      <c r="D31" s="20" t="s">
        <v>19</v>
      </c>
      <c r="E31" s="14"/>
    </row>
    <row r="32" spans="2:8" x14ac:dyDescent="0.25">
      <c r="C32" s="10" t="s">
        <v>8</v>
      </c>
      <c r="D32" s="1">
        <f xml:space="preserve"> (C12 ^2)/8</f>
        <v>1073.6978000000001</v>
      </c>
      <c r="E32" s="1">
        <f xml:space="preserve"> (E12 ^2)/8</f>
        <v>1533.7491124999995</v>
      </c>
      <c r="F32" s="1">
        <f xml:space="preserve"> (G12 ^2)/8</f>
        <v>635.46124999999995</v>
      </c>
      <c r="G32" s="15" t="s">
        <v>20</v>
      </c>
      <c r="H32" s="1">
        <f>D20</f>
        <v>3145.3151041666665</v>
      </c>
    </row>
    <row r="33" spans="2:8" x14ac:dyDescent="0.25">
      <c r="C33" s="10" t="s">
        <v>8</v>
      </c>
      <c r="D33" s="1">
        <f>SUM(D32,E32,F32)</f>
        <v>3242.9081624999994</v>
      </c>
      <c r="E33" s="4" t="s">
        <v>16</v>
      </c>
      <c r="F33" s="1">
        <f>H32</f>
        <v>3145.3151041666665</v>
      </c>
      <c r="G33" s="1"/>
      <c r="H33" s="1"/>
    </row>
    <row r="34" spans="2:8" x14ac:dyDescent="0.25">
      <c r="C34" s="13" t="s">
        <v>21</v>
      </c>
      <c r="D34" s="12">
        <f>D33-F33</f>
        <v>97.59305833333292</v>
      </c>
    </row>
    <row r="37" spans="2:8" x14ac:dyDescent="0.25">
      <c r="B37" s="2" t="s">
        <v>23</v>
      </c>
      <c r="C37" s="2"/>
      <c r="D37" s="2"/>
    </row>
    <row r="39" spans="2:8" x14ac:dyDescent="0.25">
      <c r="C39" s="1" t="s">
        <v>24</v>
      </c>
      <c r="D39" s="14" t="s">
        <v>25</v>
      </c>
    </row>
    <row r="40" spans="2:8" x14ac:dyDescent="0.25">
      <c r="C40" s="10" t="s">
        <v>8</v>
      </c>
      <c r="D40" s="1">
        <f>D26</f>
        <v>590.8507958333339</v>
      </c>
      <c r="E40" s="15" t="s">
        <v>16</v>
      </c>
      <c r="F40" s="1">
        <f>D34</f>
        <v>97.59305833333292</v>
      </c>
    </row>
    <row r="41" spans="2:8" x14ac:dyDescent="0.25">
      <c r="C41" s="16" t="s">
        <v>26</v>
      </c>
      <c r="D41" s="1">
        <f>D40-F40</f>
        <v>493.25773750000099</v>
      </c>
    </row>
    <row r="43" spans="2:8" x14ac:dyDescent="0.25">
      <c r="B43" s="2" t="s">
        <v>29</v>
      </c>
      <c r="C43" s="2"/>
      <c r="D43" s="2"/>
      <c r="E43" s="1"/>
    </row>
    <row r="45" spans="2:8" x14ac:dyDescent="0.25">
      <c r="C45" s="1" t="s">
        <v>27</v>
      </c>
      <c r="D45" s="1" t="s">
        <v>28</v>
      </c>
    </row>
    <row r="46" spans="2:8" x14ac:dyDescent="0.25">
      <c r="C46" s="2" t="s">
        <v>27</v>
      </c>
      <c r="D46" s="2">
        <f>(D34/(3-1))</f>
        <v>48.79652916666646</v>
      </c>
    </row>
    <row r="48" spans="2:8" x14ac:dyDescent="0.25">
      <c r="B48" s="2" t="s">
        <v>30</v>
      </c>
      <c r="C48" s="2"/>
      <c r="D48" s="2"/>
      <c r="E48" s="1"/>
      <c r="G48" t="s">
        <v>31</v>
      </c>
    </row>
    <row r="50" spans="2:7" x14ac:dyDescent="0.25">
      <c r="B50" t="s">
        <v>32</v>
      </c>
      <c r="C50" t="s">
        <v>33</v>
      </c>
      <c r="D50" t="s">
        <v>34</v>
      </c>
    </row>
    <row r="51" spans="2:7" x14ac:dyDescent="0.25">
      <c r="C51" s="2" t="s">
        <v>33</v>
      </c>
      <c r="D51" s="2">
        <f>D41/(B12-3)</f>
        <v>23.488463690476237</v>
      </c>
    </row>
    <row r="53" spans="2:7" x14ac:dyDescent="0.25">
      <c r="B53" s="2" t="s">
        <v>35</v>
      </c>
      <c r="C53" s="1"/>
    </row>
    <row r="55" spans="2:7" x14ac:dyDescent="0.25">
      <c r="C55" t="s">
        <v>36</v>
      </c>
    </row>
    <row r="57" spans="2:7" x14ac:dyDescent="0.25">
      <c r="B57" s="2" t="s">
        <v>37</v>
      </c>
      <c r="C57" s="2">
        <f xml:space="preserve"> D46/D51</f>
        <v>2.0774678927362871</v>
      </c>
    </row>
    <row r="59" spans="2:7" x14ac:dyDescent="0.25">
      <c r="C59" t="s">
        <v>38</v>
      </c>
    </row>
    <row r="62" spans="2:7" x14ac:dyDescent="0.25">
      <c r="C62" s="18" t="s">
        <v>39</v>
      </c>
      <c r="D62" s="17" t="s">
        <v>40</v>
      </c>
      <c r="E62" s="17" t="s">
        <v>41</v>
      </c>
      <c r="F62" s="17" t="s">
        <v>42</v>
      </c>
      <c r="G62" s="17" t="s">
        <v>43</v>
      </c>
    </row>
    <row r="63" spans="2:7" x14ac:dyDescent="0.25">
      <c r="C63" s="1" t="s">
        <v>44</v>
      </c>
      <c r="D63" s="1" t="s">
        <v>46</v>
      </c>
      <c r="E63" s="1">
        <f>D34</f>
        <v>97.59305833333292</v>
      </c>
      <c r="F63" s="1">
        <f>D46</f>
        <v>48.79652916666646</v>
      </c>
      <c r="G63" s="1"/>
    </row>
    <row r="64" spans="2:7" x14ac:dyDescent="0.25">
      <c r="C64" s="1" t="s">
        <v>45</v>
      </c>
      <c r="D64" s="1" t="s">
        <v>67</v>
      </c>
      <c r="E64" s="1">
        <f>D41</f>
        <v>493.25773750000099</v>
      </c>
      <c r="F64" s="1">
        <f>D51</f>
        <v>23.488463690476237</v>
      </c>
      <c r="G64" s="1">
        <v>2.34734</v>
      </c>
    </row>
    <row r="65" spans="3:7" x14ac:dyDescent="0.25">
      <c r="C65" s="19" t="s">
        <v>48</v>
      </c>
      <c r="D65" s="1"/>
      <c r="E65" s="1"/>
      <c r="F65" s="1"/>
      <c r="G65" s="1"/>
    </row>
    <row r="67" spans="3:7" x14ac:dyDescent="0.25">
      <c r="C67" s="8" t="s">
        <v>68</v>
      </c>
    </row>
    <row r="68" spans="3:7" x14ac:dyDescent="0.25">
      <c r="C68" t="s">
        <v>49</v>
      </c>
      <c r="F68" t="s">
        <v>69</v>
      </c>
    </row>
    <row r="69" spans="3:7" x14ac:dyDescent="0.25">
      <c r="C69" t="s">
        <v>50</v>
      </c>
      <c r="F69">
        <f>3-1</f>
        <v>2</v>
      </c>
      <c r="G69">
        <f>24-3</f>
        <v>21</v>
      </c>
    </row>
    <row r="70" spans="3:7" x14ac:dyDescent="0.25">
      <c r="C70" s="1" t="s">
        <v>40</v>
      </c>
      <c r="D70" s="1" t="s">
        <v>70</v>
      </c>
    </row>
    <row r="72" spans="3:7" x14ac:dyDescent="0.25">
      <c r="C72" s="1" t="s">
        <v>71</v>
      </c>
      <c r="D72" s="1"/>
      <c r="E72" s="1"/>
      <c r="F72" s="1">
        <v>3.4668000000000001</v>
      </c>
    </row>
    <row r="74" spans="3:7" x14ac:dyDescent="0.25">
      <c r="C74" s="1" t="s">
        <v>53</v>
      </c>
      <c r="D74" s="1">
        <f>G64</f>
        <v>2.34734</v>
      </c>
    </row>
    <row r="75" spans="3:7" x14ac:dyDescent="0.25">
      <c r="C75" s="1" t="s">
        <v>54</v>
      </c>
      <c r="D75" s="1">
        <f>F72</f>
        <v>3.4668000000000001</v>
      </c>
    </row>
    <row r="78" spans="3:7" x14ac:dyDescent="0.25">
      <c r="C78" t="s">
        <v>55</v>
      </c>
    </row>
    <row r="79" spans="3:7" x14ac:dyDescent="0.25">
      <c r="C79" s="1">
        <f>D74</f>
        <v>2.34734</v>
      </c>
      <c r="D79" s="4" t="s">
        <v>56</v>
      </c>
      <c r="E79" s="1">
        <f>D75</f>
        <v>3.4668000000000001</v>
      </c>
    </row>
    <row r="81" spans="3:4" x14ac:dyDescent="0.25">
      <c r="C81" s="1" t="s">
        <v>57</v>
      </c>
      <c r="D81" s="1"/>
    </row>
    <row r="82" spans="3:4" x14ac:dyDescent="0.25">
      <c r="C82" s="1" t="s">
        <v>58</v>
      </c>
      <c r="D82" s="4" t="s">
        <v>72</v>
      </c>
    </row>
  </sheetData>
  <mergeCells count="1">
    <mergeCell ref="B15:C1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8B835-F75C-4AAC-A2CF-F2916E93668D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Quest-1</vt:lpstr>
      <vt:lpstr>Quest - 2 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2022-04-17T02:50:11Z</dcterms:created>
  <dcterms:modified xsi:type="dcterms:W3CDTF">2022-04-17T04:42:22Z</dcterms:modified>
</cp:coreProperties>
</file>