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l\Desktop\python\python\SLOT\"/>
    </mc:Choice>
  </mc:AlternateContent>
  <xr:revisionPtr revIDLastSave="0" documentId="13_ncr:1_{78EE8084-1A61-426C-A3D4-9C4B0491EFF4}" xr6:coauthVersionLast="34" xr6:coauthVersionMax="34" xr10:uidLastSave="{00000000-0000-0000-0000-000000000000}"/>
  <bookViews>
    <workbookView xWindow="0" yWindow="0" windowWidth="28800" windowHeight="12180" xr2:uid="{96CA24F3-A60B-43DE-8C86-386DB990B710}"/>
  </bookViews>
  <sheets>
    <sheet name="工作表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Y17" i="1" s="1"/>
  <c r="W18" i="1"/>
  <c r="W19" i="1"/>
  <c r="W20" i="1"/>
  <c r="W21" i="1"/>
  <c r="Y21" i="1" s="1"/>
  <c r="W22" i="1"/>
  <c r="W23" i="1"/>
  <c r="W24" i="1"/>
  <c r="W25" i="1"/>
  <c r="Y25" i="1" s="1"/>
  <c r="W26" i="1"/>
  <c r="W27" i="1"/>
  <c r="W28" i="1"/>
  <c r="W29" i="1"/>
  <c r="Y29" i="1" s="1"/>
  <c r="W30" i="1"/>
  <c r="W31" i="1"/>
  <c r="W32" i="1"/>
  <c r="W5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J32" i="1"/>
  <c r="K32" i="1"/>
  <c r="L32" i="1"/>
  <c r="M32" i="1"/>
  <c r="I32" i="1"/>
  <c r="J27" i="1"/>
  <c r="K27" i="1"/>
  <c r="L27" i="1"/>
  <c r="M27" i="1"/>
  <c r="I27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J18" i="1"/>
  <c r="K18" i="1"/>
  <c r="L18" i="1"/>
  <c r="M18" i="1"/>
  <c r="I18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J4" i="1"/>
  <c r="K4" i="1"/>
  <c r="L4" i="1"/>
  <c r="M4" i="1"/>
  <c r="I4" i="1"/>
  <c r="V2" i="1"/>
  <c r="Y32" i="1"/>
  <c r="Y31" i="1"/>
  <c r="Y30" i="1"/>
  <c r="Y28" i="1"/>
  <c r="Y27" i="1"/>
  <c r="Y26" i="1"/>
  <c r="Y24" i="1"/>
  <c r="Y23" i="1"/>
  <c r="Y22" i="1"/>
  <c r="Y20" i="1"/>
  <c r="Y19" i="1"/>
  <c r="Y18" i="1"/>
  <c r="Y16" i="1"/>
  <c r="Y15" i="1"/>
  <c r="Y14" i="1"/>
  <c r="Y13" i="1"/>
  <c r="Y12" i="1"/>
  <c r="Y11" i="1"/>
  <c r="Y10" i="1"/>
  <c r="Y9" i="1"/>
  <c r="Y7" i="1"/>
  <c r="Y8" i="1" l="1"/>
  <c r="W6" i="1"/>
  <c r="Y6" i="1" s="1"/>
  <c r="Y5" i="1"/>
  <c r="Y2" i="1" l="1"/>
</calcChain>
</file>

<file path=xl/sharedStrings.xml><?xml version="1.0" encoding="utf-8"?>
<sst xmlns="http://schemas.openxmlformats.org/spreadsheetml/2006/main" count="348" uniqueCount="59">
  <si>
    <t>轉輪1</t>
  </si>
  <si>
    <t>轉輪2</t>
  </si>
  <si>
    <t>轉輪3</t>
  </si>
  <si>
    <t>轉輪4</t>
  </si>
  <si>
    <t>轉輪5</t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</si>
  <si>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</si>
  <si>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</si>
  <si>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</si>
  <si>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</si>
  <si>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</si>
  <si>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</si>
  <si>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</si>
  <si>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</si>
  <si>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</si>
  <si>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t>W</t>
    <phoneticPr fontId="4" type="noConversion"/>
  </si>
  <si>
    <t>賠率表</t>
  </si>
  <si>
    <t>3連線</t>
  </si>
  <si>
    <t>4連線</t>
  </si>
  <si>
    <t>5連線</t>
  </si>
  <si>
    <t>各圖案在轉輪表上出現的次數</t>
  </si>
  <si>
    <t>WILD + 各圖案個數</t>
  </si>
  <si>
    <t>WA</t>
    <phoneticPr fontId="4" type="noConversion"/>
  </si>
  <si>
    <t>WB</t>
    <phoneticPr fontId="4" type="noConversion"/>
  </si>
  <si>
    <t>WC</t>
    <phoneticPr fontId="4" type="noConversion"/>
  </si>
  <si>
    <t>WD</t>
    <phoneticPr fontId="4" type="noConversion"/>
  </si>
  <si>
    <t>WE</t>
    <phoneticPr fontId="4" type="noConversion"/>
  </si>
  <si>
    <t>WF</t>
    <phoneticPr fontId="4" type="noConversion"/>
  </si>
  <si>
    <t>WG</t>
    <phoneticPr fontId="4" type="noConversion"/>
  </si>
  <si>
    <t>WH</t>
    <phoneticPr fontId="4" type="noConversion"/>
  </si>
  <si>
    <t>WI</t>
    <phoneticPr fontId="4" type="noConversion"/>
  </si>
  <si>
    <t>非 WILD 也非各圖案的個數</t>
  </si>
  <si>
    <t>X_WA</t>
    <phoneticPr fontId="4" type="noConversion"/>
  </si>
  <si>
    <t>X_WB</t>
    <phoneticPr fontId="4" type="noConversion"/>
  </si>
  <si>
    <t>X_WC</t>
    <phoneticPr fontId="4" type="noConversion"/>
  </si>
  <si>
    <t>X_WD</t>
    <phoneticPr fontId="4" type="noConversion"/>
  </si>
  <si>
    <t>X_WE</t>
    <phoneticPr fontId="4" type="noConversion"/>
  </si>
  <si>
    <t>X_WF</t>
    <phoneticPr fontId="4" type="noConversion"/>
  </si>
  <si>
    <t>X_WG</t>
    <phoneticPr fontId="4" type="noConversion"/>
  </si>
  <si>
    <t>X_WH</t>
    <phoneticPr fontId="4" type="noConversion"/>
  </si>
  <si>
    <t>X_WI</t>
    <phoneticPr fontId="4" type="noConversion"/>
  </si>
  <si>
    <t>所有可能數</t>
  </si>
  <si>
    <t>總期望值</t>
  </si>
  <si>
    <t>Ans:</t>
    <phoneticPr fontId="4" type="noConversion"/>
  </si>
  <si>
    <t>圖案</t>
  </si>
  <si>
    <t>連線數</t>
  </si>
  <si>
    <t>出現次數</t>
  </si>
  <si>
    <t>出現機率</t>
  </si>
  <si>
    <t>得分數</t>
  </si>
  <si>
    <t>期望值</t>
  </si>
  <si>
    <t>排列</t>
    <phoneticPr fontId="4" type="noConversion"/>
  </si>
  <si>
    <t>only</t>
    <phoneticPr fontId="4" type="noConversion"/>
  </si>
  <si>
    <t>all WA - all W</t>
    <phoneticPr fontId="4" type="noConversion"/>
  </si>
  <si>
    <t>OOOOX</t>
    <phoneticPr fontId="4" type="noConversion"/>
  </si>
  <si>
    <t>XOOOO</t>
    <phoneticPr fontId="4" type="noConversion"/>
  </si>
  <si>
    <t>all</t>
    <phoneticPr fontId="4" type="noConversion"/>
  </si>
  <si>
    <t>OOOXA</t>
    <phoneticPr fontId="4" type="noConversion"/>
  </si>
  <si>
    <t>AXOOO</t>
    <phoneticPr fontId="4" type="noConversion"/>
  </si>
  <si>
    <t>XOOOX</t>
    <phoneticPr fontId="4" type="noConversion"/>
  </si>
  <si>
    <t>A: any val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</si>
</sst>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%"/>
    <numFmt numFmtId="177" formatCode="0.000%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rgb="FF9C0006"/>
      <name val="新細明體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6" borderId="1" xfId="6" applyBorder="1" applyAlignment="1">
      <alignment horizontal="center" vertical="center" wrapText="1"/>
    </xf>
    <xf numFmtId="0" fontId="2" fillId="6" borderId="2" xfId="6" applyBorder="1" applyAlignment="1">
      <alignment horizontal="center" vertical="center" wrapText="1"/>
    </xf>
    <xf numFmtId="0" fontId="2" fillId="6" borderId="3" xfId="6" applyBorder="1" applyAlignment="1">
      <alignment horizontal="center" vertical="center" wrapText="1"/>
    </xf>
    <xf numFmtId="0" fontId="2" fillId="6" borderId="4" xfId="6" applyBorder="1" applyAlignment="1">
      <alignment horizontal="center" vertical="center" wrapText="1"/>
    </xf>
    <xf numFmtId="0" fontId="2" fillId="6" borderId="0" xfId="6" applyBorder="1" applyAlignment="1">
      <alignment horizontal="center"/>
    </xf>
    <xf numFmtId="0" fontId="2" fillId="4" borderId="1" xfId="4" applyBorder="1" applyAlignment="1">
      <alignment horizontal="left"/>
    </xf>
    <xf numFmtId="0" fontId="2" fillId="4" borderId="3" xfId="4" applyBorder="1" applyAlignment="1">
      <alignment horizontal="center"/>
    </xf>
    <xf numFmtId="0" fontId="2" fillId="4" borderId="4" xfId="4" applyBorder="1" applyAlignment="1">
      <alignment horizontal="center"/>
    </xf>
    <xf numFmtId="0" fontId="2" fillId="4" borderId="0" xfId="4" applyBorder="1" applyAlignment="1">
      <alignment horizontal="center" vertical="center"/>
    </xf>
    <xf numFmtId="0" fontId="2" fillId="4" borderId="0" xfId="4" applyAlignment="1"/>
    <xf numFmtId="0" fontId="2" fillId="5" borderId="0" xfId="5" applyAlignment="1"/>
    <xf numFmtId="0" fontId="2" fillId="5" borderId="1" xfId="5" applyBorder="1" applyAlignment="1">
      <alignment horizontal="center" vertical="center" wrapText="1"/>
    </xf>
    <xf numFmtId="0" fontId="2" fillId="5" borderId="2" xfId="5" applyBorder="1" applyAlignment="1">
      <alignment horizontal="center" vertical="center" wrapText="1"/>
    </xf>
    <xf numFmtId="0" fontId="2" fillId="5" borderId="3" xfId="5" applyBorder="1" applyAlignment="1">
      <alignment horizontal="center" vertical="center" wrapText="1"/>
    </xf>
    <xf numFmtId="0" fontId="2" fillId="5" borderId="4" xfId="5" applyBorder="1" applyAlignment="1">
      <alignment horizontal="center" vertical="center" wrapText="1"/>
    </xf>
    <xf numFmtId="0" fontId="2" fillId="5" borderId="0" xfId="5" applyAlignment="1">
      <alignment horizontal="center" vertical="center"/>
    </xf>
    <xf numFmtId="1" fontId="2" fillId="5" borderId="0" xfId="5" applyNumberFormat="1" applyBorder="1" applyAlignment="1">
      <alignment horizontal="center" vertical="center"/>
    </xf>
    <xf numFmtId="0" fontId="2" fillId="5" borderId="0" xfId="5" applyBorder="1" applyAlignment="1">
      <alignment horizontal="center" vertical="center"/>
    </xf>
    <xf numFmtId="0" fontId="2" fillId="8" borderId="0" xfId="8" applyAlignment="1">
      <alignment horizontal="left"/>
    </xf>
    <xf numFmtId="0" fontId="2" fillId="8" borderId="0" xfId="8" applyAlignment="1">
      <alignment horizontal="center"/>
    </xf>
    <xf numFmtId="0" fontId="2" fillId="8" borderId="1" xfId="8" applyBorder="1" applyAlignment="1">
      <alignment horizontal="center"/>
    </xf>
    <xf numFmtId="0" fontId="2" fillId="8" borderId="2" xfId="8" applyBorder="1" applyAlignment="1">
      <alignment horizontal="center" vertical="center" wrapText="1"/>
    </xf>
    <xf numFmtId="0" fontId="2" fillId="8" borderId="3" xfId="8" applyBorder="1" applyAlignment="1">
      <alignment horizontal="center" vertical="center" wrapText="1"/>
    </xf>
    <xf numFmtId="0" fontId="2" fillId="8" borderId="4" xfId="8" applyBorder="1" applyAlignment="1">
      <alignment horizontal="center" vertical="center" wrapText="1"/>
    </xf>
    <xf numFmtId="0" fontId="2" fillId="3" borderId="0" xfId="3" applyAlignment="1">
      <alignment horizontal="left"/>
    </xf>
    <xf numFmtId="0" fontId="2" fillId="3" borderId="0" xfId="3" applyAlignment="1">
      <alignment horizontal="center"/>
    </xf>
    <xf numFmtId="0" fontId="2" fillId="3" borderId="1" xfId="3" applyBorder="1" applyAlignment="1">
      <alignment horizontal="left"/>
    </xf>
    <xf numFmtId="0" fontId="2" fillId="3" borderId="2" xfId="3" applyBorder="1" applyAlignment="1">
      <alignment horizontal="center" vertical="center" wrapText="1"/>
    </xf>
    <xf numFmtId="0" fontId="2" fillId="3" borderId="3" xfId="3" applyBorder="1" applyAlignment="1">
      <alignment horizontal="center" vertical="center" wrapText="1"/>
    </xf>
    <xf numFmtId="0" fontId="2" fillId="3" borderId="4" xfId="3" applyBorder="1" applyAlignment="1">
      <alignment horizontal="center" vertical="center" wrapText="1"/>
    </xf>
    <xf numFmtId="0" fontId="2" fillId="3" borderId="0" xfId="3" applyAlignment="1"/>
    <xf numFmtId="0" fontId="0" fillId="0" borderId="0" xfId="0" applyAlignment="1"/>
    <xf numFmtId="0" fontId="0" fillId="0" borderId="1" xfId="0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3" fillId="7" borderId="1" xfId="7" applyNumberFormat="1" applyBorder="1" applyAlignment="1">
      <alignment horizontal="center" vertical="center"/>
    </xf>
    <xf numFmtId="0" fontId="2" fillId="2" borderId="2" xfId="2" applyBorder="1" applyAlignment="1">
      <alignment horizontal="center" vertical="center" wrapText="1"/>
    </xf>
    <xf numFmtId="0" fontId="2" fillId="2" borderId="4" xfId="2" applyBorder="1" applyAlignment="1">
      <alignment horizontal="center" vertical="center" wrapText="1"/>
    </xf>
    <xf numFmtId="0" fontId="2" fillId="2" borderId="3" xfId="2" applyBorder="1" applyAlignment="1">
      <alignment horizontal="center" vertical="center" wrapText="1"/>
    </xf>
    <xf numFmtId="0" fontId="2" fillId="2" borderId="1" xfId="2" applyBorder="1" applyAlignment="1">
      <alignment horizontal="center" vertical="center" wrapText="1"/>
    </xf>
    <xf numFmtId="176" fontId="2" fillId="2" borderId="3" xfId="2" applyNumberFormat="1" applyBorder="1" applyAlignment="1">
      <alignment horizontal="center" vertical="center" wrapText="1"/>
    </xf>
    <xf numFmtId="176" fontId="2" fillId="2" borderId="4" xfId="2" applyNumberFormat="1" applyBorder="1" applyAlignment="1">
      <alignment horizontal="center" vertical="center" wrapText="1"/>
    </xf>
    <xf numFmtId="0" fontId="2" fillId="2" borderId="0" xfId="2" applyAlignment="1">
      <alignment horizontal="center"/>
    </xf>
    <xf numFmtId="10" fontId="2" fillId="2" borderId="0" xfId="2" applyNumberFormat="1" applyAlignment="1">
      <alignment horizontal="center"/>
    </xf>
    <xf numFmtId="0" fontId="0" fillId="5" borderId="0" xfId="5" applyFont="1" applyBorder="1" applyAlignment="1">
      <alignment horizontal="center" vertical="center" wrapText="1"/>
    </xf>
    <xf numFmtId="177" fontId="2" fillId="2" borderId="0" xfId="1" applyNumberFormat="1" applyFill="1" applyAlignment="1">
      <alignment horizontal="center"/>
    </xf>
    <xf numFmtId="0" fontId="5" fillId="9" borderId="0" xfId="9" applyAlignment="1">
      <alignment horizontal="center"/>
    </xf>
    <xf numFmtId="0" fontId="5" fillId="9" borderId="0" xfId="9" applyAlignment="1"/>
  </cellXfs>
  <cellStyles count="10">
    <cellStyle name="20% - 輔色4" xfId="4" builtinId="42"/>
    <cellStyle name="20% - 輔色5" xfId="6" builtinId="46"/>
    <cellStyle name="40% - 輔色1" xfId="2" builtinId="31"/>
    <cellStyle name="40% - 輔色3" xfId="3" builtinId="39"/>
    <cellStyle name="40% - 輔色4" xfId="5" builtinId="43"/>
    <cellStyle name="40% - 輔色6" xfId="8" builtinId="51"/>
    <cellStyle name="一般" xfId="0" builtinId="0"/>
    <cellStyle name="百分比" xfId="1" builtinId="5"/>
    <cellStyle name="輔色6" xfId="7" builtinId="49"/>
    <cellStyle name="壞" xfId="9" builtinId="27"/>
  </cellStyles>
  <dxfs count="3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4"/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4"/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4"/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4"/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4"/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4"/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4"/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4"/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4"/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9C99A-16FD-495E-B010-FE6ABE134C66}">
  <dimension ref="A1:AF110"/>
  <sheetViews>
    <sheetView tabSelected="1" workbookViewId="0">
      <selection activeCell="V7" sqref="V7"/>
    </sheetView>
  </sheetViews>
  <sheetFormatPr defaultRowHeight="16.5" x14ac:dyDescent="0.25"/>
  <sheetData>
    <row r="1" spans="1:32" ht="16.5" customHeight="1" x14ac:dyDescent="0.25">
      <c r="H1" s="11" t="s">
        <v>19</v>
      </c>
      <c r="I1" s="11"/>
      <c r="J1" s="11"/>
      <c r="K1" s="11"/>
      <c r="L1" s="11"/>
      <c r="M1" s="11"/>
      <c r="O1" s="32"/>
      <c r="P1" s="32"/>
      <c r="Q1" s="32"/>
      <c r="R1" s="32"/>
      <c r="S1" s="32"/>
      <c r="T1" s="32"/>
      <c r="U1" s="32"/>
      <c r="V1" s="33" t="s">
        <v>40</v>
      </c>
      <c r="W1" s="32"/>
      <c r="X1" s="32"/>
      <c r="Y1" s="33" t="s">
        <v>41</v>
      </c>
      <c r="Z1" s="32"/>
      <c r="AA1" s="32"/>
      <c r="AB1" s="32"/>
      <c r="AC1" s="32"/>
      <c r="AD1" s="32"/>
      <c r="AE1" s="32"/>
      <c r="AF1" s="32"/>
    </row>
    <row r="2" spans="1:32" x14ac:dyDescent="0.25">
      <c r="A2" s="1"/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H2" s="12"/>
      <c r="I2" s="13" t="s">
        <v>0</v>
      </c>
      <c r="J2" s="14" t="s">
        <v>1</v>
      </c>
      <c r="K2" s="14" t="s">
        <v>2</v>
      </c>
      <c r="L2" s="14" t="s">
        <v>3</v>
      </c>
      <c r="M2" s="15" t="s">
        <v>4</v>
      </c>
      <c r="O2" s="32"/>
      <c r="P2" s="32"/>
      <c r="Q2" s="32"/>
      <c r="R2" s="32"/>
      <c r="S2" s="32"/>
      <c r="T2" s="32"/>
      <c r="U2" s="32"/>
      <c r="V2" s="34">
        <f>PRODUCT(I3:M3)</f>
        <v>100000</v>
      </c>
      <c r="W2" s="32"/>
      <c r="X2" s="35" t="s">
        <v>42</v>
      </c>
      <c r="Y2" s="36">
        <f>SUM(Y5:Y32)</f>
        <v>4.1721900000000005</v>
      </c>
      <c r="Z2" s="32"/>
      <c r="AA2" s="32"/>
      <c r="AB2" s="32"/>
      <c r="AC2" s="32"/>
      <c r="AD2" s="32"/>
      <c r="AE2" s="32"/>
      <c r="AF2" s="32"/>
    </row>
    <row r="3" spans="1:32" x14ac:dyDescent="0.25">
      <c r="A3" s="5">
        <v>1</v>
      </c>
      <c r="B3" s="5" t="s">
        <v>5</v>
      </c>
      <c r="C3" s="5" t="s">
        <v>5</v>
      </c>
      <c r="D3" s="5" t="s">
        <v>5</v>
      </c>
      <c r="E3" s="5" t="s">
        <v>5</v>
      </c>
      <c r="F3" s="5" t="s">
        <v>5</v>
      </c>
      <c r="H3" s="45" t="s">
        <v>54</v>
      </c>
      <c r="I3" s="16">
        <v>10</v>
      </c>
      <c r="J3" s="17">
        <v>10</v>
      </c>
      <c r="K3" s="17">
        <v>10</v>
      </c>
      <c r="L3" s="16">
        <v>10</v>
      </c>
      <c r="M3" s="16">
        <v>10</v>
      </c>
      <c r="O3" s="32"/>
      <c r="P3" s="32"/>
      <c r="Q3" s="32"/>
      <c r="R3" s="32"/>
      <c r="S3" s="32"/>
      <c r="T3" s="32"/>
      <c r="U3" s="32"/>
      <c r="V3" s="32"/>
      <c r="W3" s="32"/>
      <c r="X3" s="35"/>
      <c r="Y3" s="32"/>
      <c r="Z3" s="32"/>
      <c r="AA3" s="32"/>
      <c r="AB3" s="32"/>
      <c r="AC3" s="32"/>
      <c r="AD3" s="32"/>
      <c r="AE3" s="32"/>
      <c r="AF3" s="32"/>
    </row>
    <row r="4" spans="1:32" x14ac:dyDescent="0.25">
      <c r="A4" s="5">
        <v>2</v>
      </c>
      <c r="B4" s="5" t="s">
        <v>6</v>
      </c>
      <c r="C4" s="5" t="s">
        <v>6</v>
      </c>
      <c r="D4" s="5" t="s">
        <v>6</v>
      </c>
      <c r="E4" s="5" t="s">
        <v>6</v>
      </c>
      <c r="F4" s="5" t="s">
        <v>6</v>
      </c>
      <c r="H4" s="18" t="s">
        <v>5</v>
      </c>
      <c r="I4" s="16">
        <f>COUNTIF(B$3:B$12,$H4)</f>
        <v>1</v>
      </c>
      <c r="J4" s="16">
        <f t="shared" ref="J4:M4" si="0">COUNTIF(C$3:C$12,$H4)</f>
        <v>1</v>
      </c>
      <c r="K4" s="16">
        <f t="shared" si="0"/>
        <v>1</v>
      </c>
      <c r="L4" s="16">
        <f t="shared" si="0"/>
        <v>1</v>
      </c>
      <c r="M4" s="16">
        <f t="shared" si="0"/>
        <v>1</v>
      </c>
      <c r="O4" s="37" t="s">
        <v>43</v>
      </c>
      <c r="P4" s="38" t="s">
        <v>44</v>
      </c>
      <c r="Q4" s="37" t="s">
        <v>0</v>
      </c>
      <c r="R4" s="39" t="s">
        <v>1</v>
      </c>
      <c r="S4" s="39" t="s">
        <v>2</v>
      </c>
      <c r="T4" s="39" t="s">
        <v>3</v>
      </c>
      <c r="U4" s="38" t="s">
        <v>4</v>
      </c>
      <c r="V4" s="40" t="s">
        <v>45</v>
      </c>
      <c r="W4" s="41" t="s">
        <v>46</v>
      </c>
      <c r="X4" s="39" t="s">
        <v>47</v>
      </c>
      <c r="Y4" s="42" t="s">
        <v>48</v>
      </c>
      <c r="Z4" s="47" t="s">
        <v>49</v>
      </c>
      <c r="AA4" s="48"/>
      <c r="AB4" s="48"/>
      <c r="AC4" s="48"/>
      <c r="AD4" s="48"/>
      <c r="AE4" s="32"/>
      <c r="AF4" s="32"/>
    </row>
    <row r="5" spans="1:32" x14ac:dyDescent="0.25">
      <c r="A5" s="5">
        <v>3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H5" s="18" t="s">
        <v>6</v>
      </c>
      <c r="I5" s="16">
        <f t="shared" ref="I5:I13" si="1">COUNTIF(B$3:B$12,$H5)</f>
        <v>1</v>
      </c>
      <c r="J5" s="16">
        <f t="shared" ref="J5:J13" si="2">COUNTIF(C$3:C$12,$H5)</f>
        <v>1</v>
      </c>
      <c r="K5" s="16">
        <f t="shared" ref="K5:K13" si="3">COUNTIF(D$3:D$12,$H5)</f>
        <v>1</v>
      </c>
      <c r="L5" s="16">
        <f t="shared" ref="L5:L13" si="4">COUNTIF(E$3:E$12,$H5)</f>
        <v>1</v>
      </c>
      <c r="M5" s="16">
        <f t="shared" ref="M5:M13" si="5">COUNTIF(F$3:F$12,$H5)</f>
        <v>1</v>
      </c>
      <c r="O5" s="43" t="s">
        <v>14</v>
      </c>
      <c r="P5" s="43">
        <v>5</v>
      </c>
      <c r="Q5" s="43" t="s">
        <v>14</v>
      </c>
      <c r="R5" s="43" t="s">
        <v>14</v>
      </c>
      <c r="S5" s="43" t="s">
        <v>14</v>
      </c>
      <c r="T5" s="43" t="s">
        <v>14</v>
      </c>
      <c r="U5" s="43" t="s">
        <v>14</v>
      </c>
      <c r="V5" s="43">
        <v>1</v>
      </c>
      <c r="W5" s="46">
        <f>V5/$V$2</f>
        <v>1.0000000000000001E-5</v>
      </c>
      <c r="X5" s="43">
        <v>1000</v>
      </c>
      <c r="Y5" s="44">
        <f>W5*X5</f>
        <v>0.01</v>
      </c>
      <c r="Z5" s="47">
        <v>1</v>
      </c>
      <c r="AA5" s="47" t="s">
        <v>50</v>
      </c>
      <c r="AB5" s="47"/>
      <c r="AC5" s="47"/>
      <c r="AD5" s="47"/>
      <c r="AE5" s="32"/>
      <c r="AF5" s="32"/>
    </row>
    <row r="6" spans="1:32" x14ac:dyDescent="0.25">
      <c r="A6" s="5">
        <v>4</v>
      </c>
      <c r="B6" s="5" t="s">
        <v>8</v>
      </c>
      <c r="C6" s="5" t="s">
        <v>8</v>
      </c>
      <c r="D6" s="5" t="s">
        <v>8</v>
      </c>
      <c r="E6" s="5" t="s">
        <v>8</v>
      </c>
      <c r="F6" s="5" t="s">
        <v>8</v>
      </c>
      <c r="H6" s="18" t="s">
        <v>7</v>
      </c>
      <c r="I6" s="16">
        <f t="shared" si="1"/>
        <v>1</v>
      </c>
      <c r="J6" s="16">
        <f t="shared" si="2"/>
        <v>1</v>
      </c>
      <c r="K6" s="16">
        <f t="shared" si="3"/>
        <v>1</v>
      </c>
      <c r="L6" s="16">
        <f t="shared" si="4"/>
        <v>1</v>
      </c>
      <c r="M6" s="16">
        <f t="shared" si="5"/>
        <v>1</v>
      </c>
      <c r="O6" s="43" t="s">
        <v>5</v>
      </c>
      <c r="P6" s="43">
        <v>5</v>
      </c>
      <c r="Q6" s="43" t="s">
        <v>21</v>
      </c>
      <c r="R6" s="43" t="s">
        <v>21</v>
      </c>
      <c r="S6" s="43" t="s">
        <v>21</v>
      </c>
      <c r="T6" s="43" t="s">
        <v>21</v>
      </c>
      <c r="U6" s="43" t="s">
        <v>21</v>
      </c>
      <c r="V6" s="43">
        <v>31</v>
      </c>
      <c r="W6" s="46">
        <f t="shared" ref="W6:W32" si="6">V6/$V$2</f>
        <v>3.1E-4</v>
      </c>
      <c r="X6" s="43">
        <v>1000</v>
      </c>
      <c r="Y6" s="44">
        <f t="shared" ref="Y6:Y32" si="7">W6*X6</f>
        <v>0.31</v>
      </c>
      <c r="Z6" s="47">
        <v>1</v>
      </c>
      <c r="AA6" s="47" t="s">
        <v>51</v>
      </c>
      <c r="AB6" s="47"/>
      <c r="AC6" s="47"/>
      <c r="AD6" s="47"/>
      <c r="AE6" s="32"/>
      <c r="AF6" s="32"/>
    </row>
    <row r="7" spans="1:32" x14ac:dyDescent="0.25">
      <c r="A7" s="5">
        <v>5</v>
      </c>
      <c r="B7" s="5" t="s">
        <v>9</v>
      </c>
      <c r="C7" s="5" t="s">
        <v>9</v>
      </c>
      <c r="D7" s="5" t="s">
        <v>9</v>
      </c>
      <c r="E7" s="5" t="s">
        <v>9</v>
      </c>
      <c r="F7" s="5" t="s">
        <v>9</v>
      </c>
      <c r="H7" s="18" t="s">
        <v>8</v>
      </c>
      <c r="I7" s="16">
        <f t="shared" si="1"/>
        <v>1</v>
      </c>
      <c r="J7" s="16">
        <f t="shared" si="2"/>
        <v>1</v>
      </c>
      <c r="K7" s="16">
        <f t="shared" si="3"/>
        <v>1</v>
      </c>
      <c r="L7" s="16">
        <f t="shared" si="4"/>
        <v>1</v>
      </c>
      <c r="M7" s="16">
        <f t="shared" si="5"/>
        <v>1</v>
      </c>
      <c r="O7" s="43" t="s">
        <v>5</v>
      </c>
      <c r="P7" s="43">
        <v>4</v>
      </c>
      <c r="Q7" s="43" t="s">
        <v>21</v>
      </c>
      <c r="R7" s="43" t="s">
        <v>21</v>
      </c>
      <c r="S7" s="43" t="s">
        <v>21</v>
      </c>
      <c r="T7" s="43" t="s">
        <v>21</v>
      </c>
      <c r="U7" s="43" t="s">
        <v>31</v>
      </c>
      <c r="V7" s="43">
        <v>256</v>
      </c>
      <c r="W7" s="46">
        <f t="shared" si="6"/>
        <v>2.5600000000000002E-3</v>
      </c>
      <c r="X7" s="43">
        <v>125</v>
      </c>
      <c r="Y7" s="44">
        <f t="shared" si="7"/>
        <v>0.32</v>
      </c>
      <c r="Z7" s="47">
        <v>2</v>
      </c>
      <c r="AA7" s="47" t="s">
        <v>52</v>
      </c>
      <c r="AB7" s="47" t="s">
        <v>53</v>
      </c>
      <c r="AC7" s="47"/>
      <c r="AD7" s="47"/>
      <c r="AE7" s="32"/>
      <c r="AF7" s="32"/>
    </row>
    <row r="8" spans="1:32" x14ac:dyDescent="0.25">
      <c r="A8" s="5">
        <v>6</v>
      </c>
      <c r="B8" s="5" t="s">
        <v>10</v>
      </c>
      <c r="C8" s="5" t="s">
        <v>10</v>
      </c>
      <c r="D8" s="5" t="s">
        <v>10</v>
      </c>
      <c r="E8" s="5" t="s">
        <v>10</v>
      </c>
      <c r="F8" s="5" t="s">
        <v>10</v>
      </c>
      <c r="H8" s="18" t="s">
        <v>9</v>
      </c>
      <c r="I8" s="16">
        <f t="shared" si="1"/>
        <v>1</v>
      </c>
      <c r="J8" s="16">
        <f t="shared" si="2"/>
        <v>1</v>
      </c>
      <c r="K8" s="16">
        <f t="shared" si="3"/>
        <v>1</v>
      </c>
      <c r="L8" s="16">
        <f t="shared" si="4"/>
        <v>1</v>
      </c>
      <c r="M8" s="16">
        <f t="shared" si="5"/>
        <v>1</v>
      </c>
      <c r="O8" s="43" t="s">
        <v>5</v>
      </c>
      <c r="P8" s="43">
        <v>3</v>
      </c>
      <c r="Q8" s="43" t="s">
        <v>21</v>
      </c>
      <c r="R8" s="43" t="s">
        <v>21</v>
      </c>
      <c r="S8" s="43" t="s">
        <v>21</v>
      </c>
      <c r="T8" s="43" t="s">
        <v>31</v>
      </c>
      <c r="U8" s="43" t="s">
        <v>54</v>
      </c>
      <c r="V8" s="43">
        <v>1792</v>
      </c>
      <c r="W8" s="46">
        <f t="shared" si="6"/>
        <v>1.7919999999999998E-2</v>
      </c>
      <c r="X8" s="43">
        <v>25</v>
      </c>
      <c r="Y8" s="44">
        <f t="shared" si="7"/>
        <v>0.44799999999999995</v>
      </c>
      <c r="Z8" s="47"/>
      <c r="AA8" s="47" t="s">
        <v>55</v>
      </c>
      <c r="AB8" s="47" t="s">
        <v>56</v>
      </c>
      <c r="AC8" s="47" t="s">
        <v>57</v>
      </c>
      <c r="AD8" s="47" t="s">
        <v>58</v>
      </c>
      <c r="AE8" s="32"/>
      <c r="AF8" s="32"/>
    </row>
    <row r="9" spans="1:32" x14ac:dyDescent="0.25">
      <c r="A9" s="5">
        <v>7</v>
      </c>
      <c r="B9" s="5" t="s">
        <v>11</v>
      </c>
      <c r="C9" s="5" t="s">
        <v>11</v>
      </c>
      <c r="D9" s="5" t="s">
        <v>11</v>
      </c>
      <c r="E9" s="5" t="s">
        <v>11</v>
      </c>
      <c r="F9" s="5" t="s">
        <v>11</v>
      </c>
      <c r="H9" s="18" t="s">
        <v>10</v>
      </c>
      <c r="I9" s="16">
        <f t="shared" si="1"/>
        <v>1</v>
      </c>
      <c r="J9" s="16">
        <f t="shared" si="2"/>
        <v>1</v>
      </c>
      <c r="K9" s="16">
        <f t="shared" si="3"/>
        <v>1</v>
      </c>
      <c r="L9" s="16">
        <f t="shared" si="4"/>
        <v>1</v>
      </c>
      <c r="M9" s="16">
        <f t="shared" si="5"/>
        <v>1</v>
      </c>
      <c r="O9" s="43" t="s">
        <v>6</v>
      </c>
      <c r="P9" s="43">
        <v>5</v>
      </c>
      <c r="Q9" s="43" t="s">
        <v>22</v>
      </c>
      <c r="R9" s="43" t="s">
        <v>22</v>
      </c>
      <c r="S9" s="43" t="s">
        <v>22</v>
      </c>
      <c r="T9" s="43" t="s">
        <v>22</v>
      </c>
      <c r="U9" s="43" t="s">
        <v>22</v>
      </c>
      <c r="V9" s="43">
        <v>31</v>
      </c>
      <c r="W9" s="46">
        <f t="shared" si="6"/>
        <v>3.1E-4</v>
      </c>
      <c r="X9" s="43">
        <v>750</v>
      </c>
      <c r="Y9" s="44">
        <f t="shared" si="7"/>
        <v>0.23250000000000001</v>
      </c>
      <c r="Z9" s="47">
        <v>1</v>
      </c>
      <c r="AA9" s="47"/>
      <c r="AB9" s="47"/>
      <c r="AC9" s="47"/>
      <c r="AD9" s="47"/>
      <c r="AE9" s="32"/>
      <c r="AF9" s="32"/>
    </row>
    <row r="10" spans="1:32" x14ac:dyDescent="0.25">
      <c r="A10" s="5">
        <v>8</v>
      </c>
      <c r="B10" s="5" t="s">
        <v>12</v>
      </c>
      <c r="C10" s="5" t="s">
        <v>12</v>
      </c>
      <c r="D10" s="5" t="s">
        <v>12</v>
      </c>
      <c r="E10" s="5" t="s">
        <v>12</v>
      </c>
      <c r="F10" s="5" t="s">
        <v>12</v>
      </c>
      <c r="H10" s="18" t="s">
        <v>11</v>
      </c>
      <c r="I10" s="16">
        <f t="shared" si="1"/>
        <v>1</v>
      </c>
      <c r="J10" s="16">
        <f t="shared" si="2"/>
        <v>1</v>
      </c>
      <c r="K10" s="16">
        <f t="shared" si="3"/>
        <v>1</v>
      </c>
      <c r="L10" s="16">
        <f t="shared" si="4"/>
        <v>1</v>
      </c>
      <c r="M10" s="16">
        <f t="shared" si="5"/>
        <v>1</v>
      </c>
      <c r="O10" s="43" t="s">
        <v>6</v>
      </c>
      <c r="P10" s="43">
        <v>4</v>
      </c>
      <c r="Q10" s="43" t="s">
        <v>22</v>
      </c>
      <c r="R10" s="43" t="s">
        <v>22</v>
      </c>
      <c r="S10" s="43" t="s">
        <v>22</v>
      </c>
      <c r="T10" s="43" t="s">
        <v>22</v>
      </c>
      <c r="U10" s="43" t="s">
        <v>32</v>
      </c>
      <c r="V10" s="43">
        <v>256</v>
      </c>
      <c r="W10" s="46">
        <f t="shared" si="6"/>
        <v>2.5600000000000002E-3</v>
      </c>
      <c r="X10" s="43">
        <v>100</v>
      </c>
      <c r="Y10" s="44">
        <f t="shared" si="7"/>
        <v>0.25600000000000001</v>
      </c>
      <c r="Z10" s="47">
        <v>2</v>
      </c>
      <c r="AA10" s="47" t="s">
        <v>52</v>
      </c>
      <c r="AB10" s="47" t="s">
        <v>53</v>
      </c>
      <c r="AC10" s="47"/>
      <c r="AD10" s="47"/>
      <c r="AE10" s="32"/>
      <c r="AF10" s="32"/>
    </row>
    <row r="11" spans="1:32" x14ac:dyDescent="0.25">
      <c r="A11" s="5">
        <v>9</v>
      </c>
      <c r="B11" s="5" t="s">
        <v>13</v>
      </c>
      <c r="C11" s="5" t="s">
        <v>13</v>
      </c>
      <c r="D11" s="5" t="s">
        <v>13</v>
      </c>
      <c r="E11" s="5" t="s">
        <v>13</v>
      </c>
      <c r="F11" s="5" t="s">
        <v>13</v>
      </c>
      <c r="H11" s="18" t="s">
        <v>12</v>
      </c>
      <c r="I11" s="16">
        <f t="shared" si="1"/>
        <v>1</v>
      </c>
      <c r="J11" s="16">
        <f t="shared" si="2"/>
        <v>1</v>
      </c>
      <c r="K11" s="16">
        <f t="shared" si="3"/>
        <v>1</v>
      </c>
      <c r="L11" s="16">
        <f t="shared" si="4"/>
        <v>1</v>
      </c>
      <c r="M11" s="16">
        <f t="shared" si="5"/>
        <v>1</v>
      </c>
      <c r="O11" s="43" t="s">
        <v>6</v>
      </c>
      <c r="P11" s="43">
        <v>3</v>
      </c>
      <c r="Q11" s="43" t="s">
        <v>22</v>
      </c>
      <c r="R11" s="43" t="s">
        <v>22</v>
      </c>
      <c r="S11" s="43" t="s">
        <v>22</v>
      </c>
      <c r="T11" s="43" t="s">
        <v>32</v>
      </c>
      <c r="U11" s="43" t="s">
        <v>54</v>
      </c>
      <c r="V11" s="43">
        <v>1792</v>
      </c>
      <c r="W11" s="46">
        <f t="shared" si="6"/>
        <v>1.7919999999999998E-2</v>
      </c>
      <c r="X11" s="43">
        <v>20</v>
      </c>
      <c r="Y11" s="44">
        <f t="shared" si="7"/>
        <v>0.35839999999999994</v>
      </c>
      <c r="Z11" s="47"/>
      <c r="AA11" s="47" t="s">
        <v>55</v>
      </c>
      <c r="AB11" s="47" t="s">
        <v>56</v>
      </c>
      <c r="AC11" s="47" t="s">
        <v>57</v>
      </c>
      <c r="AD11" s="47"/>
      <c r="AE11" s="32"/>
      <c r="AF11" s="32"/>
    </row>
    <row r="12" spans="1:32" x14ac:dyDescent="0.25">
      <c r="A12" s="5">
        <v>10</v>
      </c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H12" s="18" t="s">
        <v>13</v>
      </c>
      <c r="I12" s="16">
        <f t="shared" si="1"/>
        <v>1</v>
      </c>
      <c r="J12" s="16">
        <f t="shared" si="2"/>
        <v>1</v>
      </c>
      <c r="K12" s="16">
        <f t="shared" si="3"/>
        <v>1</v>
      </c>
      <c r="L12" s="16">
        <f t="shared" si="4"/>
        <v>1</v>
      </c>
      <c r="M12" s="16">
        <f t="shared" si="5"/>
        <v>1</v>
      </c>
      <c r="O12" s="43" t="s">
        <v>7</v>
      </c>
      <c r="P12" s="43">
        <v>5</v>
      </c>
      <c r="Q12" s="43" t="s">
        <v>23</v>
      </c>
      <c r="R12" s="43" t="s">
        <v>23</v>
      </c>
      <c r="S12" s="43" t="s">
        <v>23</v>
      </c>
      <c r="T12" s="43" t="s">
        <v>23</v>
      </c>
      <c r="U12" s="43" t="s">
        <v>23</v>
      </c>
      <c r="V12" s="43">
        <v>31</v>
      </c>
      <c r="W12" s="46">
        <f t="shared" si="6"/>
        <v>3.1E-4</v>
      </c>
      <c r="X12" s="43">
        <v>600</v>
      </c>
      <c r="Y12" s="44">
        <f t="shared" si="7"/>
        <v>0.186</v>
      </c>
      <c r="Z12" s="47">
        <v>1</v>
      </c>
      <c r="AA12" s="47"/>
      <c r="AB12" s="47"/>
      <c r="AC12" s="47"/>
      <c r="AD12" s="47"/>
      <c r="AE12" s="32"/>
      <c r="AF12" s="32"/>
    </row>
    <row r="13" spans="1:32" x14ac:dyDescent="0.25">
      <c r="H13" s="18" t="s">
        <v>14</v>
      </c>
      <c r="I13" s="16">
        <f t="shared" si="1"/>
        <v>1</v>
      </c>
      <c r="J13" s="16">
        <f t="shared" si="2"/>
        <v>1</v>
      </c>
      <c r="K13" s="16">
        <f t="shared" si="3"/>
        <v>1</v>
      </c>
      <c r="L13" s="16">
        <f t="shared" si="4"/>
        <v>1</v>
      </c>
      <c r="M13" s="16">
        <f t="shared" si="5"/>
        <v>1</v>
      </c>
      <c r="O13" s="43" t="s">
        <v>7</v>
      </c>
      <c r="P13" s="43">
        <v>4</v>
      </c>
      <c r="Q13" s="43" t="s">
        <v>23</v>
      </c>
      <c r="R13" s="43" t="s">
        <v>23</v>
      </c>
      <c r="S13" s="43" t="s">
        <v>23</v>
      </c>
      <c r="T13" s="43" t="s">
        <v>23</v>
      </c>
      <c r="U13" s="43" t="s">
        <v>33</v>
      </c>
      <c r="V13" s="43">
        <v>256</v>
      </c>
      <c r="W13" s="46">
        <f t="shared" si="6"/>
        <v>2.5600000000000002E-3</v>
      </c>
      <c r="X13" s="43">
        <v>75</v>
      </c>
      <c r="Y13" s="44">
        <f t="shared" si="7"/>
        <v>0.192</v>
      </c>
      <c r="Z13" s="47">
        <v>2</v>
      </c>
      <c r="AA13" s="47" t="s">
        <v>52</v>
      </c>
      <c r="AB13" s="47" t="s">
        <v>53</v>
      </c>
      <c r="AC13" s="47"/>
      <c r="AD13" s="47"/>
      <c r="AE13" s="32"/>
      <c r="AF13" s="32"/>
    </row>
    <row r="14" spans="1:32" x14ac:dyDescent="0.25">
      <c r="O14" s="43" t="s">
        <v>7</v>
      </c>
      <c r="P14" s="43">
        <v>3</v>
      </c>
      <c r="Q14" s="43" t="s">
        <v>23</v>
      </c>
      <c r="R14" s="43" t="s">
        <v>23</v>
      </c>
      <c r="S14" s="43" t="s">
        <v>23</v>
      </c>
      <c r="T14" s="43" t="s">
        <v>33</v>
      </c>
      <c r="U14" s="43" t="s">
        <v>54</v>
      </c>
      <c r="V14" s="43">
        <v>1792</v>
      </c>
      <c r="W14" s="46">
        <f t="shared" si="6"/>
        <v>1.7919999999999998E-2</v>
      </c>
      <c r="X14" s="43">
        <v>15</v>
      </c>
      <c r="Y14" s="44">
        <f t="shared" si="7"/>
        <v>0.26879999999999998</v>
      </c>
      <c r="Z14" s="47"/>
      <c r="AA14" s="47" t="s">
        <v>55</v>
      </c>
      <c r="AB14" s="47" t="s">
        <v>56</v>
      </c>
      <c r="AC14" s="47" t="s">
        <v>57</v>
      </c>
      <c r="AD14" s="47"/>
      <c r="AE14" s="32"/>
      <c r="AF14" s="32"/>
    </row>
    <row r="15" spans="1:32" x14ac:dyDescent="0.25">
      <c r="A15" s="6" t="s">
        <v>15</v>
      </c>
      <c r="B15" s="7" t="s">
        <v>16</v>
      </c>
      <c r="C15" s="7" t="s">
        <v>17</v>
      </c>
      <c r="D15" s="8" t="s">
        <v>18</v>
      </c>
      <c r="O15" s="43" t="s">
        <v>8</v>
      </c>
      <c r="P15" s="43">
        <v>5</v>
      </c>
      <c r="Q15" s="43" t="s">
        <v>24</v>
      </c>
      <c r="R15" s="43" t="s">
        <v>24</v>
      </c>
      <c r="S15" s="43" t="s">
        <v>24</v>
      </c>
      <c r="T15" s="43" t="s">
        <v>24</v>
      </c>
      <c r="U15" s="43" t="s">
        <v>24</v>
      </c>
      <c r="V15" s="43">
        <v>31</v>
      </c>
      <c r="W15" s="46">
        <f t="shared" si="6"/>
        <v>3.1E-4</v>
      </c>
      <c r="X15" s="43">
        <v>500</v>
      </c>
      <c r="Y15" s="44">
        <f t="shared" si="7"/>
        <v>0.155</v>
      </c>
      <c r="Z15" s="47">
        <v>1</v>
      </c>
      <c r="AA15" s="47"/>
      <c r="AB15" s="47"/>
      <c r="AC15" s="47"/>
      <c r="AD15" s="47"/>
      <c r="AE15" s="32"/>
      <c r="AF15" s="32"/>
    </row>
    <row r="16" spans="1:32" x14ac:dyDescent="0.25">
      <c r="A16" s="9" t="s">
        <v>5</v>
      </c>
      <c r="B16" s="10">
        <v>25</v>
      </c>
      <c r="C16" s="10">
        <v>125</v>
      </c>
      <c r="D16" s="10">
        <v>1000</v>
      </c>
      <c r="H16" s="19" t="s">
        <v>20</v>
      </c>
      <c r="I16" s="20"/>
      <c r="J16" s="20"/>
      <c r="K16" s="20"/>
      <c r="L16" s="20"/>
      <c r="M16" s="20"/>
      <c r="O16" s="43" t="s">
        <v>8</v>
      </c>
      <c r="P16" s="43">
        <v>4</v>
      </c>
      <c r="Q16" s="43" t="s">
        <v>24</v>
      </c>
      <c r="R16" s="43" t="s">
        <v>24</v>
      </c>
      <c r="S16" s="43" t="s">
        <v>24</v>
      </c>
      <c r="T16" s="43" t="s">
        <v>24</v>
      </c>
      <c r="U16" s="43" t="s">
        <v>34</v>
      </c>
      <c r="V16" s="43">
        <v>256</v>
      </c>
      <c r="W16" s="46">
        <f t="shared" si="6"/>
        <v>2.5600000000000002E-3</v>
      </c>
      <c r="X16" s="43">
        <v>60</v>
      </c>
      <c r="Y16" s="44">
        <f t="shared" si="7"/>
        <v>0.15360000000000001</v>
      </c>
      <c r="Z16" s="47">
        <v>2</v>
      </c>
      <c r="AA16" s="47" t="s">
        <v>52</v>
      </c>
      <c r="AB16" s="47" t="s">
        <v>53</v>
      </c>
      <c r="AC16" s="47"/>
      <c r="AD16" s="47"/>
      <c r="AE16" s="32"/>
      <c r="AF16" s="32"/>
    </row>
    <row r="17" spans="1:32" x14ac:dyDescent="0.25">
      <c r="A17" s="9" t="s">
        <v>6</v>
      </c>
      <c r="B17" s="10">
        <v>20</v>
      </c>
      <c r="C17" s="10">
        <v>100</v>
      </c>
      <c r="D17" s="10">
        <v>750</v>
      </c>
      <c r="H17" s="21"/>
      <c r="I17" s="22" t="s">
        <v>0</v>
      </c>
      <c r="J17" s="23" t="s">
        <v>1</v>
      </c>
      <c r="K17" s="23" t="s">
        <v>2</v>
      </c>
      <c r="L17" s="23" t="s">
        <v>3</v>
      </c>
      <c r="M17" s="24" t="s">
        <v>4</v>
      </c>
      <c r="O17" s="43" t="s">
        <v>8</v>
      </c>
      <c r="P17" s="43">
        <v>3</v>
      </c>
      <c r="Q17" s="43" t="s">
        <v>24</v>
      </c>
      <c r="R17" s="43" t="s">
        <v>24</v>
      </c>
      <c r="S17" s="43" t="s">
        <v>24</v>
      </c>
      <c r="T17" s="43" t="s">
        <v>34</v>
      </c>
      <c r="U17" s="43" t="s">
        <v>54</v>
      </c>
      <c r="V17" s="43">
        <v>1792</v>
      </c>
      <c r="W17" s="46">
        <f t="shared" si="6"/>
        <v>1.7919999999999998E-2</v>
      </c>
      <c r="X17" s="43">
        <v>12</v>
      </c>
      <c r="Y17" s="44">
        <f t="shared" si="7"/>
        <v>0.21503999999999998</v>
      </c>
      <c r="Z17" s="47"/>
      <c r="AA17" s="47" t="s">
        <v>55</v>
      </c>
      <c r="AB17" s="47" t="s">
        <v>56</v>
      </c>
      <c r="AC17" s="47" t="s">
        <v>57</v>
      </c>
      <c r="AD17" s="47"/>
      <c r="AE17" s="32"/>
      <c r="AF17" s="32"/>
    </row>
    <row r="18" spans="1:32" x14ac:dyDescent="0.25">
      <c r="A18" s="9" t="s">
        <v>7</v>
      </c>
      <c r="B18" s="10">
        <v>15</v>
      </c>
      <c r="C18" s="10">
        <v>75</v>
      </c>
      <c r="D18" s="10">
        <v>600</v>
      </c>
      <c r="H18" s="20" t="s">
        <v>21</v>
      </c>
      <c r="I18" s="20">
        <f>I4+I$13</f>
        <v>2</v>
      </c>
      <c r="J18" s="20">
        <f t="shared" ref="J18:M18" si="8">J4+J$13</f>
        <v>2</v>
      </c>
      <c r="K18" s="20">
        <f t="shared" si="8"/>
        <v>2</v>
      </c>
      <c r="L18" s="20">
        <f t="shared" si="8"/>
        <v>2</v>
      </c>
      <c r="M18" s="20">
        <f t="shared" si="8"/>
        <v>2</v>
      </c>
      <c r="O18" s="43" t="s">
        <v>9</v>
      </c>
      <c r="P18" s="43">
        <v>5</v>
      </c>
      <c r="Q18" s="43" t="s">
        <v>25</v>
      </c>
      <c r="R18" s="43" t="s">
        <v>25</v>
      </c>
      <c r="S18" s="43" t="s">
        <v>25</v>
      </c>
      <c r="T18" s="43" t="s">
        <v>25</v>
      </c>
      <c r="U18" s="43" t="s">
        <v>25</v>
      </c>
      <c r="V18" s="43">
        <v>31</v>
      </c>
      <c r="W18" s="46">
        <f t="shared" si="6"/>
        <v>3.1E-4</v>
      </c>
      <c r="X18" s="43">
        <v>400</v>
      </c>
      <c r="Y18" s="44">
        <f t="shared" si="7"/>
        <v>0.124</v>
      </c>
      <c r="Z18" s="47">
        <v>1</v>
      </c>
      <c r="AA18" s="47"/>
      <c r="AB18" s="47"/>
      <c r="AC18" s="47"/>
      <c r="AD18" s="47"/>
      <c r="AE18" s="32"/>
      <c r="AF18" s="32"/>
    </row>
    <row r="19" spans="1:32" x14ac:dyDescent="0.25">
      <c r="A19" s="9" t="s">
        <v>8</v>
      </c>
      <c r="B19" s="10">
        <v>12</v>
      </c>
      <c r="C19" s="10">
        <v>60</v>
      </c>
      <c r="D19" s="10">
        <v>500</v>
      </c>
      <c r="H19" s="20" t="s">
        <v>22</v>
      </c>
      <c r="I19" s="20">
        <f t="shared" ref="I19:M19" si="9">I5+I$13</f>
        <v>2</v>
      </c>
      <c r="J19" s="20">
        <f t="shared" si="9"/>
        <v>2</v>
      </c>
      <c r="K19" s="20">
        <f t="shared" si="9"/>
        <v>2</v>
      </c>
      <c r="L19" s="20">
        <f t="shared" si="9"/>
        <v>2</v>
      </c>
      <c r="M19" s="20">
        <f t="shared" si="9"/>
        <v>2</v>
      </c>
      <c r="O19" s="43" t="s">
        <v>9</v>
      </c>
      <c r="P19" s="43">
        <v>4</v>
      </c>
      <c r="Q19" s="43" t="s">
        <v>25</v>
      </c>
      <c r="R19" s="43" t="s">
        <v>25</v>
      </c>
      <c r="S19" s="43" t="s">
        <v>25</v>
      </c>
      <c r="T19" s="43" t="s">
        <v>25</v>
      </c>
      <c r="U19" s="43" t="s">
        <v>35</v>
      </c>
      <c r="V19" s="43">
        <v>256</v>
      </c>
      <c r="W19" s="46">
        <f t="shared" si="6"/>
        <v>2.5600000000000002E-3</v>
      </c>
      <c r="X19" s="43">
        <v>50</v>
      </c>
      <c r="Y19" s="44">
        <f t="shared" si="7"/>
        <v>0.128</v>
      </c>
      <c r="Z19" s="47">
        <v>2</v>
      </c>
      <c r="AA19" s="47" t="s">
        <v>52</v>
      </c>
      <c r="AB19" s="47" t="s">
        <v>53</v>
      </c>
      <c r="AC19" s="47"/>
      <c r="AD19" s="47"/>
      <c r="AE19" s="32"/>
      <c r="AF19" s="32"/>
    </row>
    <row r="20" spans="1:32" x14ac:dyDescent="0.25">
      <c r="A20" s="9" t="s">
        <v>9</v>
      </c>
      <c r="B20" s="10">
        <v>10</v>
      </c>
      <c r="C20" s="10">
        <v>50</v>
      </c>
      <c r="D20" s="10">
        <v>400</v>
      </c>
      <c r="H20" s="20" t="s">
        <v>23</v>
      </c>
      <c r="I20" s="20">
        <f t="shared" ref="I20:M20" si="10">I6+I$13</f>
        <v>2</v>
      </c>
      <c r="J20" s="20">
        <f t="shared" si="10"/>
        <v>2</v>
      </c>
      <c r="K20" s="20">
        <f t="shared" si="10"/>
        <v>2</v>
      </c>
      <c r="L20" s="20">
        <f t="shared" si="10"/>
        <v>2</v>
      </c>
      <c r="M20" s="20">
        <f t="shared" si="10"/>
        <v>2</v>
      </c>
      <c r="O20" s="43" t="s">
        <v>9</v>
      </c>
      <c r="P20" s="43">
        <v>3</v>
      </c>
      <c r="Q20" s="43" t="s">
        <v>25</v>
      </c>
      <c r="R20" s="43" t="s">
        <v>25</v>
      </c>
      <c r="S20" s="43" t="s">
        <v>25</v>
      </c>
      <c r="T20" s="43" t="s">
        <v>35</v>
      </c>
      <c r="U20" s="43" t="s">
        <v>54</v>
      </c>
      <c r="V20" s="43">
        <v>1792</v>
      </c>
      <c r="W20" s="46">
        <f t="shared" si="6"/>
        <v>1.7919999999999998E-2</v>
      </c>
      <c r="X20" s="43">
        <v>10</v>
      </c>
      <c r="Y20" s="44">
        <f t="shared" si="7"/>
        <v>0.17919999999999997</v>
      </c>
      <c r="Z20" s="47"/>
      <c r="AA20" s="47" t="s">
        <v>55</v>
      </c>
      <c r="AB20" s="47" t="s">
        <v>56</v>
      </c>
      <c r="AC20" s="47" t="s">
        <v>57</v>
      </c>
      <c r="AD20" s="47"/>
      <c r="AE20" s="32"/>
      <c r="AF20" s="32"/>
    </row>
    <row r="21" spans="1:32" x14ac:dyDescent="0.25">
      <c r="A21" s="9" t="s">
        <v>10</v>
      </c>
      <c r="B21" s="10">
        <v>7</v>
      </c>
      <c r="C21" s="10">
        <v>15</v>
      </c>
      <c r="D21" s="10">
        <v>100</v>
      </c>
      <c r="H21" s="20" t="s">
        <v>24</v>
      </c>
      <c r="I21" s="20">
        <f t="shared" ref="I21:M21" si="11">I7+I$13</f>
        <v>2</v>
      </c>
      <c r="J21" s="20">
        <f t="shared" si="11"/>
        <v>2</v>
      </c>
      <c r="K21" s="20">
        <f t="shared" si="11"/>
        <v>2</v>
      </c>
      <c r="L21" s="20">
        <f t="shared" si="11"/>
        <v>2</v>
      </c>
      <c r="M21" s="20">
        <f t="shared" si="11"/>
        <v>2</v>
      </c>
      <c r="O21" s="43" t="s">
        <v>10</v>
      </c>
      <c r="P21" s="43">
        <v>5</v>
      </c>
      <c r="Q21" s="43" t="s">
        <v>26</v>
      </c>
      <c r="R21" s="43" t="s">
        <v>26</v>
      </c>
      <c r="S21" s="43" t="s">
        <v>26</v>
      </c>
      <c r="T21" s="43" t="s">
        <v>26</v>
      </c>
      <c r="U21" s="43" t="s">
        <v>26</v>
      </c>
      <c r="V21" s="43">
        <v>31</v>
      </c>
      <c r="W21" s="46">
        <f t="shared" si="6"/>
        <v>3.1E-4</v>
      </c>
      <c r="X21" s="43">
        <v>100</v>
      </c>
      <c r="Y21" s="44">
        <f t="shared" si="7"/>
        <v>3.1E-2</v>
      </c>
      <c r="Z21" s="47">
        <v>1</v>
      </c>
      <c r="AA21" s="47"/>
      <c r="AB21" s="47"/>
      <c r="AC21" s="47"/>
      <c r="AD21" s="47"/>
      <c r="AE21" s="32"/>
      <c r="AF21" s="32"/>
    </row>
    <row r="22" spans="1:32" x14ac:dyDescent="0.25">
      <c r="A22" s="9" t="s">
        <v>11</v>
      </c>
      <c r="B22" s="10">
        <v>7</v>
      </c>
      <c r="C22" s="10">
        <v>12</v>
      </c>
      <c r="D22" s="10">
        <v>75</v>
      </c>
      <c r="H22" s="20" t="s">
        <v>25</v>
      </c>
      <c r="I22" s="20">
        <f t="shared" ref="I22:M22" si="12">I8+I$13</f>
        <v>2</v>
      </c>
      <c r="J22" s="20">
        <f t="shared" si="12"/>
        <v>2</v>
      </c>
      <c r="K22" s="20">
        <f t="shared" si="12"/>
        <v>2</v>
      </c>
      <c r="L22" s="20">
        <f t="shared" si="12"/>
        <v>2</v>
      </c>
      <c r="M22" s="20">
        <f t="shared" si="12"/>
        <v>2</v>
      </c>
      <c r="O22" s="43" t="s">
        <v>10</v>
      </c>
      <c r="P22" s="43">
        <v>4</v>
      </c>
      <c r="Q22" s="43" t="s">
        <v>26</v>
      </c>
      <c r="R22" s="43" t="s">
        <v>26</v>
      </c>
      <c r="S22" s="43" t="s">
        <v>26</v>
      </c>
      <c r="T22" s="43" t="s">
        <v>26</v>
      </c>
      <c r="U22" s="43" t="s">
        <v>36</v>
      </c>
      <c r="V22" s="43">
        <v>256</v>
      </c>
      <c r="W22" s="46">
        <f t="shared" si="6"/>
        <v>2.5600000000000002E-3</v>
      </c>
      <c r="X22" s="43">
        <v>15</v>
      </c>
      <c r="Y22" s="44">
        <f t="shared" si="7"/>
        <v>3.8400000000000004E-2</v>
      </c>
      <c r="Z22" s="47">
        <v>2</v>
      </c>
      <c r="AA22" s="47" t="s">
        <v>52</v>
      </c>
      <c r="AB22" s="47" t="s">
        <v>53</v>
      </c>
      <c r="AC22" s="47"/>
      <c r="AD22" s="47"/>
      <c r="AE22" s="32"/>
      <c r="AF22" s="32"/>
    </row>
    <row r="23" spans="1:32" x14ac:dyDescent="0.25">
      <c r="A23" s="9" t="s">
        <v>12</v>
      </c>
      <c r="B23" s="10">
        <v>5</v>
      </c>
      <c r="C23" s="10">
        <v>10</v>
      </c>
      <c r="D23" s="10">
        <v>50</v>
      </c>
      <c r="H23" s="20" t="s">
        <v>26</v>
      </c>
      <c r="I23" s="20">
        <f t="shared" ref="I23:M23" si="13">I9+I$13</f>
        <v>2</v>
      </c>
      <c r="J23" s="20">
        <f t="shared" si="13"/>
        <v>2</v>
      </c>
      <c r="K23" s="20">
        <f t="shared" si="13"/>
        <v>2</v>
      </c>
      <c r="L23" s="20">
        <f t="shared" si="13"/>
        <v>2</v>
      </c>
      <c r="M23" s="20">
        <f t="shared" si="13"/>
        <v>2</v>
      </c>
      <c r="O23" s="43" t="s">
        <v>10</v>
      </c>
      <c r="P23" s="43">
        <v>3</v>
      </c>
      <c r="Q23" s="43" t="s">
        <v>26</v>
      </c>
      <c r="R23" s="43" t="s">
        <v>26</v>
      </c>
      <c r="S23" s="43" t="s">
        <v>26</v>
      </c>
      <c r="T23" s="43" t="s">
        <v>36</v>
      </c>
      <c r="U23" s="43" t="s">
        <v>54</v>
      </c>
      <c r="V23" s="43">
        <v>1792</v>
      </c>
      <c r="W23" s="46">
        <f t="shared" si="6"/>
        <v>1.7919999999999998E-2</v>
      </c>
      <c r="X23" s="43">
        <v>7</v>
      </c>
      <c r="Y23" s="44">
        <f t="shared" si="7"/>
        <v>0.12544</v>
      </c>
      <c r="Z23" s="47"/>
      <c r="AA23" s="47" t="s">
        <v>55</v>
      </c>
      <c r="AB23" s="47" t="s">
        <v>56</v>
      </c>
      <c r="AC23" s="47" t="s">
        <v>57</v>
      </c>
      <c r="AD23" s="47"/>
      <c r="AE23" s="32"/>
      <c r="AF23" s="32"/>
    </row>
    <row r="24" spans="1:32" x14ac:dyDescent="0.25">
      <c r="A24" s="9" t="s">
        <v>13</v>
      </c>
      <c r="B24" s="10">
        <v>5</v>
      </c>
      <c r="C24" s="10">
        <v>10</v>
      </c>
      <c r="D24" s="10">
        <v>50</v>
      </c>
      <c r="H24" s="20" t="s">
        <v>27</v>
      </c>
      <c r="I24" s="20">
        <f t="shared" ref="I24:M24" si="14">I10+I$13</f>
        <v>2</v>
      </c>
      <c r="J24" s="20">
        <f t="shared" si="14"/>
        <v>2</v>
      </c>
      <c r="K24" s="20">
        <f t="shared" si="14"/>
        <v>2</v>
      </c>
      <c r="L24" s="20">
        <f t="shared" si="14"/>
        <v>2</v>
      </c>
      <c r="M24" s="20">
        <f t="shared" si="14"/>
        <v>2</v>
      </c>
      <c r="O24" s="43" t="s">
        <v>11</v>
      </c>
      <c r="P24" s="43">
        <v>5</v>
      </c>
      <c r="Q24" s="43" t="s">
        <v>27</v>
      </c>
      <c r="R24" s="43" t="s">
        <v>27</v>
      </c>
      <c r="S24" s="43" t="s">
        <v>27</v>
      </c>
      <c r="T24" s="43" t="s">
        <v>27</v>
      </c>
      <c r="U24" s="43" t="s">
        <v>27</v>
      </c>
      <c r="V24" s="43">
        <v>31</v>
      </c>
      <c r="W24" s="46">
        <f t="shared" si="6"/>
        <v>3.1E-4</v>
      </c>
      <c r="X24" s="43">
        <v>75</v>
      </c>
      <c r="Y24" s="44">
        <f t="shared" si="7"/>
        <v>2.325E-2</v>
      </c>
      <c r="Z24" s="47">
        <v>1</v>
      </c>
      <c r="AA24" s="47"/>
      <c r="AB24" s="47"/>
      <c r="AC24" s="47"/>
      <c r="AD24" s="47"/>
      <c r="AE24" s="32"/>
      <c r="AF24" s="32"/>
    </row>
    <row r="25" spans="1:32" x14ac:dyDescent="0.25">
      <c r="A25" s="9" t="s">
        <v>14</v>
      </c>
      <c r="B25" s="10">
        <v>0</v>
      </c>
      <c r="C25" s="10">
        <v>0</v>
      </c>
      <c r="D25" s="10">
        <v>1000</v>
      </c>
      <c r="H25" s="20" t="s">
        <v>28</v>
      </c>
      <c r="I25" s="20">
        <f t="shared" ref="I25:M25" si="15">I11+I$13</f>
        <v>2</v>
      </c>
      <c r="J25" s="20">
        <f t="shared" si="15"/>
        <v>2</v>
      </c>
      <c r="K25" s="20">
        <f t="shared" si="15"/>
        <v>2</v>
      </c>
      <c r="L25" s="20">
        <f t="shared" si="15"/>
        <v>2</v>
      </c>
      <c r="M25" s="20">
        <f t="shared" si="15"/>
        <v>2</v>
      </c>
      <c r="O25" s="43" t="s">
        <v>11</v>
      </c>
      <c r="P25" s="43">
        <v>4</v>
      </c>
      <c r="Q25" s="43" t="s">
        <v>27</v>
      </c>
      <c r="R25" s="43" t="s">
        <v>27</v>
      </c>
      <c r="S25" s="43" t="s">
        <v>27</v>
      </c>
      <c r="T25" s="43" t="s">
        <v>27</v>
      </c>
      <c r="U25" s="43" t="s">
        <v>37</v>
      </c>
      <c r="V25" s="43">
        <v>256</v>
      </c>
      <c r="W25" s="46">
        <f t="shared" si="6"/>
        <v>2.5600000000000002E-3</v>
      </c>
      <c r="X25" s="43">
        <v>12</v>
      </c>
      <c r="Y25" s="44">
        <f t="shared" si="7"/>
        <v>3.0720000000000004E-2</v>
      </c>
      <c r="Z25" s="47">
        <v>2</v>
      </c>
      <c r="AA25" s="47" t="s">
        <v>52</v>
      </c>
      <c r="AB25" s="47" t="s">
        <v>53</v>
      </c>
      <c r="AC25" s="47"/>
      <c r="AD25" s="47"/>
      <c r="AE25" s="32"/>
      <c r="AF25" s="32"/>
    </row>
    <row r="26" spans="1:32" x14ac:dyDescent="0.25">
      <c r="H26" s="20" t="s">
        <v>29</v>
      </c>
      <c r="I26" s="20">
        <f t="shared" ref="I26:M26" si="16">I12+I$13</f>
        <v>2</v>
      </c>
      <c r="J26" s="20">
        <f t="shared" si="16"/>
        <v>2</v>
      </c>
      <c r="K26" s="20">
        <f t="shared" si="16"/>
        <v>2</v>
      </c>
      <c r="L26" s="20">
        <f t="shared" si="16"/>
        <v>2</v>
      </c>
      <c r="M26" s="20">
        <f t="shared" si="16"/>
        <v>2</v>
      </c>
      <c r="O26" s="43" t="s">
        <v>11</v>
      </c>
      <c r="P26" s="43">
        <v>3</v>
      </c>
      <c r="Q26" s="43" t="s">
        <v>27</v>
      </c>
      <c r="R26" s="43" t="s">
        <v>27</v>
      </c>
      <c r="S26" s="43" t="s">
        <v>27</v>
      </c>
      <c r="T26" s="43" t="s">
        <v>37</v>
      </c>
      <c r="U26" s="43" t="s">
        <v>54</v>
      </c>
      <c r="V26" s="43">
        <v>1792</v>
      </c>
      <c r="W26" s="46">
        <f t="shared" si="6"/>
        <v>1.7919999999999998E-2</v>
      </c>
      <c r="X26" s="43">
        <v>7</v>
      </c>
      <c r="Y26" s="44">
        <f t="shared" si="7"/>
        <v>0.12544</v>
      </c>
      <c r="Z26" s="47"/>
      <c r="AA26" s="47" t="s">
        <v>55</v>
      </c>
      <c r="AB26" s="47" t="s">
        <v>56</v>
      </c>
      <c r="AC26" s="47" t="s">
        <v>57</v>
      </c>
      <c r="AD26" s="47"/>
      <c r="AE26" s="32"/>
      <c r="AF26" s="32"/>
    </row>
    <row r="27" spans="1:32" x14ac:dyDescent="0.25">
      <c r="H27" s="20" t="s">
        <v>14</v>
      </c>
      <c r="I27" s="20">
        <f>I$13</f>
        <v>1</v>
      </c>
      <c r="J27" s="20">
        <f t="shared" ref="J27:M27" si="17">J$13</f>
        <v>1</v>
      </c>
      <c r="K27" s="20">
        <f t="shared" si="17"/>
        <v>1</v>
      </c>
      <c r="L27" s="20">
        <f t="shared" si="17"/>
        <v>1</v>
      </c>
      <c r="M27" s="20">
        <f t="shared" si="17"/>
        <v>1</v>
      </c>
      <c r="O27" s="43" t="s">
        <v>12</v>
      </c>
      <c r="P27" s="43">
        <v>5</v>
      </c>
      <c r="Q27" s="43" t="s">
        <v>28</v>
      </c>
      <c r="R27" s="43" t="s">
        <v>28</v>
      </c>
      <c r="S27" s="43" t="s">
        <v>28</v>
      </c>
      <c r="T27" s="43" t="s">
        <v>28</v>
      </c>
      <c r="U27" s="43" t="s">
        <v>28</v>
      </c>
      <c r="V27" s="43">
        <v>31</v>
      </c>
      <c r="W27" s="46">
        <f t="shared" si="6"/>
        <v>3.1E-4</v>
      </c>
      <c r="X27" s="43">
        <v>50</v>
      </c>
      <c r="Y27" s="44">
        <f t="shared" si="7"/>
        <v>1.55E-2</v>
      </c>
      <c r="Z27" s="47">
        <v>1</v>
      </c>
      <c r="AA27" s="47"/>
      <c r="AB27" s="47"/>
      <c r="AC27" s="47"/>
      <c r="AD27" s="47"/>
      <c r="AE27" s="32"/>
      <c r="AF27" s="32"/>
    </row>
    <row r="28" spans="1:32" x14ac:dyDescent="0.25">
      <c r="O28" s="43" t="s">
        <v>12</v>
      </c>
      <c r="P28" s="43">
        <v>4</v>
      </c>
      <c r="Q28" s="43" t="s">
        <v>28</v>
      </c>
      <c r="R28" s="43" t="s">
        <v>28</v>
      </c>
      <c r="S28" s="43" t="s">
        <v>28</v>
      </c>
      <c r="T28" s="43" t="s">
        <v>28</v>
      </c>
      <c r="U28" s="43" t="s">
        <v>38</v>
      </c>
      <c r="V28" s="43">
        <v>256</v>
      </c>
      <c r="W28" s="46">
        <f t="shared" si="6"/>
        <v>2.5600000000000002E-3</v>
      </c>
      <c r="X28" s="43">
        <v>10</v>
      </c>
      <c r="Y28" s="44">
        <f t="shared" si="7"/>
        <v>2.5600000000000001E-2</v>
      </c>
      <c r="Z28" s="47">
        <v>2</v>
      </c>
      <c r="AA28" s="47" t="s">
        <v>52</v>
      </c>
      <c r="AB28" s="47" t="s">
        <v>53</v>
      </c>
      <c r="AC28" s="47"/>
      <c r="AD28" s="47"/>
      <c r="AE28" s="32"/>
      <c r="AF28" s="32"/>
    </row>
    <row r="29" spans="1:32" x14ac:dyDescent="0.25">
      <c r="O29" s="43" t="s">
        <v>12</v>
      </c>
      <c r="P29" s="43">
        <v>3</v>
      </c>
      <c r="Q29" s="43" t="s">
        <v>28</v>
      </c>
      <c r="R29" s="43" t="s">
        <v>28</v>
      </c>
      <c r="S29" s="43" t="s">
        <v>28</v>
      </c>
      <c r="T29" s="43" t="s">
        <v>38</v>
      </c>
      <c r="U29" s="43" t="s">
        <v>54</v>
      </c>
      <c r="V29" s="43">
        <v>1792</v>
      </c>
      <c r="W29" s="46">
        <f t="shared" si="6"/>
        <v>1.7919999999999998E-2</v>
      </c>
      <c r="X29" s="43">
        <v>5</v>
      </c>
      <c r="Y29" s="44">
        <f t="shared" si="7"/>
        <v>8.9599999999999985E-2</v>
      </c>
      <c r="Z29" s="47"/>
      <c r="AA29" s="47" t="s">
        <v>55</v>
      </c>
      <c r="AB29" s="47" t="s">
        <v>56</v>
      </c>
      <c r="AC29" s="47" t="s">
        <v>57</v>
      </c>
      <c r="AD29" s="47"/>
      <c r="AE29" s="32"/>
      <c r="AF29" s="32"/>
    </row>
    <row r="30" spans="1:32" x14ac:dyDescent="0.25">
      <c r="H30" s="25" t="s">
        <v>30</v>
      </c>
      <c r="I30" s="26"/>
      <c r="J30" s="26"/>
      <c r="K30" s="26"/>
      <c r="L30" s="26"/>
      <c r="M30" s="26"/>
      <c r="O30" s="43" t="s">
        <v>13</v>
      </c>
      <c r="P30" s="43">
        <v>5</v>
      </c>
      <c r="Q30" s="43" t="s">
        <v>29</v>
      </c>
      <c r="R30" s="43" t="s">
        <v>29</v>
      </c>
      <c r="S30" s="43" t="s">
        <v>29</v>
      </c>
      <c r="T30" s="43" t="s">
        <v>29</v>
      </c>
      <c r="U30" s="43" t="s">
        <v>29</v>
      </c>
      <c r="V30" s="43">
        <v>31</v>
      </c>
      <c r="W30" s="46">
        <f t="shared" si="6"/>
        <v>3.1E-4</v>
      </c>
      <c r="X30" s="43">
        <v>50</v>
      </c>
      <c r="Y30" s="44">
        <f t="shared" si="7"/>
        <v>1.55E-2</v>
      </c>
      <c r="Z30" s="47">
        <v>1</v>
      </c>
      <c r="AA30" s="47"/>
      <c r="AB30" s="47"/>
      <c r="AC30" s="47"/>
      <c r="AD30" s="47"/>
      <c r="AE30" s="32"/>
      <c r="AF30" s="32"/>
    </row>
    <row r="31" spans="1:32" x14ac:dyDescent="0.25">
      <c r="H31" s="27"/>
      <c r="I31" s="28" t="s">
        <v>0</v>
      </c>
      <c r="J31" s="29" t="s">
        <v>1</v>
      </c>
      <c r="K31" s="29" t="s">
        <v>2</v>
      </c>
      <c r="L31" s="29" t="s">
        <v>3</v>
      </c>
      <c r="M31" s="30" t="s">
        <v>4</v>
      </c>
      <c r="O31" s="43" t="s">
        <v>13</v>
      </c>
      <c r="P31" s="43">
        <v>4</v>
      </c>
      <c r="Q31" s="43" t="s">
        <v>29</v>
      </c>
      <c r="R31" s="43" t="s">
        <v>29</v>
      </c>
      <c r="S31" s="43" t="s">
        <v>29</v>
      </c>
      <c r="T31" s="43" t="s">
        <v>29</v>
      </c>
      <c r="U31" s="43" t="s">
        <v>39</v>
      </c>
      <c r="V31" s="43">
        <v>256</v>
      </c>
      <c r="W31" s="46">
        <f t="shared" si="6"/>
        <v>2.5600000000000002E-3</v>
      </c>
      <c r="X31" s="43">
        <v>10</v>
      </c>
      <c r="Y31" s="44">
        <f t="shared" si="7"/>
        <v>2.5600000000000001E-2</v>
      </c>
      <c r="Z31" s="47">
        <v>2</v>
      </c>
      <c r="AA31" s="47" t="s">
        <v>52</v>
      </c>
      <c r="AB31" s="47" t="s">
        <v>53</v>
      </c>
      <c r="AC31" s="47"/>
      <c r="AD31" s="47"/>
      <c r="AE31" s="32"/>
      <c r="AF31" s="32"/>
    </row>
    <row r="32" spans="1:32" x14ac:dyDescent="0.25">
      <c r="H32" s="26" t="s">
        <v>31</v>
      </c>
      <c r="I32" s="31">
        <f>I$3-I18</f>
        <v>8</v>
      </c>
      <c r="J32" s="31">
        <f t="shared" ref="J32:M32" si="18">J$3-J18</f>
        <v>8</v>
      </c>
      <c r="K32" s="31">
        <f t="shared" si="18"/>
        <v>8</v>
      </c>
      <c r="L32" s="31">
        <f t="shared" si="18"/>
        <v>8</v>
      </c>
      <c r="M32" s="31">
        <f t="shared" si="18"/>
        <v>8</v>
      </c>
      <c r="O32" s="43" t="s">
        <v>13</v>
      </c>
      <c r="P32" s="43">
        <v>3</v>
      </c>
      <c r="Q32" s="43" t="s">
        <v>29</v>
      </c>
      <c r="R32" s="43" t="s">
        <v>29</v>
      </c>
      <c r="S32" s="43" t="s">
        <v>29</v>
      </c>
      <c r="T32" s="43" t="s">
        <v>39</v>
      </c>
      <c r="U32" s="43" t="s">
        <v>54</v>
      </c>
      <c r="V32" s="43">
        <v>1792</v>
      </c>
      <c r="W32" s="46">
        <f t="shared" si="6"/>
        <v>1.7919999999999998E-2</v>
      </c>
      <c r="X32" s="43">
        <v>5</v>
      </c>
      <c r="Y32" s="44">
        <f t="shared" si="7"/>
        <v>8.9599999999999985E-2</v>
      </c>
      <c r="Z32" s="47"/>
      <c r="AA32" s="47" t="s">
        <v>55</v>
      </c>
      <c r="AB32" s="47" t="s">
        <v>56</v>
      </c>
      <c r="AC32" s="47" t="s">
        <v>57</v>
      </c>
      <c r="AD32" s="47"/>
      <c r="AE32" s="32"/>
      <c r="AF32" s="32"/>
    </row>
    <row r="33" spans="8:32" x14ac:dyDescent="0.25">
      <c r="H33" s="26" t="s">
        <v>32</v>
      </c>
      <c r="I33" s="31">
        <f t="shared" ref="I33:M33" si="19">I$3-I19</f>
        <v>8</v>
      </c>
      <c r="J33" s="31">
        <f t="shared" si="19"/>
        <v>8</v>
      </c>
      <c r="K33" s="31">
        <f t="shared" si="19"/>
        <v>8</v>
      </c>
      <c r="L33" s="31">
        <f t="shared" si="19"/>
        <v>8</v>
      </c>
      <c r="M33" s="31">
        <f t="shared" si="19"/>
        <v>8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8:32" x14ac:dyDescent="0.25">
      <c r="H34" s="26" t="s">
        <v>33</v>
      </c>
      <c r="I34" s="31">
        <f t="shared" ref="I34:M34" si="20">I$3-I20</f>
        <v>8</v>
      </c>
      <c r="J34" s="31">
        <f t="shared" si="20"/>
        <v>8</v>
      </c>
      <c r="K34" s="31">
        <f t="shared" si="20"/>
        <v>8</v>
      </c>
      <c r="L34" s="31">
        <f t="shared" si="20"/>
        <v>8</v>
      </c>
      <c r="M34" s="31">
        <f t="shared" si="20"/>
        <v>8</v>
      </c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8:32" x14ac:dyDescent="0.25">
      <c r="H35" s="26" t="s">
        <v>34</v>
      </c>
      <c r="I35" s="31">
        <f t="shared" ref="I35:M35" si="21">I$3-I21</f>
        <v>8</v>
      </c>
      <c r="J35" s="31">
        <f t="shared" si="21"/>
        <v>8</v>
      </c>
      <c r="K35" s="31">
        <f t="shared" si="21"/>
        <v>8</v>
      </c>
      <c r="L35" s="31">
        <f t="shared" si="21"/>
        <v>8</v>
      </c>
      <c r="M35" s="31">
        <f t="shared" si="21"/>
        <v>8</v>
      </c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8:32" x14ac:dyDescent="0.25">
      <c r="H36" s="26" t="s">
        <v>35</v>
      </c>
      <c r="I36" s="31">
        <f t="shared" ref="I36:M36" si="22">I$3-I22</f>
        <v>8</v>
      </c>
      <c r="J36" s="31">
        <f t="shared" si="22"/>
        <v>8</v>
      </c>
      <c r="K36" s="31">
        <f t="shared" si="22"/>
        <v>8</v>
      </c>
      <c r="L36" s="31">
        <f t="shared" si="22"/>
        <v>8</v>
      </c>
      <c r="M36" s="31">
        <f t="shared" si="22"/>
        <v>8</v>
      </c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8:32" x14ac:dyDescent="0.25">
      <c r="H37" s="26" t="s">
        <v>36</v>
      </c>
      <c r="I37" s="31">
        <f t="shared" ref="I37:M37" si="23">I$3-I23</f>
        <v>8</v>
      </c>
      <c r="J37" s="31">
        <f t="shared" si="23"/>
        <v>8</v>
      </c>
      <c r="K37" s="31">
        <f t="shared" si="23"/>
        <v>8</v>
      </c>
      <c r="L37" s="31">
        <f t="shared" si="23"/>
        <v>8</v>
      </c>
      <c r="M37" s="31">
        <f t="shared" si="23"/>
        <v>8</v>
      </c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8:32" x14ac:dyDescent="0.25">
      <c r="H38" s="26" t="s">
        <v>37</v>
      </c>
      <c r="I38" s="31">
        <f t="shared" ref="I38:M38" si="24">I$3-I24</f>
        <v>8</v>
      </c>
      <c r="J38" s="31">
        <f t="shared" si="24"/>
        <v>8</v>
      </c>
      <c r="K38" s="31">
        <f t="shared" si="24"/>
        <v>8</v>
      </c>
      <c r="L38" s="31">
        <f t="shared" si="24"/>
        <v>8</v>
      </c>
      <c r="M38" s="31">
        <f t="shared" si="24"/>
        <v>8</v>
      </c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8:32" x14ac:dyDescent="0.25">
      <c r="H39" s="26" t="s">
        <v>38</v>
      </c>
      <c r="I39" s="31">
        <f t="shared" ref="I39:M39" si="25">I$3-I25</f>
        <v>8</v>
      </c>
      <c r="J39" s="31">
        <f t="shared" si="25"/>
        <v>8</v>
      </c>
      <c r="K39" s="31">
        <f t="shared" si="25"/>
        <v>8</v>
      </c>
      <c r="L39" s="31">
        <f t="shared" si="25"/>
        <v>8</v>
      </c>
      <c r="M39" s="31">
        <f t="shared" si="25"/>
        <v>8</v>
      </c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8:32" x14ac:dyDescent="0.25">
      <c r="H40" s="26" t="s">
        <v>39</v>
      </c>
      <c r="I40" s="31">
        <f t="shared" ref="I40:M40" si="26">I$3-I26</f>
        <v>8</v>
      </c>
      <c r="J40" s="31">
        <f t="shared" si="26"/>
        <v>8</v>
      </c>
      <c r="K40" s="31">
        <f t="shared" si="26"/>
        <v>8</v>
      </c>
      <c r="L40" s="31">
        <f t="shared" si="26"/>
        <v>8</v>
      </c>
      <c r="M40" s="31">
        <f t="shared" si="26"/>
        <v>8</v>
      </c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8:32" x14ac:dyDescent="0.25"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8:32" x14ac:dyDescent="0.25"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8:32" x14ac:dyDescent="0.25"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8:32" x14ac:dyDescent="0.25"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8:32" x14ac:dyDescent="0.25"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8:32" x14ac:dyDescent="0.25"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8:32" x14ac:dyDescent="0.25"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8:32" x14ac:dyDescent="0.25"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5:32" x14ac:dyDescent="0.25"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5:32" x14ac:dyDescent="0.25"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5:32" x14ac:dyDescent="0.25"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5:32" x14ac:dyDescent="0.25"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5:32" x14ac:dyDescent="0.25"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5:32" x14ac:dyDescent="0.25"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5:32" x14ac:dyDescent="0.25"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5:32" x14ac:dyDescent="0.25"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5:32" x14ac:dyDescent="0.25"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5:32" x14ac:dyDescent="0.25"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5:32" x14ac:dyDescent="0.25"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5:32" x14ac:dyDescent="0.25"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5:32" x14ac:dyDescent="0.25"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5:32" x14ac:dyDescent="0.25"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5:32" x14ac:dyDescent="0.25"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5:32" x14ac:dyDescent="0.25"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5:32" x14ac:dyDescent="0.25"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5:32" x14ac:dyDescent="0.25"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5:32" x14ac:dyDescent="0.25"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5:32" x14ac:dyDescent="0.25"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5:32" x14ac:dyDescent="0.25"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5:32" x14ac:dyDescent="0.25"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5:32" x14ac:dyDescent="0.25"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5:32" x14ac:dyDescent="0.25"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5:32" x14ac:dyDescent="0.25"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5:32" x14ac:dyDescent="0.25"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5:32" x14ac:dyDescent="0.25"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5:32" x14ac:dyDescent="0.25"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5:32" x14ac:dyDescent="0.25"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5:32" x14ac:dyDescent="0.25"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5:32" x14ac:dyDescent="0.25"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5:32" x14ac:dyDescent="0.25"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5:32" x14ac:dyDescent="0.25"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5:32" x14ac:dyDescent="0.25"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5:32" x14ac:dyDescent="0.25"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5:32" x14ac:dyDescent="0.25"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5:32" x14ac:dyDescent="0.25"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5:32" x14ac:dyDescent="0.25"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5:32" x14ac:dyDescent="0.25"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5:32" x14ac:dyDescent="0.25"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5:32" x14ac:dyDescent="0.25"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5:32" x14ac:dyDescent="0.25"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5:32" x14ac:dyDescent="0.25"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5:32" x14ac:dyDescent="0.25"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5:32" x14ac:dyDescent="0.25"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5:32" x14ac:dyDescent="0.25"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5:32" x14ac:dyDescent="0.25"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5:32" x14ac:dyDescent="0.25"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5:32" x14ac:dyDescent="0.25"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5:32" x14ac:dyDescent="0.25"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5:32" x14ac:dyDescent="0.25"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5:32" x14ac:dyDescent="0.25"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5:32" x14ac:dyDescent="0.25"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5:32" x14ac:dyDescent="0.25"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5:32" x14ac:dyDescent="0.25"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5:32" x14ac:dyDescent="0.25"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5:32" x14ac:dyDescent="0.25"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5:32" x14ac:dyDescent="0.25"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5:32" x14ac:dyDescent="0.25"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5:32" x14ac:dyDescent="0.25"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5:32" x14ac:dyDescent="0.25"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5:32" x14ac:dyDescent="0.25"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</sheetData>
  <phoneticPr fontId="1" type="noConversion"/>
  <conditionalFormatting sqref="A3:A12">
    <cfRule type="cellIs" dxfId="36" priority="37" operator="equal">
      <formula>"WILD"</formula>
    </cfRule>
  </conditionalFormatting>
  <conditionalFormatting sqref="B3:B12">
    <cfRule type="cellIs" dxfId="35" priority="36" operator="equal">
      <formula>"WILD"</formula>
    </cfRule>
  </conditionalFormatting>
  <conditionalFormatting sqref="C3:C12">
    <cfRule type="cellIs" dxfId="34" priority="35" operator="equal">
      <formula>"WILD"</formula>
    </cfRule>
  </conditionalFormatting>
  <conditionalFormatting sqref="E3:E12">
    <cfRule type="cellIs" dxfId="33" priority="34" operator="equal">
      <formula>"WILD"</formula>
    </cfRule>
  </conditionalFormatting>
  <conditionalFormatting sqref="F3:F12">
    <cfRule type="cellIs" dxfId="32" priority="33" operator="equal">
      <formula>"WILD"</formula>
    </cfRule>
  </conditionalFormatting>
  <conditionalFormatting sqref="A2">
    <cfRule type="cellIs" dxfId="31" priority="32" operator="equal">
      <formula>"WILD"</formula>
    </cfRule>
  </conditionalFormatting>
  <conditionalFormatting sqref="B2:F2">
    <cfRule type="cellIs" dxfId="30" priority="29" operator="equal">
      <formula>"SCAT2"</formula>
    </cfRule>
    <cfRule type="cellIs" dxfId="29" priority="30" operator="equal">
      <formula>"SCAT1"</formula>
    </cfRule>
    <cfRule type="cellIs" dxfId="28" priority="31" operator="equal">
      <formula>"WILD"</formula>
    </cfRule>
  </conditionalFormatting>
  <conditionalFormatting sqref="D3:D12">
    <cfRule type="cellIs" dxfId="27" priority="28" operator="equal">
      <formula>"WILD"</formula>
    </cfRule>
  </conditionalFormatting>
  <conditionalFormatting sqref="A16:A25">
    <cfRule type="cellIs" dxfId="26" priority="27" operator="equal">
      <formula>"WILD"</formula>
    </cfRule>
  </conditionalFormatting>
  <conditionalFormatting sqref="H2:H13">
    <cfRule type="cellIs" dxfId="25" priority="26" operator="equal">
      <formula>"WILD"</formula>
    </cfRule>
  </conditionalFormatting>
  <conditionalFormatting sqref="H1">
    <cfRule type="cellIs" dxfId="24" priority="23" operator="equal">
      <formula>"SCAT2"</formula>
    </cfRule>
    <cfRule type="cellIs" dxfId="23" priority="24" operator="equal">
      <formula>"SCAT1"</formula>
    </cfRule>
    <cfRule type="cellIs" dxfId="22" priority="25" operator="equal">
      <formula>"WILD"</formula>
    </cfRule>
  </conditionalFormatting>
  <conditionalFormatting sqref="H3">
    <cfRule type="cellIs" dxfId="21" priority="20" operator="equal">
      <formula>"SCAT2"</formula>
    </cfRule>
    <cfRule type="cellIs" dxfId="20" priority="21" operator="equal">
      <formula>"SCAT1"</formula>
    </cfRule>
    <cfRule type="cellIs" dxfId="19" priority="22" operator="equal">
      <formula>"WILD"</formula>
    </cfRule>
  </conditionalFormatting>
  <conditionalFormatting sqref="H3">
    <cfRule type="cellIs" dxfId="18" priority="17" operator="equal">
      <formula>"SCAT2"</formula>
    </cfRule>
    <cfRule type="cellIs" dxfId="17" priority="18" operator="equal">
      <formula>"SCAT1"</formula>
    </cfRule>
    <cfRule type="cellIs" dxfId="16" priority="19" operator="equal">
      <formula>"WILD"</formula>
    </cfRule>
  </conditionalFormatting>
  <conditionalFormatting sqref="H2">
    <cfRule type="cellIs" dxfId="15" priority="16" operator="equal">
      <formula>"WILD"</formula>
    </cfRule>
  </conditionalFormatting>
  <conditionalFormatting sqref="I2:M2">
    <cfRule type="cellIs" dxfId="14" priority="13" operator="equal">
      <formula>"SCAT2"</formula>
    </cfRule>
    <cfRule type="cellIs" dxfId="13" priority="14" operator="equal">
      <formula>"SCAT1"</formula>
    </cfRule>
    <cfRule type="cellIs" dxfId="12" priority="15" operator="equal">
      <formula>"WILD"</formula>
    </cfRule>
  </conditionalFormatting>
  <conditionalFormatting sqref="I17:M17">
    <cfRule type="cellIs" dxfId="11" priority="10" operator="equal">
      <formula>"SCAT2"</formula>
    </cfRule>
    <cfRule type="cellIs" dxfId="10" priority="11" operator="equal">
      <formula>"SCAT1"</formula>
    </cfRule>
    <cfRule type="cellIs" dxfId="9" priority="12" operator="equal">
      <formula>"WILD"</formula>
    </cfRule>
  </conditionalFormatting>
  <conditionalFormatting sqref="I31:M31">
    <cfRule type="cellIs" dxfId="8" priority="7" operator="equal">
      <formula>"SCAT2"</formula>
    </cfRule>
    <cfRule type="cellIs" dxfId="7" priority="8" operator="equal">
      <formula>"SCAT1"</formula>
    </cfRule>
    <cfRule type="cellIs" dxfId="6" priority="9" operator="equal">
      <formula>"WILD"</formula>
    </cfRule>
  </conditionalFormatting>
  <conditionalFormatting sqref="Q4:U4">
    <cfRule type="cellIs" dxfId="5" priority="4" operator="equal">
      <formula>"SCAT2"</formula>
    </cfRule>
    <cfRule type="cellIs" dxfId="4" priority="5" operator="equal">
      <formula>"SCAT1"</formula>
    </cfRule>
    <cfRule type="cellIs" dxfId="3" priority="6" operator="equal">
      <formula>"WILD"</formula>
    </cfRule>
  </conditionalFormatting>
  <conditionalFormatting sqref="X4">
    <cfRule type="cellIs" dxfId="2" priority="1" operator="equal">
      <formula>"SCAT2"</formula>
    </cfRule>
    <cfRule type="cellIs" dxfId="1" priority="2" operator="equal">
      <formula>"SCAT1"</formula>
    </cfRule>
    <cfRule type="cellIs" dxfId="0" priority="3" operator="equal">
      <formula>"WILD"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</dc:creator>
  <cp:lastModifiedBy>Pool</cp:lastModifiedBy>
  <dcterms:created xsi:type="dcterms:W3CDTF">2018-08-28T15:08:56Z</dcterms:created>
  <dcterms:modified xsi:type="dcterms:W3CDTF">2018-08-29T05:38:59Z</dcterms:modified>
</cp:coreProperties>
</file>