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ydra\Documents\DipTrace\Projects\SPRacingEVOModules\SPRacingEVO-RemoteIDGPS\Testing\Antenna detection\"/>
    </mc:Choice>
  </mc:AlternateContent>
  <xr:revisionPtr revIDLastSave="0" documentId="13_ncr:1_{05120B1E-08CD-4CF3-875E-D7EAE82883D5}" xr6:coauthVersionLast="46" xr6:coauthVersionMax="46" xr10:uidLastSave="{00000000-0000-0000-0000-000000000000}"/>
  <bookViews>
    <workbookView xWindow="10110" yWindow="13320" windowWidth="25065" windowHeight="13380" xr2:uid="{5240DA39-F785-4F88-BC3A-23EB60CEFD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I18" i="1"/>
  <c r="K17" i="1"/>
  <c r="I17" i="1"/>
  <c r="I16" i="1"/>
  <c r="K16" i="1"/>
</calcChain>
</file>

<file path=xl/sharedStrings.xml><?xml version="1.0" encoding="utf-8"?>
<sst xmlns="http://schemas.openxmlformats.org/spreadsheetml/2006/main" count="64" uniqueCount="43">
  <si>
    <t>L</t>
  </si>
  <si>
    <t>H</t>
  </si>
  <si>
    <t>ANT_SHORT_N</t>
  </si>
  <si>
    <t>ANT_DET</t>
  </si>
  <si>
    <t>LNA_EN_1</t>
  </si>
  <si>
    <t>LNA_EN_2</t>
  </si>
  <si>
    <t>Scenario</t>
  </si>
  <si>
    <t>LNA_EN should be HIGH to turn ON Q1.1.  Q1.1 then connects Q1.2's gate to GND which turns Q1.2 ON.</t>
  </si>
  <si>
    <t>ANT_OFF_N = active low, so L = OFF, H = ON, so ANT_OFF_N == ANT_ON</t>
  </si>
  <si>
    <t>ANT_OFF_N</t>
  </si>
  <si>
    <t>VANT_M</t>
  </si>
  <si>
    <t>VANT_P</t>
  </si>
  <si>
    <t>ANT_SHORT_N = active low, so L = SHORT DETECTED, H = NO SHORT</t>
  </si>
  <si>
    <t>COMP_OUT</t>
  </si>
  <si>
    <t>Expected</t>
  </si>
  <si>
    <t>Actual</t>
  </si>
  <si>
    <t>GPS_VANT_COMP</t>
  </si>
  <si>
    <t>V Source</t>
  </si>
  <si>
    <t>R9 (Top)</t>
  </si>
  <si>
    <t>R10 (Bottom)</t>
  </si>
  <si>
    <t>References:</t>
  </si>
  <si>
    <t>https://ohmslawcalculator.com/voltage-divider-calculator</t>
  </si>
  <si>
    <t>No antenna</t>
  </si>
  <si>
    <t>Where</t>
  </si>
  <si>
    <t>U5:4</t>
  </si>
  <si>
    <t>U5:6</t>
  </si>
  <si>
    <t>Q1:2(G1)</t>
  </si>
  <si>
    <t>Q1:5(G2)</t>
  </si>
  <si>
    <t>TP5</t>
  </si>
  <si>
    <t>TP6</t>
  </si>
  <si>
    <t>U4:3(IN+)</t>
  </si>
  <si>
    <t>U4:1(OUT)</t>
  </si>
  <si>
    <t>Polarity</t>
  </si>
  <si>
    <t>OPEN_DET=1, SHORT_DET=1</t>
  </si>
  <si>
    <t>CFG-HW-ANT_SUP_OPEN_PIN = ANT_DET (signal)</t>
  </si>
  <si>
    <t>CFG-HW-ANT_SUP_SHORT_PIN = ANT_SHORT_N (signal)</t>
  </si>
  <si>
    <t>Reported</t>
  </si>
  <si>
    <t>ANT POWER</t>
  </si>
  <si>
    <t>ANT STATUS</t>
  </si>
  <si>
    <t>OPEN</t>
  </si>
  <si>
    <t>ON</t>
  </si>
  <si>
    <t>Crius patch antenna connected, u.FL mounted 180 degrees out!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</si>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</sst>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6581-4425-4F66-80EF-9CDE21DCDED3}">
  <dimension ref="A1:N27"/>
  <sheetViews>
    <sheetView tabSelected="1" workbookViewId="0">
      <selection activeCell="N16" sqref="N16"/>
    </sheetView>
  </sheetViews>
  <sheetFormatPr defaultRowHeight="15" x14ac:dyDescent="0.25"/>
  <cols>
    <col min="1" max="1" width="58.28515625" customWidth="1"/>
    <col min="2" max="2" width="28.7109375" customWidth="1"/>
    <col min="3" max="3" width="14.140625" bestFit="1" customWidth="1"/>
    <col min="4" max="4" width="9" bestFit="1" customWidth="1"/>
    <col min="5" max="6" width="10" bestFit="1" customWidth="1"/>
    <col min="10" max="10" width="17" bestFit="1" customWidth="1"/>
  </cols>
  <sheetData>
    <row r="1" spans="1:14" x14ac:dyDescent="0.25">
      <c r="A1" t="s">
        <v>7</v>
      </c>
    </row>
    <row r="3" spans="1:14" x14ac:dyDescent="0.25">
      <c r="A3" t="s">
        <v>8</v>
      </c>
    </row>
    <row r="4" spans="1:14" x14ac:dyDescent="0.25">
      <c r="A4" t="s">
        <v>12</v>
      </c>
    </row>
    <row r="6" spans="1:14" x14ac:dyDescent="0.25">
      <c r="A6" t="s">
        <v>34</v>
      </c>
    </row>
    <row r="7" spans="1:14" x14ac:dyDescent="0.25">
      <c r="A7" t="s">
        <v>35</v>
      </c>
    </row>
    <row r="9" spans="1:14" x14ac:dyDescent="0.25">
      <c r="A9" t="s">
        <v>18</v>
      </c>
      <c r="C9">
        <v>560</v>
      </c>
    </row>
    <row r="10" spans="1:14" x14ac:dyDescent="0.25">
      <c r="A10" t="s">
        <v>19</v>
      </c>
      <c r="C10">
        <v>100000</v>
      </c>
    </row>
    <row r="12" spans="1:14" x14ac:dyDescent="0.25">
      <c r="A12" t="s">
        <v>23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J12" t="s">
        <v>30</v>
      </c>
      <c r="L12" t="s">
        <v>31</v>
      </c>
    </row>
    <row r="13" spans="1:14" x14ac:dyDescent="0.25">
      <c r="H13" t="s">
        <v>17</v>
      </c>
    </row>
    <row r="14" spans="1:14" x14ac:dyDescent="0.25">
      <c r="E14" t="s">
        <v>9</v>
      </c>
      <c r="I14" t="s">
        <v>14</v>
      </c>
      <c r="J14" t="s">
        <v>15</v>
      </c>
      <c r="K14" t="s">
        <v>14</v>
      </c>
      <c r="L14" t="s">
        <v>15</v>
      </c>
      <c r="M14" t="s">
        <v>36</v>
      </c>
    </row>
    <row r="15" spans="1:14" x14ac:dyDescent="0.25">
      <c r="A15" t="s">
        <v>6</v>
      </c>
      <c r="B15" t="s">
        <v>32</v>
      </c>
      <c r="C15" t="s">
        <v>2</v>
      </c>
      <c r="D15" t="s">
        <v>3</v>
      </c>
      <c r="E15" t="s">
        <v>4</v>
      </c>
      <c r="F15" t="s">
        <v>5</v>
      </c>
      <c r="G15" t="s">
        <v>11</v>
      </c>
      <c r="H15" t="s">
        <v>10</v>
      </c>
      <c r="I15" t="s">
        <v>16</v>
      </c>
      <c r="K15" t="s">
        <v>13</v>
      </c>
      <c r="M15" t="s">
        <v>37</v>
      </c>
      <c r="N15" t="s">
        <v>38</v>
      </c>
    </row>
    <row r="16" spans="1:14" s="1" customFormat="1" x14ac:dyDescent="0.25">
      <c r="A16" s="1" t="s">
        <v>41</v>
      </c>
      <c r="B16" s="1" t="s">
        <v>33</v>
      </c>
      <c r="C16" s="1" t="s">
        <v>1</v>
      </c>
      <c r="D16" s="1" t="s">
        <v>0</v>
      </c>
      <c r="E16" s="1" t="s">
        <v>1</v>
      </c>
      <c r="F16" s="1" t="s">
        <v>0</v>
      </c>
      <c r="G16" s="1">
        <v>3.319</v>
      </c>
      <c r="H16" s="1">
        <v>3.32</v>
      </c>
      <c r="I16" s="1">
        <f>(H16*$C$10)/($C$9+$C$10)</f>
        <v>3.3015115354017501</v>
      </c>
      <c r="J16" s="1">
        <v>3.3010000000000002</v>
      </c>
      <c r="K16" s="1" t="str">
        <f>IF(J16&gt;G16,"H","L")</f>
        <v>L</v>
      </c>
      <c r="L16" s="1" t="s">
        <v>0</v>
      </c>
      <c r="M16" s="1" t="s">
        <v>40</v>
      </c>
      <c r="N16" s="1" t="s">
        <v>39</v>
      </c>
    </row>
    <row r="17" spans="1:14" s="2" customFormat="1" x14ac:dyDescent="0.25">
      <c r="A17" s="2" t="s">
        <v>22</v>
      </c>
      <c r="B17" s="2" t="s">
        <v>33</v>
      </c>
      <c r="C17" s="2" t="s">
        <v>1</v>
      </c>
      <c r="D17" s="2" t="s">
        <v>0</v>
      </c>
      <c r="E17" s="2" t="s">
        <v>1</v>
      </c>
      <c r="F17" s="2" t="s">
        <v>0</v>
      </c>
      <c r="G17" s="2">
        <v>3.3359999999999999</v>
      </c>
      <c r="H17" s="2">
        <v>3.3380000000000001</v>
      </c>
      <c r="I17" s="2">
        <f>(H17*$C$10)/($C$9+$C$10)</f>
        <v>3.3194112967382656</v>
      </c>
      <c r="J17" s="2">
        <v>3.3180000000000001</v>
      </c>
      <c r="K17" s="2" t="str">
        <f>IF(J17&gt;G17,"H","L")</f>
        <v>L</v>
      </c>
      <c r="L17" s="2" t="s">
        <v>0</v>
      </c>
      <c r="M17" s="2" t="s">
        <v>40</v>
      </c>
      <c r="N17" s="2" t="s">
        <v>39</v>
      </c>
    </row>
    <row r="18" spans="1:14" s="2" customFormat="1" x14ac:dyDescent="0.25">
      <c r="A18" s="2" t="s">
        <v>41</v>
      </c>
      <c r="B18" s="2" t="s">
        <v>33</v>
      </c>
      <c r="C18" s="2" t="s">
        <v>1</v>
      </c>
      <c r="D18" s="2" t="s">
        <v>1</v>
      </c>
      <c r="E18" s="2" t="s">
        <v>1</v>
      </c>
      <c r="F18" s="2" t="s">
        <v>0</v>
      </c>
      <c r="G18" s="2">
        <v>3.1053000000000002</v>
      </c>
      <c r="H18" s="2">
        <v>3.2831999999999999</v>
      </c>
      <c r="I18" s="2">
        <f>(H18*$C$10)/($C$9+$C$10)</f>
        <v>3.2649164677804294</v>
      </c>
      <c r="J18" s="2">
        <v>3.2719999999999998</v>
      </c>
      <c r="K18" s="2" t="str">
        <f>IF(J18&gt;G18,"H","L")</f>
        <v>H</v>
      </c>
      <c r="L18" s="2" t="s">
        <v>1</v>
      </c>
      <c r="M18" s="2" t="s">
        <v>40</v>
      </c>
      <c r="N18" s="2" t="s">
        <v>42</v>
      </c>
    </row>
    <row r="26" spans="1:14" x14ac:dyDescent="0.25">
      <c r="A26" t="s">
        <v>20</v>
      </c>
    </row>
    <row r="27" spans="1:14" x14ac:dyDescent="0.25">
      <c r="A2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</dc:creator>
  <cp:lastModifiedBy>Hydra</cp:lastModifiedBy>
  <dcterms:created xsi:type="dcterms:W3CDTF">2024-05-10T19:28:16Z</dcterms:created>
  <dcterms:modified xsi:type="dcterms:W3CDTF">2024-05-12T02:01:11Z</dcterms:modified>
</cp:coreProperties>
</file>