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440"/>
  </bookViews>
  <sheets>
    <sheet name="Errors" sheetId="1" r:id="rId1"/>
  </sheets>
  <calcPr calcId="162913"/>
</workbook>
</file>

<file path=xl/calcChain.xml><?xml version="1.0" encoding="utf-8"?>
<calcChain xmlns="http://schemas.openxmlformats.org/spreadsheetml/2006/main">
  <c r="I49" i="1" l="1" a="1"/>
  <c r="I49" i="1" s="1"/>
  <c r="I48" i="1" a="1"/>
  <c r="I48" i="1" s="1"/>
  <c r="I47" i="1" a="1"/>
  <c r="I47" i="1" s="1"/>
  <c r="I53" i="1" a="1"/>
  <c r="I53" i="1" s="1"/>
  <c r="I52" i="1" a="1"/>
  <c r="I52" i="1" s="1"/>
  <c r="I51" i="1" a="1"/>
  <c r="I51" i="1" s="1"/>
  <c r="I45" i="1"/>
  <c r="I50" i="1" a="1"/>
  <c r="I50" i="1" s="1"/>
  <c r="I46" i="1" a="1"/>
  <c r="I46" i="1" s="1"/>
</calcChain>
</file>

<file path=xl/sharedStrings.xml><?xml version="1.0" encoding="utf-8"?>
<sst xmlns="http://schemas.openxmlformats.org/spreadsheetml/2006/main" count="398" uniqueCount="165">
  <si>
    <t>Faulty Spreadsheet</t>
  </si>
  <si>
    <t>Additional information</t>
  </si>
  <si>
    <t>2_HPLN0601.xls</t>
  </si>
  <si>
    <t>Faulty cells</t>
  </si>
  <si>
    <t>F28:G28</t>
  </si>
  <si>
    <t>1_HPLN0531.xls</t>
  </si>
  <si>
    <t>Mechanical</t>
  </si>
  <si>
    <t>Inserted</t>
  </si>
  <si>
    <t>Faulty worksheet</t>
  </si>
  <si>
    <t>Sheet1</t>
  </si>
  <si>
    <t>Range error</t>
  </si>
  <si>
    <t>1_Southpoint Gas Model.xls</t>
  </si>
  <si>
    <t>I34</t>
  </si>
  <si>
    <t>2_Southpoint Gas Model.xls</t>
  </si>
  <si>
    <t>Fixed</t>
  </si>
  <si>
    <t>1-BMSPT051.xls</t>
  </si>
  <si>
    <t>BMSPT066</t>
  </si>
  <si>
    <t>W43</t>
  </si>
  <si>
    <t>2-BMSPT051.xls</t>
  </si>
  <si>
    <t>Spreadsheet Nr</t>
  </si>
  <si>
    <t>C43:V43</t>
  </si>
  <si>
    <t>Unchanged</t>
  </si>
  <si>
    <t>1_Tricia Roome.xls</t>
  </si>
  <si>
    <t>L16</t>
  </si>
  <si>
    <t>2_Tricia Roome.xls</t>
  </si>
  <si>
    <t>AL44</t>
  </si>
  <si>
    <t>jul01</t>
  </si>
  <si>
    <t>1_July01invoice rev1.xls</t>
  </si>
  <si>
    <t>2_July01invoice rev1.xls</t>
  </si>
  <si>
    <t>July 01</t>
  </si>
  <si>
    <t>V23</t>
  </si>
  <si>
    <t>1_Plan - Real-Time Trading.xls</t>
  </si>
  <si>
    <t>2_Plan - Real-Time Trading.xls</t>
  </si>
  <si>
    <t>Real Time</t>
  </si>
  <si>
    <t>Logical</t>
  </si>
  <si>
    <t>1_5_14act.xls</t>
  </si>
  <si>
    <t>2_5_14act.xls</t>
  </si>
  <si>
    <t>Deals</t>
  </si>
  <si>
    <t>AD142</t>
  </si>
  <si>
    <t>Cost Estimate Summary</t>
  </si>
  <si>
    <t>L23</t>
  </si>
  <si>
    <t>1_Sun Devil Project Request.XLS</t>
  </si>
  <si>
    <t>2_Sun Devil Project Request.XLS</t>
  </si>
  <si>
    <t>1_ONEOKRECAP2001.xls</t>
  </si>
  <si>
    <t>OCT 01</t>
  </si>
  <si>
    <t>T39</t>
  </si>
  <si>
    <t>Wrong formula</t>
  </si>
  <si>
    <t>2_ONEOKRECAP2001.xls</t>
  </si>
  <si>
    <t>1_SunDevil01CostSummary.xls</t>
  </si>
  <si>
    <t>EPSunDevil</t>
  </si>
  <si>
    <t>F10</t>
  </si>
  <si>
    <t>Wrong reference</t>
  </si>
  <si>
    <t>2_SunDevil01CostSummary.xls</t>
  </si>
  <si>
    <t>1_Citrus Pass-Through 12.01.00.xls</t>
  </si>
  <si>
    <t>Data</t>
  </si>
  <si>
    <t>D13</t>
  </si>
  <si>
    <t>2_Citrus Pass-Through 12.01.00.xls</t>
  </si>
  <si>
    <t>1_Huber - Existing &amp; Proposed Deals 111201.xls</t>
  </si>
  <si>
    <t>Curves</t>
  </si>
  <si>
    <t>2_Huber - Existing &amp; Proposed Deals 111201.xls</t>
  </si>
  <si>
    <t>AA5:AA341</t>
  </si>
  <si>
    <t>V5:V341</t>
  </si>
  <si>
    <t>Omission</t>
  </si>
  <si>
    <t>1_Agro Case Question 3--Jeff.xls</t>
  </si>
  <si>
    <t>H33</t>
  </si>
  <si>
    <t>2_Agro Case Question 3--Jeff revised.xls</t>
  </si>
  <si>
    <t>Wrong calculation</t>
  </si>
  <si>
    <t>I35</t>
  </si>
  <si>
    <t>I38</t>
  </si>
  <si>
    <t>I43</t>
  </si>
  <si>
    <t>1_Book Request Form Central 010702.xls</t>
  </si>
  <si>
    <t>2_Book Request Form Central010702Revised.xls</t>
  </si>
  <si>
    <t>Qualitative</t>
  </si>
  <si>
    <t>Wrong labels</t>
  </si>
  <si>
    <t>B30:C35; B42:C47</t>
  </si>
  <si>
    <t>1_EES April Dailies.xls</t>
  </si>
  <si>
    <t>2_EES April Dailies.xls</t>
  </si>
  <si>
    <t>4-16, 4-15</t>
  </si>
  <si>
    <t>K8:K31</t>
  </si>
  <si>
    <t>Wrong values</t>
  </si>
  <si>
    <t>1_PSEG - Enron Bankruptcy Revised.xls</t>
  </si>
  <si>
    <t>B13:O13; B25:O25; B37:O37</t>
  </si>
  <si>
    <t>H17:N17; H29:N29; H41:N41</t>
  </si>
  <si>
    <t>F6</t>
  </si>
  <si>
    <t>1_Breakout Contracts.xls</t>
  </si>
  <si>
    <t>Contract Payment Summary</t>
  </si>
  <si>
    <t>M9:M14</t>
  </si>
  <si>
    <t>Crack Spread Option</t>
  </si>
  <si>
    <t>2_CrackSpreadOptions.xls</t>
  </si>
  <si>
    <t>1_CrackSpreadOptions.xls</t>
  </si>
  <si>
    <t>1_EPE_MAY_2002.xls</t>
  </si>
  <si>
    <t>AE18:AE41</t>
  </si>
  <si>
    <t>MAY(2)</t>
  </si>
  <si>
    <t>2_EPE_MAY_2002.xls</t>
  </si>
  <si>
    <t>Corrected Spreadsheet</t>
  </si>
  <si>
    <t>Corrected worksheet</t>
  </si>
  <si>
    <t>Corrected cells</t>
  </si>
  <si>
    <t>1_oct2301.XLS</t>
  </si>
  <si>
    <t>D112</t>
  </si>
  <si>
    <t>2_oct2301.XLS</t>
  </si>
  <si>
    <t>1_SoCalIntCalc.xls</t>
  </si>
  <si>
    <t>2_SoCalIntCalc.xls</t>
  </si>
  <si>
    <t>F94</t>
  </si>
  <si>
    <t>Sheet1 (2)</t>
  </si>
  <si>
    <t>1_ENA-Cal Dec Liq.xls</t>
  </si>
  <si>
    <t>C7</t>
  </si>
  <si>
    <t>2_ENA-Cal Dec Liq.xls</t>
  </si>
  <si>
    <t>File reference not working</t>
  </si>
  <si>
    <t>1_enron corp infomation request - Nov 2001.xls</t>
  </si>
  <si>
    <t>EGS EXP</t>
  </si>
  <si>
    <t>W12</t>
  </si>
  <si>
    <t>2_enron corp infomation request-egas.xls</t>
  </si>
  <si>
    <t>1_CA rate exposure final 8-28 rev.xls</t>
  </si>
  <si>
    <t>New</t>
  </si>
  <si>
    <t>C10:E14; H10:J14; M10:O14; C25:E29; etc.</t>
  </si>
  <si>
    <t>2_CA rate exposure final 8-28 rev1.xls</t>
  </si>
  <si>
    <t>1_Ogleth200103.xls</t>
  </si>
  <si>
    <t>external</t>
  </si>
  <si>
    <t>2_Ogleth200105.xls</t>
  </si>
  <si>
    <t>D11:D35</t>
  </si>
  <si>
    <t>E36:E37</t>
  </si>
  <si>
    <t>1_yr 2001 Commissioning Summary 2-26-02.xls</t>
  </si>
  <si>
    <t>2_yr 2001 Commissioning Summary 2-26-02.xls</t>
  </si>
  <si>
    <t>Mar 2002</t>
  </si>
  <si>
    <t>I132</t>
  </si>
  <si>
    <t>1_ENA_PGE_JUNE_1_2002.xls</t>
  </si>
  <si>
    <t>2_ENA_PGE_JUNE_3_2002.xls</t>
  </si>
  <si>
    <t>JD-MAL OR CPTJK TRANS</t>
  </si>
  <si>
    <t>H12:H17; H34:H35</t>
  </si>
  <si>
    <t>H11:H16; H33:H34</t>
  </si>
  <si>
    <t>I25:I31</t>
  </si>
  <si>
    <t>G33; I34</t>
  </si>
  <si>
    <t>F8</t>
  </si>
  <si>
    <t>Formula: = SUM(D8*E8)</t>
  </si>
  <si>
    <t>1_Global Hot List 1207.xls</t>
  </si>
  <si>
    <t>2_Global Hot List 0111.xls</t>
  </si>
  <si>
    <t xml:space="preserve">Hotlist - Identified </t>
  </si>
  <si>
    <t>M22; M37</t>
  </si>
  <si>
    <t>I22; I37</t>
  </si>
  <si>
    <t>Error Nr</t>
  </si>
  <si>
    <t>Change</t>
  </si>
  <si>
    <t>Type</t>
  </si>
  <si>
    <t>Subtype</t>
  </si>
  <si>
    <t>Quantitative</t>
  </si>
  <si>
    <t>Statistics</t>
  </si>
  <si>
    <t>Nb of quantitative errors:</t>
  </si>
  <si>
    <t>Nb of qualitative errors:</t>
  </si>
  <si>
    <t>Nb of errors:</t>
  </si>
  <si>
    <t>Nb of formula errors:</t>
  </si>
  <si>
    <t>Cell type</t>
  </si>
  <si>
    <t>Formula</t>
  </si>
  <si>
    <t>Label</t>
  </si>
  <si>
    <t>Value</t>
  </si>
  <si>
    <t>Nb of fixed errors:</t>
  </si>
  <si>
    <t>Nb of inserted errors:</t>
  </si>
  <si>
    <t xml:space="preserve"> </t>
  </si>
  <si>
    <t xml:space="preserve">     Mechanical errors:</t>
  </si>
  <si>
    <t xml:space="preserve">     Logical errors:</t>
  </si>
  <si>
    <t xml:space="preserve">     Omission errors:</t>
  </si>
  <si>
    <t>1_EI365reveff060800.xls</t>
  </si>
  <si>
    <t>Fixed Value</t>
  </si>
  <si>
    <t>Download the corpus</t>
  </si>
  <si>
    <t>Download the overview file</t>
  </si>
  <si>
    <t>Thomas Schmitz and Dietmar Jannach</t>
  </si>
  <si>
    <t>The Enron Errors Corpus - 2016-03-15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</si>
</sst>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0" fontId="0" fillId="0" borderId="1" xfId="0" quotePrefix="1" applyBorder="1"/>
    <xf numFmtId="0" fontId="1" fillId="0" borderId="0" xfId="1"/>
    <xf numFmtId="0" fontId="2" fillId="0" borderId="0" xfId="2"/>
    <xf numFmtId="0" fontId="0" fillId="0" borderId="2" xfId="0" applyBorder="1"/>
    <xf numFmtId="0" fontId="0" fillId="0" borderId="3" xfId="0" applyBorder="1"/>
  </cellXfs>
  <cellStyles count="3">
    <cellStyle name="Hyperlink" xfId="2" builtinId="8"/>
    <cellStyle name="Normal" xfId="0" builtinId="0"/>
    <cellStyle name="Title" xfId="1" builtinId="15"/>
  </cellStyles>
  <dxfs count="12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theme="4"/>
        </left>
        <right/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rrors" displayName="Errors" ref="A5:M41" totalsRowShown="0">
  <autoFilter ref="A5:M41"/>
  <tableColumns count="13">
    <tableColumn id="1" name="Error Nr" dataDxfId="11" totalsRowDxfId="10"/>
    <tableColumn id="2" name="Spreadsheet Nr" dataDxfId="9" totalsRowDxfId="8"/>
    <tableColumn id="3" name="Faulty Spreadsheet"/>
    <tableColumn id="4" name="Faulty worksheet"/>
    <tableColumn id="5" name="Faulty cells" dataDxfId="7"/>
    <tableColumn id="6" name="Corrected Spreadsheet" dataDxfId="6" totalsRowDxfId="5"/>
    <tableColumn id="7" name="Corrected worksheet"/>
    <tableColumn id="8" name="Corrected cells" dataDxfId="4" totalsRowDxfId="3"/>
    <tableColumn id="9" name="Type"/>
    <tableColumn id="12" name="Subtype"/>
    <tableColumn id="13" name="Cell type"/>
    <tableColumn id="10" name="Change"/>
    <tableColumn id="11" name="Additional informa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istics" displayName="Statistics" ref="H44:I53" totalsRowShown="0" headerRowBorderDxfId="1" tableBorderDxfId="0">
  <autoFilter ref="H44:I53">
    <filterColumn colId="0" hiddenButton="1"/>
    <filterColumn colId="1" hiddenButton="1"/>
  </autoFilter>
  <tableColumns count="2">
    <tableColumn id="1" name="Statistics"/>
    <tableColumn id="2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readsheet-research.github.io/Metric-based-Fault-Prediction-for-Spreadsheets/datasets/raw/enron-errors.xlsx" TargetMode="External"/><Relationship Id="rId1" Type="http://schemas.openxmlformats.org/officeDocument/2006/relationships/hyperlink" Target="https://spreadsheet-research.github.io/Metric-based-Fault-Prediction-for-Spreadsheets/datasets/raw/enron-errors.zip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5" topLeftCell="A6" activePane="bottomLeft" state="frozen"/>
      <selection pane="bottomLeft" activeCell="C3" sqref="C3"/>
    </sheetView>
  </sheetViews>
  <sheetFormatPr defaultColWidth="9.140625" defaultRowHeight="15" x14ac:dyDescent="0.25"/>
  <cols>
    <col min="1" max="1" width="10.140625" customWidth="1"/>
    <col min="2" max="2" width="16.85546875" customWidth="1"/>
    <col min="3" max="3" width="43.5703125" bestFit="1" customWidth="1"/>
    <col min="4" max="4" width="22.7109375" bestFit="1" customWidth="1"/>
    <col min="5" max="5" width="24.7109375" customWidth="1"/>
    <col min="6" max="6" width="43.85546875" bestFit="1" customWidth="1"/>
    <col min="7" max="7" width="25.7109375" bestFit="1" customWidth="1"/>
    <col min="8" max="8" width="24.7109375" customWidth="1"/>
    <col min="9" max="9" width="12.140625" bestFit="1" customWidth="1"/>
    <col min="10" max="10" width="11" bestFit="1" customWidth="1"/>
    <col min="11" max="11" width="11.140625" bestFit="1" customWidth="1"/>
    <col min="12" max="12" width="10.85546875" bestFit="1" customWidth="1"/>
    <col min="13" max="13" width="24.7109375" bestFit="1" customWidth="1"/>
  </cols>
  <sheetData>
    <row r="1" spans="1:13" ht="22.5" x14ac:dyDescent="0.3">
      <c r="A1" s="6" t="s">
        <v>164</v>
      </c>
    </row>
    <row r="2" spans="1:13" x14ac:dyDescent="0.25">
      <c r="A2" t="s">
        <v>163</v>
      </c>
    </row>
    <row r="3" spans="1:13" ht="15" customHeight="1" x14ac:dyDescent="0.25">
      <c r="A3" s="7" t="s">
        <v>161</v>
      </c>
      <c r="C3" s="7" t="s">
        <v>162</v>
      </c>
    </row>
    <row r="4" spans="1:13" ht="15" customHeight="1" x14ac:dyDescent="0.25"/>
    <row r="5" spans="1:13" x14ac:dyDescent="0.25">
      <c r="A5" s="9" t="s">
        <v>139</v>
      </c>
      <c r="B5" s="8" t="s">
        <v>19</v>
      </c>
      <c r="C5" t="s">
        <v>0</v>
      </c>
      <c r="D5" t="s">
        <v>8</v>
      </c>
      <c r="E5" s="8" t="s">
        <v>3</v>
      </c>
      <c r="F5" s="2" t="s">
        <v>94</v>
      </c>
      <c r="G5" s="2" t="s">
        <v>95</v>
      </c>
      <c r="H5" s="8" t="s">
        <v>96</v>
      </c>
      <c r="I5" t="s">
        <v>141</v>
      </c>
      <c r="J5" t="s">
        <v>142</v>
      </c>
      <c r="K5" t="s">
        <v>149</v>
      </c>
      <c r="L5" t="s">
        <v>140</v>
      </c>
      <c r="M5" s="8" t="s">
        <v>1</v>
      </c>
    </row>
    <row r="6" spans="1:13" x14ac:dyDescent="0.25">
      <c r="A6" s="9">
        <v>1</v>
      </c>
      <c r="B6" s="8">
        <v>1</v>
      </c>
      <c r="C6" t="s">
        <v>2</v>
      </c>
      <c r="D6" t="s">
        <v>9</v>
      </c>
      <c r="E6" s="8" t="s">
        <v>4</v>
      </c>
      <c r="F6" s="2" t="s">
        <v>5</v>
      </c>
      <c r="G6" s="2" t="s">
        <v>9</v>
      </c>
      <c r="H6" s="8" t="s">
        <v>4</v>
      </c>
      <c r="I6" t="s">
        <v>143</v>
      </c>
      <c r="J6" t="s">
        <v>6</v>
      </c>
      <c r="K6" t="s">
        <v>150</v>
      </c>
      <c r="L6" t="s">
        <v>7</v>
      </c>
      <c r="M6" s="8" t="s">
        <v>10</v>
      </c>
    </row>
    <row r="7" spans="1:13" x14ac:dyDescent="0.25">
      <c r="A7" s="9">
        <v>2</v>
      </c>
      <c r="B7" s="8">
        <v>2</v>
      </c>
      <c r="C7" t="s">
        <v>11</v>
      </c>
      <c r="D7" t="s">
        <v>9</v>
      </c>
      <c r="E7" s="8" t="s">
        <v>12</v>
      </c>
      <c r="F7" s="2" t="s">
        <v>13</v>
      </c>
      <c r="G7" s="2" t="s">
        <v>9</v>
      </c>
      <c r="H7" s="8" t="s">
        <v>12</v>
      </c>
      <c r="I7" t="s">
        <v>143</v>
      </c>
      <c r="J7" t="s">
        <v>6</v>
      </c>
      <c r="K7" t="s">
        <v>150</v>
      </c>
      <c r="L7" t="s">
        <v>14</v>
      </c>
      <c r="M7" s="8" t="s">
        <v>10</v>
      </c>
    </row>
    <row r="8" spans="1:13" x14ac:dyDescent="0.25">
      <c r="A8" s="9">
        <v>3</v>
      </c>
      <c r="B8" s="8">
        <v>3</v>
      </c>
      <c r="C8" t="s">
        <v>15</v>
      </c>
      <c r="D8" t="s">
        <v>16</v>
      </c>
      <c r="E8" s="8" t="s">
        <v>17</v>
      </c>
      <c r="F8" s="2" t="s">
        <v>18</v>
      </c>
      <c r="G8" s="2" t="s">
        <v>16</v>
      </c>
      <c r="H8" s="8" t="s">
        <v>17</v>
      </c>
      <c r="I8" t="s">
        <v>143</v>
      </c>
      <c r="J8" t="s">
        <v>6</v>
      </c>
      <c r="K8" t="s">
        <v>150</v>
      </c>
      <c r="L8" t="s">
        <v>14</v>
      </c>
      <c r="M8" s="8" t="s">
        <v>10</v>
      </c>
    </row>
    <row r="9" spans="1:13" x14ac:dyDescent="0.25">
      <c r="A9" s="9">
        <v>4</v>
      </c>
      <c r="B9" s="8">
        <v>3</v>
      </c>
      <c r="C9" t="s">
        <v>15</v>
      </c>
      <c r="D9" t="s">
        <v>16</v>
      </c>
      <c r="E9" s="8" t="s">
        <v>20</v>
      </c>
      <c r="F9" s="2"/>
      <c r="G9" s="2"/>
      <c r="H9" s="8"/>
      <c r="I9" t="s">
        <v>143</v>
      </c>
      <c r="J9" t="s">
        <v>6</v>
      </c>
      <c r="K9" t="s">
        <v>150</v>
      </c>
      <c r="L9" t="s">
        <v>21</v>
      </c>
      <c r="M9" s="8" t="s">
        <v>10</v>
      </c>
    </row>
    <row r="10" spans="1:13" x14ac:dyDescent="0.25">
      <c r="A10" s="9">
        <v>5</v>
      </c>
      <c r="B10" s="8">
        <v>4</v>
      </c>
      <c r="C10" t="s">
        <v>22</v>
      </c>
      <c r="D10" t="s">
        <v>9</v>
      </c>
      <c r="E10" s="8" t="s">
        <v>23</v>
      </c>
      <c r="F10" s="2" t="s">
        <v>24</v>
      </c>
      <c r="G10" s="2" t="s">
        <v>9</v>
      </c>
      <c r="H10" s="8" t="s">
        <v>23</v>
      </c>
      <c r="I10" t="s">
        <v>143</v>
      </c>
      <c r="J10" t="s">
        <v>6</v>
      </c>
      <c r="K10" t="s">
        <v>150</v>
      </c>
      <c r="L10" t="s">
        <v>14</v>
      </c>
      <c r="M10" s="8" t="s">
        <v>10</v>
      </c>
    </row>
    <row r="11" spans="1:13" x14ac:dyDescent="0.25">
      <c r="A11" s="9">
        <v>6</v>
      </c>
      <c r="B11" s="8">
        <v>5</v>
      </c>
      <c r="C11" t="s">
        <v>27</v>
      </c>
      <c r="D11" s="1" t="s">
        <v>26</v>
      </c>
      <c r="E11" s="8" t="s">
        <v>25</v>
      </c>
      <c r="F11" s="2" t="s">
        <v>28</v>
      </c>
      <c r="G11" s="3" t="s">
        <v>29</v>
      </c>
      <c r="H11" s="8" t="s">
        <v>25</v>
      </c>
      <c r="I11" t="s">
        <v>143</v>
      </c>
      <c r="J11" t="s">
        <v>6</v>
      </c>
      <c r="K11" t="s">
        <v>150</v>
      </c>
      <c r="L11" t="s">
        <v>14</v>
      </c>
      <c r="M11" s="8" t="s">
        <v>10</v>
      </c>
    </row>
    <row r="12" spans="1:13" x14ac:dyDescent="0.25">
      <c r="A12" s="9">
        <v>7</v>
      </c>
      <c r="B12" s="8">
        <v>6</v>
      </c>
      <c r="C12" t="s">
        <v>31</v>
      </c>
      <c r="D12" t="s">
        <v>33</v>
      </c>
      <c r="E12" s="8" t="s">
        <v>30</v>
      </c>
      <c r="F12" s="2" t="s">
        <v>32</v>
      </c>
      <c r="G12" s="2" t="s">
        <v>33</v>
      </c>
      <c r="H12" s="8" t="s">
        <v>30</v>
      </c>
      <c r="I12" t="s">
        <v>143</v>
      </c>
      <c r="J12" t="s">
        <v>34</v>
      </c>
      <c r="K12" t="s">
        <v>150</v>
      </c>
      <c r="L12" t="s">
        <v>14</v>
      </c>
      <c r="M12" s="8" t="s">
        <v>10</v>
      </c>
    </row>
    <row r="13" spans="1:13" x14ac:dyDescent="0.25">
      <c r="A13" s="9">
        <v>8</v>
      </c>
      <c r="B13" s="8">
        <v>7</v>
      </c>
      <c r="C13" t="s">
        <v>35</v>
      </c>
      <c r="D13" t="s">
        <v>37</v>
      </c>
      <c r="E13" s="8" t="s">
        <v>38</v>
      </c>
      <c r="F13" s="2" t="s">
        <v>36</v>
      </c>
      <c r="G13" s="2" t="s">
        <v>37</v>
      </c>
      <c r="H13" s="8" t="s">
        <v>38</v>
      </c>
      <c r="I13" t="s">
        <v>143</v>
      </c>
      <c r="J13" t="s">
        <v>34</v>
      </c>
      <c r="K13" t="s">
        <v>150</v>
      </c>
      <c r="L13" t="s">
        <v>14</v>
      </c>
      <c r="M13" s="8" t="s">
        <v>10</v>
      </c>
    </row>
    <row r="14" spans="1:13" x14ac:dyDescent="0.25">
      <c r="A14" s="9">
        <v>9</v>
      </c>
      <c r="B14" s="8">
        <v>8</v>
      </c>
      <c r="C14" t="s">
        <v>41</v>
      </c>
      <c r="D14" t="s">
        <v>39</v>
      </c>
      <c r="E14" s="8" t="s">
        <v>40</v>
      </c>
      <c r="F14" s="2" t="s">
        <v>42</v>
      </c>
      <c r="G14" s="2" t="s">
        <v>39</v>
      </c>
      <c r="H14" s="8" t="s">
        <v>40</v>
      </c>
      <c r="I14" t="s">
        <v>143</v>
      </c>
      <c r="J14" t="s">
        <v>6</v>
      </c>
      <c r="K14" t="s">
        <v>150</v>
      </c>
      <c r="L14" t="s">
        <v>14</v>
      </c>
      <c r="M14" s="8" t="s">
        <v>10</v>
      </c>
    </row>
    <row r="15" spans="1:13" x14ac:dyDescent="0.25">
      <c r="A15" s="9">
        <v>10</v>
      </c>
      <c r="B15" s="8">
        <v>9</v>
      </c>
      <c r="C15" t="s">
        <v>43</v>
      </c>
      <c r="D15" s="1" t="s">
        <v>44</v>
      </c>
      <c r="E15" s="8" t="s">
        <v>45</v>
      </c>
      <c r="F15" s="2" t="s">
        <v>47</v>
      </c>
      <c r="G15" s="3" t="s">
        <v>44</v>
      </c>
      <c r="H15" s="8" t="s">
        <v>45</v>
      </c>
      <c r="I15" t="s">
        <v>143</v>
      </c>
      <c r="J15" t="s">
        <v>6</v>
      </c>
      <c r="K15" t="s">
        <v>150</v>
      </c>
      <c r="L15" t="s">
        <v>14</v>
      </c>
      <c r="M15" s="8" t="s">
        <v>46</v>
      </c>
    </row>
    <row r="16" spans="1:13" x14ac:dyDescent="0.25">
      <c r="A16" s="9">
        <v>11</v>
      </c>
      <c r="B16" s="8">
        <v>10</v>
      </c>
      <c r="C16" t="s">
        <v>48</v>
      </c>
      <c r="D16" t="s">
        <v>49</v>
      </c>
      <c r="E16" s="8" t="s">
        <v>50</v>
      </c>
      <c r="F16" s="2" t="s">
        <v>52</v>
      </c>
      <c r="G16" s="2" t="s">
        <v>49</v>
      </c>
      <c r="H16" s="8" t="s">
        <v>50</v>
      </c>
      <c r="I16" t="s">
        <v>143</v>
      </c>
      <c r="J16" t="s">
        <v>6</v>
      </c>
      <c r="K16" t="s">
        <v>150</v>
      </c>
      <c r="L16" t="s">
        <v>14</v>
      </c>
      <c r="M16" s="8" t="s">
        <v>51</v>
      </c>
    </row>
    <row r="17" spans="1:13" x14ac:dyDescent="0.25">
      <c r="A17" s="9">
        <v>12</v>
      </c>
      <c r="B17" s="8">
        <v>11</v>
      </c>
      <c r="C17" t="s">
        <v>53</v>
      </c>
      <c r="D17" t="s">
        <v>54</v>
      </c>
      <c r="E17" s="8" t="s">
        <v>55</v>
      </c>
      <c r="F17" s="2" t="s">
        <v>56</v>
      </c>
      <c r="G17" s="2" t="s">
        <v>54</v>
      </c>
      <c r="H17" s="8" t="s">
        <v>55</v>
      </c>
      <c r="I17" t="s">
        <v>143</v>
      </c>
      <c r="J17" t="s">
        <v>34</v>
      </c>
      <c r="K17" t="s">
        <v>150</v>
      </c>
      <c r="L17" t="s">
        <v>14</v>
      </c>
      <c r="M17" s="8" t="s">
        <v>66</v>
      </c>
    </row>
    <row r="18" spans="1:13" x14ac:dyDescent="0.25">
      <c r="A18" s="9">
        <v>13</v>
      </c>
      <c r="B18" s="8">
        <v>12</v>
      </c>
      <c r="C18" t="s">
        <v>57</v>
      </c>
      <c r="D18" t="s">
        <v>58</v>
      </c>
      <c r="E18" s="8" t="s">
        <v>61</v>
      </c>
      <c r="F18" s="2" t="s">
        <v>59</v>
      </c>
      <c r="G18" s="2" t="s">
        <v>58</v>
      </c>
      <c r="H18" s="8" t="s">
        <v>60</v>
      </c>
      <c r="I18" t="s">
        <v>143</v>
      </c>
      <c r="J18" t="s">
        <v>62</v>
      </c>
      <c r="K18" t="s">
        <v>150</v>
      </c>
      <c r="L18" t="s">
        <v>14</v>
      </c>
      <c r="M18" s="8" t="s">
        <v>66</v>
      </c>
    </row>
    <row r="19" spans="1:13" x14ac:dyDescent="0.25">
      <c r="A19" s="9">
        <v>14</v>
      </c>
      <c r="B19" s="8">
        <v>13</v>
      </c>
      <c r="C19" t="s">
        <v>63</v>
      </c>
      <c r="D19" t="s">
        <v>9</v>
      </c>
      <c r="E19" s="8" t="s">
        <v>64</v>
      </c>
      <c r="F19" s="2" t="s">
        <v>65</v>
      </c>
      <c r="G19" s="2" t="s">
        <v>9</v>
      </c>
      <c r="H19" s="8" t="s">
        <v>64</v>
      </c>
      <c r="I19" t="s">
        <v>143</v>
      </c>
      <c r="J19" t="s">
        <v>34</v>
      </c>
      <c r="K19" t="s">
        <v>150</v>
      </c>
      <c r="L19" t="s">
        <v>14</v>
      </c>
      <c r="M19" s="8" t="s">
        <v>66</v>
      </c>
    </row>
    <row r="20" spans="1:13" x14ac:dyDescent="0.25">
      <c r="A20" s="9">
        <v>15</v>
      </c>
      <c r="B20" s="8">
        <v>13</v>
      </c>
      <c r="C20" t="s">
        <v>63</v>
      </c>
      <c r="D20" t="s">
        <v>9</v>
      </c>
      <c r="E20" s="8" t="s">
        <v>67</v>
      </c>
      <c r="F20" s="2" t="s">
        <v>65</v>
      </c>
      <c r="G20" s="2" t="s">
        <v>9</v>
      </c>
      <c r="H20" s="8" t="s">
        <v>67</v>
      </c>
      <c r="I20" t="s">
        <v>143</v>
      </c>
      <c r="J20" t="s">
        <v>34</v>
      </c>
      <c r="K20" t="s">
        <v>150</v>
      </c>
      <c r="L20" t="s">
        <v>14</v>
      </c>
      <c r="M20" s="8" t="s">
        <v>66</v>
      </c>
    </row>
    <row r="21" spans="1:13" x14ac:dyDescent="0.25">
      <c r="A21" s="9">
        <v>16</v>
      </c>
      <c r="B21" s="8">
        <v>13</v>
      </c>
      <c r="C21" t="s">
        <v>63</v>
      </c>
      <c r="D21" t="s">
        <v>9</v>
      </c>
      <c r="E21" s="8" t="s">
        <v>68</v>
      </c>
      <c r="F21" s="2" t="s">
        <v>65</v>
      </c>
      <c r="G21" s="2" t="s">
        <v>9</v>
      </c>
      <c r="H21" s="8" t="s">
        <v>69</v>
      </c>
      <c r="I21" t="s">
        <v>143</v>
      </c>
      <c r="J21" t="s">
        <v>62</v>
      </c>
      <c r="K21" t="s">
        <v>150</v>
      </c>
      <c r="L21" t="s">
        <v>14</v>
      </c>
      <c r="M21" s="8" t="s">
        <v>66</v>
      </c>
    </row>
    <row r="22" spans="1:13" x14ac:dyDescent="0.25">
      <c r="A22" s="9">
        <v>17</v>
      </c>
      <c r="B22" s="8">
        <v>14</v>
      </c>
      <c r="C22" t="s">
        <v>70</v>
      </c>
      <c r="D22" t="s">
        <v>9</v>
      </c>
      <c r="E22" s="8" t="s">
        <v>74</v>
      </c>
      <c r="F22" s="2" t="s">
        <v>71</v>
      </c>
      <c r="G22" s="2" t="s">
        <v>9</v>
      </c>
      <c r="H22" s="8" t="s">
        <v>74</v>
      </c>
      <c r="I22" t="s">
        <v>72</v>
      </c>
      <c r="K22" t="s">
        <v>151</v>
      </c>
      <c r="L22" t="s">
        <v>14</v>
      </c>
      <c r="M22" s="8" t="s">
        <v>73</v>
      </c>
    </row>
    <row r="23" spans="1:13" x14ac:dyDescent="0.25">
      <c r="A23" s="9">
        <v>18</v>
      </c>
      <c r="B23" s="8">
        <v>15</v>
      </c>
      <c r="C23" t="s">
        <v>75</v>
      </c>
      <c r="D23" s="1" t="s">
        <v>77</v>
      </c>
      <c r="E23" s="8" t="s">
        <v>78</v>
      </c>
      <c r="F23" s="2" t="s">
        <v>76</v>
      </c>
      <c r="G23" s="3" t="s">
        <v>77</v>
      </c>
      <c r="H23" s="8" t="s">
        <v>78</v>
      </c>
      <c r="I23" t="s">
        <v>143</v>
      </c>
      <c r="J23" t="s">
        <v>6</v>
      </c>
      <c r="K23" t="s">
        <v>152</v>
      </c>
      <c r="L23" t="s">
        <v>14</v>
      </c>
      <c r="M23" s="8" t="s">
        <v>79</v>
      </c>
    </row>
    <row r="24" spans="1:13" x14ac:dyDescent="0.25">
      <c r="A24" s="9">
        <v>19</v>
      </c>
      <c r="B24" s="8">
        <v>16</v>
      </c>
      <c r="C24" t="s">
        <v>80</v>
      </c>
      <c r="D24" t="s">
        <v>9</v>
      </c>
      <c r="E24" s="8" t="s">
        <v>81</v>
      </c>
      <c r="F24" s="2"/>
      <c r="G24" s="2"/>
      <c r="H24" s="8"/>
      <c r="I24" t="s">
        <v>143</v>
      </c>
      <c r="J24" t="s">
        <v>62</v>
      </c>
      <c r="K24" t="s">
        <v>150</v>
      </c>
      <c r="L24" t="s">
        <v>21</v>
      </c>
      <c r="M24" s="8" t="s">
        <v>66</v>
      </c>
    </row>
    <row r="25" spans="1:13" x14ac:dyDescent="0.25">
      <c r="A25" s="9">
        <v>20</v>
      </c>
      <c r="B25" s="8">
        <v>16</v>
      </c>
      <c r="C25" t="s">
        <v>80</v>
      </c>
      <c r="D25" t="s">
        <v>9</v>
      </c>
      <c r="E25" s="8" t="s">
        <v>82</v>
      </c>
      <c r="F25" s="2"/>
      <c r="G25" s="2"/>
      <c r="H25" s="8"/>
      <c r="I25" t="s">
        <v>143</v>
      </c>
      <c r="J25" t="s">
        <v>62</v>
      </c>
      <c r="K25" t="s">
        <v>152</v>
      </c>
      <c r="L25" t="s">
        <v>21</v>
      </c>
      <c r="M25" s="8" t="s">
        <v>79</v>
      </c>
    </row>
    <row r="26" spans="1:13" x14ac:dyDescent="0.25">
      <c r="A26" s="9">
        <v>21</v>
      </c>
      <c r="B26" s="8">
        <v>17</v>
      </c>
      <c r="E26" s="8"/>
      <c r="F26" s="2" t="s">
        <v>84</v>
      </c>
      <c r="G26" s="2" t="s">
        <v>85</v>
      </c>
      <c r="H26" s="8" t="s">
        <v>83</v>
      </c>
      <c r="I26" t="s">
        <v>143</v>
      </c>
      <c r="J26" t="s">
        <v>34</v>
      </c>
      <c r="K26" t="s">
        <v>150</v>
      </c>
      <c r="L26" t="s">
        <v>14</v>
      </c>
      <c r="M26" s="8" t="s">
        <v>66</v>
      </c>
    </row>
    <row r="27" spans="1:13" x14ac:dyDescent="0.25">
      <c r="A27" s="9">
        <v>22</v>
      </c>
      <c r="B27" s="8">
        <v>18</v>
      </c>
      <c r="C27" t="s">
        <v>89</v>
      </c>
      <c r="D27" t="s">
        <v>87</v>
      </c>
      <c r="E27" s="8" t="s">
        <v>86</v>
      </c>
      <c r="F27" s="2" t="s">
        <v>88</v>
      </c>
      <c r="G27" s="2" t="s">
        <v>87</v>
      </c>
      <c r="H27" s="8" t="s">
        <v>86</v>
      </c>
      <c r="I27" t="s">
        <v>143</v>
      </c>
      <c r="J27" t="s">
        <v>34</v>
      </c>
      <c r="K27" t="s">
        <v>150</v>
      </c>
      <c r="L27" t="s">
        <v>14</v>
      </c>
      <c r="M27" s="8" t="s">
        <v>66</v>
      </c>
    </row>
    <row r="28" spans="1:13" x14ac:dyDescent="0.25">
      <c r="A28" s="9">
        <v>23</v>
      </c>
      <c r="B28" s="8">
        <v>19</v>
      </c>
      <c r="C28" t="s">
        <v>90</v>
      </c>
      <c r="D28" t="s">
        <v>92</v>
      </c>
      <c r="E28" s="8" t="s">
        <v>91</v>
      </c>
      <c r="F28" s="2" t="s">
        <v>93</v>
      </c>
      <c r="G28" s="2" t="s">
        <v>92</v>
      </c>
      <c r="H28" s="8" t="s">
        <v>91</v>
      </c>
      <c r="I28" t="s">
        <v>143</v>
      </c>
      <c r="J28" t="s">
        <v>6</v>
      </c>
      <c r="K28" t="s">
        <v>150</v>
      </c>
      <c r="L28" t="s">
        <v>14</v>
      </c>
      <c r="M28" s="8" t="s">
        <v>10</v>
      </c>
    </row>
    <row r="29" spans="1:13" x14ac:dyDescent="0.25">
      <c r="A29" s="9">
        <v>24</v>
      </c>
      <c r="B29" s="8">
        <v>20</v>
      </c>
      <c r="C29" t="s">
        <v>97</v>
      </c>
      <c r="D29" t="s">
        <v>9</v>
      </c>
      <c r="E29" s="8" t="s">
        <v>98</v>
      </c>
      <c r="F29" s="2" t="s">
        <v>99</v>
      </c>
      <c r="G29" s="2" t="s">
        <v>9</v>
      </c>
      <c r="H29" s="8" t="s">
        <v>98</v>
      </c>
      <c r="I29" t="s">
        <v>72</v>
      </c>
      <c r="K29" t="s">
        <v>150</v>
      </c>
      <c r="L29" t="s">
        <v>14</v>
      </c>
      <c r="M29" s="8" t="s">
        <v>10</v>
      </c>
    </row>
    <row r="30" spans="1:13" x14ac:dyDescent="0.25">
      <c r="A30" s="9">
        <v>25</v>
      </c>
      <c r="B30" s="8">
        <v>21</v>
      </c>
      <c r="C30" t="s">
        <v>100</v>
      </c>
      <c r="D30" t="s">
        <v>103</v>
      </c>
      <c r="E30" s="8" t="s">
        <v>102</v>
      </c>
      <c r="F30" s="2" t="s">
        <v>101</v>
      </c>
      <c r="G30" s="2" t="s">
        <v>103</v>
      </c>
      <c r="H30" s="8" t="s">
        <v>102</v>
      </c>
      <c r="I30" t="s">
        <v>143</v>
      </c>
      <c r="J30" t="s">
        <v>34</v>
      </c>
      <c r="K30" t="s">
        <v>150</v>
      </c>
      <c r="L30" t="s">
        <v>14</v>
      </c>
      <c r="M30" s="8" t="s">
        <v>66</v>
      </c>
    </row>
    <row r="31" spans="1:13" x14ac:dyDescent="0.25">
      <c r="A31" s="9">
        <v>26</v>
      </c>
      <c r="B31" s="8">
        <v>22</v>
      </c>
      <c r="C31" t="s">
        <v>104</v>
      </c>
      <c r="D31" t="s">
        <v>9</v>
      </c>
      <c r="E31" s="8" t="s">
        <v>105</v>
      </c>
      <c r="F31" s="2" t="s">
        <v>106</v>
      </c>
      <c r="G31" s="2" t="s">
        <v>9</v>
      </c>
      <c r="H31" s="8" t="s">
        <v>105</v>
      </c>
      <c r="I31" t="s">
        <v>72</v>
      </c>
      <c r="K31" t="s">
        <v>150</v>
      </c>
      <c r="L31" t="s">
        <v>14</v>
      </c>
      <c r="M31" s="8" t="s">
        <v>107</v>
      </c>
    </row>
    <row r="32" spans="1:13" x14ac:dyDescent="0.25">
      <c r="A32" s="9">
        <v>27</v>
      </c>
      <c r="B32" s="8">
        <v>23</v>
      </c>
      <c r="C32" t="s">
        <v>108</v>
      </c>
      <c r="D32" t="s">
        <v>109</v>
      </c>
      <c r="E32" s="8" t="s">
        <v>110</v>
      </c>
      <c r="F32" s="2" t="s">
        <v>111</v>
      </c>
      <c r="G32" s="2" t="s">
        <v>109</v>
      </c>
      <c r="H32" s="8" t="s">
        <v>110</v>
      </c>
      <c r="I32" t="s">
        <v>143</v>
      </c>
      <c r="J32" t="s">
        <v>6</v>
      </c>
      <c r="K32" t="s">
        <v>150</v>
      </c>
      <c r="L32" t="s">
        <v>14</v>
      </c>
      <c r="M32" s="8" t="s">
        <v>10</v>
      </c>
    </row>
    <row r="33" spans="1:13" x14ac:dyDescent="0.25">
      <c r="A33" s="9">
        <v>28</v>
      </c>
      <c r="B33" s="8">
        <v>24</v>
      </c>
      <c r="C33" t="s">
        <v>112</v>
      </c>
      <c r="D33" t="s">
        <v>113</v>
      </c>
      <c r="E33" s="8" t="s">
        <v>114</v>
      </c>
      <c r="F33" s="2" t="s">
        <v>115</v>
      </c>
      <c r="G33" s="2" t="s">
        <v>113</v>
      </c>
      <c r="H33" s="8" t="s">
        <v>114</v>
      </c>
      <c r="I33" t="s">
        <v>143</v>
      </c>
      <c r="J33" t="s">
        <v>62</v>
      </c>
      <c r="K33" t="s">
        <v>150</v>
      </c>
      <c r="L33" t="s">
        <v>14</v>
      </c>
      <c r="M33" s="8" t="s">
        <v>66</v>
      </c>
    </row>
    <row r="34" spans="1:13" x14ac:dyDescent="0.25">
      <c r="A34" s="9">
        <v>29</v>
      </c>
      <c r="B34" s="8">
        <v>25</v>
      </c>
      <c r="C34" t="s">
        <v>116</v>
      </c>
      <c r="D34" t="s">
        <v>117</v>
      </c>
      <c r="E34" s="8" t="s">
        <v>119</v>
      </c>
      <c r="F34" s="2" t="s">
        <v>118</v>
      </c>
      <c r="G34" s="2" t="s">
        <v>117</v>
      </c>
      <c r="H34" s="8" t="s">
        <v>119</v>
      </c>
      <c r="I34" t="s">
        <v>143</v>
      </c>
      <c r="J34" t="s">
        <v>34</v>
      </c>
      <c r="K34" t="s">
        <v>150</v>
      </c>
      <c r="L34" t="s">
        <v>14</v>
      </c>
      <c r="M34" s="8" t="s">
        <v>66</v>
      </c>
    </row>
    <row r="35" spans="1:13" x14ac:dyDescent="0.25">
      <c r="A35" s="9">
        <v>30</v>
      </c>
      <c r="B35" s="8">
        <v>25</v>
      </c>
      <c r="C35" t="s">
        <v>116</v>
      </c>
      <c r="D35" t="s">
        <v>117</v>
      </c>
      <c r="E35" s="8" t="s">
        <v>120</v>
      </c>
      <c r="F35" s="2" t="s">
        <v>118</v>
      </c>
      <c r="G35" s="2" t="s">
        <v>117</v>
      </c>
      <c r="H35" s="8" t="s">
        <v>120</v>
      </c>
      <c r="I35" t="s">
        <v>72</v>
      </c>
      <c r="K35" t="s">
        <v>150</v>
      </c>
      <c r="L35" t="s">
        <v>14</v>
      </c>
      <c r="M35" s="8" t="s">
        <v>51</v>
      </c>
    </row>
    <row r="36" spans="1:13" x14ac:dyDescent="0.25">
      <c r="A36" s="9">
        <v>31</v>
      </c>
      <c r="B36" s="8">
        <v>26</v>
      </c>
      <c r="C36" t="s">
        <v>122</v>
      </c>
      <c r="D36" s="1" t="s">
        <v>123</v>
      </c>
      <c r="E36" s="8" t="s">
        <v>124</v>
      </c>
      <c r="F36" s="2" t="s">
        <v>121</v>
      </c>
      <c r="G36" s="3" t="s">
        <v>123</v>
      </c>
      <c r="H36" s="8" t="s">
        <v>124</v>
      </c>
      <c r="I36" t="s">
        <v>72</v>
      </c>
      <c r="K36" t="s">
        <v>150</v>
      </c>
      <c r="L36" t="s">
        <v>7</v>
      </c>
      <c r="M36" s="8" t="s">
        <v>160</v>
      </c>
    </row>
    <row r="37" spans="1:13" x14ac:dyDescent="0.25">
      <c r="A37" s="9">
        <v>32</v>
      </c>
      <c r="B37" s="8">
        <v>27</v>
      </c>
      <c r="C37" t="s">
        <v>125</v>
      </c>
      <c r="D37" t="s">
        <v>127</v>
      </c>
      <c r="E37" s="8" t="s">
        <v>128</v>
      </c>
      <c r="F37" s="2" t="s">
        <v>126</v>
      </c>
      <c r="G37" s="2" t="s">
        <v>127</v>
      </c>
      <c r="H37" s="8" t="s">
        <v>129</v>
      </c>
      <c r="I37" t="s">
        <v>72</v>
      </c>
      <c r="K37" t="s">
        <v>150</v>
      </c>
      <c r="L37" t="s">
        <v>14</v>
      </c>
      <c r="M37" s="8" t="s">
        <v>10</v>
      </c>
    </row>
    <row r="38" spans="1:13" x14ac:dyDescent="0.25">
      <c r="A38" s="9">
        <v>33</v>
      </c>
      <c r="B38" s="8">
        <v>28</v>
      </c>
      <c r="C38" t="s">
        <v>11</v>
      </c>
      <c r="D38" t="s">
        <v>9</v>
      </c>
      <c r="E38" s="8" t="s">
        <v>130</v>
      </c>
      <c r="F38" s="2" t="s">
        <v>13</v>
      </c>
      <c r="G38" s="2" t="s">
        <v>9</v>
      </c>
      <c r="H38" s="8" t="s">
        <v>130</v>
      </c>
      <c r="I38" t="s">
        <v>143</v>
      </c>
      <c r="J38" t="s">
        <v>6</v>
      </c>
      <c r="K38" t="s">
        <v>150</v>
      </c>
      <c r="L38" t="s">
        <v>14</v>
      </c>
      <c r="M38" s="8" t="s">
        <v>51</v>
      </c>
    </row>
    <row r="39" spans="1:13" x14ac:dyDescent="0.25">
      <c r="A39" s="9">
        <v>34</v>
      </c>
      <c r="B39" s="8">
        <v>28</v>
      </c>
      <c r="C39" t="s">
        <v>11</v>
      </c>
      <c r="D39" t="s">
        <v>9</v>
      </c>
      <c r="E39" s="8" t="s">
        <v>131</v>
      </c>
      <c r="F39" s="2"/>
      <c r="G39" s="2"/>
      <c r="H39" s="8"/>
      <c r="I39" t="s">
        <v>72</v>
      </c>
      <c r="K39" t="s">
        <v>150</v>
      </c>
      <c r="L39" t="s">
        <v>21</v>
      </c>
      <c r="M39" s="8" t="s">
        <v>10</v>
      </c>
    </row>
    <row r="40" spans="1:13" x14ac:dyDescent="0.25">
      <c r="A40" s="9">
        <v>35</v>
      </c>
      <c r="B40" s="8">
        <v>29</v>
      </c>
      <c r="C40" t="s">
        <v>159</v>
      </c>
      <c r="D40" t="s">
        <v>9</v>
      </c>
      <c r="E40" s="8" t="s">
        <v>132</v>
      </c>
      <c r="F40" s="2"/>
      <c r="G40" s="2"/>
      <c r="H40" s="8"/>
      <c r="I40" t="s">
        <v>72</v>
      </c>
      <c r="K40" t="s">
        <v>150</v>
      </c>
      <c r="L40" t="s">
        <v>21</v>
      </c>
      <c r="M40" s="8" t="s">
        <v>133</v>
      </c>
    </row>
    <row r="41" spans="1:13" x14ac:dyDescent="0.25">
      <c r="A41" s="9">
        <v>36</v>
      </c>
      <c r="B41" s="8">
        <v>30</v>
      </c>
      <c r="C41" t="s">
        <v>134</v>
      </c>
      <c r="D41" t="s">
        <v>136</v>
      </c>
      <c r="E41" s="8" t="s">
        <v>137</v>
      </c>
      <c r="F41" s="2" t="s">
        <v>135</v>
      </c>
      <c r="G41" s="2" t="s">
        <v>136</v>
      </c>
      <c r="H41" s="8" t="s">
        <v>138</v>
      </c>
      <c r="I41" t="s">
        <v>143</v>
      </c>
      <c r="J41" t="s">
        <v>6</v>
      </c>
      <c r="K41" t="s">
        <v>150</v>
      </c>
      <c r="L41" t="s">
        <v>14</v>
      </c>
      <c r="M41" s="8" t="s">
        <v>10</v>
      </c>
    </row>
    <row r="44" spans="1:13" x14ac:dyDescent="0.25">
      <c r="H44" s="4" t="s">
        <v>144</v>
      </c>
      <c r="I44" s="5" t="s">
        <v>155</v>
      </c>
    </row>
    <row r="45" spans="1:13" x14ac:dyDescent="0.25">
      <c r="H45" s="2" t="s">
        <v>147</v>
      </c>
      <c r="I45" s="2">
        <f>COUNTA(Errors[Type])</f>
        <v>36</v>
      </c>
    </row>
    <row r="46" spans="1:13" x14ac:dyDescent="0.25">
      <c r="H46" s="2" t="s">
        <v>145</v>
      </c>
      <c r="I46" s="2">
        <f t="array" ref="I46" xml:space="preserve"> SUM(IF(Errors[Type]="Quantitative",1,0))</f>
        <v>28</v>
      </c>
    </row>
    <row r="47" spans="1:13" x14ac:dyDescent="0.25">
      <c r="H47" s="2" t="s">
        <v>156</v>
      </c>
      <c r="I47" s="2">
        <f t="array" ref="I47" xml:space="preserve"> SUM(IF(Errors[Subtype]="Mechanical",1,0))</f>
        <v>14</v>
      </c>
    </row>
    <row r="48" spans="1:13" x14ac:dyDescent="0.25">
      <c r="H48" s="2" t="s">
        <v>157</v>
      </c>
      <c r="I48" s="2">
        <f t="array" ref="I48" xml:space="preserve"> SUM(IF(Errors[Subtype]="Logical",1,0))</f>
        <v>9</v>
      </c>
    </row>
    <row r="49" spans="8:9" x14ac:dyDescent="0.25">
      <c r="H49" s="2" t="s">
        <v>158</v>
      </c>
      <c r="I49" s="2">
        <f t="array" ref="I49" xml:space="preserve"> SUM(IF(Errors[Subtype]="Omission",1,0))</f>
        <v>5</v>
      </c>
    </row>
    <row r="50" spans="8:9" x14ac:dyDescent="0.25">
      <c r="H50" s="2" t="s">
        <v>146</v>
      </c>
      <c r="I50" s="2">
        <f t="array" ref="I50" xml:space="preserve"> SUM(IF(Errors[Type]="Qualitative",1,0))</f>
        <v>8</v>
      </c>
    </row>
    <row r="51" spans="8:9" x14ac:dyDescent="0.25">
      <c r="H51" s="2" t="s">
        <v>148</v>
      </c>
      <c r="I51" s="2">
        <f t="array" ref="I51" xml:space="preserve"> SUM(IF(Errors[Cell type]="Formula",1,0))</f>
        <v>33</v>
      </c>
    </row>
    <row r="52" spans="8:9" x14ac:dyDescent="0.25">
      <c r="H52" s="2" t="s">
        <v>153</v>
      </c>
      <c r="I52" s="2">
        <f t="array" ref="I52" xml:space="preserve"> SUM(IF(Errors[Change]="Fixed",1,0))</f>
        <v>29</v>
      </c>
    </row>
    <row r="53" spans="8:9" x14ac:dyDescent="0.25">
      <c r="H53" s="2" t="s">
        <v>154</v>
      </c>
      <c r="I53" s="2">
        <f t="array" ref="I53" xml:space="preserve"> SUM(IF(Errors[Change]="Inserted",1,0))</f>
        <v>2</v>
      </c>
    </row>
  </sheetData>
  <hyperlinks>
    <hyperlink ref="A3" r:id="rId1"/>
    <hyperlink ref="C3" r:id="rId2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2019-09-12T09:35:25Z</dcterms:modified>
</cp:coreProperties>
</file>