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slinge\Documents\Classes\2023 SPR\MIS4173\Assignments\Team Project\"/>
    </mc:Choice>
  </mc:AlternateContent>
  <xr:revisionPtr revIDLastSave="164" documentId="13_ncr:1_{191A4849-675D-467B-8DAC-195A8D0B76F9}" xr6:coauthVersionLast="47" xr6:coauthVersionMax="47" xr10:uidLastSave="{D06AB162-2B60-48CE-AAA9-3CE6EDFB1116}"/>
  <bookViews>
    <workbookView xWindow="-120" yWindow="-120" windowWidth="29040" windowHeight="15840" tabRatio="944" firstSheet="5" activeTab="4" xr2:uid="{047EDA12-5405-40A6-80B7-7E930EF3BD47}"/>
  </bookViews>
  <sheets>
    <sheet name="Sprint 1 Burndown" sheetId="1" r:id="rId1"/>
    <sheet name="Sprint 1 BD Chart" sheetId="7" r:id="rId2"/>
    <sheet name="Sprint 2 Burndown" sheetId="2" r:id="rId3"/>
    <sheet name="Sprint 2 BD Chart" sheetId="8" r:id="rId4"/>
    <sheet name="Sprint 3 Burndown" sheetId="3" r:id="rId5"/>
    <sheet name="Sprint 3 BD Chart" sheetId="9" r:id="rId6"/>
    <sheet name="Sprint 4 Burndown" sheetId="4" r:id="rId7"/>
    <sheet name="Sprint 4 BD Chart" sheetId="10" r:id="rId8"/>
    <sheet name="Sprint 5 Burndown" sheetId="5" r:id="rId9"/>
    <sheet name="Sprint 5 BD Chart" sheetId="11" r:id="rId10"/>
    <sheet name="Sprint 6 Burndown" sheetId="6" r:id="rId11"/>
    <sheet name="Sprint 6 BD Chart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6" l="1"/>
  <c r="S4" i="6"/>
  <c r="S3" i="6"/>
  <c r="S2" i="6"/>
  <c r="S5" i="5"/>
  <c r="S4" i="5"/>
  <c r="S3" i="5"/>
  <c r="S2" i="5"/>
  <c r="Z5" i="4"/>
  <c r="Z4" i="4"/>
  <c r="Z3" i="4"/>
  <c r="Z2" i="4"/>
  <c r="Z5" i="3"/>
  <c r="Z4" i="3"/>
  <c r="Z3" i="3"/>
  <c r="Z2" i="3"/>
  <c r="S3" i="2"/>
  <c r="S4" i="2"/>
  <c r="S5" i="2"/>
  <c r="S2" i="2"/>
  <c r="T6" i="6"/>
  <c r="U14" i="6" s="1"/>
  <c r="T6" i="5"/>
  <c r="U13" i="6" s="1"/>
  <c r="AA6" i="4"/>
  <c r="U12" i="6" s="1"/>
  <c r="AA6" i="3"/>
  <c r="U11" i="6" s="1"/>
  <c r="T6" i="2"/>
  <c r="U10" i="6" s="1"/>
  <c r="T6" i="1"/>
  <c r="U9" i="6" s="1"/>
  <c r="C27" i="6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C27" i="5"/>
  <c r="C28" i="5" s="1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C27" i="4"/>
  <c r="C28" i="4" s="1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C27" i="3"/>
  <c r="C28" i="3" s="1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C27" i="2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C27" i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C28" i="6" l="1"/>
  <c r="D28" i="6" s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U15" i="6"/>
  <c r="D27" i="5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D27" i="4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D27" i="3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D27" i="2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D27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</calcChain>
</file>

<file path=xl/sharedStrings.xml><?xml version="1.0" encoding="utf-8"?>
<sst xmlns="http://schemas.openxmlformats.org/spreadsheetml/2006/main" count="178" uniqueCount="60">
  <si>
    <t>Backlog Item ID</t>
  </si>
  <si>
    <t>User Stories / Requirements / Bugs</t>
  </si>
  <si>
    <t>Estimated Time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</si>
  <si>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</si>
  <si>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</si>
  <si>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</si>
  <si>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</si>
  <si>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</si>
  <si>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</si>
  <si>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</si>
  <si>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</si>
  <si>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</si>
  <si>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</si>
  <si>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</si>
  <si>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</si>
  <si>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</si>
  <si>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</si>
  <si>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Team Member</t>
  </si>
  <si>
    <t>Total Time</t>
  </si>
  <si>
    <t>Title Page</t>
  </si>
  <si>
    <t>George Booth</t>
  </si>
  <si>
    <t>Table of Contents</t>
  </si>
  <si>
    <t>Tamara Villarroe</t>
  </si>
  <si>
    <t>Section 1 Executive Summary with Narrative and Conclusions</t>
  </si>
  <si>
    <t>Izzy Andresen</t>
  </si>
  <si>
    <t>Company Background &amp; Current Environment</t>
  </si>
  <si>
    <t>Brian Fantaci​</t>
  </si>
  <si>
    <t>Problem Analysis (BPA, BPI, BPR)</t>
  </si>
  <si>
    <t>Total Team Time</t>
  </si>
  <si>
    <t>Proposed System Objectives and Constraints</t>
  </si>
  <si>
    <t>Expected Benefits</t>
  </si>
  <si>
    <t>Context Diagram</t>
  </si>
  <si>
    <t>Group Meetings</t>
  </si>
  <si>
    <t>Talking to Client</t>
  </si>
  <si>
    <t>Remaining Effort</t>
  </si>
  <si>
    <t>Ideal Effort</t>
  </si>
  <si>
    <t>Section 2 Executive Summary with Narrative and Conclusions</t>
  </si>
  <si>
    <t>Use Case Diagram</t>
  </si>
  <si>
    <t>Supplement Specifications (Non-Functional)</t>
  </si>
  <si>
    <t>Group meetings</t>
  </si>
  <si>
    <t>Day 15</t>
  </si>
  <si>
    <t>Day 16</t>
  </si>
  <si>
    <t>Day 17</t>
  </si>
  <si>
    <t>Day 18</t>
  </si>
  <si>
    <t>Day 19</t>
  </si>
  <si>
    <t>Day 20</t>
  </si>
  <si>
    <t>Day 21</t>
  </si>
  <si>
    <t>Section 3 Executive Summary with Narrative and Conclusions</t>
  </si>
  <si>
    <t>Complete Data Flow Diagram Package</t>
  </si>
  <si>
    <t>Hardware and Software Specification</t>
  </si>
  <si>
    <t>Navigation Diagram</t>
  </si>
  <si>
    <t>Entity Relationship Diagrams</t>
  </si>
  <si>
    <t>Program Plan showing logic and I/Os (IPO Chart with each program listed)</t>
  </si>
  <si>
    <t>Total Project Time</t>
  </si>
  <si>
    <t>Sprint 1</t>
  </si>
  <si>
    <t>Sprint 2</t>
  </si>
  <si>
    <t>Sprint 3</t>
  </si>
  <si>
    <t>Sprint 4</t>
  </si>
  <si>
    <t>Sprint 5</t>
  </si>
  <si>
    <t>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</si>
</sst>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5.xml"/><Relationship Id="rId19" Type="http://schemas.openxmlformats.org/officeDocument/2006/relationships/customXml" Target="../customXml/item3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1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1 Burndown'!$C$27:$Q$27</c:f>
              <c:numCache>
                <c:formatCode>General</c:formatCode>
                <c:ptCount val="15"/>
                <c:pt idx="0">
                  <c:v>16.5</c:v>
                </c:pt>
                <c:pt idx="1">
                  <c:v>15.25</c:v>
                </c:pt>
                <c:pt idx="2">
                  <c:v>15.25</c:v>
                </c:pt>
                <c:pt idx="3">
                  <c:v>14.5</c:v>
                </c:pt>
                <c:pt idx="4">
                  <c:v>13</c:v>
                </c:pt>
                <c:pt idx="5">
                  <c:v>11.25</c:v>
                </c:pt>
                <c:pt idx="6">
                  <c:v>10.75</c:v>
                </c:pt>
                <c:pt idx="7">
                  <c:v>8</c:v>
                </c:pt>
                <c:pt idx="8">
                  <c:v>7.25</c:v>
                </c:pt>
                <c:pt idx="9">
                  <c:v>6</c:v>
                </c:pt>
                <c:pt idx="10">
                  <c:v>5.5</c:v>
                </c:pt>
                <c:pt idx="11">
                  <c:v>4.5</c:v>
                </c:pt>
                <c:pt idx="12">
                  <c:v>2.25</c:v>
                </c:pt>
                <c:pt idx="13">
                  <c:v>-0.25</c:v>
                </c:pt>
                <c:pt idx="14">
                  <c:v>-0.75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2-4C50-8F3F-0C5C5A77F0B8}"/>
            </c:ext>
          </c:extLst>
        </c:ser>
        <c:ser>
          <c:idx val="1"/>
          <c:order val="1"/>
          <c:tx>
            <c:strRef>
              <c:f>'Sprint 1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 Burndown'!$C$28:$Q$28</c:f>
              <c:numCache>
                <c:formatCode>0</c:formatCode>
                <c:ptCount val="15"/>
                <c:pt idx="0" formatCode="General">
                  <c:v>16.5</c:v>
                </c:pt>
                <c:pt idx="1">
                  <c:v>15.321428571428571</c:v>
                </c:pt>
                <c:pt idx="2">
                  <c:v>14.142857142857142</c:v>
                </c:pt>
                <c:pt idx="3">
                  <c:v>12.964285714285714</c:v>
                </c:pt>
                <c:pt idx="4">
                  <c:v>11.785714285714285</c:v>
                </c:pt>
                <c:pt idx="5">
                  <c:v>10.607142857142856</c:v>
                </c:pt>
                <c:pt idx="6">
                  <c:v>9.428571428571427</c:v>
                </c:pt>
                <c:pt idx="7">
                  <c:v>8.2499999999999982</c:v>
                </c:pt>
                <c:pt idx="8">
                  <c:v>7.0714285714285694</c:v>
                </c:pt>
                <c:pt idx="9">
                  <c:v>5.8928571428571406</c:v>
                </c:pt>
                <c:pt idx="10">
                  <c:v>4.7142857142857117</c:v>
                </c:pt>
                <c:pt idx="11">
                  <c:v>3.5357142857142829</c:v>
                </c:pt>
                <c:pt idx="12">
                  <c:v>2.3571428571428541</c:v>
                </c:pt>
                <c:pt idx="13">
                  <c:v>1.1785714285714255</c:v>
                </c:pt>
                <c:pt idx="14">
                  <c:v>-3.1086244689504383E-15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2-4C50-8F3F-0C5C5A77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55584"/>
        <c:axId val="516019664"/>
      </c:lineChart>
      <c:catAx>
        <c:axId val="50505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19664"/>
        <c:crosses val="autoZero"/>
        <c:auto val="1"/>
        <c:lblAlgn val="ctr"/>
        <c:lblOffset val="100"/>
        <c:noMultiLvlLbl val="0"/>
      </c:catAx>
      <c:valAx>
        <c:axId val="5160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2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2 Burndown'!$C$27:$Q$27</c:f>
              <c:numCache>
                <c:formatCode>General</c:formatCode>
                <c:ptCount val="15"/>
                <c:pt idx="0">
                  <c:v>6</c:v>
                </c:pt>
                <c:pt idx="1">
                  <c:v>5.5</c:v>
                </c:pt>
                <c:pt idx="2">
                  <c:v>5.25</c:v>
                </c:pt>
                <c:pt idx="3">
                  <c:v>5</c:v>
                </c:pt>
                <c:pt idx="4">
                  <c:v>4.5</c:v>
                </c:pt>
                <c:pt idx="5">
                  <c:v>3.5</c:v>
                </c:pt>
                <c:pt idx="6">
                  <c:v>3.25</c:v>
                </c:pt>
                <c:pt idx="7">
                  <c:v>3</c:v>
                </c:pt>
                <c:pt idx="8">
                  <c:v>2.5</c:v>
                </c:pt>
                <c:pt idx="9">
                  <c:v>2</c:v>
                </c:pt>
                <c:pt idx="10">
                  <c:v>2</c:v>
                </c:pt>
                <c:pt idx="11">
                  <c:v>0.75</c:v>
                </c:pt>
                <c:pt idx="12">
                  <c:v>0.25</c:v>
                </c:pt>
                <c:pt idx="13">
                  <c:v>0</c:v>
                </c:pt>
                <c:pt idx="14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5-42E7-84D9-6C1D12319C91}"/>
            </c:ext>
          </c:extLst>
        </c:ser>
        <c:ser>
          <c:idx val="1"/>
          <c:order val="1"/>
          <c:tx>
            <c:strRef>
              <c:f>'Sprint 2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2 Burndown'!$C$28:$Q$28</c:f>
              <c:numCache>
                <c:formatCode>0</c:formatCode>
                <c:ptCount val="15"/>
                <c:pt idx="0" formatCode="General">
                  <c:v>6</c:v>
                </c:pt>
                <c:pt idx="1">
                  <c:v>5.5714285714285712</c:v>
                </c:pt>
                <c:pt idx="2">
                  <c:v>5.1428571428571423</c:v>
                </c:pt>
                <c:pt idx="3">
                  <c:v>4.7142857142857135</c:v>
                </c:pt>
                <c:pt idx="4">
                  <c:v>4.2857142857142847</c:v>
                </c:pt>
                <c:pt idx="5">
                  <c:v>3.8571428571428563</c:v>
                </c:pt>
                <c:pt idx="6">
                  <c:v>3.4285714285714279</c:v>
                </c:pt>
                <c:pt idx="7">
                  <c:v>2.9999999999999996</c:v>
                </c:pt>
                <c:pt idx="8">
                  <c:v>2.5714285714285712</c:v>
                </c:pt>
                <c:pt idx="9">
                  <c:v>2.1428571428571428</c:v>
                </c:pt>
                <c:pt idx="10">
                  <c:v>1.7142857142857142</c:v>
                </c:pt>
                <c:pt idx="11">
                  <c:v>1.2857142857142856</c:v>
                </c:pt>
                <c:pt idx="12">
                  <c:v>0.85714285714285698</c:v>
                </c:pt>
                <c:pt idx="13">
                  <c:v>0.42857142857142844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5-42E7-84D9-6C1D12319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44976"/>
        <c:axId val="647228592"/>
      </c:lineChart>
      <c:catAx>
        <c:axId val="3619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28592"/>
        <c:crosses val="autoZero"/>
        <c:auto val="1"/>
        <c:lblAlgn val="ctr"/>
        <c:lblOffset val="100"/>
        <c:noMultiLvlLbl val="0"/>
      </c:catAx>
      <c:valAx>
        <c:axId val="6472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3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3 Burndown'!$C$27:$X$27</c:f>
              <c:numCache>
                <c:formatCode>General</c:formatCode>
                <c:ptCount val="22"/>
                <c:pt idx="0">
                  <c:v>7.25</c:v>
                </c:pt>
                <c:pt idx="1">
                  <c:v>7</c:v>
                </c:pt>
                <c:pt idx="2">
                  <c:v>5.5</c:v>
                </c:pt>
                <c:pt idx="3">
                  <c:v>4.25</c:v>
                </c:pt>
                <c:pt idx="4">
                  <c:v>4.25</c:v>
                </c:pt>
                <c:pt idx="5">
                  <c:v>4</c:v>
                </c:pt>
                <c:pt idx="6">
                  <c:v>4</c:v>
                </c:pt>
                <c:pt idx="7">
                  <c:v>3.75</c:v>
                </c:pt>
                <c:pt idx="8">
                  <c:v>3.75</c:v>
                </c:pt>
                <c:pt idx="9">
                  <c:v>1.75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0.75</c:v>
                </c:pt>
                <c:pt idx="14">
                  <c:v>-0.5</c:v>
                </c:pt>
                <c:pt idx="15">
                  <c:v>-0.5</c:v>
                </c:pt>
                <c:pt idx="16">
                  <c:v>-0.75</c:v>
                </c:pt>
                <c:pt idx="17">
                  <c:v>-1.25</c:v>
                </c:pt>
                <c:pt idx="18">
                  <c:v>-2.25</c:v>
                </c:pt>
                <c:pt idx="19">
                  <c:v>-3</c:v>
                </c:pt>
                <c:pt idx="20">
                  <c:v>-3.75</c:v>
                </c:pt>
                <c:pt idx="21">
                  <c:v>-3.75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2-4BE1-A51C-0E96500DEF08}"/>
            </c:ext>
          </c:extLst>
        </c:ser>
        <c:ser>
          <c:idx val="1"/>
          <c:order val="1"/>
          <c:tx>
            <c:strRef>
              <c:f>'Sprint 3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3 Burndown'!$C$28:$X$28</c:f>
              <c:numCache>
                <c:formatCode>0</c:formatCode>
                <c:ptCount val="22"/>
                <c:pt idx="0" formatCode="General">
                  <c:v>7.25</c:v>
                </c:pt>
                <c:pt idx="1">
                  <c:v>6.7321428571428568</c:v>
                </c:pt>
                <c:pt idx="2">
                  <c:v>6.2142857142857135</c:v>
                </c:pt>
                <c:pt idx="3">
                  <c:v>5.6964285714285703</c:v>
                </c:pt>
                <c:pt idx="4">
                  <c:v>5.178571428571427</c:v>
                </c:pt>
                <c:pt idx="5">
                  <c:v>4.6607142857142838</c:v>
                </c:pt>
                <c:pt idx="6">
                  <c:v>4.1428571428571406</c:v>
                </c:pt>
                <c:pt idx="7">
                  <c:v>3.6249999999999978</c:v>
                </c:pt>
                <c:pt idx="8">
                  <c:v>3.107142857142855</c:v>
                </c:pt>
                <c:pt idx="9">
                  <c:v>2.5892857142857122</c:v>
                </c:pt>
                <c:pt idx="10">
                  <c:v>2.0714285714285694</c:v>
                </c:pt>
                <c:pt idx="11">
                  <c:v>1.5535714285714266</c:v>
                </c:pt>
                <c:pt idx="12">
                  <c:v>1.0357142857142838</c:v>
                </c:pt>
                <c:pt idx="13">
                  <c:v>0.51785714285714091</c:v>
                </c:pt>
                <c:pt idx="14">
                  <c:v>-1.9984014443252818E-15</c:v>
                </c:pt>
                <c:pt idx="15">
                  <c:v>-0.5178571428571449</c:v>
                </c:pt>
                <c:pt idx="16">
                  <c:v>-1.0357142857142878</c:v>
                </c:pt>
                <c:pt idx="17">
                  <c:v>-1.5535714285714306</c:v>
                </c:pt>
                <c:pt idx="18">
                  <c:v>-2.0714285714285734</c:v>
                </c:pt>
                <c:pt idx="19">
                  <c:v>-2.5892857142857162</c:v>
                </c:pt>
                <c:pt idx="20">
                  <c:v>-3.107142857142859</c:v>
                </c:pt>
                <c:pt idx="21">
                  <c:v>-3.6250000000000018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2-4BE1-A51C-0E96500D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30192"/>
        <c:axId val="1600942576"/>
      </c:lineChart>
      <c:catAx>
        <c:axId val="48503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42576"/>
        <c:crosses val="autoZero"/>
        <c:auto val="1"/>
        <c:lblAlgn val="ctr"/>
        <c:lblOffset val="100"/>
        <c:noMultiLvlLbl val="0"/>
      </c:catAx>
      <c:valAx>
        <c:axId val="16009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4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4 Burndown'!$C$27:$X$27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3-44C5-9457-EA96D26765EA}"/>
            </c:ext>
          </c:extLst>
        </c:ser>
        <c:ser>
          <c:idx val="1"/>
          <c:order val="1"/>
          <c:tx>
            <c:strRef>
              <c:f>'Sprint 4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4 Burndown'!$C$28:$X$28</c:f>
              <c:numCache>
                <c:formatCode>0</c:formatCode>
                <c:ptCount val="22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3-44C5-9457-EA96D2676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833008"/>
        <c:axId val="334114688"/>
      </c:lineChart>
      <c:catAx>
        <c:axId val="33183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14688"/>
        <c:crosses val="autoZero"/>
        <c:auto val="1"/>
        <c:lblAlgn val="ctr"/>
        <c:lblOffset val="100"/>
        <c:noMultiLvlLbl val="0"/>
      </c:catAx>
      <c:valAx>
        <c:axId val="3341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5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5 Burndown'!$C$27:$Q$27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2-4C4D-950C-60EF00428576}"/>
            </c:ext>
          </c:extLst>
        </c:ser>
        <c:ser>
          <c:idx val="1"/>
          <c:order val="1"/>
          <c:tx>
            <c:strRef>
              <c:f>'Sprint 5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5 Burndown'!$C$28:$Q$28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2-4C4D-950C-60EF0042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24592"/>
        <c:axId val="645635680"/>
      </c:lineChart>
      <c:catAx>
        <c:axId val="48502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35680"/>
        <c:crosses val="autoZero"/>
        <c:auto val="1"/>
        <c:lblAlgn val="ctr"/>
        <c:lblOffset val="100"/>
        <c:noMultiLvlLbl val="0"/>
      </c:catAx>
      <c:valAx>
        <c:axId val="6456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6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6 Burndown'!$C$27:$Q$27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C-4F66-83FD-A18C02821A6B}"/>
            </c:ext>
          </c:extLst>
        </c:ser>
        <c:ser>
          <c:idx val="1"/>
          <c:order val="1"/>
          <c:tx>
            <c:strRef>
              <c:f>'Sprint 6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6 Burndown'!$C$28:$Q$28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C-4F66-83FD-A18C02821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00528"/>
        <c:axId val="652871888"/>
      </c:lineChart>
      <c:catAx>
        <c:axId val="48020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71888"/>
        <c:crosses val="autoZero"/>
        <c:auto val="1"/>
        <c:lblAlgn val="ctr"/>
        <c:lblOffset val="100"/>
        <c:noMultiLvlLbl val="0"/>
      </c:catAx>
      <c:valAx>
        <c:axId val="6528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E1E9CB-5F58-488B-AAE1-5F6BA4FBED6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BCC576-450C-4E39-A07A-563A388777B7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42795D-EE08-473F-B4C4-051A7E38672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12E4C7-DDC2-412F-AECF-D838A7E0B2BE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68E9DD-6FC2-4D31-94A1-D927E6AA53D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131C60-C36B-4ACA-B3CA-997C984F9CAC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8F4DC-478D-4037-B4B3-3E6AD96B10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8FDFE-A514-4CAB-9EEA-47F892F57B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04A56-3F3E-4E03-984B-58060E0E18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882C0-8B9E-46EB-BF9C-5F42D57565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B797E-C264-457A-A2FD-3DD1EC2CCD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D4198-423B-4E4D-A055-3AAEB3CD4A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51A7-8BEF-490D-8DA1-3398C39255BB}">
  <dimension ref="A1:V28"/>
  <sheetViews>
    <sheetView topLeftCell="K1" workbookViewId="0">
      <selection activeCell="V2" sqref="V2"/>
    </sheetView>
  </sheetViews>
  <sheetFormatPr defaultRowHeight="15"/>
  <cols>
    <col min="1" max="1" width="7.7109375" bestFit="1" customWidth="1"/>
    <col min="2" max="2" width="42.28515625" customWidth="1"/>
    <col min="3" max="3" width="13.42578125" customWidth="1"/>
    <col min="19" max="19" width="14.28515625" customWidth="1"/>
  </cols>
  <sheetData>
    <row r="1" spans="1:22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17</v>
      </c>
      <c r="T1" s="1" t="s">
        <v>18</v>
      </c>
    </row>
    <row r="2" spans="1:22">
      <c r="B2" t="s">
        <v>19</v>
      </c>
      <c r="C2" s="2">
        <v>0.5</v>
      </c>
      <c r="D2" s="2">
        <v>0.25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s">
        <v>20</v>
      </c>
      <c r="T2" s="2">
        <v>8</v>
      </c>
    </row>
    <row r="3" spans="1:22">
      <c r="B3" t="s">
        <v>21</v>
      </c>
      <c r="C3" s="2">
        <v>0.5</v>
      </c>
      <c r="D3" s="2"/>
      <c r="E3" s="2"/>
      <c r="F3" s="2">
        <v>0.25</v>
      </c>
      <c r="G3" s="2"/>
      <c r="H3" s="2"/>
      <c r="I3" s="2"/>
      <c r="J3" s="2"/>
      <c r="K3" s="2"/>
      <c r="L3" s="2"/>
      <c r="M3" s="2">
        <v>0.25</v>
      </c>
      <c r="N3" s="2"/>
      <c r="O3" s="2"/>
      <c r="P3" s="2"/>
      <c r="Q3" s="2"/>
      <c r="S3" t="s">
        <v>22</v>
      </c>
      <c r="T3" s="2">
        <v>9</v>
      </c>
    </row>
    <row r="4" spans="1:22">
      <c r="B4" t="s">
        <v>23</v>
      </c>
      <c r="C4" s="2">
        <v>0.5</v>
      </c>
      <c r="D4" s="2"/>
      <c r="E4" s="2"/>
      <c r="F4" s="2"/>
      <c r="G4" s="2"/>
      <c r="H4" s="2">
        <v>0.25</v>
      </c>
      <c r="I4" s="2"/>
      <c r="J4" s="2"/>
      <c r="K4" s="2"/>
      <c r="L4" s="2"/>
      <c r="M4" s="2"/>
      <c r="N4" s="2"/>
      <c r="O4" s="2">
        <v>0.25</v>
      </c>
      <c r="P4" s="2"/>
      <c r="Q4" s="2"/>
      <c r="S4" t="s">
        <v>24</v>
      </c>
      <c r="T4" s="2">
        <v>7</v>
      </c>
    </row>
    <row r="5" spans="1:22">
      <c r="B5" t="s">
        <v>25</v>
      </c>
      <c r="C5" s="2">
        <v>2</v>
      </c>
      <c r="D5" s="2"/>
      <c r="E5" s="2"/>
      <c r="F5" s="2">
        <v>0.25</v>
      </c>
      <c r="G5" s="2"/>
      <c r="H5" s="2"/>
      <c r="I5" s="2"/>
      <c r="J5" s="2">
        <v>0.25</v>
      </c>
      <c r="K5" s="2"/>
      <c r="L5" s="2"/>
      <c r="M5" s="2"/>
      <c r="N5" s="2">
        <v>0.5</v>
      </c>
      <c r="O5" s="2"/>
      <c r="P5" s="2">
        <v>1</v>
      </c>
      <c r="Q5" s="2"/>
      <c r="S5" t="s">
        <v>26</v>
      </c>
      <c r="T5" s="2">
        <v>8</v>
      </c>
    </row>
    <row r="6" spans="1:22">
      <c r="B6" t="s">
        <v>27</v>
      </c>
      <c r="C6" s="2">
        <v>2</v>
      </c>
      <c r="D6" s="2"/>
      <c r="E6" s="2"/>
      <c r="F6" s="2"/>
      <c r="G6" s="2">
        <v>0.5</v>
      </c>
      <c r="H6" s="2"/>
      <c r="I6" s="2"/>
      <c r="J6" s="2">
        <v>0.5</v>
      </c>
      <c r="K6" s="2"/>
      <c r="L6" s="2"/>
      <c r="M6" s="2"/>
      <c r="N6" s="2">
        <v>0.5</v>
      </c>
      <c r="O6" s="2"/>
      <c r="P6" s="2">
        <v>1</v>
      </c>
      <c r="Q6" s="2"/>
      <c r="T6" s="6">
        <f>SUM(T2:T5)</f>
        <v>32</v>
      </c>
      <c r="U6" s="9" t="s">
        <v>28</v>
      </c>
      <c r="V6" s="9"/>
    </row>
    <row r="7" spans="1:22">
      <c r="B7" t="s">
        <v>29</v>
      </c>
      <c r="C7" s="2">
        <v>2</v>
      </c>
      <c r="D7" s="2"/>
      <c r="E7" s="2"/>
      <c r="F7" s="2"/>
      <c r="G7" s="2"/>
      <c r="H7" s="2">
        <v>1</v>
      </c>
      <c r="I7" s="2"/>
      <c r="J7" s="2"/>
      <c r="K7" s="2"/>
      <c r="L7" s="2">
        <v>0.25</v>
      </c>
      <c r="M7" s="2"/>
      <c r="N7" s="2"/>
      <c r="O7" s="2">
        <v>1</v>
      </c>
      <c r="P7" s="2"/>
      <c r="Q7" s="2"/>
    </row>
    <row r="8" spans="1:22">
      <c r="B8" t="s">
        <v>30</v>
      </c>
      <c r="C8" s="2">
        <v>2</v>
      </c>
      <c r="D8" s="2"/>
      <c r="E8" s="2"/>
      <c r="F8" s="2"/>
      <c r="G8" s="2"/>
      <c r="H8" s="2">
        <v>0.5</v>
      </c>
      <c r="I8" s="2"/>
      <c r="J8" s="2"/>
      <c r="K8" s="2"/>
      <c r="L8" s="2">
        <v>1</v>
      </c>
      <c r="M8" s="2"/>
      <c r="N8" s="2"/>
      <c r="O8" s="2"/>
      <c r="P8" s="2"/>
      <c r="Q8" s="2"/>
    </row>
    <row r="9" spans="1:22">
      <c r="B9" t="s">
        <v>31</v>
      </c>
      <c r="C9" s="2">
        <v>1</v>
      </c>
      <c r="D9" s="2"/>
      <c r="E9" s="2"/>
      <c r="F9" s="2"/>
      <c r="G9" s="2"/>
      <c r="H9" s="2"/>
      <c r="I9" s="2">
        <v>0.5</v>
      </c>
      <c r="J9" s="2"/>
      <c r="K9" s="2"/>
      <c r="L9" s="2"/>
      <c r="M9" s="2">
        <v>0.25</v>
      </c>
      <c r="N9" s="2"/>
      <c r="O9" s="2"/>
      <c r="P9" s="2">
        <v>0.5</v>
      </c>
      <c r="Q9" s="2"/>
    </row>
    <row r="10" spans="1:22">
      <c r="B10" t="s">
        <v>32</v>
      </c>
      <c r="C10" s="2">
        <v>5</v>
      </c>
      <c r="D10" s="2">
        <v>1</v>
      </c>
      <c r="E10" s="2"/>
      <c r="F10" s="2"/>
      <c r="G10" s="2">
        <v>1</v>
      </c>
      <c r="H10" s="2"/>
      <c r="I10" s="2"/>
      <c r="J10" s="2">
        <v>2</v>
      </c>
      <c r="K10" s="2"/>
      <c r="L10" s="2"/>
      <c r="M10" s="2"/>
      <c r="N10" s="2"/>
      <c r="O10" s="2">
        <v>1</v>
      </c>
      <c r="P10" s="2"/>
      <c r="Q10" s="2">
        <v>0.5</v>
      </c>
    </row>
    <row r="11" spans="1:22">
      <c r="B11" t="s">
        <v>33</v>
      </c>
      <c r="C11" s="2">
        <v>1</v>
      </c>
      <c r="D11" s="2"/>
      <c r="E11" s="2"/>
      <c r="F11" s="2">
        <v>0.25</v>
      </c>
      <c r="G11" s="2"/>
      <c r="H11" s="2"/>
      <c r="I11" s="2"/>
      <c r="J11" s="2"/>
      <c r="K11" s="2">
        <v>0.75</v>
      </c>
      <c r="L11" s="2"/>
      <c r="M11" s="2"/>
      <c r="N11" s="2"/>
      <c r="O11" s="2"/>
      <c r="P11" s="2"/>
      <c r="Q11" s="2"/>
    </row>
    <row r="12" spans="1:2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2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>
      <c r="A27" s="8" t="s">
        <v>34</v>
      </c>
      <c r="B27" s="8"/>
      <c r="C27" s="3">
        <f>SUM(C2:C26)</f>
        <v>16.5</v>
      </c>
      <c r="D27" s="3">
        <f>C27-SUM(D2:D26)</f>
        <v>15.25</v>
      </c>
      <c r="E27" s="3">
        <f t="shared" ref="E27:Q27" si="0">D27-SUM(E2:E26)</f>
        <v>15.25</v>
      </c>
      <c r="F27" s="3">
        <f t="shared" si="0"/>
        <v>14.5</v>
      </c>
      <c r="G27" s="3">
        <f t="shared" si="0"/>
        <v>13</v>
      </c>
      <c r="H27" s="3">
        <f t="shared" si="0"/>
        <v>11.25</v>
      </c>
      <c r="I27" s="3">
        <f t="shared" si="0"/>
        <v>10.75</v>
      </c>
      <c r="J27" s="3">
        <f t="shared" si="0"/>
        <v>8</v>
      </c>
      <c r="K27" s="3">
        <f t="shared" si="0"/>
        <v>7.25</v>
      </c>
      <c r="L27" s="3">
        <f t="shared" si="0"/>
        <v>6</v>
      </c>
      <c r="M27" s="3">
        <f t="shared" si="0"/>
        <v>5.5</v>
      </c>
      <c r="N27" s="3">
        <f t="shared" si="0"/>
        <v>4.5</v>
      </c>
      <c r="O27" s="3">
        <f t="shared" si="0"/>
        <v>2.25</v>
      </c>
      <c r="P27" s="3">
        <f t="shared" si="0"/>
        <v>-0.25</v>
      </c>
      <c r="Q27" s="3">
        <f t="shared" si="0"/>
        <v>-0.75</v>
      </c>
    </row>
    <row r="28" spans="1:17">
      <c r="A28" s="8" t="s">
        <v>35</v>
      </c>
      <c r="B28" s="8"/>
      <c r="C28" s="4">
        <f>C27</f>
        <v>16.5</v>
      </c>
      <c r="D28" s="5">
        <f>C28-($C$27/14)</f>
        <v>15.321428571428571</v>
      </c>
      <c r="E28" s="5">
        <f t="shared" ref="E28:Q28" si="1">D28-($C$27/14)</f>
        <v>14.142857142857142</v>
      </c>
      <c r="F28" s="5">
        <f t="shared" si="1"/>
        <v>12.964285714285714</v>
      </c>
      <c r="G28" s="5">
        <f t="shared" si="1"/>
        <v>11.785714285714285</v>
      </c>
      <c r="H28" s="5">
        <f t="shared" si="1"/>
        <v>10.607142857142856</v>
      </c>
      <c r="I28" s="5">
        <f t="shared" si="1"/>
        <v>9.428571428571427</v>
      </c>
      <c r="J28" s="5">
        <f t="shared" si="1"/>
        <v>8.2499999999999982</v>
      </c>
      <c r="K28" s="5">
        <f t="shared" si="1"/>
        <v>7.0714285714285694</v>
      </c>
      <c r="L28" s="5">
        <f t="shared" si="1"/>
        <v>5.8928571428571406</v>
      </c>
      <c r="M28" s="5">
        <f t="shared" si="1"/>
        <v>4.7142857142857117</v>
      </c>
      <c r="N28" s="5">
        <f t="shared" si="1"/>
        <v>3.5357142857142829</v>
      </c>
      <c r="O28" s="5">
        <f t="shared" si="1"/>
        <v>2.3571428571428541</v>
      </c>
      <c r="P28" s="5">
        <f t="shared" si="1"/>
        <v>1.1785714285714255</v>
      </c>
      <c r="Q28" s="5">
        <f t="shared" si="1"/>
        <v>-3.1086244689504383E-15</v>
      </c>
    </row>
  </sheetData>
  <mergeCells count="3">
    <mergeCell ref="A27:B27"/>
    <mergeCell ref="A28:B28"/>
    <mergeCell ref="U6:V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97B9-D4AC-4342-8638-734C7B940A6A}">
  <dimension ref="A1:V28"/>
  <sheetViews>
    <sheetView workbookViewId="0">
      <selection activeCell="U2" sqref="U2"/>
    </sheetView>
  </sheetViews>
  <sheetFormatPr defaultRowHeight="15"/>
  <cols>
    <col min="1" max="1" width="7.7109375" bestFit="1" customWidth="1"/>
    <col min="2" max="2" width="45.5703125" customWidth="1"/>
    <col min="3" max="3" width="14.42578125" customWidth="1"/>
    <col min="19" max="19" width="14.28515625" customWidth="1"/>
  </cols>
  <sheetData>
    <row r="1" spans="1:22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17</v>
      </c>
      <c r="T1" s="1" t="s">
        <v>18</v>
      </c>
    </row>
    <row r="2" spans="1:22">
      <c r="B2" t="s">
        <v>36</v>
      </c>
      <c r="C2" s="2">
        <v>1</v>
      </c>
      <c r="D2" s="2"/>
      <c r="E2" s="2">
        <v>0.25</v>
      </c>
      <c r="F2" s="2"/>
      <c r="G2" s="2">
        <v>0.25</v>
      </c>
      <c r="H2" s="2"/>
      <c r="I2" s="2"/>
      <c r="J2" s="2"/>
      <c r="K2" s="2">
        <v>0.5</v>
      </c>
      <c r="L2" s="2"/>
      <c r="M2" s="2"/>
      <c r="N2" s="2"/>
      <c r="O2" s="2">
        <v>0.25</v>
      </c>
      <c r="P2" s="2"/>
      <c r="Q2" s="2"/>
      <c r="S2" t="str">
        <f>'Sprint 1 Burndown'!S2</f>
        <v>George Booth</v>
      </c>
      <c r="T2" s="2">
        <v>8</v>
      </c>
    </row>
    <row r="3" spans="1:22">
      <c r="B3" t="s">
        <v>37</v>
      </c>
      <c r="C3" s="2">
        <v>2</v>
      </c>
      <c r="D3" s="2">
        <v>0.25</v>
      </c>
      <c r="E3" s="2"/>
      <c r="F3" s="2"/>
      <c r="G3" s="2"/>
      <c r="H3" s="2">
        <v>1</v>
      </c>
      <c r="I3" s="2"/>
      <c r="J3" s="2"/>
      <c r="K3" s="2"/>
      <c r="L3" s="2">
        <v>0.5</v>
      </c>
      <c r="M3" s="2"/>
      <c r="N3" s="2"/>
      <c r="O3" s="2"/>
      <c r="P3" s="2"/>
      <c r="Q3" s="2">
        <v>0.25</v>
      </c>
      <c r="S3" t="str">
        <f>'Sprint 1 Burndown'!S3</f>
        <v>Tamara Villarroe</v>
      </c>
      <c r="T3" s="2">
        <v>8</v>
      </c>
    </row>
    <row r="4" spans="1:22">
      <c r="B4" t="s">
        <v>38</v>
      </c>
      <c r="C4" s="2">
        <v>2</v>
      </c>
      <c r="D4" s="2"/>
      <c r="E4" s="2"/>
      <c r="F4" s="2">
        <v>0.25</v>
      </c>
      <c r="G4" s="2"/>
      <c r="H4" s="2"/>
      <c r="I4" s="2"/>
      <c r="J4" s="2">
        <v>0.25</v>
      </c>
      <c r="K4" s="2"/>
      <c r="L4" s="2"/>
      <c r="M4" s="2"/>
      <c r="N4" s="2">
        <v>1.25</v>
      </c>
      <c r="O4" s="2"/>
      <c r="P4" s="2">
        <v>0.25</v>
      </c>
      <c r="Q4" s="2"/>
      <c r="S4" t="str">
        <f>'Sprint 1 Burndown'!S4</f>
        <v>Izzy Andresen</v>
      </c>
      <c r="T4" s="2">
        <v>6</v>
      </c>
    </row>
    <row r="5" spans="1:22">
      <c r="B5" t="s">
        <v>39</v>
      </c>
      <c r="C5" s="2">
        <v>1</v>
      </c>
      <c r="D5" s="2">
        <v>0.25</v>
      </c>
      <c r="E5" s="2"/>
      <c r="F5" s="2"/>
      <c r="G5" s="2">
        <v>0.25</v>
      </c>
      <c r="H5" s="2"/>
      <c r="I5" s="2">
        <v>0.25</v>
      </c>
      <c r="J5" s="2"/>
      <c r="K5" s="2"/>
      <c r="L5" s="2"/>
      <c r="M5" s="2"/>
      <c r="N5" s="2"/>
      <c r="O5" s="2">
        <v>0.25</v>
      </c>
      <c r="P5" s="2"/>
      <c r="Q5" s="2"/>
      <c r="S5" t="str">
        <f>'Sprint 1 Burndown'!S5</f>
        <v>Brian Fantaci​</v>
      </c>
      <c r="T5" s="2">
        <v>7</v>
      </c>
    </row>
    <row r="6" spans="1:22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6">
        <f>SUM(T2:T5)</f>
        <v>29</v>
      </c>
      <c r="U6" s="9" t="s">
        <v>28</v>
      </c>
      <c r="V6" s="9"/>
    </row>
    <row r="7" spans="1:22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2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22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2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2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2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>
      <c r="A27" s="8" t="s">
        <v>34</v>
      </c>
      <c r="B27" s="8"/>
      <c r="C27" s="3">
        <f>SUM(C2:C26)</f>
        <v>6</v>
      </c>
      <c r="D27" s="3">
        <f t="shared" ref="D27:Q27" si="0">C27-SUM(D2:D26)</f>
        <v>5.5</v>
      </c>
      <c r="E27" s="3">
        <f t="shared" si="0"/>
        <v>5.25</v>
      </c>
      <c r="F27" s="3">
        <f t="shared" si="0"/>
        <v>5</v>
      </c>
      <c r="G27" s="3">
        <f t="shared" si="0"/>
        <v>4.5</v>
      </c>
      <c r="H27" s="3">
        <f t="shared" si="0"/>
        <v>3.5</v>
      </c>
      <c r="I27" s="3">
        <f t="shared" si="0"/>
        <v>3.25</v>
      </c>
      <c r="J27" s="3">
        <f t="shared" si="0"/>
        <v>3</v>
      </c>
      <c r="K27" s="3">
        <f t="shared" si="0"/>
        <v>2.5</v>
      </c>
      <c r="L27" s="3">
        <f t="shared" si="0"/>
        <v>2</v>
      </c>
      <c r="M27" s="3">
        <f t="shared" si="0"/>
        <v>2</v>
      </c>
      <c r="N27" s="3">
        <f t="shared" si="0"/>
        <v>0.75</v>
      </c>
      <c r="O27" s="3">
        <f t="shared" si="0"/>
        <v>0.25</v>
      </c>
      <c r="P27" s="3">
        <f t="shared" si="0"/>
        <v>0</v>
      </c>
      <c r="Q27" s="3">
        <f t="shared" si="0"/>
        <v>-0.25</v>
      </c>
    </row>
    <row r="28" spans="1:17">
      <c r="A28" s="8" t="s">
        <v>35</v>
      </c>
      <c r="B28" s="8"/>
      <c r="C28" s="4">
        <f>C27</f>
        <v>6</v>
      </c>
      <c r="D28" s="5">
        <f>C28-($C$27/14)</f>
        <v>5.5714285714285712</v>
      </c>
      <c r="E28" s="5">
        <f t="shared" ref="E28:Q28" si="1">D28-($C$27/14)</f>
        <v>5.1428571428571423</v>
      </c>
      <c r="F28" s="5">
        <f t="shared" si="1"/>
        <v>4.7142857142857135</v>
      </c>
      <c r="G28" s="5">
        <f t="shared" si="1"/>
        <v>4.2857142857142847</v>
      </c>
      <c r="H28" s="5">
        <f t="shared" si="1"/>
        <v>3.8571428571428563</v>
      </c>
      <c r="I28" s="5">
        <f t="shared" si="1"/>
        <v>3.4285714285714279</v>
      </c>
      <c r="J28" s="5">
        <f t="shared" si="1"/>
        <v>2.9999999999999996</v>
      </c>
      <c r="K28" s="5">
        <f t="shared" si="1"/>
        <v>2.5714285714285712</v>
      </c>
      <c r="L28" s="5">
        <f t="shared" si="1"/>
        <v>2.1428571428571428</v>
      </c>
      <c r="M28" s="5">
        <f t="shared" si="1"/>
        <v>1.7142857142857142</v>
      </c>
      <c r="N28" s="5">
        <f t="shared" si="1"/>
        <v>1.2857142857142856</v>
      </c>
      <c r="O28" s="5">
        <f t="shared" si="1"/>
        <v>0.85714285714285698</v>
      </c>
      <c r="P28" s="5">
        <f t="shared" si="1"/>
        <v>0.42857142857142844</v>
      </c>
      <c r="Q28" s="5">
        <f t="shared" si="1"/>
        <v>0</v>
      </c>
    </row>
  </sheetData>
  <mergeCells count="3">
    <mergeCell ref="A27:B27"/>
    <mergeCell ref="A28:B28"/>
    <mergeCell ref="U6:V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7FC1-0557-4FA8-BF8C-C646D0C77084}">
  <dimension ref="A1:AC28"/>
  <sheetViews>
    <sheetView tabSelected="1" topLeftCell="K1" workbookViewId="0">
      <selection activeCell="X8" sqref="X8"/>
    </sheetView>
  </sheetViews>
  <sheetFormatPr defaultRowHeight="15"/>
  <cols>
    <col min="1" max="1" width="4.28515625" customWidth="1"/>
    <col min="2" max="2" width="51.42578125" customWidth="1"/>
    <col min="3" max="3" width="9.85546875" bestFit="1" customWidth="1"/>
    <col min="25" max="25" width="3.5703125" customWidth="1"/>
    <col min="26" max="26" width="14.28515625" customWidth="1"/>
  </cols>
  <sheetData>
    <row r="1" spans="1:29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Z1" s="1" t="s">
        <v>17</v>
      </c>
      <c r="AA1" s="1" t="s">
        <v>18</v>
      </c>
    </row>
    <row r="2" spans="1:29">
      <c r="B2" t="s">
        <v>47</v>
      </c>
      <c r="C2" s="2">
        <v>0.75</v>
      </c>
      <c r="D2" s="2"/>
      <c r="E2" s="2">
        <v>0.25</v>
      </c>
      <c r="F2" s="2"/>
      <c r="G2" s="2"/>
      <c r="H2" s="2"/>
      <c r="I2" s="2"/>
      <c r="J2" s="2">
        <v>0.25</v>
      </c>
      <c r="K2" s="2"/>
      <c r="L2" s="2"/>
      <c r="M2" s="2"/>
      <c r="N2" s="2"/>
      <c r="O2" s="2"/>
      <c r="P2" s="2"/>
      <c r="Q2" s="2"/>
      <c r="R2" s="2"/>
      <c r="S2" s="2">
        <v>0.25</v>
      </c>
      <c r="T2" s="2"/>
      <c r="U2" s="2"/>
      <c r="V2" s="2"/>
      <c r="W2" s="2"/>
      <c r="X2" s="2"/>
      <c r="Z2" t="str">
        <f>'Sprint 1 Burndown'!S2</f>
        <v>George Booth</v>
      </c>
      <c r="AA2" s="2">
        <v>9</v>
      </c>
    </row>
    <row r="3" spans="1:29">
      <c r="B3" t="s">
        <v>48</v>
      </c>
      <c r="C3" s="2">
        <v>1</v>
      </c>
      <c r="D3" s="2"/>
      <c r="E3" s="2"/>
      <c r="F3" s="2">
        <v>0.25</v>
      </c>
      <c r="G3" s="2"/>
      <c r="H3" s="2"/>
      <c r="I3" s="2"/>
      <c r="J3" s="2"/>
      <c r="K3" s="2"/>
      <c r="L3" s="2">
        <v>1</v>
      </c>
      <c r="M3" s="2"/>
      <c r="N3" s="2"/>
      <c r="O3" s="2"/>
      <c r="P3" s="2"/>
      <c r="Q3" s="2">
        <v>1</v>
      </c>
      <c r="R3" s="2"/>
      <c r="S3" s="2"/>
      <c r="T3" s="2"/>
      <c r="U3" s="2"/>
      <c r="V3" s="2"/>
      <c r="W3" s="2">
        <v>0.75</v>
      </c>
      <c r="X3" s="2"/>
      <c r="Z3" t="str">
        <f>'Sprint 1 Burndown'!S3</f>
        <v>Tamara Villarroe</v>
      </c>
      <c r="AA3" s="2">
        <v>8</v>
      </c>
    </row>
    <row r="4" spans="1:29">
      <c r="B4" t="s">
        <v>49</v>
      </c>
      <c r="C4" s="2">
        <v>1.5</v>
      </c>
      <c r="D4" s="2"/>
      <c r="E4" s="2">
        <v>1</v>
      </c>
      <c r="F4" s="2"/>
      <c r="G4" s="2"/>
      <c r="H4" s="2"/>
      <c r="I4" s="2"/>
      <c r="J4" s="2"/>
      <c r="K4" s="2"/>
      <c r="L4" s="2"/>
      <c r="M4" s="2"/>
      <c r="N4" s="2"/>
      <c r="O4" s="2"/>
      <c r="P4" s="2">
        <v>0.25</v>
      </c>
      <c r="Q4" s="2"/>
      <c r="R4" s="2"/>
      <c r="S4" s="2"/>
      <c r="T4" s="2"/>
      <c r="U4" s="2">
        <v>1</v>
      </c>
      <c r="V4" s="2"/>
      <c r="W4" s="2"/>
      <c r="X4" s="2"/>
      <c r="Z4" t="str">
        <f>'Sprint 1 Burndown'!S4</f>
        <v>Izzy Andresen</v>
      </c>
      <c r="AA4" s="2">
        <v>7</v>
      </c>
    </row>
    <row r="5" spans="1:29">
      <c r="B5" t="s">
        <v>50</v>
      </c>
      <c r="C5" s="2">
        <v>1</v>
      </c>
      <c r="D5" s="2">
        <v>0.25</v>
      </c>
      <c r="E5" s="2"/>
      <c r="F5" s="2"/>
      <c r="G5" s="2"/>
      <c r="H5" s="2">
        <v>0.25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>
        <v>0.25</v>
      </c>
      <c r="U5" s="2"/>
      <c r="V5" s="2"/>
      <c r="W5" s="2"/>
      <c r="X5" s="2"/>
      <c r="Z5" t="str">
        <f>'Sprint 1 Burndown'!S5</f>
        <v>Brian Fantaci​</v>
      </c>
      <c r="AA5" s="2">
        <v>8</v>
      </c>
    </row>
    <row r="6" spans="1:29">
      <c r="B6" t="s">
        <v>51</v>
      </c>
      <c r="C6" s="2">
        <v>2</v>
      </c>
      <c r="D6" s="2"/>
      <c r="E6" s="2"/>
      <c r="F6" s="2">
        <v>1</v>
      </c>
      <c r="G6" s="2"/>
      <c r="H6" s="2"/>
      <c r="I6" s="2"/>
      <c r="J6" s="2"/>
      <c r="K6" s="2"/>
      <c r="L6" s="2">
        <v>1</v>
      </c>
      <c r="M6" s="2"/>
      <c r="N6" s="2"/>
      <c r="O6" s="2"/>
      <c r="P6" s="2"/>
      <c r="Q6" s="2">
        <v>0.25</v>
      </c>
      <c r="R6" s="2"/>
      <c r="S6" s="2"/>
      <c r="T6" s="2"/>
      <c r="U6" s="2"/>
      <c r="V6" s="2">
        <v>0.75</v>
      </c>
      <c r="W6" s="2"/>
      <c r="X6" s="2"/>
      <c r="AA6" s="6">
        <f>SUM(AA2:AA5)</f>
        <v>32</v>
      </c>
      <c r="AB6" s="9" t="s">
        <v>28</v>
      </c>
      <c r="AC6" s="9"/>
    </row>
    <row r="7" spans="1:29">
      <c r="B7" t="s">
        <v>52</v>
      </c>
      <c r="C7" s="2">
        <v>1</v>
      </c>
      <c r="D7" s="2"/>
      <c r="E7" s="2">
        <v>0.25</v>
      </c>
      <c r="F7" s="2"/>
      <c r="G7" s="2"/>
      <c r="H7" s="2"/>
      <c r="I7" s="2"/>
      <c r="J7" s="2"/>
      <c r="K7" s="2"/>
      <c r="L7" s="2"/>
      <c r="M7" s="2">
        <v>0.75</v>
      </c>
      <c r="N7" s="2"/>
      <c r="O7" s="2"/>
      <c r="P7" s="2"/>
      <c r="Q7" s="2"/>
      <c r="R7" s="2"/>
      <c r="S7" s="2"/>
      <c r="T7" s="2">
        <v>0.25</v>
      </c>
      <c r="U7" s="2"/>
      <c r="V7" s="2"/>
      <c r="W7" s="2"/>
      <c r="X7" s="2"/>
    </row>
    <row r="8" spans="1:29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9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9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9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9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9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9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9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9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>
      <c r="A27" s="8" t="s">
        <v>34</v>
      </c>
      <c r="B27" s="8"/>
      <c r="C27" s="3">
        <f>SUM(C2:C26)</f>
        <v>7.25</v>
      </c>
      <c r="D27" s="3">
        <f t="shared" ref="D27:Q27" si="0">C27-SUM(D2:D26)</f>
        <v>7</v>
      </c>
      <c r="E27" s="3">
        <f t="shared" si="0"/>
        <v>5.5</v>
      </c>
      <c r="F27" s="3">
        <f t="shared" si="0"/>
        <v>4.25</v>
      </c>
      <c r="G27" s="3">
        <f t="shared" si="0"/>
        <v>4.25</v>
      </c>
      <c r="H27" s="3">
        <f t="shared" si="0"/>
        <v>4</v>
      </c>
      <c r="I27" s="3">
        <f t="shared" si="0"/>
        <v>4</v>
      </c>
      <c r="J27" s="3">
        <f t="shared" si="0"/>
        <v>3.75</v>
      </c>
      <c r="K27" s="3">
        <f t="shared" si="0"/>
        <v>3.75</v>
      </c>
      <c r="L27" s="3">
        <f t="shared" si="0"/>
        <v>1.75</v>
      </c>
      <c r="M27" s="3">
        <f t="shared" si="0"/>
        <v>1</v>
      </c>
      <c r="N27" s="3">
        <f t="shared" si="0"/>
        <v>1</v>
      </c>
      <c r="O27" s="3">
        <f t="shared" si="0"/>
        <v>1</v>
      </c>
      <c r="P27" s="3">
        <f t="shared" si="0"/>
        <v>0.75</v>
      </c>
      <c r="Q27" s="3">
        <f t="shared" si="0"/>
        <v>-0.5</v>
      </c>
      <c r="R27" s="3">
        <f t="shared" ref="R27" si="1">Q27-SUM(R2:R26)</f>
        <v>-0.5</v>
      </c>
      <c r="S27" s="3">
        <f t="shared" ref="S27" si="2">R27-SUM(S2:S26)</f>
        <v>-0.75</v>
      </c>
      <c r="T27" s="3">
        <f t="shared" ref="T27" si="3">S27-SUM(T2:T26)</f>
        <v>-1.25</v>
      </c>
      <c r="U27" s="3">
        <f t="shared" ref="U27" si="4">T27-SUM(U2:U26)</f>
        <v>-2.25</v>
      </c>
      <c r="V27" s="3">
        <f t="shared" ref="V27" si="5">U27-SUM(V2:V26)</f>
        <v>-3</v>
      </c>
      <c r="W27" s="3">
        <f t="shared" ref="W27" si="6">V27-SUM(W2:W26)</f>
        <v>-3.75</v>
      </c>
      <c r="X27" s="3">
        <f t="shared" ref="X27" si="7">W27-SUM(X2:X26)</f>
        <v>-3.75</v>
      </c>
    </row>
    <row r="28" spans="1:24">
      <c r="A28" s="8" t="s">
        <v>35</v>
      </c>
      <c r="B28" s="8"/>
      <c r="C28" s="4">
        <f>C27</f>
        <v>7.25</v>
      </c>
      <c r="D28" s="5">
        <f>C28-($C$27/14)</f>
        <v>6.7321428571428568</v>
      </c>
      <c r="E28" s="5">
        <f t="shared" ref="E28:Q28" si="8">D28-($C$27/14)</f>
        <v>6.2142857142857135</v>
      </c>
      <c r="F28" s="5">
        <f t="shared" si="8"/>
        <v>5.6964285714285703</v>
      </c>
      <c r="G28" s="5">
        <f t="shared" si="8"/>
        <v>5.178571428571427</v>
      </c>
      <c r="H28" s="5">
        <f t="shared" si="8"/>
        <v>4.6607142857142838</v>
      </c>
      <c r="I28" s="5">
        <f t="shared" si="8"/>
        <v>4.1428571428571406</v>
      </c>
      <c r="J28" s="5">
        <f t="shared" si="8"/>
        <v>3.6249999999999978</v>
      </c>
      <c r="K28" s="5">
        <f t="shared" si="8"/>
        <v>3.107142857142855</v>
      </c>
      <c r="L28" s="5">
        <f t="shared" si="8"/>
        <v>2.5892857142857122</v>
      </c>
      <c r="M28" s="5">
        <f t="shared" si="8"/>
        <v>2.0714285714285694</v>
      </c>
      <c r="N28" s="5">
        <f t="shared" si="8"/>
        <v>1.5535714285714266</v>
      </c>
      <c r="O28" s="5">
        <f t="shared" si="8"/>
        <v>1.0357142857142838</v>
      </c>
      <c r="P28" s="5">
        <f t="shared" si="8"/>
        <v>0.51785714285714091</v>
      </c>
      <c r="Q28" s="5">
        <f t="shared" si="8"/>
        <v>-1.9984014443252818E-15</v>
      </c>
      <c r="R28" s="5">
        <f t="shared" ref="R28" si="9">Q28-($C$27/14)</f>
        <v>-0.5178571428571449</v>
      </c>
      <c r="S28" s="5">
        <f t="shared" ref="S28" si="10">R28-($C$27/14)</f>
        <v>-1.0357142857142878</v>
      </c>
      <c r="T28" s="5">
        <f t="shared" ref="T28" si="11">S28-($C$27/14)</f>
        <v>-1.5535714285714306</v>
      </c>
      <c r="U28" s="5">
        <f t="shared" ref="U28" si="12">T28-($C$27/14)</f>
        <v>-2.0714285714285734</v>
      </c>
      <c r="V28" s="5">
        <f t="shared" ref="V28" si="13">U28-($C$27/14)</f>
        <v>-2.5892857142857162</v>
      </c>
      <c r="W28" s="5">
        <f t="shared" ref="W28" si="14">V28-($C$27/14)</f>
        <v>-3.107142857142859</v>
      </c>
      <c r="X28" s="5">
        <f t="shared" ref="X28" si="15">W28-($C$27/14)</f>
        <v>-3.6250000000000018</v>
      </c>
    </row>
  </sheetData>
  <mergeCells count="3">
    <mergeCell ref="A27:B27"/>
    <mergeCell ref="A28:B28"/>
    <mergeCell ref="AB6:AC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D4B2-A9C4-4C0C-BD3C-F1B7870AA06A}">
  <dimension ref="A1:AC28"/>
  <sheetViews>
    <sheetView workbookViewId="0">
      <selection activeCell="A2" sqref="A2"/>
    </sheetView>
  </sheetViews>
  <sheetFormatPr defaultRowHeight="15"/>
  <cols>
    <col min="1" max="1" width="7.7109375" bestFit="1" customWidth="1"/>
    <col min="2" max="2" width="42.28515625" customWidth="1"/>
    <col min="3" max="3" width="9.85546875" bestFit="1" customWidth="1"/>
    <col min="25" max="25" width="3.5703125" customWidth="1"/>
    <col min="26" max="26" width="14.28515625" customWidth="1"/>
  </cols>
  <sheetData>
    <row r="1" spans="1:29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Z1" s="1" t="s">
        <v>17</v>
      </c>
      <c r="AA1" s="1" t="s">
        <v>18</v>
      </c>
    </row>
    <row r="2" spans="1:29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Z2" t="str">
        <f>'Sprint 1 Burndown'!S2</f>
        <v>George Booth</v>
      </c>
      <c r="AA2" s="2"/>
    </row>
    <row r="3" spans="1:29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Z3" t="str">
        <f>'Sprint 1 Burndown'!S3</f>
        <v>Tamara Villarroe</v>
      </c>
      <c r="AA3" s="2"/>
    </row>
    <row r="4" spans="1:29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Z4" t="str">
        <f>'Sprint 1 Burndown'!S4</f>
        <v>Izzy Andresen</v>
      </c>
      <c r="AA4" s="2"/>
    </row>
    <row r="5" spans="1:29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Z5" t="str">
        <f>'Sprint 1 Burndown'!S5</f>
        <v>Brian Fantaci​</v>
      </c>
      <c r="AA5" s="2"/>
    </row>
    <row r="6" spans="1:29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AA6" s="6">
        <f>SUM(AA2:AA5)</f>
        <v>0</v>
      </c>
      <c r="AB6" s="9" t="s">
        <v>28</v>
      </c>
      <c r="AC6" s="9"/>
    </row>
    <row r="7" spans="1:29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9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9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9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9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9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9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9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9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9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>
      <c r="A27" s="8" t="s">
        <v>34</v>
      </c>
      <c r="B27" s="8"/>
      <c r="C27" s="3">
        <f>SUM(C2:C26)</f>
        <v>0</v>
      </c>
      <c r="D27" s="3">
        <f>C27-SUM(D2:D26)</f>
        <v>0</v>
      </c>
      <c r="E27" s="3">
        <f t="shared" ref="E27:Q27" si="0">D27-SUM(E2:E26)</f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  <c r="R27" s="3">
        <f t="shared" ref="R27" si="1">Q27-SUM(R2:R26)</f>
        <v>0</v>
      </c>
      <c r="S27" s="3">
        <f t="shared" ref="S27" si="2">R27-SUM(S2:S26)</f>
        <v>0</v>
      </c>
      <c r="T27" s="3">
        <f t="shared" ref="T27" si="3">S27-SUM(T2:T26)</f>
        <v>0</v>
      </c>
      <c r="U27" s="3">
        <f t="shared" ref="U27" si="4">T27-SUM(U2:U26)</f>
        <v>0</v>
      </c>
      <c r="V27" s="3">
        <f t="shared" ref="V27" si="5">U27-SUM(V2:V26)</f>
        <v>0</v>
      </c>
      <c r="W27" s="3">
        <f t="shared" ref="W27" si="6">V27-SUM(W2:W26)</f>
        <v>0</v>
      </c>
      <c r="X27" s="3">
        <f t="shared" ref="X27" si="7">W27-SUM(X2:X26)</f>
        <v>0</v>
      </c>
    </row>
    <row r="28" spans="1:24">
      <c r="A28" s="8" t="s">
        <v>35</v>
      </c>
      <c r="B28" s="8"/>
      <c r="C28" s="4">
        <f>C27</f>
        <v>0</v>
      </c>
      <c r="D28" s="5">
        <f>C28-($C$27/14)</f>
        <v>0</v>
      </c>
      <c r="E28" s="5">
        <f t="shared" ref="E28:Q28" si="8">D28-($C$27/14)</f>
        <v>0</v>
      </c>
      <c r="F28" s="5">
        <f t="shared" si="8"/>
        <v>0</v>
      </c>
      <c r="G28" s="5">
        <f t="shared" si="8"/>
        <v>0</v>
      </c>
      <c r="H28" s="5">
        <f t="shared" si="8"/>
        <v>0</v>
      </c>
      <c r="I28" s="5">
        <f t="shared" si="8"/>
        <v>0</v>
      </c>
      <c r="J28" s="5">
        <f t="shared" si="8"/>
        <v>0</v>
      </c>
      <c r="K28" s="5">
        <f t="shared" si="8"/>
        <v>0</v>
      </c>
      <c r="L28" s="5">
        <f t="shared" si="8"/>
        <v>0</v>
      </c>
      <c r="M28" s="5">
        <f t="shared" si="8"/>
        <v>0</v>
      </c>
      <c r="N28" s="5">
        <f t="shared" si="8"/>
        <v>0</v>
      </c>
      <c r="O28" s="5">
        <f t="shared" si="8"/>
        <v>0</v>
      </c>
      <c r="P28" s="5">
        <f t="shared" si="8"/>
        <v>0</v>
      </c>
      <c r="Q28" s="5">
        <f t="shared" si="8"/>
        <v>0</v>
      </c>
      <c r="R28" s="5">
        <f t="shared" ref="R28" si="9">Q28-($C$27/14)</f>
        <v>0</v>
      </c>
      <c r="S28" s="5">
        <f t="shared" ref="S28" si="10">R28-($C$27/14)</f>
        <v>0</v>
      </c>
      <c r="T28" s="5">
        <f t="shared" ref="T28" si="11">S28-($C$27/14)</f>
        <v>0</v>
      </c>
      <c r="U28" s="5">
        <f t="shared" ref="U28" si="12">T28-($C$27/14)</f>
        <v>0</v>
      </c>
      <c r="V28" s="5">
        <f t="shared" ref="V28" si="13">U28-($C$27/14)</f>
        <v>0</v>
      </c>
      <c r="W28" s="5">
        <f t="shared" ref="W28" si="14">V28-($C$27/14)</f>
        <v>0</v>
      </c>
      <c r="X28" s="5">
        <f t="shared" ref="X28" si="15">W28-($C$27/14)</f>
        <v>0</v>
      </c>
    </row>
  </sheetData>
  <mergeCells count="3">
    <mergeCell ref="A27:B27"/>
    <mergeCell ref="A28:B28"/>
    <mergeCell ref="AB6:AC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B429-800A-4C0E-AA9B-F9201A232933}">
  <dimension ref="A1:V28"/>
  <sheetViews>
    <sheetView workbookViewId="0">
      <selection activeCell="A2" sqref="A2"/>
    </sheetView>
  </sheetViews>
  <sheetFormatPr defaultRowHeight="15"/>
  <cols>
    <col min="1" max="1" width="7.7109375" bestFit="1" customWidth="1"/>
    <col min="2" max="2" width="42.28515625" customWidth="1"/>
    <col min="3" max="3" width="9.85546875" bestFit="1" customWidth="1"/>
    <col min="19" max="19" width="14.28515625" customWidth="1"/>
  </cols>
  <sheetData>
    <row r="1" spans="1:22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17</v>
      </c>
      <c r="T1" s="1" t="s">
        <v>18</v>
      </c>
    </row>
    <row r="2" spans="1:22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str">
        <f>'Sprint 1 Burndown'!S2</f>
        <v>George Booth</v>
      </c>
      <c r="T2" s="2"/>
    </row>
    <row r="3" spans="1:22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t="str">
        <f>'Sprint 1 Burndown'!S3</f>
        <v>Tamara Villarroe</v>
      </c>
      <c r="T3" s="2"/>
    </row>
    <row r="4" spans="1:22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str">
        <f>'Sprint 1 Burndown'!S4</f>
        <v>Izzy Andresen</v>
      </c>
      <c r="T4" s="2"/>
    </row>
    <row r="5" spans="1:22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t="str">
        <f>'Sprint 1 Burndown'!S5</f>
        <v>Brian Fantaci​</v>
      </c>
      <c r="T5" s="2"/>
    </row>
    <row r="6" spans="1:22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6">
        <f>SUM(T2:T5)</f>
        <v>0</v>
      </c>
      <c r="U6" s="9" t="s">
        <v>28</v>
      </c>
      <c r="V6" s="9"/>
    </row>
    <row r="7" spans="1:22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2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22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2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2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2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>
      <c r="A27" s="8" t="s">
        <v>34</v>
      </c>
      <c r="B27" s="8"/>
      <c r="C27" s="3">
        <f>SUM(C2:C26)</f>
        <v>0</v>
      </c>
      <c r="D27" s="3">
        <f>C27-SUM(D2:D26)</f>
        <v>0</v>
      </c>
      <c r="E27" s="3">
        <f t="shared" ref="E27:Q27" si="0">D27-SUM(E2:E26)</f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</row>
    <row r="28" spans="1:17">
      <c r="A28" s="8" t="s">
        <v>35</v>
      </c>
      <c r="B28" s="8"/>
      <c r="C28" s="4">
        <f>C27</f>
        <v>0</v>
      </c>
      <c r="D28" s="5">
        <f>C28-($C$27/14)</f>
        <v>0</v>
      </c>
      <c r="E28" s="5">
        <f t="shared" ref="E28:Q28" si="1">D28-($C$27/14)</f>
        <v>0</v>
      </c>
      <c r="F28" s="5">
        <f t="shared" si="1"/>
        <v>0</v>
      </c>
      <c r="G28" s="5">
        <f t="shared" si="1"/>
        <v>0</v>
      </c>
      <c r="H28" s="5">
        <f t="shared" si="1"/>
        <v>0</v>
      </c>
      <c r="I28" s="5">
        <f t="shared" si="1"/>
        <v>0</v>
      </c>
      <c r="J28" s="5">
        <f t="shared" si="1"/>
        <v>0</v>
      </c>
      <c r="K28" s="5">
        <f t="shared" si="1"/>
        <v>0</v>
      </c>
      <c r="L28" s="5">
        <f t="shared" si="1"/>
        <v>0</v>
      </c>
      <c r="M28" s="5">
        <f t="shared" si="1"/>
        <v>0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>
        <f t="shared" si="1"/>
        <v>0</v>
      </c>
    </row>
  </sheetData>
  <mergeCells count="3">
    <mergeCell ref="A27:B27"/>
    <mergeCell ref="A28:B28"/>
    <mergeCell ref="U6:V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250-9318-46A0-B6EA-00F76BA8BB60}">
  <dimension ref="A1:W28"/>
  <sheetViews>
    <sheetView workbookViewId="0">
      <selection activeCell="A2" sqref="A2"/>
    </sheetView>
  </sheetViews>
  <sheetFormatPr defaultRowHeight="15"/>
  <cols>
    <col min="1" max="1" width="7.7109375" bestFit="1" customWidth="1"/>
    <col min="2" max="2" width="42.28515625" customWidth="1"/>
    <col min="3" max="3" width="9.85546875" bestFit="1" customWidth="1"/>
    <col min="19" max="19" width="14.28515625" customWidth="1"/>
  </cols>
  <sheetData>
    <row r="1" spans="1:23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17</v>
      </c>
      <c r="T1" s="1" t="s">
        <v>18</v>
      </c>
    </row>
    <row r="2" spans="1:23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str">
        <f>'Sprint 1 Burndown'!S2</f>
        <v>George Booth</v>
      </c>
      <c r="T2" s="2"/>
    </row>
    <row r="3" spans="1:2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t="str">
        <f>'Sprint 1 Burndown'!S3</f>
        <v>Tamara Villarroe</v>
      </c>
      <c r="T3" s="2"/>
    </row>
    <row r="4" spans="1:2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str">
        <f>'Sprint 1 Burndown'!S4</f>
        <v>Izzy Andresen</v>
      </c>
      <c r="T4" s="2"/>
    </row>
    <row r="5" spans="1:2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t="str">
        <f>'Sprint 1 Burndown'!S5</f>
        <v>Brian Fantaci​</v>
      </c>
      <c r="T5" s="2"/>
    </row>
    <row r="6" spans="1:2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6">
        <f>SUM(T2:T5)</f>
        <v>0</v>
      </c>
      <c r="U6" s="9" t="s">
        <v>28</v>
      </c>
      <c r="V6" s="9"/>
    </row>
    <row r="7" spans="1:2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T8" t="s">
        <v>53</v>
      </c>
    </row>
    <row r="9" spans="1:2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T9" s="2" t="s">
        <v>54</v>
      </c>
      <c r="U9" s="2">
        <f>'Sprint 1 Burndown'!T6</f>
        <v>32</v>
      </c>
    </row>
    <row r="10" spans="1:23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T10" s="2" t="s">
        <v>55</v>
      </c>
      <c r="U10" s="2">
        <f>'Sprint 2 Burndown'!T6</f>
        <v>29</v>
      </c>
    </row>
    <row r="11" spans="1:23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T11" s="2" t="s">
        <v>56</v>
      </c>
      <c r="U11" s="2">
        <f>'Sprint 3 Burndown'!AA6</f>
        <v>32</v>
      </c>
    </row>
    <row r="12" spans="1:23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T12" s="2" t="s">
        <v>57</v>
      </c>
      <c r="U12" s="2">
        <f>'Sprint 4 Burndown'!AA6</f>
        <v>0</v>
      </c>
    </row>
    <row r="13" spans="1:23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T13" s="2" t="s">
        <v>58</v>
      </c>
      <c r="U13" s="2">
        <f>'Sprint 5 Burndown'!T6</f>
        <v>0</v>
      </c>
    </row>
    <row r="14" spans="1:23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T14" s="2" t="s">
        <v>59</v>
      </c>
      <c r="U14" s="2">
        <f>T6</f>
        <v>0</v>
      </c>
    </row>
    <row r="15" spans="1:2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U15" s="7">
        <f>SUM(U9:U14)</f>
        <v>93</v>
      </c>
      <c r="V15" s="9" t="s">
        <v>53</v>
      </c>
      <c r="W15" s="9"/>
    </row>
    <row r="16" spans="1:2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>
      <c r="A27" s="8" t="s">
        <v>34</v>
      </c>
      <c r="B27" s="8"/>
      <c r="C27" s="3">
        <f>SUM(C2:C26)</f>
        <v>0</v>
      </c>
      <c r="D27" s="3">
        <f>C27-SUM(D2:D26)</f>
        <v>0</v>
      </c>
      <c r="E27" s="3">
        <f t="shared" ref="E27:Q27" si="0">D27-SUM(E2:E26)</f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</row>
    <row r="28" spans="1:17">
      <c r="A28" s="8" t="s">
        <v>35</v>
      </c>
      <c r="B28" s="8"/>
      <c r="C28" s="4">
        <f>C27</f>
        <v>0</v>
      </c>
      <c r="D28" s="5">
        <f>C28-($C$27/14)</f>
        <v>0</v>
      </c>
      <c r="E28" s="5">
        <f t="shared" ref="E28:Q28" si="1">D28-($C$27/14)</f>
        <v>0</v>
      </c>
      <c r="F28" s="5">
        <f t="shared" si="1"/>
        <v>0</v>
      </c>
      <c r="G28" s="5">
        <f t="shared" si="1"/>
        <v>0</v>
      </c>
      <c r="H28" s="5">
        <f t="shared" si="1"/>
        <v>0</v>
      </c>
      <c r="I28" s="5">
        <f t="shared" si="1"/>
        <v>0</v>
      </c>
      <c r="J28" s="5">
        <f t="shared" si="1"/>
        <v>0</v>
      </c>
      <c r="K28" s="5">
        <f t="shared" si="1"/>
        <v>0</v>
      </c>
      <c r="L28" s="5">
        <f t="shared" si="1"/>
        <v>0</v>
      </c>
      <c r="M28" s="5">
        <f t="shared" si="1"/>
        <v>0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>
        <f t="shared" si="1"/>
        <v>0</v>
      </c>
    </row>
  </sheetData>
  <mergeCells count="4">
    <mergeCell ref="A27:B27"/>
    <mergeCell ref="A28:B28"/>
    <mergeCell ref="U6:V6"/>
    <mergeCell ref="V15:W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c742b99-b231-4b6a-bb1f-b03f403d7a45">
      <Terms xmlns="http://schemas.microsoft.com/office/infopath/2007/PartnerControls"/>
    </lcf76f155ced4ddcb4097134ff3c332f>
    <TaxCatchAll xmlns="303a2e27-56bb-490a-a11d-4f20c6a61bd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9AF3229FE4243B79C7DBE3545A1E5" ma:contentTypeVersion="8" ma:contentTypeDescription="Create a new document." ma:contentTypeScope="" ma:versionID="99b4ce97ade9b6a317975383f8ace9b2">
  <xsd:schema xmlns:xsd="http://www.w3.org/2001/XMLSchema" xmlns:xs="http://www.w3.org/2001/XMLSchema" xmlns:p="http://schemas.microsoft.com/office/2006/metadata/properties" xmlns:ns2="1c742b99-b231-4b6a-bb1f-b03f403d7a45" xmlns:ns3="303a2e27-56bb-490a-a11d-4f20c6a61bda" targetNamespace="http://schemas.microsoft.com/office/2006/metadata/properties" ma:root="true" ma:fieldsID="e27e0bff0cc306e5cf49fafbc7883877" ns2:_="" ns3:_="">
    <xsd:import namespace="1c742b99-b231-4b6a-bb1f-b03f403d7a45"/>
    <xsd:import namespace="303a2e27-56bb-490a-a11d-4f20c6a61b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742b99-b231-4b6a-bb1f-b03f403d7a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a0cd38b-47d1-479b-a863-216ca283e7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3a2e27-56bb-490a-a11d-4f20c6a61bd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0c0be44-efd0-4b84-8929-b67ee823616a}" ma:internalName="TaxCatchAll" ma:showField="CatchAllData" ma:web="303a2e27-56bb-490a-a11d-4f20c6a61b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CE5AA1-5ED5-498A-B7D0-D1738B345509}"/>
</file>

<file path=customXml/itemProps2.xml><?xml version="1.0" encoding="utf-8"?>
<ds:datastoreItem xmlns:ds="http://schemas.openxmlformats.org/officeDocument/2006/customXml" ds:itemID="{A1B32C40-D2DC-4772-95FF-6C5A0A909DBC}"/>
</file>

<file path=customXml/itemProps3.xml><?xml version="1.0" encoding="utf-8"?>
<ds:datastoreItem xmlns:ds="http://schemas.openxmlformats.org/officeDocument/2006/customXml" ds:itemID="{6829634C-65B4-4B56-9940-261EB21712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Kisling</dc:creator>
  <cp:keywords/>
  <dc:description/>
  <cp:lastModifiedBy>Booth, George</cp:lastModifiedBy>
  <cp:revision/>
  <dcterms:created xsi:type="dcterms:W3CDTF">2020-08-04T20:06:25Z</dcterms:created>
  <dcterms:modified xsi:type="dcterms:W3CDTF">2023-03-13T21:44:25Z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0x010100C419AF3229FE4243B79C7DBE3545A1E5</vt:lpwstr>
  </property>
  <property fmtid="{D5CDD505-2E9C-101B-9397-08002B2CF9AE}" pid="3" name="MediaServiceImageTags">
    <vt:lpwstr/>
  </property>
</Properties>
</file>