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1600" windowHeight="9900"/>
  </bookViews>
  <sheets>
    <sheet name="CVSS 3.1 Calculator" sheetId="1" r:id="rId1"/>
  </sheets>
  <calcPr calcId="144525"/>
</workbook>
</file>

<file path=xl/sharedStrings.xml><?xml version="1.0" encoding="utf-8"?>
<sst xmlns="http://schemas.openxmlformats.org/spreadsheetml/2006/main" count="97" uniqueCount="75">
  <si>
    <t>选项</t>
  </si>
  <si>
    <t>打分</t>
  </si>
  <si>
    <t>描述</t>
  </si>
  <si>
    <t>攻击向量 (AV)</t>
  </si>
  <si>
    <t>描述攻击者利用漏洞的路径和方法。</t>
  </si>
  <si>
    <t>网络 (N)</t>
  </si>
  <si>
    <t>0.85</t>
  </si>
  <si>
    <t>攻击者可以通过网络来利用漏洞。例如，通过远程攻击漏洞。</t>
  </si>
  <si>
    <t>局域网 (A)</t>
  </si>
  <si>
    <t>0.62</t>
  </si>
  <si>
    <t>攻击者需要先进入本地网络才能利用漏洞，例如通过无线网络或本地访问。</t>
  </si>
  <si>
    <t>本地 (L)</t>
  </si>
  <si>
    <t>0.55</t>
  </si>
  <si>
    <t>攻击者需要物理访问设备来利用漏洞，例如插入可移动设备。</t>
  </si>
  <si>
    <t>物理 (P)</t>
  </si>
  <si>
    <t>0.20</t>
  </si>
  <si>
    <t>攻击者需要直接接触设备来利用漏洞，例如通过直接访问服务器或设备。</t>
  </si>
  <si>
    <t>攻击复杂度 (AC)</t>
  </si>
  <si>
    <t>描述利用漏洞的难度。</t>
  </si>
  <si>
    <t>低 (L)</t>
  </si>
  <si>
    <t>0.77</t>
  </si>
  <si>
    <t>利用漏洞的难度较低，攻击者容易实施攻击。</t>
  </si>
  <si>
    <t>高 (H)</t>
  </si>
  <si>
    <t>0.44</t>
  </si>
  <si>
    <t>利用漏洞的难度较高，攻击者可能需要复杂的条件或环境。</t>
  </si>
  <si>
    <t>所需权限 (PR)</t>
  </si>
  <si>
    <t>描述利用漏洞所需的权限级别。</t>
  </si>
  <si>
    <t>无 (N)</t>
  </si>
  <si>
    <t>攻击者无需任何权限，即可利用漏洞。</t>
  </si>
  <si>
    <t>低 (L) - 攻击后提权</t>
  </si>
  <si>
    <t>0.68</t>
  </si>
  <si>
    <t>攻击者需要非特权访问，例如普通用户权限。</t>
  </si>
  <si>
    <t>低 (L) - 攻击后权限维持不变</t>
  </si>
  <si>
    <t>高 (H) - 攻击后提权</t>
  </si>
  <si>
    <t>0.50</t>
  </si>
  <si>
    <t>攻击者需要高级权限，例如管理员或根权限。</t>
  </si>
  <si>
    <t>高 (H) - 攻击后权限维持不变</t>
  </si>
  <si>
    <t>0.27</t>
  </si>
  <si>
    <t>用户交互 (UI)</t>
  </si>
  <si>
    <t>描述利用漏洞是否需要用户交互。</t>
  </si>
  <si>
    <t>不需交互 (N)</t>
  </si>
  <si>
    <t>漏洞可以被无需用户交互即可利用，例如远程漏洞。</t>
  </si>
  <si>
    <t>需要交互 (R)</t>
  </si>
  <si>
    <t>漏洞利用需要用户进行某些操作，例如点击链接或打开文件。</t>
  </si>
  <si>
    <t>影响的权限范围 (S)</t>
  </si>
  <si>
    <t>描述漏洞的影响范围是否局限于初始授权范围内。</t>
  </si>
  <si>
    <t>不改变原始权限 (U)</t>
  </si>
  <si>
    <t>0</t>
  </si>
  <si>
    <t>漏洞利用的影响范围未扩展，仅限于漏洞存在的应用或组件。</t>
  </si>
  <si>
    <t>改变原始权限 (C)</t>
  </si>
  <si>
    <t>1</t>
  </si>
  <si>
    <t>漏洞利用的影响范围扩展到超出初始授权范围，例如通过提权攻击影响更广泛的系统。</t>
  </si>
  <si>
    <t>保密度影响 (C)</t>
  </si>
  <si>
    <t>描述漏洞利用对机密信息的影响程度。</t>
  </si>
  <si>
    <t>漏洞利用不会泄露任何机密信息。</t>
  </si>
  <si>
    <t>0.22</t>
  </si>
  <si>
    <t>漏洞利用可能导致泄露一些敏感信息，但不会对整体系统安全造成重大影响。</t>
  </si>
  <si>
    <t>0.56</t>
  </si>
  <si>
    <t>漏洞利用可能导致泄露关键的机密信息，对系统安全造成严重影响。</t>
  </si>
  <si>
    <t>系统完整性影响 (I)</t>
  </si>
  <si>
    <t>描述漏洞利用对系统数据完整性的影响程度。</t>
  </si>
  <si>
    <t>漏洞利用不会影响数据完整性。</t>
  </si>
  <si>
    <t>漏洞利用可能导致数据部分受损，但不会对整体系统造成重大影响。</t>
  </si>
  <si>
    <t>漏洞利用可能导致系统数据完整性严重受损，可能导致系统不可用或数据不可信。</t>
  </si>
  <si>
    <t>系统可用性影响 (A)</t>
  </si>
  <si>
    <t>描述漏洞利用对系统可用性的影响程度。</t>
  </si>
  <si>
    <t>漏洞利用不会影响系统的可用性。</t>
  </si>
  <si>
    <t>漏洞利用可能导致系统某些服务或功能受到轻微影响，但系统仍可继续运行。</t>
  </si>
  <si>
    <t>漏洞利用可能导致系统关键服务或功能不可用，系统可能处于无法工作状态。</t>
  </si>
  <si>
    <t>ISS</t>
  </si>
  <si>
    <t>Impact(S=U)</t>
  </si>
  <si>
    <t>Exploitability</t>
  </si>
  <si>
    <t>得分</t>
  </si>
  <si>
    <t>Base Score</t>
  </si>
  <si>
    <t>Environmental Score</t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</si>
</sst>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4"/>
      <color theme="1"/>
      <name val="仿宋_GB2312"/>
      <charset val="134"/>
    </font>
    <font>
      <b/>
      <sz val="14"/>
      <name val="仿宋_GB2312"/>
      <charset val="134"/>
    </font>
    <font>
      <b/>
      <sz val="14"/>
      <color theme="1"/>
      <name val="仿宋_GB2312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1" fillId="27" borderId="6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10" borderId="3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left"/>
    </xf>
    <xf numFmtId="177" fontId="1" fillId="2" borderId="0" xfId="0" applyNumberFormat="1" applyFont="1" applyFill="1" applyAlignment="1">
      <alignment horizontal="left"/>
    </xf>
    <xf numFmtId="0" fontId="1" fillId="0" borderId="0" xfId="0" applyFont="1" applyAlignment="1">
      <alignment horizontal="left" indent="1"/>
    </xf>
    <xf numFmtId="0" fontId="3" fillId="0" borderId="0" xfId="0" applyFont="1"/>
    <xf numFmtId="177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3"/>
  <sheetViews>
    <sheetView tabSelected="1" topLeftCell="A19" workbookViewId="0">
      <selection activeCell="B41" sqref="B41"/>
    </sheetView>
  </sheetViews>
  <sheetFormatPr defaultColWidth="9" defaultRowHeight="17.25" outlineLevelCol="2"/>
  <cols>
    <col min="1" max="1" width="44.0088495575221" style="2" customWidth="1"/>
    <col min="2" max="2" width="16.1858407079646" style="3"/>
    <col min="3" max="3" width="46.9380530973451" style="2" customWidth="1"/>
    <col min="4" max="16384" width="9" style="2"/>
  </cols>
  <sheetData>
    <row r="1" spans="1:3">
      <c r="A1" s="4" t="s">
        <v>0</v>
      </c>
      <c r="B1" s="5" t="s">
        <v>1</v>
      </c>
      <c r="C1" s="4" t="s">
        <v>2</v>
      </c>
    </row>
    <row r="2" s="1" customFormat="1" spans="1:3">
      <c r="A2" s="6" t="s">
        <v>3</v>
      </c>
      <c r="B2" s="7">
        <v>0.85</v>
      </c>
      <c r="C2" s="8" t="s">
        <v>4</v>
      </c>
    </row>
    <row r="3" spans="1:3">
      <c r="A3" s="9" t="s">
        <v>5</v>
      </c>
      <c r="B3" s="10" t="s">
        <v>6</v>
      </c>
      <c r="C3" s="9" t="s">
        <v>7</v>
      </c>
    </row>
    <row r="4" spans="1:3">
      <c r="A4" s="9" t="s">
        <v>8</v>
      </c>
      <c r="B4" s="10" t="s">
        <v>9</v>
      </c>
      <c r="C4" s="9" t="s">
        <v>10</v>
      </c>
    </row>
    <row r="5" spans="1:3">
      <c r="A5" s="9" t="s">
        <v>11</v>
      </c>
      <c r="B5" s="10" t="s">
        <v>12</v>
      </c>
      <c r="C5" s="9" t="s">
        <v>13</v>
      </c>
    </row>
    <row r="6" spans="1:3">
      <c r="A6" s="9" t="s">
        <v>14</v>
      </c>
      <c r="B6" s="10" t="s">
        <v>15</v>
      </c>
      <c r="C6" s="9" t="s">
        <v>16</v>
      </c>
    </row>
    <row r="7" s="1" customFormat="1" spans="1:3">
      <c r="A7" s="6" t="s">
        <v>17</v>
      </c>
      <c r="B7" s="7">
        <v>0.77</v>
      </c>
      <c r="C7" s="8" t="s">
        <v>18</v>
      </c>
    </row>
    <row r="8" spans="1:3">
      <c r="A8" s="9" t="s">
        <v>19</v>
      </c>
      <c r="B8" s="10" t="s">
        <v>20</v>
      </c>
      <c r="C8" s="9" t="s">
        <v>21</v>
      </c>
    </row>
    <row r="9" spans="1:3">
      <c r="A9" s="9" t="s">
        <v>22</v>
      </c>
      <c r="B9" s="10" t="s">
        <v>23</v>
      </c>
      <c r="C9" s="9" t="s">
        <v>24</v>
      </c>
    </row>
    <row r="10" s="1" customFormat="1" spans="1:3">
      <c r="A10" s="6" t="s">
        <v>25</v>
      </c>
      <c r="B10" s="11">
        <v>0.27</v>
      </c>
      <c r="C10" s="8" t="s">
        <v>26</v>
      </c>
    </row>
    <row r="11" spans="1:3">
      <c r="A11" s="9" t="s">
        <v>27</v>
      </c>
      <c r="B11" s="10" t="s">
        <v>6</v>
      </c>
      <c r="C11" s="9" t="s">
        <v>28</v>
      </c>
    </row>
    <row r="12" spans="1:3">
      <c r="A12" s="9" t="s">
        <v>29</v>
      </c>
      <c r="B12" s="10" t="s">
        <v>30</v>
      </c>
      <c r="C12" s="9" t="s">
        <v>31</v>
      </c>
    </row>
    <row r="13" spans="1:3">
      <c r="A13" s="9" t="s">
        <v>32</v>
      </c>
      <c r="B13" s="10" t="s">
        <v>9</v>
      </c>
      <c r="C13" s="9" t="s">
        <v>31</v>
      </c>
    </row>
    <row r="14" spans="1:3">
      <c r="A14" s="9" t="s">
        <v>33</v>
      </c>
      <c r="B14" s="10" t="s">
        <v>34</v>
      </c>
      <c r="C14" s="9" t="s">
        <v>35</v>
      </c>
    </row>
    <row r="15" spans="1:3">
      <c r="A15" s="9" t="s">
        <v>36</v>
      </c>
      <c r="B15" s="10" t="s">
        <v>37</v>
      </c>
      <c r="C15" s="9" t="s">
        <v>35</v>
      </c>
    </row>
    <row r="16" s="1" customFormat="1" spans="1:3">
      <c r="A16" s="6" t="s">
        <v>38</v>
      </c>
      <c r="B16" s="7">
        <v>0.62</v>
      </c>
      <c r="C16" s="8" t="s">
        <v>39</v>
      </c>
    </row>
    <row r="17" spans="1:3">
      <c r="A17" s="9" t="s">
        <v>40</v>
      </c>
      <c r="B17" s="10" t="s">
        <v>6</v>
      </c>
      <c r="C17" s="9" t="s">
        <v>41</v>
      </c>
    </row>
    <row r="18" spans="1:3">
      <c r="A18" s="9" t="s">
        <v>42</v>
      </c>
      <c r="B18" s="10" t="s">
        <v>9</v>
      </c>
      <c r="C18" s="9" t="s">
        <v>43</v>
      </c>
    </row>
    <row r="19" s="1" customFormat="1" spans="1:3">
      <c r="A19" s="6" t="s">
        <v>44</v>
      </c>
      <c r="B19" s="7">
        <v>0</v>
      </c>
      <c r="C19" s="8" t="s">
        <v>45</v>
      </c>
    </row>
    <row r="20" spans="1:3">
      <c r="A20" s="9" t="s">
        <v>46</v>
      </c>
      <c r="B20" s="10" t="s">
        <v>47</v>
      </c>
      <c r="C20" s="9" t="s">
        <v>48</v>
      </c>
    </row>
    <row r="21" spans="1:3">
      <c r="A21" s="9" t="s">
        <v>49</v>
      </c>
      <c r="B21" s="10" t="s">
        <v>50</v>
      </c>
      <c r="C21" s="9" t="s">
        <v>51</v>
      </c>
    </row>
    <row r="22" s="1" customFormat="1" spans="1:3">
      <c r="A22" s="6" t="s">
        <v>52</v>
      </c>
      <c r="B22" s="7">
        <v>0.22</v>
      </c>
      <c r="C22" s="8" t="s">
        <v>53</v>
      </c>
    </row>
    <row r="23" spans="1:3">
      <c r="A23" s="9" t="s">
        <v>27</v>
      </c>
      <c r="B23" s="10" t="s">
        <v>47</v>
      </c>
      <c r="C23" s="9" t="s">
        <v>54</v>
      </c>
    </row>
    <row r="24" spans="1:3">
      <c r="A24" s="9" t="s">
        <v>19</v>
      </c>
      <c r="B24" s="10" t="s">
        <v>55</v>
      </c>
      <c r="C24" s="9" t="s">
        <v>56</v>
      </c>
    </row>
    <row r="25" spans="1:3">
      <c r="A25" s="9" t="s">
        <v>22</v>
      </c>
      <c r="B25" s="10" t="s">
        <v>57</v>
      </c>
      <c r="C25" s="9" t="s">
        <v>58</v>
      </c>
    </row>
    <row r="26" s="1" customFormat="1" spans="1:3">
      <c r="A26" s="6" t="s">
        <v>59</v>
      </c>
      <c r="B26" s="7">
        <v>0.22</v>
      </c>
      <c r="C26" s="8" t="s">
        <v>60</v>
      </c>
    </row>
    <row r="27" spans="1:3">
      <c r="A27" s="9" t="s">
        <v>27</v>
      </c>
      <c r="B27" s="10" t="s">
        <v>47</v>
      </c>
      <c r="C27" s="9" t="s">
        <v>61</v>
      </c>
    </row>
    <row r="28" spans="1:3">
      <c r="A28" s="9" t="s">
        <v>19</v>
      </c>
      <c r="B28" s="10" t="s">
        <v>55</v>
      </c>
      <c r="C28" s="9" t="s">
        <v>62</v>
      </c>
    </row>
    <row r="29" spans="1:3">
      <c r="A29" s="9" t="s">
        <v>22</v>
      </c>
      <c r="B29" s="10" t="s">
        <v>57</v>
      </c>
      <c r="C29" s="12" t="s">
        <v>63</v>
      </c>
    </row>
    <row r="30" s="1" customFormat="1" spans="1:3">
      <c r="A30" s="6" t="s">
        <v>64</v>
      </c>
      <c r="B30" s="7">
        <v>0.22</v>
      </c>
      <c r="C30" s="8" t="s">
        <v>65</v>
      </c>
    </row>
    <row r="31" spans="1:3">
      <c r="A31" s="9" t="s">
        <v>27</v>
      </c>
      <c r="B31" s="10" t="s">
        <v>47</v>
      </c>
      <c r="C31" s="9" t="s">
        <v>66</v>
      </c>
    </row>
    <row r="32" spans="1:3">
      <c r="A32" s="9" t="s">
        <v>19</v>
      </c>
      <c r="B32" s="10" t="s">
        <v>55</v>
      </c>
      <c r="C32" s="9" t="s">
        <v>67</v>
      </c>
    </row>
    <row r="33" spans="1:3">
      <c r="A33" s="9" t="s">
        <v>22</v>
      </c>
      <c r="B33" s="10" t="s">
        <v>57</v>
      </c>
      <c r="C33" s="9" t="s">
        <v>68</v>
      </c>
    </row>
    <row r="35" spans="1:2">
      <c r="A35" s="13" t="s">
        <v>69</v>
      </c>
      <c r="B35" s="14">
        <f>1-((1-B22)*(1-B26)*(1-B30))</f>
        <v>0.525448</v>
      </c>
    </row>
    <row r="36" spans="1:2">
      <c r="A36" s="13" t="s">
        <v>70</v>
      </c>
      <c r="B36" s="14">
        <f>IF(B19=0,6.42*B35,7.52*(B35-0.029)-3.25*(B35-0.02)^15)</f>
        <v>3.37337616</v>
      </c>
    </row>
    <row r="37" spans="1:2">
      <c r="A37" s="13" t="s">
        <v>71</v>
      </c>
      <c r="B37" s="14">
        <f>8.22*B2*B7*B10*B16</f>
        <v>0.900610326</v>
      </c>
    </row>
    <row r="38" spans="1:2">
      <c r="A38" s="13" t="s">
        <v>72</v>
      </c>
      <c r="B38" s="15">
        <f>IF(B19=0,MIN((B36+B37),10),MIN(1.08*(B36+B37),10))</f>
        <v>4.273986486</v>
      </c>
    </row>
    <row r="61" spans="1:2">
      <c r="A61" s="9" t="s">
        <v>73</v>
      </c>
      <c r="B61" s="3">
        <f>ROUND(IF(B20=0,MIN(1.08*(7.52*(1-(1-B22)*(1-B26)*(1-B30))-3.25*POWER(1-(1-B22)*(1-B26)*(1-B30)-0.02,15))+8.22*B3*B7*B11*B15,10),MIN(6.42*(1-(1-B22)*(1-B26)*(1-B30))+8.22*B3*B7*B11*B15,10)),1)</f>
        <v>4.6</v>
      </c>
    </row>
    <row r="63" spans="1:1">
      <c r="A63" s="9" t="s">
        <v>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CVSS 3.1 Calculator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springkill</cp:lastModifiedBy>
  <dcterms:created xsi:type="dcterms:W3CDTF">2024-07-17T16:52:00Z</dcterms:created>
  <dcterms:modified xsi:type="dcterms:W3CDTF">2024-07-17T18:34:28Z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