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oyeon/go/src/genomic_security/genomic-security-journal-code/testResults/"/>
    </mc:Choice>
  </mc:AlternateContent>
  <xr:revisionPtr revIDLastSave="0" documentId="13_ncr:1_{ADD00702-9D66-E14F-AC38-7D8FD73B85DE}" xr6:coauthVersionLast="46" xr6:coauthVersionMax="46" xr10:uidLastSave="{00000000-0000-0000-0000-000000000000}"/>
  <bookViews>
    <workbookView xWindow="0" yWindow="500" windowWidth="38400" windowHeight="19620" activeTab="6" xr2:uid="{7D79FDE9-296F-2D44-8182-3DB97BA4E29B}"/>
  </bookViews>
  <sheets>
    <sheet name="test1_rawData" sheetId="1" r:id="rId1"/>
    <sheet name="test1_to_ms" sheetId="2" r:id="rId2"/>
    <sheet name="test1_offline_online" sheetId="3" r:id="rId3"/>
    <sheet name="test1_4protocols" sheetId="4" r:id="rId4"/>
    <sheet name="test2_rawData_to_ms" sheetId="5" r:id="rId5"/>
    <sheet name="test2_offline_online" sheetId="7" r:id="rId6"/>
    <sheet name="test2_4protocols" sheetId="8" r:id="rId7"/>
  </sheets>
  <definedNames>
    <definedName name="_xlchart.v1.0" hidden="1">test2_offline_online!$C$2:$D$2</definedName>
    <definedName name="_xlchart.v1.1" hidden="1">test2_offline_online!$C$3:$D$3</definedName>
    <definedName name="_xlchart.v1.10" hidden="1">test2_offline_online!$E$4:$I$4</definedName>
    <definedName name="_xlchart.v1.11" hidden="1">test2_offline_online!$E$5:$I$5</definedName>
    <definedName name="_xlchart.v1.12" hidden="1">test2_offline_online!$E$6:$I$6</definedName>
    <definedName name="_xlchart.v1.13" hidden="1">test2_offline_online!$E$7:$I$7</definedName>
    <definedName name="_xlchart.v1.14" hidden="1">test2_offline_online!$E$8:$I$8</definedName>
    <definedName name="_xlchart.v1.15" hidden="1">test2_offline_online!$C$2:$D$2</definedName>
    <definedName name="_xlchart.v1.16" hidden="1">test2_offline_online!$C$3:$D$3</definedName>
    <definedName name="_xlchart.v1.17" hidden="1">test2_offline_online!$C$4:$D$4</definedName>
    <definedName name="_xlchart.v1.18" hidden="1">test2_offline_online!$C$5:$D$5</definedName>
    <definedName name="_xlchart.v1.19" hidden="1">test2_offline_online!$C$6:$D$6</definedName>
    <definedName name="_xlchart.v1.2" hidden="1">test2_offline_online!$C$4:$D$4</definedName>
    <definedName name="_xlchart.v1.20" hidden="1">test2_offline_online!$C$7:$D$7</definedName>
    <definedName name="_xlchart.v1.21" hidden="1">test2_offline_online!$C$8:$D$8</definedName>
    <definedName name="_xlchart.v1.22" hidden="1">test2_offline_online!$E$1:$I$1</definedName>
    <definedName name="_xlchart.v1.23" hidden="1">test2_offline_online!$E$2:$I$2</definedName>
    <definedName name="_xlchart.v1.24" hidden="1">test2_offline_online!$E$3:$I$3</definedName>
    <definedName name="_xlchart.v1.25" hidden="1">test2_offline_online!$E$4:$I$4</definedName>
    <definedName name="_xlchart.v1.26" hidden="1">test2_offline_online!$E$5:$I$5</definedName>
    <definedName name="_xlchart.v1.27" hidden="1">test2_offline_online!$E$6:$I$6</definedName>
    <definedName name="_xlchart.v1.28" hidden="1">test2_offline_online!$E$7:$I$7</definedName>
    <definedName name="_xlchart.v1.29" hidden="1">test2_offline_online!$E$8:$I$8</definedName>
    <definedName name="_xlchart.v1.3" hidden="1">test2_offline_online!$C$5:$D$5</definedName>
    <definedName name="_xlchart.v1.30" hidden="1">test2_offline_online!$C$2:$D$2</definedName>
    <definedName name="_xlchart.v1.31" hidden="1">test2_offline_online!$C$3:$D$3</definedName>
    <definedName name="_xlchart.v1.32" hidden="1">test2_offline_online!$C$4:$D$4</definedName>
    <definedName name="_xlchart.v1.33" hidden="1">test2_offline_online!$C$5:$D$5</definedName>
    <definedName name="_xlchart.v1.34" hidden="1">test2_offline_online!$C$6:$D$6</definedName>
    <definedName name="_xlchart.v1.35" hidden="1">test2_offline_online!$C$7:$D$7</definedName>
    <definedName name="_xlchart.v1.36" hidden="1">test2_offline_online!$C$8:$D$8</definedName>
    <definedName name="_xlchart.v1.37" hidden="1">test2_offline_online!$E$1:$I$1</definedName>
    <definedName name="_xlchart.v1.38" hidden="1">test2_offline_online!$E$2:$I$2</definedName>
    <definedName name="_xlchart.v1.39" hidden="1">test2_offline_online!$E$3:$I$3</definedName>
    <definedName name="_xlchart.v1.4" hidden="1">test2_offline_online!$C$6:$D$6</definedName>
    <definedName name="_xlchart.v1.40" hidden="1">test2_offline_online!$E$4:$I$4</definedName>
    <definedName name="_xlchart.v1.41" hidden="1">test2_offline_online!$E$5:$I$5</definedName>
    <definedName name="_xlchart.v1.42" hidden="1">test2_offline_online!$E$6:$I$6</definedName>
    <definedName name="_xlchart.v1.43" hidden="1">test2_offline_online!$E$7:$I$7</definedName>
    <definedName name="_xlchart.v1.44" hidden="1">test2_offline_online!$E$8:$I$8</definedName>
    <definedName name="_xlchart.v1.5" hidden="1">test2_offline_online!$C$7:$D$7</definedName>
    <definedName name="_xlchart.v1.6" hidden="1">test2_offline_online!$C$8:$D$8</definedName>
    <definedName name="_xlchart.v1.7" hidden="1">test2_offline_online!$E$1:$I$1</definedName>
    <definedName name="_xlchart.v1.8" hidden="1">test2_offline_online!$E$2:$I$2</definedName>
    <definedName name="_xlchart.v1.9" hidden="1">test2_offline_online!$E$3:$I$3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7" l="1"/>
  <c r="W3" i="7"/>
  <c r="W2" i="7"/>
  <c r="V3" i="7"/>
  <c r="V4" i="7"/>
  <c r="V2" i="7"/>
  <c r="I4" i="7"/>
  <c r="I3" i="7"/>
  <c r="I2" i="7"/>
  <c r="H3" i="7"/>
  <c r="H4" i="7"/>
  <c r="H2" i="7"/>
  <c r="K39" i="5"/>
  <c r="L39" i="5"/>
  <c r="I39" i="5"/>
  <c r="J39" i="5"/>
  <c r="H39" i="5"/>
  <c r="O8" i="2"/>
  <c r="J64" i="2"/>
  <c r="L64" i="2"/>
  <c r="E64" i="2"/>
  <c r="F63" i="2"/>
  <c r="F64" i="2" s="1"/>
  <c r="G63" i="2"/>
  <c r="G64" i="2" s="1"/>
  <c r="H63" i="2"/>
  <c r="H64" i="2" s="1"/>
  <c r="I63" i="2"/>
  <c r="I64" i="2" s="1"/>
  <c r="J63" i="2"/>
  <c r="K63" i="2"/>
  <c r="K64" i="2" s="1"/>
  <c r="L63" i="2"/>
  <c r="M63" i="2"/>
  <c r="M64" i="2" s="1"/>
  <c r="E63" i="2"/>
  <c r="F58" i="2"/>
  <c r="H58" i="2"/>
  <c r="J58" i="2"/>
  <c r="L58" i="2"/>
  <c r="E58" i="2"/>
  <c r="F57" i="2"/>
  <c r="G57" i="2"/>
  <c r="G58" i="2" s="1"/>
  <c r="H57" i="2"/>
  <c r="I57" i="2"/>
  <c r="I58" i="2" s="1"/>
  <c r="J57" i="2"/>
  <c r="K57" i="2"/>
  <c r="K58" i="2" s="1"/>
  <c r="L57" i="2"/>
  <c r="M57" i="2"/>
  <c r="M58" i="2" s="1"/>
  <c r="E57" i="2"/>
  <c r="F52" i="2"/>
  <c r="H52" i="2"/>
  <c r="J52" i="2"/>
  <c r="L52" i="2"/>
  <c r="E52" i="2"/>
  <c r="F51" i="2"/>
  <c r="G51" i="2"/>
  <c r="G52" i="2" s="1"/>
  <c r="H51" i="2"/>
  <c r="I51" i="2"/>
  <c r="I52" i="2" s="1"/>
  <c r="J51" i="2"/>
  <c r="K51" i="2"/>
  <c r="K52" i="2" s="1"/>
  <c r="L51" i="2"/>
  <c r="M51" i="2"/>
  <c r="M52" i="2" s="1"/>
  <c r="E51" i="2"/>
  <c r="F46" i="2"/>
  <c r="H46" i="2"/>
  <c r="J46" i="2"/>
  <c r="L46" i="2"/>
  <c r="E46" i="2"/>
  <c r="F45" i="2"/>
  <c r="G45" i="2"/>
  <c r="G46" i="2" s="1"/>
  <c r="H45" i="2"/>
  <c r="I45" i="2"/>
  <c r="I46" i="2" s="1"/>
  <c r="J45" i="2"/>
  <c r="K45" i="2"/>
  <c r="K46" i="2" s="1"/>
  <c r="L45" i="2"/>
  <c r="M45" i="2"/>
  <c r="M46" i="2" s="1"/>
  <c r="E45" i="2"/>
  <c r="F40" i="2"/>
  <c r="H40" i="2"/>
  <c r="J40" i="2"/>
  <c r="L40" i="2"/>
  <c r="E40" i="2"/>
  <c r="F39" i="2"/>
  <c r="G39" i="2"/>
  <c r="G40" i="2" s="1"/>
  <c r="H39" i="2"/>
  <c r="I39" i="2"/>
  <c r="I40" i="2" s="1"/>
  <c r="J39" i="2"/>
  <c r="K39" i="2"/>
  <c r="K40" i="2" s="1"/>
  <c r="L39" i="2"/>
  <c r="M39" i="2"/>
  <c r="M40" i="2" s="1"/>
  <c r="E39" i="2"/>
  <c r="G34" i="2"/>
  <c r="I34" i="2"/>
  <c r="K34" i="2"/>
  <c r="M34" i="2"/>
  <c r="M33" i="2"/>
  <c r="L33" i="2"/>
  <c r="L34" i="2" s="1"/>
  <c r="K33" i="2"/>
  <c r="J33" i="2"/>
  <c r="J34" i="2" s="1"/>
  <c r="I33" i="2"/>
  <c r="H33" i="2"/>
  <c r="H34" i="2" s="1"/>
  <c r="G33" i="2"/>
  <c r="F34" i="2"/>
  <c r="E33" i="2"/>
  <c r="F33" i="2"/>
  <c r="E34" i="2"/>
  <c r="F32" i="2"/>
  <c r="G32" i="2"/>
  <c r="H32" i="2"/>
  <c r="I32" i="2"/>
  <c r="J32" i="2"/>
  <c r="K32" i="2"/>
  <c r="L32" i="2"/>
  <c r="M32" i="2"/>
  <c r="E32" i="2"/>
</calcChain>
</file>

<file path=xl/sharedStrings.xml><?xml version="1.0" encoding="utf-8"?>
<sst xmlns="http://schemas.openxmlformats.org/spreadsheetml/2006/main" count="1009" uniqueCount="345">
  <si>
    <t>wpes13</t>
  </si>
  <si>
    <t>E</t>
  </si>
  <si>
    <t>P</t>
  </si>
  <si>
    <t>secure</t>
  </si>
  <si>
    <t>sae</t>
  </si>
  <si>
    <t>mes</t>
  </si>
  <si>
    <t>n:m</t>
  </si>
  <si>
    <t>on</t>
  </si>
  <si>
    <t>off</t>
  </si>
  <si>
    <t>2m48.516665704s</t>
  </si>
  <si>
    <t>43.187203ms</t>
  </si>
  <si>
    <t>2m30.242986508s</t>
  </si>
  <si>
    <t>64.844995ms</t>
  </si>
  <si>
    <t>2m26.967981541s</t>
  </si>
  <si>
    <t>162.941674ms</t>
  </si>
  <si>
    <t>2m12.342737307s</t>
  </si>
  <si>
    <t>138.101443ms</t>
  </si>
  <si>
    <t>3m19.551254756s</t>
  </si>
  <si>
    <t>177.875243ms</t>
  </si>
  <si>
    <t>3m20.744593415s</t>
  </si>
  <si>
    <t>210.617899ms</t>
  </si>
  <si>
    <t>188.743885ms</t>
  </si>
  <si>
    <t>219.388912ms</t>
  </si>
  <si>
    <t>186.856878ms</t>
  </si>
  <si>
    <t>217.885423ms</t>
  </si>
  <si>
    <t>308.275933ms</t>
  </si>
  <si>
    <t>392.238284ms</t>
  </si>
  <si>
    <t>317.48456ms</t>
  </si>
  <si>
    <t>448.938937ms</t>
  </si>
  <si>
    <t>200.701528ms</t>
  </si>
  <si>
    <t>714.118051ms</t>
  </si>
  <si>
    <t>193.881931ms</t>
  </si>
  <si>
    <t>600.946862ms</t>
  </si>
  <si>
    <t>255.42068ms</t>
  </si>
  <si>
    <t>628.155232ms</t>
  </si>
  <si>
    <t>320.70874ms</t>
  </si>
  <si>
    <t>650.742916ms</t>
  </si>
  <si>
    <t>no match</t>
  </si>
  <si>
    <t>match</t>
  </si>
  <si>
    <t>2m18.655830974s</t>
  </si>
  <si>
    <t>56.98698ms</t>
  </si>
  <si>
    <t>2m22.041633744s</t>
  </si>
  <si>
    <t>53.942033ms</t>
  </si>
  <si>
    <t>2m20.037281088s</t>
  </si>
  <si>
    <t>257.43558ms</t>
  </si>
  <si>
    <t>2m18.276991522s</t>
  </si>
  <si>
    <t>394.975923ms</t>
  </si>
  <si>
    <t>3m42.338178581s</t>
  </si>
  <si>
    <t>326.624804ms</t>
  </si>
  <si>
    <t>3m38.949577299s</t>
  </si>
  <si>
    <t>314.741938ms</t>
  </si>
  <si>
    <t>222.151604ms</t>
  </si>
  <si>
    <t>235.056233ms</t>
  </si>
  <si>
    <t>293.069898ms</t>
  </si>
  <si>
    <t>218.595343ms</t>
  </si>
  <si>
    <t>278.89511ms</t>
  </si>
  <si>
    <t>338.341516ms</t>
  </si>
  <si>
    <t>280.415441ms</t>
  </si>
  <si>
    <t>367.61372ms</t>
  </si>
  <si>
    <t>173.648737ms</t>
  </si>
  <si>
    <t>614.449681ms</t>
  </si>
  <si>
    <t>170.454866ms</t>
  </si>
  <si>
    <t>597.531032ms</t>
  </si>
  <si>
    <t>276.43534ms</t>
  </si>
  <si>
    <t>635.704712ms</t>
  </si>
  <si>
    <t>272.044583ms</t>
  </si>
  <si>
    <t>608.036582ms</t>
  </si>
  <si>
    <t>2m29.672578984s</t>
  </si>
  <si>
    <t>71.409551ms</t>
  </si>
  <si>
    <t>2m31.884444535s</t>
  </si>
  <si>
    <t>71.126695ms</t>
  </si>
  <si>
    <t>2m28.601624796s</t>
  </si>
  <si>
    <t>369.260261ms</t>
  </si>
  <si>
    <t>2m33.907397003s</t>
  </si>
  <si>
    <t>377.947431ms</t>
  </si>
  <si>
    <t>3m58.407674618s</t>
  </si>
  <si>
    <t>428.298973ms</t>
  </si>
  <si>
    <t>3m58.351936777s</t>
  </si>
  <si>
    <t>424.223122ms</t>
  </si>
  <si>
    <t>190.558353ms</t>
  </si>
  <si>
    <t>171.05463ms</t>
  </si>
  <si>
    <t>181.643527ms</t>
  </si>
  <si>
    <t>171.837896ms</t>
  </si>
  <si>
    <t>292.144016ms</t>
  </si>
  <si>
    <t>312.408006ms</t>
  </si>
  <si>
    <t>290.165805ms</t>
  </si>
  <si>
    <t>334.859694ms</t>
  </si>
  <si>
    <t>188.365066ms</t>
  </si>
  <si>
    <t>610.793763ms</t>
  </si>
  <si>
    <t>182.645472ms</t>
  </si>
  <si>
    <t>815.699329ms</t>
  </si>
  <si>
    <t>430.163557ms</t>
  </si>
  <si>
    <t>684.816267ms</t>
  </si>
  <si>
    <t>302.402805ms</t>
  </si>
  <si>
    <t>645.598895ms</t>
  </si>
  <si>
    <t>2m44.962894136s</t>
  </si>
  <si>
    <t>90.677205ms</t>
  </si>
  <si>
    <t>2m40.254838945s</t>
  </si>
  <si>
    <t>90.692249ms</t>
  </si>
  <si>
    <t>2m43.140321741s</t>
  </si>
  <si>
    <t>494.870088ms</t>
  </si>
  <si>
    <t>2m43.68915433s</t>
  </si>
  <si>
    <t>507.501646ms</t>
  </si>
  <si>
    <t>4m17.259002195s</t>
  </si>
  <si>
    <t>551.299762ms</t>
  </si>
  <si>
    <t>4m18.08406946s</t>
  </si>
  <si>
    <t>559.595286ms</t>
  </si>
  <si>
    <t>200.155404ms</t>
  </si>
  <si>
    <t>160.131366ms</t>
  </si>
  <si>
    <t>194.569946ms</t>
  </si>
  <si>
    <t>164.041018ms</t>
  </si>
  <si>
    <t>316.310541ms</t>
  </si>
  <si>
    <t>317.808881ms</t>
  </si>
  <si>
    <t>317.481475ms</t>
  </si>
  <si>
    <t>322.696834ms</t>
  </si>
  <si>
    <t>198.912239ms</t>
  </si>
  <si>
    <t>623.901866ms</t>
  </si>
  <si>
    <t>192.859578ms</t>
  </si>
  <si>
    <t>597.533768ms</t>
  </si>
  <si>
    <t>369.143094ms</t>
  </si>
  <si>
    <t>684.956779ms</t>
  </si>
  <si>
    <t>480.68718ms</t>
  </si>
  <si>
    <t>723.67831ms</t>
  </si>
  <si>
    <t>2m54.923466566s</t>
  </si>
  <si>
    <t>111.002335ms</t>
  </si>
  <si>
    <t>2m52.106567309s</t>
  </si>
  <si>
    <t>111.435234ms</t>
  </si>
  <si>
    <t>2m54.091805443s</t>
  </si>
  <si>
    <t>605.844855ms</t>
  </si>
  <si>
    <t>2m54.493434732s</t>
  </si>
  <si>
    <t>600.16053ms</t>
  </si>
  <si>
    <t>4m46.150884259s</t>
  </si>
  <si>
    <t>802.300191ms</t>
  </si>
  <si>
    <t>4m40.707625144s</t>
  </si>
  <si>
    <t>688.452545ms</t>
  </si>
  <si>
    <t>204.398486ms</t>
  </si>
  <si>
    <t>154.168503ms</t>
  </si>
  <si>
    <t>209.734036ms</t>
  </si>
  <si>
    <t>162.47266ms</t>
  </si>
  <si>
    <t>336.599224ms</t>
  </si>
  <si>
    <t>296.113523ms</t>
  </si>
  <si>
    <t>333.795247ms</t>
  </si>
  <si>
    <t>311.47983ms</t>
  </si>
  <si>
    <t>204.435253ms</t>
  </si>
  <si>
    <t>647.15499ms</t>
  </si>
  <si>
    <t>204.662245ms</t>
  </si>
  <si>
    <t>626.84995ms</t>
  </si>
  <si>
    <t>335.335712ms</t>
  </si>
  <si>
    <t>712.521407ms</t>
  </si>
  <si>
    <t>337.451618ms</t>
  </si>
  <si>
    <t>671.738742ms</t>
  </si>
  <si>
    <t>3m4.438114209s</t>
  </si>
  <si>
    <t>125.895565ms</t>
  </si>
  <si>
    <t>3m5.139979751s</t>
  </si>
  <si>
    <t>120.011538ms</t>
  </si>
  <si>
    <t>3m3.61800338s</t>
  </si>
  <si>
    <t>727.217144ms</t>
  </si>
  <si>
    <t>3m5.737452435s</t>
  </si>
  <si>
    <t>725.809568ms</t>
  </si>
  <si>
    <t>5m5.187146303s</t>
  </si>
  <si>
    <t>932.190509ms</t>
  </si>
  <si>
    <t>5m0.794964769s</t>
  </si>
  <si>
    <t>826.46857ms</t>
  </si>
  <si>
    <t>219.113543ms</t>
  </si>
  <si>
    <t>143.082141ms</t>
  </si>
  <si>
    <t>219.369835ms</t>
  </si>
  <si>
    <t>141.853445ms</t>
  </si>
  <si>
    <t>350.268804ms</t>
  </si>
  <si>
    <t>274.255071ms</t>
  </si>
  <si>
    <t>359.168701ms</t>
  </si>
  <si>
    <t>307.859706ms</t>
  </si>
  <si>
    <t>216.028097ms</t>
  </si>
  <si>
    <t>985.453304ms</t>
  </si>
  <si>
    <t>236.927112ms</t>
  </si>
  <si>
    <t>634.343079ms</t>
  </si>
  <si>
    <t>389.795049ms</t>
  </si>
  <si>
    <t>718.038224ms</t>
  </si>
  <si>
    <t>364.686953ms</t>
  </si>
  <si>
    <t>696.962401ms</t>
  </si>
  <si>
    <t>3m17.452011887s</t>
  </si>
  <si>
    <t>181.844002ms</t>
  </si>
  <si>
    <t>3m14.56113466s</t>
  </si>
  <si>
    <t>149.294692ms</t>
  </si>
  <si>
    <t>3m16.11538183s</t>
  </si>
  <si>
    <t>830.194578ms</t>
  </si>
  <si>
    <t>3m15.274150901s</t>
  </si>
  <si>
    <t>821.733505ms</t>
  </si>
  <si>
    <t>5m23.066863536s</t>
  </si>
  <si>
    <t>1.374804623s</t>
  </si>
  <si>
    <t>5m23.97136711s</t>
  </si>
  <si>
    <t>1.082763677s</t>
  </si>
  <si>
    <t>353.114402ms</t>
  </si>
  <si>
    <t>186.793927ms</t>
  </si>
  <si>
    <t>232.317724ms</t>
  </si>
  <si>
    <t>137.563929ms</t>
  </si>
  <si>
    <t>403.393482ms</t>
  </si>
  <si>
    <t>274.390914ms</t>
  </si>
  <si>
    <t>383.280808ms</t>
  </si>
  <si>
    <t>280.434136ms</t>
  </si>
  <si>
    <t>225.505977ms</t>
  </si>
  <si>
    <t>654.605539ms</t>
  </si>
  <si>
    <t>225.295746ms</t>
  </si>
  <si>
    <t>642.532518ms</t>
  </si>
  <si>
    <t>376.083296ms</t>
  </si>
  <si>
    <t>755.814359ms</t>
  </si>
  <si>
    <t>384.343856ms</t>
  </si>
  <si>
    <t>709.409002ms</t>
  </si>
  <si>
    <t>3m26.648586031s</t>
  </si>
  <si>
    <t>161.947875ms</t>
  </si>
  <si>
    <t>3m30.477496235s</t>
  </si>
  <si>
    <t>154.548594ms</t>
  </si>
  <si>
    <t>3m28.892106463s</t>
  </si>
  <si>
    <t>950.583812ms</t>
  </si>
  <si>
    <t>3m30.185370464s</t>
  </si>
  <si>
    <t>969.879596ms</t>
  </si>
  <si>
    <t>5m41.244496831s</t>
  </si>
  <si>
    <t>1.366657448s</t>
  </si>
  <si>
    <t>5m42.366111063s</t>
  </si>
  <si>
    <t>1.075340067s</t>
  </si>
  <si>
    <t>243.178272ms</t>
  </si>
  <si>
    <t>122.022818ms</t>
  </si>
  <si>
    <t>243.150286ms</t>
  </si>
  <si>
    <t>116.632492ms</t>
  </si>
  <si>
    <t>411.168445ms</t>
  </si>
  <si>
    <t>239.757855ms</t>
  </si>
  <si>
    <t>456.520442ms</t>
  </si>
  <si>
    <t>266.034817ms</t>
  </si>
  <si>
    <t>242.433651ms</t>
  </si>
  <si>
    <t>679.689291ms</t>
  </si>
  <si>
    <t>250.574217ms</t>
  </si>
  <si>
    <t>650.701454ms</t>
  </si>
  <si>
    <t>397.77738ms</t>
  </si>
  <si>
    <t>754.703685ms</t>
  </si>
  <si>
    <t>421.087276ms</t>
  </si>
  <si>
    <t>776.388738ms</t>
  </si>
  <si>
    <t>3m36.03001067s</t>
  </si>
  <si>
    <t>175.534585ms</t>
  </si>
  <si>
    <t>3m39.336977515s</t>
  </si>
  <si>
    <t>173.526542ms</t>
  </si>
  <si>
    <t>3m42.29883946s</t>
  </si>
  <si>
    <t>1.149086109s</t>
  </si>
  <si>
    <t>3m39.234865737s</t>
  </si>
  <si>
    <t>1.307584893s</t>
  </si>
  <si>
    <t>6m5.320515291s</t>
  </si>
  <si>
    <t>1.187267942s</t>
  </si>
  <si>
    <t>6m2.815102613s</t>
  </si>
  <si>
    <t>1.217932564s</t>
  </si>
  <si>
    <t>251.761129ms</t>
  </si>
  <si>
    <t>116.558594ms</t>
  </si>
  <si>
    <t>253.394437ms</t>
  </si>
  <si>
    <t>111.317963ms</t>
  </si>
  <si>
    <t>417.434924ms</t>
  </si>
  <si>
    <t>233.894285ms</t>
  </si>
  <si>
    <t>409.499746ms</t>
  </si>
  <si>
    <t>241.709301ms</t>
  </si>
  <si>
    <t>245.022776ms</t>
  </si>
  <si>
    <t>676.002362ms</t>
  </si>
  <si>
    <t>247.324694ms</t>
  </si>
  <si>
    <t>657.273507ms</t>
  </si>
  <si>
    <t>411.36177ms</t>
  </si>
  <si>
    <t>777.750994ms</t>
  </si>
  <si>
    <t>425.765942ms</t>
  </si>
  <si>
    <t>756.084293ms</t>
  </si>
  <si>
    <t>(ms)</t>
  </si>
  <si>
    <t>|m|</t>
  </si>
  <si>
    <t>n=10000</t>
  </si>
  <si>
    <t>n:  10000 , s:  1000 , e:  6000</t>
  </si>
  <si>
    <t>3m41.069523474s</t>
  </si>
  <si>
    <t>194.797708ms</t>
  </si>
  <si>
    <t>3m32.035636769s</t>
  </si>
  <si>
    <t>646.786116ms</t>
  </si>
  <si>
    <t>5m9.672205186s</t>
  </si>
  <si>
    <t>775.80325ms</t>
  </si>
  <si>
    <t>238.02665ms</t>
  </si>
  <si>
    <t>173.379538ms</t>
  </si>
  <si>
    <t>376.920463ms</t>
  </si>
  <si>
    <t>334.551798ms</t>
  </si>
  <si>
    <t>233.618855ms</t>
  </si>
  <si>
    <t>747.237147ms</t>
  </si>
  <si>
    <t>372.55565ms</t>
  </si>
  <si>
    <t>815.950202ms</t>
  </si>
  <si>
    <t>n:  100000 , s:  10000 , e:  60000</t>
  </si>
  <si>
    <t>29m44.141075703s</t>
  </si>
  <si>
    <t>916.571151ms</t>
  </si>
  <si>
    <t>28m45.359920893s</t>
  </si>
  <si>
    <t>5.965578601s</t>
  </si>
  <si>
    <t>48m47.754144532s</t>
  </si>
  <si>
    <t>7.288761696s</t>
  </si>
  <si>
    <t>1.875889905s</t>
  </si>
  <si>
    <t>1.636359608s</t>
  </si>
  <si>
    <t>3.472621323s</t>
  </si>
  <si>
    <t>3.47034316s</t>
  </si>
  <si>
    <t>1.835073239s</t>
  </si>
  <si>
    <t>1.126827409s</t>
  </si>
  <si>
    <t>3.159673877s</t>
  </si>
  <si>
    <t>1.552980342s</t>
  </si>
  <si>
    <t>n:  1000000 , s:  100000 , e:  600000</t>
  </si>
  <si>
    <t>5h17m38.405193735s</t>
  </si>
  <si>
    <t>12.487466173s</t>
  </si>
  <si>
    <t>5h2m44.576143087s</t>
  </si>
  <si>
    <t>1m4.130615697s</t>
  </si>
  <si>
    <t>7h42m6.153043195s</t>
  </si>
  <si>
    <t>1m6.094091568s</t>
  </si>
  <si>
    <t>17.912637568s</t>
  </si>
  <si>
    <t>22.149395963s</t>
  </si>
  <si>
    <t>29.511940487s</t>
  </si>
  <si>
    <t>39.0991432s</t>
  </si>
  <si>
    <t>17.990705881s</t>
  </si>
  <si>
    <t>6.319921432s</t>
  </si>
  <si>
    <t>28.907235731s</t>
  </si>
  <si>
    <t>10.672055768s</t>
  </si>
  <si>
    <t>n:  10000000 , s:  1000000 , e:  6000000</t>
  </si>
  <si>
    <t>2m59.722695384s</t>
  </si>
  <si>
    <t>10m21.61723647s</t>
  </si>
  <si>
    <t>4m47.389689113s</t>
  </si>
  <si>
    <t>18m23.963435219s</t>
  </si>
  <si>
    <t>2m58.815895241s</t>
  </si>
  <si>
    <t>52.93265529s</t>
  </si>
  <si>
    <t>4m44.097986612s</t>
  </si>
  <si>
    <t>1m40.66265035s</t>
  </si>
  <si>
    <t>n:  100000000 , s:  10000000 , e:  60000000</t>
  </si>
  <si>
    <t>29m47.958283883s</t>
  </si>
  <si>
    <t>14h37m44.094870884s</t>
  </si>
  <si>
    <t>49m24.462426238s</t>
  </si>
  <si>
    <t>27h8m15.111453789s</t>
  </si>
  <si>
    <t>32m14.060305584s</t>
  </si>
  <si>
    <t>9m32.661507511s</t>
  </si>
  <si>
    <t>50m47.522990566s</t>
  </si>
  <si>
    <t>18m5.782141011s</t>
  </si>
  <si>
    <t>fix n:m ratio to 10:5</t>
  </si>
  <si>
    <t>n</t>
  </si>
  <si>
    <t>10^4</t>
  </si>
  <si>
    <t>10^5</t>
  </si>
  <si>
    <t>10^6</t>
  </si>
  <si>
    <t>10^7</t>
  </si>
  <si>
    <t>10^8</t>
  </si>
  <si>
    <t>-</t>
  </si>
  <si>
    <t>convert it to ms</t>
  </si>
  <si>
    <t>ms</t>
  </si>
  <si>
    <t>min</t>
  </si>
  <si>
    <t>sec</t>
  </si>
  <si>
    <t>hour</t>
  </si>
  <si>
    <t>calculator..</t>
  </si>
  <si>
    <t>fixed n:m</t>
  </si>
  <si>
    <t>&lt;-approx)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</si>
</sst>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0" fontId="0" fillId="0" borderId="0" xfId="0" applyNumberFormat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2" fillId="0" borderId="0" xfId="0" applyFont="1"/>
    <xf numFmtId="0" fontId="0" fillId="0" borderId="0" xfId="0" quotePrefix="1"/>
    <xf numFmtId="0" fontId="1" fillId="0" borderId="0" xfId="0" applyFont="1" applyBorder="1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quotePrefix="1" applyBorder="1"/>
    <xf numFmtId="0" fontId="0" fillId="0" borderId="5" xfId="0" quotePrefix="1" applyBorder="1"/>
    <xf numFmtId="0" fontId="0" fillId="0" borderId="6" xfId="0" quotePrefix="1" applyBorder="1"/>
    <xf numFmtId="0" fontId="0" fillId="0" borderId="7" xfId="0" quotePrefix="1" applyBorder="1"/>
    <xf numFmtId="0" fontId="0" fillId="0" borderId="0" xfId="0" quotePrefix="1" applyBorder="1"/>
    <xf numFmtId="1" fontId="0" fillId="0" borderId="0" xfId="0" applyNumberFormat="1" applyBorder="1"/>
    <xf numFmtId="2" fontId="0" fillId="0" borderId="0" xfId="0" applyNumberFormat="1" applyBorder="1"/>
    <xf numFmtId="20" fontId="0" fillId="0" borderId="0" xfId="0" applyNumberFormat="1" applyBorder="1"/>
    <xf numFmtId="2" fontId="1" fillId="0" borderId="0" xfId="0" applyNumberFormat="1" applyFont="1"/>
    <xf numFmtId="20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test1_to_ms!$D$2</c:f>
              <c:strCache>
                <c:ptCount val="1"/>
                <c:pt idx="0">
                  <c:v>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test1_to_ms!$E$2:$M$2</c:f>
              <c:numCache>
                <c:formatCode>General</c:formatCode>
                <c:ptCount val="9"/>
                <c:pt idx="0">
                  <c:v>168517</c:v>
                </c:pt>
                <c:pt idx="1">
                  <c:v>138656</c:v>
                </c:pt>
                <c:pt idx="2">
                  <c:v>149673</c:v>
                </c:pt>
                <c:pt idx="3">
                  <c:v>164963</c:v>
                </c:pt>
                <c:pt idx="4">
                  <c:v>174923</c:v>
                </c:pt>
                <c:pt idx="5">
                  <c:v>184438</c:v>
                </c:pt>
                <c:pt idx="6">
                  <c:v>197452</c:v>
                </c:pt>
                <c:pt idx="7">
                  <c:v>206649</c:v>
                </c:pt>
                <c:pt idx="8">
                  <c:v>216030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D24B-BEFB-609F1FD76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448704"/>
        <c:axId val="1480450352"/>
      </c:lineChart>
      <c:catAx>
        <c:axId val="14804487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50352"/>
        <c:crosses val="autoZero"/>
        <c:auto val="1"/>
        <c:lblAlgn val="ctr"/>
        <c:lblOffset val="100"/>
        <c:noMultiLvlLbl val="0"/>
      </c:catAx>
      <c:valAx>
        <c:axId val="14804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4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wpes13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test1_4protocols!$O$2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test1_4protocols!$S$2:$AA$2</c:f>
              <c:numCache>
                <c:formatCode>0.00</c:formatCode>
                <c:ptCount val="9"/>
                <c:pt idx="0">
                  <c:v>43.187202999999997</c:v>
                </c:pt>
                <c:pt idx="1">
                  <c:v>56.986980000000003</c:v>
                </c:pt>
                <c:pt idx="2">
                  <c:v>71.409550999999993</c:v>
                </c:pt>
                <c:pt idx="3">
                  <c:v>90.677205000000001</c:v>
                </c:pt>
                <c:pt idx="4">
                  <c:v>111.002335</c:v>
                </c:pt>
                <c:pt idx="5">
                  <c:v>125.895565</c:v>
                </c:pt>
                <c:pt idx="6">
                  <c:v>181.84400199999999</c:v>
                </c:pt>
                <c:pt idx="7">
                  <c:v>161.94787500000001</c:v>
                </c:pt>
                <c:pt idx="8">
                  <c:v>175.53458499999999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1-F740-903D-0285A2FFF202}"/>
            </c:ext>
          </c:extLst>
        </c:ser>
        <c:ser>
          <c:idx val="1"/>
          <c:order val="1"/>
          <c:tx>
            <c:strRef>
              <c:f>test1_4protocols!$O$3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test1_4protocols!$S$3:$AA$3</c:f>
              <c:numCache>
                <c:formatCode>0.00</c:formatCode>
                <c:ptCount val="9"/>
                <c:pt idx="0">
                  <c:v>64.844994999999997</c:v>
                </c:pt>
                <c:pt idx="1">
                  <c:v>53.942033000000002</c:v>
                </c:pt>
                <c:pt idx="2">
                  <c:v>71.126694999999998</c:v>
                </c:pt>
                <c:pt idx="3">
                  <c:v>90.692249000000004</c:v>
                </c:pt>
                <c:pt idx="4">
                  <c:v>111.43523399999999</c:v>
                </c:pt>
                <c:pt idx="5">
                  <c:v>120.011538</c:v>
                </c:pt>
                <c:pt idx="6">
                  <c:v>149.294692</c:v>
                </c:pt>
                <c:pt idx="7">
                  <c:v>154.54859400000001</c:v>
                </c:pt>
                <c:pt idx="8">
                  <c:v>173.52654200000001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1-F740-903D-0285A2FFF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142416"/>
        <c:axId val="1512444304"/>
      </c:lineChart>
      <c:catAx>
        <c:axId val="14961424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444304"/>
        <c:crosses val="autoZero"/>
        <c:auto val="1"/>
        <c:lblAlgn val="ctr"/>
        <c:lblOffset val="100"/>
        <c:noMultiLvlLbl val="0"/>
      </c:catAx>
      <c:valAx>
        <c:axId val="151244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4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test1_4protocols!$O$4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test1_4protocols!$S$4:$AA$4</c:f>
              <c:numCache>
                <c:formatCode>0.00</c:formatCode>
                <c:ptCount val="9"/>
                <c:pt idx="0">
                  <c:v>162.94167400000001</c:v>
                </c:pt>
                <c:pt idx="1">
                  <c:v>257.43558000000002</c:v>
                </c:pt>
                <c:pt idx="2">
                  <c:v>369.26026100000001</c:v>
                </c:pt>
                <c:pt idx="3">
                  <c:v>494.87008800000001</c:v>
                </c:pt>
                <c:pt idx="4">
                  <c:v>605.84485500000005</c:v>
                </c:pt>
                <c:pt idx="5">
                  <c:v>727.21714399999996</c:v>
                </c:pt>
                <c:pt idx="6">
                  <c:v>830.19457799999998</c:v>
                </c:pt>
                <c:pt idx="7">
                  <c:v>950.58381199999997</c:v>
                </c:pt>
                <c:pt idx="8" formatCode="General">
                  <c:v>1149.0861090000001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8-284A-A4AC-70F21FD895A4}"/>
            </c:ext>
          </c:extLst>
        </c:ser>
        <c:ser>
          <c:idx val="1"/>
          <c:order val="1"/>
          <c:tx>
            <c:strRef>
              <c:f>test1_4protocols!$O$5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test1_4protocols!$S$5:$AA$5</c:f>
              <c:numCache>
                <c:formatCode>0.00</c:formatCode>
                <c:ptCount val="9"/>
                <c:pt idx="0">
                  <c:v>138.10144299999999</c:v>
                </c:pt>
                <c:pt idx="1">
                  <c:v>394.97592300000002</c:v>
                </c:pt>
                <c:pt idx="2">
                  <c:v>377.94743099999999</c:v>
                </c:pt>
                <c:pt idx="3">
                  <c:v>507.50164599999999</c:v>
                </c:pt>
                <c:pt idx="4">
                  <c:v>600.16052999999999</c:v>
                </c:pt>
                <c:pt idx="5">
                  <c:v>725.80956800000001</c:v>
                </c:pt>
                <c:pt idx="6">
                  <c:v>821.73350500000004</c:v>
                </c:pt>
                <c:pt idx="7">
                  <c:v>969.87959599999999</c:v>
                </c:pt>
                <c:pt idx="8" formatCode="General">
                  <c:v>1307.584893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8-284A-A4AC-70F21FD895A4}"/>
            </c:ext>
          </c:extLst>
        </c:ser>
        <c:ser>
          <c:idx val="2"/>
          <c:order val="2"/>
          <c:tx>
            <c:strRef>
              <c:f>test1_4protocols!$O$6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test1_4protocols!$S$6:$AA$6</c:f>
              <c:numCache>
                <c:formatCode>0.00</c:formatCode>
                <c:ptCount val="9"/>
                <c:pt idx="0">
                  <c:v>177.87524300000001</c:v>
                </c:pt>
                <c:pt idx="1">
                  <c:v>326.62480399999998</c:v>
                </c:pt>
                <c:pt idx="2">
                  <c:v>428.29897299999999</c:v>
                </c:pt>
                <c:pt idx="3">
                  <c:v>551.29976199999999</c:v>
                </c:pt>
                <c:pt idx="4">
                  <c:v>802.30019100000004</c:v>
                </c:pt>
                <c:pt idx="5">
                  <c:v>932.19050900000002</c:v>
                </c:pt>
                <c:pt idx="6" formatCode="General">
                  <c:v>1374.804623</c:v>
                </c:pt>
                <c:pt idx="7" formatCode="General">
                  <c:v>1366.6574479999999</c:v>
                </c:pt>
                <c:pt idx="8" formatCode="General">
                  <c:v>1187.2679420000002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98-284A-A4AC-70F21FD895A4}"/>
            </c:ext>
          </c:extLst>
        </c:ser>
        <c:ser>
          <c:idx val="3"/>
          <c:order val="3"/>
          <c:tx>
            <c:strRef>
              <c:f>test1_4protocols!$O$7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test1_4protocols!$S$7:$AA$7</c:f>
              <c:numCache>
                <c:formatCode>0.00</c:formatCode>
                <c:ptCount val="9"/>
                <c:pt idx="0">
                  <c:v>210.61789899999999</c:v>
                </c:pt>
                <c:pt idx="1">
                  <c:v>314.741938</c:v>
                </c:pt>
                <c:pt idx="2">
                  <c:v>424.22312199999999</c:v>
                </c:pt>
                <c:pt idx="3">
                  <c:v>559.59528599999999</c:v>
                </c:pt>
                <c:pt idx="4">
                  <c:v>688.45254499999999</c:v>
                </c:pt>
                <c:pt idx="5">
                  <c:v>826.46857</c:v>
                </c:pt>
                <c:pt idx="6" formatCode="General">
                  <c:v>1082.76368</c:v>
                </c:pt>
                <c:pt idx="7" formatCode="General">
                  <c:v>1075.3400669999999</c:v>
                </c:pt>
                <c:pt idx="8" formatCode="General">
                  <c:v>1217.932564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98-284A-A4AC-70F21FD89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021968"/>
        <c:axId val="1501320480"/>
      </c:lineChart>
      <c:catAx>
        <c:axId val="15010219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20480"/>
        <c:crosses val="autoZero"/>
        <c:auto val="1"/>
        <c:lblAlgn val="ctr"/>
        <c:lblOffset val="100"/>
        <c:noMultiLvlLbl val="0"/>
      </c:catAx>
      <c:valAx>
        <c:axId val="15013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2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test1_4protocols!$O$8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test1_4protocols!$S$8:$AA$8</c:f>
              <c:numCache>
                <c:formatCode>0.00</c:formatCode>
                <c:ptCount val="9"/>
                <c:pt idx="0">
                  <c:v>219.388912</c:v>
                </c:pt>
                <c:pt idx="1">
                  <c:v>235.05623299999999</c:v>
                </c:pt>
                <c:pt idx="2">
                  <c:v>171.05463</c:v>
                </c:pt>
                <c:pt idx="3">
                  <c:v>160.13136600000001</c:v>
                </c:pt>
                <c:pt idx="4">
                  <c:v>154.16850299999999</c:v>
                </c:pt>
                <c:pt idx="5">
                  <c:v>143.08214100000001</c:v>
                </c:pt>
                <c:pt idx="6">
                  <c:v>186.793927</c:v>
                </c:pt>
                <c:pt idx="7">
                  <c:v>122.022818</c:v>
                </c:pt>
                <c:pt idx="8">
                  <c:v>116.558594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4-2B4C-9761-F489E7FDC374}"/>
            </c:ext>
          </c:extLst>
        </c:ser>
        <c:ser>
          <c:idx val="1"/>
          <c:order val="1"/>
          <c:tx>
            <c:strRef>
              <c:f>test1_4protocols!$O$9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test1_4protocols!$S$9:$AA$9</c:f>
              <c:numCache>
                <c:formatCode>0.00</c:formatCode>
                <c:ptCount val="9"/>
                <c:pt idx="0">
                  <c:v>217.885423</c:v>
                </c:pt>
                <c:pt idx="1">
                  <c:v>218.59534300000001</c:v>
                </c:pt>
                <c:pt idx="2">
                  <c:v>171.837896</c:v>
                </c:pt>
                <c:pt idx="3">
                  <c:v>164.04101800000001</c:v>
                </c:pt>
                <c:pt idx="4">
                  <c:v>162.47265999999999</c:v>
                </c:pt>
                <c:pt idx="5">
                  <c:v>141.85344499999999</c:v>
                </c:pt>
                <c:pt idx="6">
                  <c:v>137.563929</c:v>
                </c:pt>
                <c:pt idx="7">
                  <c:v>116.632492</c:v>
                </c:pt>
                <c:pt idx="8">
                  <c:v>111.31796300000001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4-2B4C-9761-F489E7FDC374}"/>
            </c:ext>
          </c:extLst>
        </c:ser>
        <c:ser>
          <c:idx val="2"/>
          <c:order val="2"/>
          <c:tx>
            <c:strRef>
              <c:f>test1_4protocols!$O$10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test1_4protocols!$S$10:$AA$10</c:f>
              <c:numCache>
                <c:formatCode>0.00</c:formatCode>
                <c:ptCount val="9"/>
                <c:pt idx="0">
                  <c:v>392.23828400000002</c:v>
                </c:pt>
                <c:pt idx="1">
                  <c:v>338.34151600000001</c:v>
                </c:pt>
                <c:pt idx="2">
                  <c:v>312.408006</c:v>
                </c:pt>
                <c:pt idx="3">
                  <c:v>317.80888099999999</c:v>
                </c:pt>
                <c:pt idx="4">
                  <c:v>296.11352299999999</c:v>
                </c:pt>
                <c:pt idx="5">
                  <c:v>274.25507099999999</c:v>
                </c:pt>
                <c:pt idx="6">
                  <c:v>274.39091400000001</c:v>
                </c:pt>
                <c:pt idx="7">
                  <c:v>239.75785500000001</c:v>
                </c:pt>
                <c:pt idx="8">
                  <c:v>233.894285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64-2B4C-9761-F489E7FDC374}"/>
            </c:ext>
          </c:extLst>
        </c:ser>
        <c:ser>
          <c:idx val="3"/>
          <c:order val="3"/>
          <c:tx>
            <c:strRef>
              <c:f>test1_4protocols!$O$11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test1_4protocols!$S$11:$AA$11</c:f>
              <c:numCache>
                <c:formatCode>0.00</c:formatCode>
                <c:ptCount val="9"/>
                <c:pt idx="0">
                  <c:v>448.93893700000001</c:v>
                </c:pt>
                <c:pt idx="1">
                  <c:v>367.61372</c:v>
                </c:pt>
                <c:pt idx="2">
                  <c:v>334.85969399999999</c:v>
                </c:pt>
                <c:pt idx="3">
                  <c:v>322.69683400000002</c:v>
                </c:pt>
                <c:pt idx="4">
                  <c:v>311.47982999999999</c:v>
                </c:pt>
                <c:pt idx="5">
                  <c:v>307.85970600000002</c:v>
                </c:pt>
                <c:pt idx="6">
                  <c:v>280.43413600000002</c:v>
                </c:pt>
                <c:pt idx="7">
                  <c:v>266.03481699999998</c:v>
                </c:pt>
                <c:pt idx="8">
                  <c:v>241.70930100000001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4-2B4C-9761-F489E7FDC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000816"/>
        <c:axId val="1495590624"/>
      </c:lineChart>
      <c:catAx>
        <c:axId val="149600081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90624"/>
        <c:crosses val="autoZero"/>
        <c:auto val="1"/>
        <c:lblAlgn val="ctr"/>
        <c:lblOffset val="100"/>
        <c:noMultiLvlLbl val="0"/>
      </c:catAx>
      <c:valAx>
        <c:axId val="14955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00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test1_4protocols!$O$12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test1_4protocols!$S$12:$AA$12</c:f>
              <c:numCache>
                <c:formatCode>0.00</c:formatCode>
                <c:ptCount val="9"/>
                <c:pt idx="0">
                  <c:v>714.11805100000004</c:v>
                </c:pt>
                <c:pt idx="1">
                  <c:v>614.44968100000006</c:v>
                </c:pt>
                <c:pt idx="2">
                  <c:v>610.79376300000001</c:v>
                </c:pt>
                <c:pt idx="3">
                  <c:v>623.90186600000004</c:v>
                </c:pt>
                <c:pt idx="4">
                  <c:v>647.15499</c:v>
                </c:pt>
                <c:pt idx="5">
                  <c:v>985.453304</c:v>
                </c:pt>
                <c:pt idx="6">
                  <c:v>654.60553900000002</c:v>
                </c:pt>
                <c:pt idx="7">
                  <c:v>679.68929100000003</c:v>
                </c:pt>
                <c:pt idx="8">
                  <c:v>676.00236199999995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9-CB4C-ADC0-855A5E9F5D4C}"/>
            </c:ext>
          </c:extLst>
        </c:ser>
        <c:ser>
          <c:idx val="1"/>
          <c:order val="1"/>
          <c:tx>
            <c:strRef>
              <c:f>test1_4protocols!$O$13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test1_4protocols!$S$13:$AA$13</c:f>
              <c:numCache>
                <c:formatCode>0.00</c:formatCode>
                <c:ptCount val="9"/>
                <c:pt idx="0">
                  <c:v>600.94686200000001</c:v>
                </c:pt>
                <c:pt idx="1">
                  <c:v>597.53103199999998</c:v>
                </c:pt>
                <c:pt idx="2">
                  <c:v>815.69932900000003</c:v>
                </c:pt>
                <c:pt idx="3">
                  <c:v>597.53376800000001</c:v>
                </c:pt>
                <c:pt idx="4">
                  <c:v>626.84995000000004</c:v>
                </c:pt>
                <c:pt idx="5">
                  <c:v>634.34307899999999</c:v>
                </c:pt>
                <c:pt idx="6">
                  <c:v>642.53251799999998</c:v>
                </c:pt>
                <c:pt idx="7">
                  <c:v>650.70145400000001</c:v>
                </c:pt>
                <c:pt idx="8">
                  <c:v>657.273507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9-CB4C-ADC0-855A5E9F5D4C}"/>
            </c:ext>
          </c:extLst>
        </c:ser>
        <c:ser>
          <c:idx val="2"/>
          <c:order val="2"/>
          <c:tx>
            <c:strRef>
              <c:f>test1_4protocols!$O$14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test1_4protocols!$S$14:$AA$14</c:f>
              <c:numCache>
                <c:formatCode>0.00</c:formatCode>
                <c:ptCount val="9"/>
                <c:pt idx="0">
                  <c:v>628.15523199999996</c:v>
                </c:pt>
                <c:pt idx="1">
                  <c:v>635.70471199999997</c:v>
                </c:pt>
                <c:pt idx="2">
                  <c:v>684.81626700000004</c:v>
                </c:pt>
                <c:pt idx="3">
                  <c:v>684.95677899999998</c:v>
                </c:pt>
                <c:pt idx="4">
                  <c:v>712.52140699999995</c:v>
                </c:pt>
                <c:pt idx="5">
                  <c:v>718.03822400000001</c:v>
                </c:pt>
                <c:pt idx="6">
                  <c:v>755.81435899999997</c:v>
                </c:pt>
                <c:pt idx="7">
                  <c:v>754.70368499999995</c:v>
                </c:pt>
                <c:pt idx="8">
                  <c:v>777.75099399999999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99-CB4C-ADC0-855A5E9F5D4C}"/>
            </c:ext>
          </c:extLst>
        </c:ser>
        <c:ser>
          <c:idx val="3"/>
          <c:order val="3"/>
          <c:tx>
            <c:strRef>
              <c:f>test1_4protocols!$O$15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test1_4protocols!$S$1:$AA$1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test1_4protocols!$S$15:$AA$15</c:f>
              <c:numCache>
                <c:formatCode>0.00</c:formatCode>
                <c:ptCount val="9"/>
                <c:pt idx="0">
                  <c:v>650.74291600000004</c:v>
                </c:pt>
                <c:pt idx="1">
                  <c:v>608.03658199999995</c:v>
                </c:pt>
                <c:pt idx="2">
                  <c:v>645.59889499999997</c:v>
                </c:pt>
                <c:pt idx="3">
                  <c:v>723.67831000000001</c:v>
                </c:pt>
                <c:pt idx="4">
                  <c:v>671.738742</c:v>
                </c:pt>
                <c:pt idx="5">
                  <c:v>696.962401</c:v>
                </c:pt>
                <c:pt idx="6">
                  <c:v>709.40900199999999</c:v>
                </c:pt>
                <c:pt idx="7">
                  <c:v>776.38873799999999</c:v>
                </c:pt>
                <c:pt idx="8">
                  <c:v>756.084293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99-CB4C-ADC0-855A5E9F5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366896"/>
        <c:axId val="1494907200"/>
      </c:lineChart>
      <c:catAx>
        <c:axId val="151436689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907200"/>
        <c:crosses val="autoZero"/>
        <c:auto val="1"/>
        <c:lblAlgn val="ctr"/>
        <c:lblOffset val="100"/>
        <c:noMultiLvlLbl val="0"/>
      </c:catAx>
      <c:valAx>
        <c:axId val="14949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6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Offline (ms) vs whole</a:t>
            </a:r>
            <a:r>
              <a:rPr lang="en-US" baseline="0"/>
              <a:t> genome size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test2_offline_online!$C$2:$D$2</c:f>
              <c:strCache>
                <c:ptCount val="2"/>
                <c:pt idx="0">
                  <c:v>E</c:v>
                </c:pt>
                <c:pt idx="1">
                  <c:v>wpes13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test2_offline_online!$E$1:$I$1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test2_offline_online!$E$2:$I$2</c:f>
              <c:numCache>
                <c:formatCode>General</c:formatCode>
                <c:ptCount val="5"/>
                <c:pt idx="0">
                  <c:v>221070</c:v>
                </c:pt>
                <c:pt idx="1">
                  <c:v>1784141</c:v>
                </c:pt>
                <c:pt idx="2">
                  <c:v>19058405</c:v>
                </c:pt>
                <c:pt idx="3">
                  <c:v>191801045</c:v>
                </c:pt>
                <c:pt idx="4">
                  <c:v>1919227445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7E94-B349-9099-2D63613EED1E}"/>
            </c:ext>
          </c:extLst>
        </c:ser>
        <c:ser>
          <c:idx val="2"/>
          <c:order val="1"/>
          <c:tx>
            <c:strRef>
              <c:f>test2_offline_online!$C$3:$D$3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test2_offline_online!$E$1:$I$1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test2_offline_online!$E$3:$I$3</c:f>
              <c:numCache>
                <c:formatCode>General</c:formatCode>
                <c:ptCount val="5"/>
                <c:pt idx="0">
                  <c:v>212036</c:v>
                </c:pt>
                <c:pt idx="1">
                  <c:v>1725360</c:v>
                </c:pt>
                <c:pt idx="2">
                  <c:v>18164576</c:v>
                </c:pt>
                <c:pt idx="3">
                  <c:v>182556736</c:v>
                </c:pt>
                <c:pt idx="4">
                  <c:v>1826478336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7E94-B349-9099-2D63613EED1E}"/>
            </c:ext>
          </c:extLst>
        </c:ser>
        <c:ser>
          <c:idx val="3"/>
          <c:order val="2"/>
          <c:tx>
            <c:strRef>
              <c:f>test2_offline_online!$C$4:$D$4</c:f>
              <c:strCache>
                <c:ptCount val="2"/>
                <c:pt idx="0">
                  <c:v>P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test2_offline_online!$E$1:$I$1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test2_offline_online!$E$4:$I$4</c:f>
              <c:numCache>
                <c:formatCode>General</c:formatCode>
                <c:ptCount val="5"/>
                <c:pt idx="0">
                  <c:v>309672</c:v>
                </c:pt>
                <c:pt idx="1">
                  <c:v>2927754</c:v>
                </c:pt>
                <c:pt idx="2">
                  <c:v>27726153</c:v>
                </c:pt>
                <c:pt idx="3">
                  <c:v>275710143</c:v>
                </c:pt>
                <c:pt idx="4">
                  <c:v>2755550043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7E94-B349-9099-2D63613EED1E}"/>
            </c:ext>
          </c:extLst>
        </c:ser>
        <c:ser>
          <c:idx val="4"/>
          <c:order val="3"/>
          <c:tx>
            <c:strRef>
              <c:f>test2_offline_online!$C$5:$D$5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test2_offline_online!$E$1:$I$1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test2_offline_online!$E$5:$I$5</c:f>
              <c:numCache>
                <c:formatCode>General</c:formatCode>
                <c:ptCount val="5"/>
                <c:pt idx="0">
                  <c:v>238.02699999999999</c:v>
                </c:pt>
                <c:pt idx="1">
                  <c:v>1875.89</c:v>
                </c:pt>
                <c:pt idx="2">
                  <c:v>17912.637999999999</c:v>
                </c:pt>
                <c:pt idx="3">
                  <c:v>179723</c:v>
                </c:pt>
                <c:pt idx="4">
                  <c:v>1787958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7E94-B349-9099-2D63613EED1E}"/>
            </c:ext>
          </c:extLst>
        </c:ser>
        <c:ser>
          <c:idx val="5"/>
          <c:order val="4"/>
          <c:tx>
            <c:strRef>
              <c:f>test2_offline_online!$C$6:$D$6</c:f>
              <c:strCache>
                <c:ptCount val="2"/>
                <c:pt idx="0">
                  <c:v>P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test2_offline_online!$E$1:$I$1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test2_offline_online!$E$6:$I$6</c:f>
              <c:numCache>
                <c:formatCode>General</c:formatCode>
                <c:ptCount val="5"/>
                <c:pt idx="0">
                  <c:v>376.92</c:v>
                </c:pt>
                <c:pt idx="1">
                  <c:v>3472.6210000000001</c:v>
                </c:pt>
                <c:pt idx="2">
                  <c:v>29511.94</c:v>
                </c:pt>
                <c:pt idx="3">
                  <c:v>287390</c:v>
                </c:pt>
                <c:pt idx="4">
                  <c:v>2964462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7E94-B349-9099-2D63613EED1E}"/>
            </c:ext>
          </c:extLst>
        </c:ser>
        <c:ser>
          <c:idx val="6"/>
          <c:order val="5"/>
          <c:tx>
            <c:strRef>
              <c:f>test2_offline_online!$C$7:$D$7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test2_offline_online!$E$1:$I$1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test2_offline_online!$E$7:$I$7</c:f>
              <c:numCache>
                <c:formatCode>General</c:formatCode>
                <c:ptCount val="5"/>
                <c:pt idx="0">
                  <c:v>233.619</c:v>
                </c:pt>
                <c:pt idx="1">
                  <c:v>1835.0730000000001</c:v>
                </c:pt>
                <c:pt idx="2">
                  <c:v>17990.705999999998</c:v>
                </c:pt>
                <c:pt idx="3">
                  <c:v>178816</c:v>
                </c:pt>
                <c:pt idx="4">
                  <c:v>1934060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E-7E94-B349-9099-2D63613EED1E}"/>
            </c:ext>
          </c:extLst>
        </c:ser>
        <c:ser>
          <c:idx val="7"/>
          <c:order val="6"/>
          <c:tx>
            <c:strRef>
              <c:f>test2_offline_online!$C$8:$D$8</c:f>
              <c:strCache>
                <c:ptCount val="2"/>
                <c:pt idx="0">
                  <c:v>P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test2_offline_online!$E$1:$I$1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test2_offline_online!$E$8:$I$8</c:f>
              <c:numCache>
                <c:formatCode>General</c:formatCode>
                <c:ptCount val="5"/>
                <c:pt idx="0">
                  <c:v>372.55599999999998</c:v>
                </c:pt>
                <c:pt idx="1">
                  <c:v>3159.674</c:v>
                </c:pt>
                <c:pt idx="2">
                  <c:v>28907.236000000001</c:v>
                </c:pt>
                <c:pt idx="3">
                  <c:v>284098</c:v>
                </c:pt>
                <c:pt idx="4">
                  <c:v>3047523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F-7E94-B349-9099-2D63613EE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252208"/>
        <c:axId val="1475253856"/>
      </c:lineChart>
      <c:catAx>
        <c:axId val="147525220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53856"/>
        <c:crosses val="autoZero"/>
        <c:auto val="1"/>
        <c:lblAlgn val="ctr"/>
        <c:lblOffset val="100"/>
        <c:noMultiLvlLbl val="0"/>
      </c:catAx>
      <c:valAx>
        <c:axId val="1475253856"/>
        <c:scaling>
          <c:logBase val="10"/>
          <c:orientation val="minMax"/>
          <c:max val="3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25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Online (ms) vs whole genome size (n)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test2_offline_online!$Q$2:$R$2</c:f>
              <c:strCache>
                <c:ptCount val="2"/>
                <c:pt idx="0">
                  <c:v>E</c:v>
                </c:pt>
                <c:pt idx="1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test2_offline_online!$S$1:$W$1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test2_offline_online!$S$2:$W$2</c:f>
              <c:numCache>
                <c:formatCode>General</c:formatCode>
                <c:ptCount val="5"/>
                <c:pt idx="0">
                  <c:v>194.798</c:v>
                </c:pt>
                <c:pt idx="1">
                  <c:v>916.57100000000003</c:v>
                </c:pt>
                <c:pt idx="2">
                  <c:v>12487.466</c:v>
                </c:pt>
                <c:pt idx="3">
                  <c:v>128196.41600000001</c:v>
                </c:pt>
                <c:pt idx="4">
                  <c:v>1285285.9160000002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EF-1148-B4FD-FBF4D5E3B442}"/>
            </c:ext>
          </c:extLst>
        </c:ser>
        <c:ser>
          <c:idx val="1"/>
          <c:order val="1"/>
          <c:tx>
            <c:strRef>
              <c:f>test2_offline_online!$Q$3:$R$3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test2_offline_online!$S$1:$W$1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test2_offline_online!$S$3:$W$3</c:f>
              <c:numCache>
                <c:formatCode>General</c:formatCode>
                <c:ptCount val="5"/>
                <c:pt idx="0">
                  <c:v>646.78599999999994</c:v>
                </c:pt>
                <c:pt idx="1">
                  <c:v>5965.5789999999997</c:v>
                </c:pt>
                <c:pt idx="2">
                  <c:v>64131</c:v>
                </c:pt>
                <c:pt idx="3">
                  <c:v>645785.21000000008</c:v>
                </c:pt>
                <c:pt idx="4">
                  <c:v>6462327.3100000005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EF-1148-B4FD-FBF4D5E3B442}"/>
            </c:ext>
          </c:extLst>
        </c:ser>
        <c:ser>
          <c:idx val="2"/>
          <c:order val="2"/>
          <c:tx>
            <c:strRef>
              <c:f>test2_offline_online!$Q$4:$R$4</c:f>
              <c:strCache>
                <c:ptCount val="2"/>
                <c:pt idx="0">
                  <c:v>P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test2_offline_online!$S$1:$W$1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test2_offline_online!$S$4:$W$4</c:f>
              <c:numCache>
                <c:formatCode>General</c:formatCode>
                <c:ptCount val="5"/>
                <c:pt idx="0">
                  <c:v>775.803</c:v>
                </c:pt>
                <c:pt idx="1">
                  <c:v>7288.7619999999997</c:v>
                </c:pt>
                <c:pt idx="2">
                  <c:v>66094</c:v>
                </c:pt>
                <c:pt idx="3">
                  <c:v>654146.38</c:v>
                </c:pt>
                <c:pt idx="4">
                  <c:v>6534670.1799999997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EF-1148-B4FD-FBF4D5E3B442}"/>
            </c:ext>
          </c:extLst>
        </c:ser>
        <c:ser>
          <c:idx val="3"/>
          <c:order val="3"/>
          <c:tx>
            <c:strRef>
              <c:f>test2_offline_online!$Q$5:$R$5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test2_offline_online!$S$1:$W$1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test2_offline_online!$S$5:$W$5</c:f>
              <c:numCache>
                <c:formatCode>General</c:formatCode>
                <c:ptCount val="5"/>
                <c:pt idx="0">
                  <c:v>173.38</c:v>
                </c:pt>
                <c:pt idx="1">
                  <c:v>1636.36</c:v>
                </c:pt>
                <c:pt idx="2">
                  <c:v>22149.4</c:v>
                </c:pt>
                <c:pt idx="3">
                  <c:v>621617</c:v>
                </c:pt>
                <c:pt idx="4">
                  <c:v>52664095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EF-1148-B4FD-FBF4D5E3B442}"/>
            </c:ext>
          </c:extLst>
        </c:ser>
        <c:ser>
          <c:idx val="4"/>
          <c:order val="4"/>
          <c:tx>
            <c:strRef>
              <c:f>test2_offline_online!$Q$6:$R$6</c:f>
              <c:strCache>
                <c:ptCount val="2"/>
                <c:pt idx="0">
                  <c:v>P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test2_offline_online!$S$1:$W$1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test2_offline_online!$S$6:$W$6</c:f>
              <c:numCache>
                <c:formatCode>General</c:formatCode>
                <c:ptCount val="5"/>
                <c:pt idx="0">
                  <c:v>334.55200000000002</c:v>
                </c:pt>
                <c:pt idx="1">
                  <c:v>3470.3429999999998</c:v>
                </c:pt>
                <c:pt idx="2">
                  <c:v>39099.142999999996</c:v>
                </c:pt>
                <c:pt idx="3">
                  <c:v>1103963</c:v>
                </c:pt>
                <c:pt idx="4">
                  <c:v>97695111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7EF-1148-B4FD-FBF4D5E3B442}"/>
            </c:ext>
          </c:extLst>
        </c:ser>
        <c:ser>
          <c:idx val="5"/>
          <c:order val="5"/>
          <c:tx>
            <c:strRef>
              <c:f>test2_offline_online!$Q$7:$R$7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test2_offline_online!$S$1:$W$1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test2_offline_online!$S$7:$W$7</c:f>
              <c:numCache>
                <c:formatCode>General</c:formatCode>
                <c:ptCount val="5"/>
                <c:pt idx="0">
                  <c:v>747.23699999999997</c:v>
                </c:pt>
                <c:pt idx="1">
                  <c:v>1126.827</c:v>
                </c:pt>
                <c:pt idx="2">
                  <c:v>6319.9210000000003</c:v>
                </c:pt>
                <c:pt idx="3">
                  <c:v>52932.654999999999</c:v>
                </c:pt>
                <c:pt idx="4">
                  <c:v>572662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7EF-1148-B4FD-FBF4D5E3B442}"/>
            </c:ext>
          </c:extLst>
        </c:ser>
        <c:ser>
          <c:idx val="6"/>
          <c:order val="6"/>
          <c:tx>
            <c:strRef>
              <c:f>test2_offline_online!$Q$8:$R$8</c:f>
              <c:strCache>
                <c:ptCount val="2"/>
                <c:pt idx="0">
                  <c:v>P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test2_offline_online!$S$1:$W$1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xVal>
          <c:yVal>
            <c:numRef>
              <c:f>test2_offline_online!$S$8:$W$8</c:f>
              <c:numCache>
                <c:formatCode>General</c:formatCode>
                <c:ptCount val="5"/>
                <c:pt idx="0">
                  <c:v>815.95</c:v>
                </c:pt>
                <c:pt idx="1">
                  <c:v>1552.98</c:v>
                </c:pt>
                <c:pt idx="2">
                  <c:v>10672.056</c:v>
                </c:pt>
                <c:pt idx="3">
                  <c:v>100663</c:v>
                </c:pt>
                <c:pt idx="4">
                  <c:v>1085782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7EF-1148-B4FD-FBF4D5E3B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243312"/>
        <c:axId val="1517502272"/>
      </c:scatterChart>
      <c:valAx>
        <c:axId val="1537243312"/>
        <c:scaling>
          <c:logBase val="10"/>
          <c:orientation val="minMax"/>
          <c:max val="100000000"/>
          <c:min val="1000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502272"/>
        <c:crosses val="autoZero"/>
        <c:crossBetween val="midCat"/>
      </c:valAx>
      <c:valAx>
        <c:axId val="1517502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4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secure</a:t>
            </a:r>
            <a:r>
              <a:rPr lang="en-US" baseline="0"/>
              <a:t> Offline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test2_4protocols!$C$3:$D$3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test2_4protocols!$E$3:$I$3</c:f>
              <c:numCache>
                <c:formatCode>General</c:formatCode>
                <c:ptCount val="5"/>
                <c:pt idx="0">
                  <c:v>212036</c:v>
                </c:pt>
                <c:pt idx="1">
                  <c:v>1725360</c:v>
                </c:pt>
                <c:pt idx="2">
                  <c:v>18164576</c:v>
                </c:pt>
                <c:pt idx="3">
                  <c:v>182556736</c:v>
                </c:pt>
                <c:pt idx="4">
                  <c:v>1826478336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F-4046-A3F7-48B7EF4026BA}"/>
            </c:ext>
          </c:extLst>
        </c:ser>
        <c:ser>
          <c:idx val="1"/>
          <c:order val="1"/>
          <c:tx>
            <c:strRef>
              <c:f>test2_4protocols!$C$4:$D$4</c:f>
              <c:strCache>
                <c:ptCount val="2"/>
                <c:pt idx="0">
                  <c:v>P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test2_4protocols!$E$4:$I$4</c:f>
              <c:numCache>
                <c:formatCode>General</c:formatCode>
                <c:ptCount val="5"/>
                <c:pt idx="0">
                  <c:v>309672</c:v>
                </c:pt>
                <c:pt idx="1">
                  <c:v>2927754</c:v>
                </c:pt>
                <c:pt idx="2">
                  <c:v>27726153</c:v>
                </c:pt>
                <c:pt idx="3">
                  <c:v>275710143</c:v>
                </c:pt>
                <c:pt idx="4">
                  <c:v>2755550043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3F-4046-A3F7-48B7EF402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114240"/>
        <c:axId val="1540691648"/>
      </c:lineChart>
      <c:catAx>
        <c:axId val="1496114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91648"/>
        <c:crosses val="autoZero"/>
        <c:auto val="1"/>
        <c:lblAlgn val="ctr"/>
        <c:lblOffset val="100"/>
        <c:noMultiLvlLbl val="0"/>
      </c:catAx>
      <c:valAx>
        <c:axId val="15406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secure</a:t>
            </a:r>
            <a:r>
              <a:rPr lang="en-US" baseline="0"/>
              <a:t> Offline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test2_4protocols!$C$3:$D$3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test2_4protocols!$E$3:$I$3</c:f>
              <c:numCache>
                <c:formatCode>General</c:formatCode>
                <c:ptCount val="5"/>
                <c:pt idx="0">
                  <c:v>212036</c:v>
                </c:pt>
                <c:pt idx="1">
                  <c:v>1725360</c:v>
                </c:pt>
                <c:pt idx="2">
                  <c:v>18164576</c:v>
                </c:pt>
                <c:pt idx="3">
                  <c:v>182556736</c:v>
                </c:pt>
                <c:pt idx="4">
                  <c:v>1826478336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C-A942-9FDD-632C0738F3A9}"/>
            </c:ext>
          </c:extLst>
        </c:ser>
        <c:ser>
          <c:idx val="1"/>
          <c:order val="1"/>
          <c:tx>
            <c:strRef>
              <c:f>test2_4protocols!$C$4:$D$4</c:f>
              <c:strCache>
                <c:ptCount val="2"/>
                <c:pt idx="0">
                  <c:v>P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test2_4protocols!$E$4:$I$4</c:f>
              <c:numCache>
                <c:formatCode>General</c:formatCode>
                <c:ptCount val="5"/>
                <c:pt idx="0">
                  <c:v>309672</c:v>
                </c:pt>
                <c:pt idx="1">
                  <c:v>2927754</c:v>
                </c:pt>
                <c:pt idx="2">
                  <c:v>27726153</c:v>
                </c:pt>
                <c:pt idx="3">
                  <c:v>275710143</c:v>
                </c:pt>
                <c:pt idx="4">
                  <c:v>2755550043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C-A942-9FDD-632C0738F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114240"/>
        <c:axId val="1540691648"/>
      </c:lineChart>
      <c:catAx>
        <c:axId val="1496114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91648"/>
        <c:crosses val="autoZero"/>
        <c:auto val="1"/>
        <c:lblAlgn val="ctr"/>
        <c:lblOffset val="100"/>
        <c:noMultiLvlLbl val="0"/>
      </c:catAx>
      <c:valAx>
        <c:axId val="1540691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test2_4protocols!$C$5:$D$5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test2_4protocols!$E$5:$I$5</c:f>
              <c:numCache>
                <c:formatCode>General</c:formatCode>
                <c:ptCount val="5"/>
                <c:pt idx="0">
                  <c:v>238.02699999999999</c:v>
                </c:pt>
                <c:pt idx="1">
                  <c:v>1875.89</c:v>
                </c:pt>
                <c:pt idx="2">
                  <c:v>17912.637999999999</c:v>
                </c:pt>
                <c:pt idx="3">
                  <c:v>179723</c:v>
                </c:pt>
                <c:pt idx="4">
                  <c:v>1787958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3-A748-8D3A-01F622BE1BED}"/>
            </c:ext>
          </c:extLst>
        </c:ser>
        <c:ser>
          <c:idx val="1"/>
          <c:order val="1"/>
          <c:tx>
            <c:strRef>
              <c:f>test2_4protocols!$C$6:$D$6</c:f>
              <c:strCache>
                <c:ptCount val="2"/>
                <c:pt idx="0">
                  <c:v>P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test2_4protocols!$E$6:$I$6</c:f>
              <c:numCache>
                <c:formatCode>General</c:formatCode>
                <c:ptCount val="5"/>
                <c:pt idx="0">
                  <c:v>376.92</c:v>
                </c:pt>
                <c:pt idx="1">
                  <c:v>3472.6210000000001</c:v>
                </c:pt>
                <c:pt idx="2">
                  <c:v>29511.94</c:v>
                </c:pt>
                <c:pt idx="3">
                  <c:v>287390</c:v>
                </c:pt>
                <c:pt idx="4">
                  <c:v>2964462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03-A748-8D3A-01F622BE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433376"/>
        <c:axId val="1539577696"/>
      </c:lineChart>
      <c:catAx>
        <c:axId val="14944333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77696"/>
        <c:crosses val="autoZero"/>
        <c:auto val="1"/>
        <c:lblAlgn val="ctr"/>
        <c:lblOffset val="100"/>
        <c:noMultiLvlLbl val="0"/>
      </c:catAx>
      <c:valAx>
        <c:axId val="15395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test2_4protocols!$C$5:$D$5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test2_4protocols!$E$5:$I$5</c:f>
              <c:numCache>
                <c:formatCode>General</c:formatCode>
                <c:ptCount val="5"/>
                <c:pt idx="0">
                  <c:v>238.02699999999999</c:v>
                </c:pt>
                <c:pt idx="1">
                  <c:v>1875.89</c:v>
                </c:pt>
                <c:pt idx="2">
                  <c:v>17912.637999999999</c:v>
                </c:pt>
                <c:pt idx="3">
                  <c:v>179723</c:v>
                </c:pt>
                <c:pt idx="4">
                  <c:v>1787958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A-FE48-B7D0-1A3EF9435DC8}"/>
            </c:ext>
          </c:extLst>
        </c:ser>
        <c:ser>
          <c:idx val="1"/>
          <c:order val="1"/>
          <c:tx>
            <c:strRef>
              <c:f>test2_4protocols!$C$6:$D$6</c:f>
              <c:strCache>
                <c:ptCount val="2"/>
                <c:pt idx="0">
                  <c:v>P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test2_4protocols!$E$6:$I$6</c:f>
              <c:numCache>
                <c:formatCode>General</c:formatCode>
                <c:ptCount val="5"/>
                <c:pt idx="0">
                  <c:v>376.92</c:v>
                </c:pt>
                <c:pt idx="1">
                  <c:v>3472.6210000000001</c:v>
                </c:pt>
                <c:pt idx="2">
                  <c:v>29511.94</c:v>
                </c:pt>
                <c:pt idx="3">
                  <c:v>287390</c:v>
                </c:pt>
                <c:pt idx="4">
                  <c:v>2964462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A-FE48-B7D0-1A3EF9435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4433376"/>
        <c:axId val="1539577696"/>
      </c:lineChart>
      <c:catAx>
        <c:axId val="14944333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77696"/>
        <c:crosses val="autoZero"/>
        <c:auto val="1"/>
        <c:lblAlgn val="ctr"/>
        <c:lblOffset val="100"/>
        <c:noMultiLvlLbl val="0"/>
      </c:catAx>
      <c:valAx>
        <c:axId val="15395776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test1_to_ms!$D$3</c:f>
              <c:strCache>
                <c:ptCount val="1"/>
                <c:pt idx="0">
                  <c:v>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test1_to_ms!$E$3:$M$3</c:f>
              <c:numCache>
                <c:formatCode>0.00</c:formatCode>
                <c:ptCount val="9"/>
                <c:pt idx="0">
                  <c:v>43.187202999999997</c:v>
                </c:pt>
                <c:pt idx="1">
                  <c:v>56.986980000000003</c:v>
                </c:pt>
                <c:pt idx="2">
                  <c:v>71.409550999999993</c:v>
                </c:pt>
                <c:pt idx="3">
                  <c:v>90.677205000000001</c:v>
                </c:pt>
                <c:pt idx="4">
                  <c:v>111.002335</c:v>
                </c:pt>
                <c:pt idx="5">
                  <c:v>125.895565</c:v>
                </c:pt>
                <c:pt idx="6">
                  <c:v>181.84400199999999</c:v>
                </c:pt>
                <c:pt idx="7">
                  <c:v>161.94787500000001</c:v>
                </c:pt>
                <c:pt idx="8">
                  <c:v>175.53458499999999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0B-2045-BD25-FE5BC3141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957152"/>
        <c:axId val="1481166672"/>
      </c:lineChart>
      <c:catAx>
        <c:axId val="148095715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166672"/>
        <c:crosses val="autoZero"/>
        <c:auto val="1"/>
        <c:lblAlgn val="ctr"/>
        <c:lblOffset val="100"/>
        <c:noMultiLvlLbl val="0"/>
      </c:catAx>
      <c:valAx>
        <c:axId val="14811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5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test2_4protocols!$C$7:$D$7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test2_4protocols!$E$7:$I$7</c:f>
              <c:numCache>
                <c:formatCode>General</c:formatCode>
                <c:ptCount val="5"/>
                <c:pt idx="0">
                  <c:v>233.619</c:v>
                </c:pt>
                <c:pt idx="1">
                  <c:v>1835.0730000000001</c:v>
                </c:pt>
                <c:pt idx="2">
                  <c:v>17990.705999999998</c:v>
                </c:pt>
                <c:pt idx="3">
                  <c:v>178816</c:v>
                </c:pt>
                <c:pt idx="4">
                  <c:v>1934060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23-4E4E-9CB3-306706F6311E}"/>
            </c:ext>
          </c:extLst>
        </c:ser>
        <c:ser>
          <c:idx val="1"/>
          <c:order val="1"/>
          <c:tx>
            <c:strRef>
              <c:f>test2_4protocols!$C$8:$D$8</c:f>
              <c:strCache>
                <c:ptCount val="2"/>
                <c:pt idx="0">
                  <c:v>P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test2_4protocols!$E$8:$I$8</c:f>
              <c:numCache>
                <c:formatCode>General</c:formatCode>
                <c:ptCount val="5"/>
                <c:pt idx="0">
                  <c:v>372.55599999999998</c:v>
                </c:pt>
                <c:pt idx="1">
                  <c:v>3159.674</c:v>
                </c:pt>
                <c:pt idx="2">
                  <c:v>28907.236000000001</c:v>
                </c:pt>
                <c:pt idx="3">
                  <c:v>284098</c:v>
                </c:pt>
                <c:pt idx="4">
                  <c:v>3047523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3-4E4E-9CB3-306706F63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854784"/>
        <c:axId val="1546229520"/>
      </c:lineChart>
      <c:catAx>
        <c:axId val="15458547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29520"/>
        <c:crosses val="autoZero"/>
        <c:auto val="1"/>
        <c:lblAlgn val="ctr"/>
        <c:lblOffset val="100"/>
        <c:noMultiLvlLbl val="0"/>
      </c:catAx>
      <c:valAx>
        <c:axId val="15462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test2_4protocols!$C$7:$D$7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test2_4protocols!$E$7:$I$7</c:f>
              <c:numCache>
                <c:formatCode>General</c:formatCode>
                <c:ptCount val="5"/>
                <c:pt idx="0">
                  <c:v>233.619</c:v>
                </c:pt>
                <c:pt idx="1">
                  <c:v>1835.0730000000001</c:v>
                </c:pt>
                <c:pt idx="2">
                  <c:v>17990.705999999998</c:v>
                </c:pt>
                <c:pt idx="3">
                  <c:v>178816</c:v>
                </c:pt>
                <c:pt idx="4">
                  <c:v>1934060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F-FA4C-BFD4-F878F36A4E37}"/>
            </c:ext>
          </c:extLst>
        </c:ser>
        <c:ser>
          <c:idx val="1"/>
          <c:order val="1"/>
          <c:tx>
            <c:strRef>
              <c:f>test2_4protocols!$C$8:$D$8</c:f>
              <c:strCache>
                <c:ptCount val="2"/>
                <c:pt idx="0">
                  <c:v>P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test2_4protocols!$E$8:$I$8</c:f>
              <c:numCache>
                <c:formatCode>General</c:formatCode>
                <c:ptCount val="5"/>
                <c:pt idx="0">
                  <c:v>372.55599999999998</c:v>
                </c:pt>
                <c:pt idx="1">
                  <c:v>3159.674</c:v>
                </c:pt>
                <c:pt idx="2">
                  <c:v>28907.236000000001</c:v>
                </c:pt>
                <c:pt idx="3">
                  <c:v>284098</c:v>
                </c:pt>
                <c:pt idx="4">
                  <c:v>3047523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F-FA4C-BFD4-F878F36A4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854784"/>
        <c:axId val="1546229520"/>
      </c:lineChart>
      <c:catAx>
        <c:axId val="15458547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229520"/>
        <c:crosses val="autoZero"/>
        <c:auto val="1"/>
        <c:lblAlgn val="ctr"/>
        <c:lblOffset val="100"/>
        <c:noMultiLvlLbl val="0"/>
      </c:catAx>
      <c:valAx>
        <c:axId val="1546229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wpes13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test2_4protocols!$Q$2:$R$2</c:f>
              <c:strCache>
                <c:ptCount val="2"/>
                <c:pt idx="0">
                  <c:v>E</c:v>
                </c:pt>
                <c:pt idx="1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test2_4protocols!$S$2:$W$2</c:f>
              <c:numCache>
                <c:formatCode>General</c:formatCode>
                <c:ptCount val="5"/>
                <c:pt idx="0">
                  <c:v>194.798</c:v>
                </c:pt>
                <c:pt idx="1">
                  <c:v>916.57100000000003</c:v>
                </c:pt>
                <c:pt idx="2">
                  <c:v>12487.466</c:v>
                </c:pt>
                <c:pt idx="3">
                  <c:v>128196.416</c:v>
                </c:pt>
                <c:pt idx="4">
                  <c:v>1285285.916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2-464D-A6C7-77E030A10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866400"/>
        <c:axId val="1496202000"/>
      </c:lineChart>
      <c:catAx>
        <c:axId val="15178664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02000"/>
        <c:crosses val="autoZero"/>
        <c:auto val="1"/>
        <c:lblAlgn val="ctr"/>
        <c:lblOffset val="100"/>
        <c:noMultiLvlLbl val="0"/>
      </c:catAx>
      <c:valAx>
        <c:axId val="149620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test2_4protocols!$D$2</c:f>
              <c:strCache>
                <c:ptCount val="1"/>
                <c:pt idx="0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test2_4protocols!$E$2:$I$2</c:f>
              <c:numCache>
                <c:formatCode>General</c:formatCode>
                <c:ptCount val="5"/>
                <c:pt idx="0">
                  <c:v>221070</c:v>
                </c:pt>
                <c:pt idx="1">
                  <c:v>1784141</c:v>
                </c:pt>
                <c:pt idx="2">
                  <c:v>19058405</c:v>
                </c:pt>
                <c:pt idx="3">
                  <c:v>191801045</c:v>
                </c:pt>
                <c:pt idx="4">
                  <c:v>1919227445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6-AA40-BB7F-4682F6049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479152"/>
        <c:axId val="1439912192"/>
      </c:lineChart>
      <c:catAx>
        <c:axId val="1440479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12192"/>
        <c:crosses val="autoZero"/>
        <c:auto val="1"/>
        <c:lblAlgn val="ctr"/>
        <c:lblOffset val="100"/>
        <c:noMultiLvlLbl val="0"/>
      </c:catAx>
      <c:valAx>
        <c:axId val="14399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test2_4protocols!$D$2</c:f>
              <c:strCache>
                <c:ptCount val="1"/>
                <c:pt idx="0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test2_4protocols!$E$1:$I$1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test2_4protocols!$E$2:$I$2</c:f>
              <c:numCache>
                <c:formatCode>General</c:formatCode>
                <c:ptCount val="5"/>
                <c:pt idx="0">
                  <c:v>221070</c:v>
                </c:pt>
                <c:pt idx="1">
                  <c:v>1784141</c:v>
                </c:pt>
                <c:pt idx="2">
                  <c:v>19058405</c:v>
                </c:pt>
                <c:pt idx="3">
                  <c:v>191801045</c:v>
                </c:pt>
                <c:pt idx="4">
                  <c:v>1919227445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3-8347-A5AD-8964D12D1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479152"/>
        <c:axId val="1439912192"/>
      </c:lineChart>
      <c:catAx>
        <c:axId val="1440479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912192"/>
        <c:crosses val="autoZero"/>
        <c:auto val="1"/>
        <c:lblAlgn val="ctr"/>
        <c:lblOffset val="100"/>
        <c:noMultiLvlLbl val="0"/>
      </c:catAx>
      <c:valAx>
        <c:axId val="1439912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7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wpes13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test2_4protocols!$Q$2:$R$2</c:f>
              <c:strCache>
                <c:ptCount val="2"/>
                <c:pt idx="0">
                  <c:v>E</c:v>
                </c:pt>
                <c:pt idx="1">
                  <c:v>wpes13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test2_4protocols!$S$2:$W$2</c:f>
              <c:numCache>
                <c:formatCode>General</c:formatCode>
                <c:ptCount val="5"/>
                <c:pt idx="0">
                  <c:v>194.798</c:v>
                </c:pt>
                <c:pt idx="1">
                  <c:v>916.57100000000003</c:v>
                </c:pt>
                <c:pt idx="2">
                  <c:v>12487.466</c:v>
                </c:pt>
                <c:pt idx="3">
                  <c:v>128196.416</c:v>
                </c:pt>
                <c:pt idx="4">
                  <c:v>1285285.916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7-BE4B-8266-FB28280DD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866400"/>
        <c:axId val="1496202000"/>
      </c:lineChart>
      <c:catAx>
        <c:axId val="15178664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02000"/>
        <c:crosses val="autoZero"/>
        <c:auto val="1"/>
        <c:lblAlgn val="ctr"/>
        <c:lblOffset val="100"/>
        <c:noMultiLvlLbl val="0"/>
      </c:catAx>
      <c:valAx>
        <c:axId val="149620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6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test2_4protocols!$Q$3:$R$3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test2_4protocols!$S$3:$W$3</c:f>
              <c:numCache>
                <c:formatCode>General</c:formatCode>
                <c:ptCount val="5"/>
                <c:pt idx="0">
                  <c:v>646.78599999999994</c:v>
                </c:pt>
                <c:pt idx="1">
                  <c:v>5965.5789999999997</c:v>
                </c:pt>
                <c:pt idx="2">
                  <c:v>64131</c:v>
                </c:pt>
                <c:pt idx="3">
                  <c:v>645785.21</c:v>
                </c:pt>
                <c:pt idx="4">
                  <c:v>6462327.3099999996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B-C84F-BECC-B072D19DE9C8}"/>
            </c:ext>
          </c:extLst>
        </c:ser>
        <c:ser>
          <c:idx val="1"/>
          <c:order val="1"/>
          <c:tx>
            <c:strRef>
              <c:f>test2_4protocols!$Q$4:$R$4</c:f>
              <c:strCache>
                <c:ptCount val="2"/>
                <c:pt idx="0">
                  <c:v>P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test2_4protocols!$S$4:$W$4</c:f>
              <c:numCache>
                <c:formatCode>General</c:formatCode>
                <c:ptCount val="5"/>
                <c:pt idx="0">
                  <c:v>775.803</c:v>
                </c:pt>
                <c:pt idx="1">
                  <c:v>7288.7619999999997</c:v>
                </c:pt>
                <c:pt idx="2">
                  <c:v>66094</c:v>
                </c:pt>
                <c:pt idx="3">
                  <c:v>654146.38</c:v>
                </c:pt>
                <c:pt idx="4">
                  <c:v>6534670.1799999997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B-C84F-BECC-B072D19DE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431472"/>
        <c:axId val="1545740944"/>
      </c:lineChart>
      <c:catAx>
        <c:axId val="1546431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40944"/>
        <c:crosses val="autoZero"/>
        <c:auto val="1"/>
        <c:lblAlgn val="ctr"/>
        <c:lblOffset val="100"/>
        <c:noMultiLvlLbl val="0"/>
      </c:catAx>
      <c:valAx>
        <c:axId val="15457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test2_4protocols!$Q$3:$R$3</c:f>
              <c:strCache>
                <c:ptCount val="2"/>
                <c:pt idx="0">
                  <c:v>E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test2_4protocols!$S$3:$W$3</c:f>
              <c:numCache>
                <c:formatCode>General</c:formatCode>
                <c:ptCount val="5"/>
                <c:pt idx="0">
                  <c:v>646.78599999999994</c:v>
                </c:pt>
                <c:pt idx="1">
                  <c:v>5965.5789999999997</c:v>
                </c:pt>
                <c:pt idx="2">
                  <c:v>64131</c:v>
                </c:pt>
                <c:pt idx="3">
                  <c:v>645785.21</c:v>
                </c:pt>
                <c:pt idx="4">
                  <c:v>6462327.3099999996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6-7349-B8A5-657B1ACC22A4}"/>
            </c:ext>
          </c:extLst>
        </c:ser>
        <c:ser>
          <c:idx val="1"/>
          <c:order val="1"/>
          <c:tx>
            <c:strRef>
              <c:f>test2_4protocols!$Q$4:$R$4</c:f>
              <c:strCache>
                <c:ptCount val="2"/>
                <c:pt idx="0">
                  <c:v>P</c:v>
                </c:pt>
                <c:pt idx="1">
                  <c:v>secure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test2_4protocols!$S$4:$W$4</c:f>
              <c:numCache>
                <c:formatCode>General</c:formatCode>
                <c:ptCount val="5"/>
                <c:pt idx="0">
                  <c:v>775.803</c:v>
                </c:pt>
                <c:pt idx="1">
                  <c:v>7288.7619999999997</c:v>
                </c:pt>
                <c:pt idx="2">
                  <c:v>66094</c:v>
                </c:pt>
                <c:pt idx="3">
                  <c:v>654146.38</c:v>
                </c:pt>
                <c:pt idx="4">
                  <c:v>6534670.1799999997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6-7349-B8A5-657B1ACC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431472"/>
        <c:axId val="1545740944"/>
      </c:lineChart>
      <c:catAx>
        <c:axId val="15464314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40944"/>
        <c:crosses val="autoZero"/>
        <c:auto val="1"/>
        <c:lblAlgn val="ctr"/>
        <c:lblOffset val="100"/>
        <c:noMultiLvlLbl val="0"/>
      </c:catAx>
      <c:valAx>
        <c:axId val="1545740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4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</a:t>
            </a:r>
            <a:r>
              <a:rPr lang="en-US" baseline="0"/>
              <a:t> Online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test2_4protocols!$Q$5:$R$5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test2_4protocols!$S$5:$W$5</c:f>
              <c:numCache>
                <c:formatCode>General</c:formatCode>
                <c:ptCount val="5"/>
                <c:pt idx="0">
                  <c:v>173.38</c:v>
                </c:pt>
                <c:pt idx="1">
                  <c:v>1636.36</c:v>
                </c:pt>
                <c:pt idx="2">
                  <c:v>22149.4</c:v>
                </c:pt>
                <c:pt idx="3">
                  <c:v>621617</c:v>
                </c:pt>
                <c:pt idx="4">
                  <c:v>52664095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9-AD44-A827-302A94286DF1}"/>
            </c:ext>
          </c:extLst>
        </c:ser>
        <c:ser>
          <c:idx val="1"/>
          <c:order val="1"/>
          <c:tx>
            <c:strRef>
              <c:f>test2_4protocols!$Q$6:$R$6</c:f>
              <c:strCache>
                <c:ptCount val="2"/>
                <c:pt idx="0">
                  <c:v>P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test2_4protocols!$S$6:$W$6</c:f>
              <c:numCache>
                <c:formatCode>General</c:formatCode>
                <c:ptCount val="5"/>
                <c:pt idx="0">
                  <c:v>334.55200000000002</c:v>
                </c:pt>
                <c:pt idx="1">
                  <c:v>3470.3429999999998</c:v>
                </c:pt>
                <c:pt idx="2">
                  <c:v>39099.142999999996</c:v>
                </c:pt>
                <c:pt idx="3">
                  <c:v>1103963</c:v>
                </c:pt>
                <c:pt idx="4">
                  <c:v>97695111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9-AD44-A827-302A94286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574320"/>
        <c:axId val="1545917520"/>
      </c:lineChart>
      <c:catAx>
        <c:axId val="15465743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17520"/>
        <c:crosses val="autoZero"/>
        <c:auto val="1"/>
        <c:lblAlgn val="ctr"/>
        <c:lblOffset val="100"/>
        <c:noMultiLvlLbl val="0"/>
      </c:catAx>
      <c:valAx>
        <c:axId val="15459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7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</a:t>
            </a:r>
            <a:r>
              <a:rPr lang="en-US" baseline="0"/>
              <a:t> Online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test2_4protocols!$Q$5:$R$5</c:f>
              <c:strCache>
                <c:ptCount val="2"/>
                <c:pt idx="0">
                  <c:v>E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test2_4protocols!$S$5:$W$5</c:f>
              <c:numCache>
                <c:formatCode>General</c:formatCode>
                <c:ptCount val="5"/>
                <c:pt idx="0">
                  <c:v>173.38</c:v>
                </c:pt>
                <c:pt idx="1">
                  <c:v>1636.36</c:v>
                </c:pt>
                <c:pt idx="2">
                  <c:v>22149.4</c:v>
                </c:pt>
                <c:pt idx="3">
                  <c:v>621617</c:v>
                </c:pt>
                <c:pt idx="4">
                  <c:v>52664095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4-9744-88E6-E0D1309AAB63}"/>
            </c:ext>
          </c:extLst>
        </c:ser>
        <c:ser>
          <c:idx val="1"/>
          <c:order val="1"/>
          <c:tx>
            <c:strRef>
              <c:f>test2_4protocols!$Q$6:$R$6</c:f>
              <c:strCache>
                <c:ptCount val="2"/>
                <c:pt idx="0">
                  <c:v>P</c:v>
                </c:pt>
                <c:pt idx="1">
                  <c:v>sae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test2_4protocols!$S$6:$W$6</c:f>
              <c:numCache>
                <c:formatCode>General</c:formatCode>
                <c:ptCount val="5"/>
                <c:pt idx="0">
                  <c:v>334.55200000000002</c:v>
                </c:pt>
                <c:pt idx="1">
                  <c:v>3470.3429999999998</c:v>
                </c:pt>
                <c:pt idx="2">
                  <c:v>39099.142999999996</c:v>
                </c:pt>
                <c:pt idx="3">
                  <c:v>1103963</c:v>
                </c:pt>
                <c:pt idx="4">
                  <c:v>97695111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4-9744-88E6-E0D1309AA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574320"/>
        <c:axId val="1545917520"/>
      </c:lineChart>
      <c:catAx>
        <c:axId val="15465743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17520"/>
        <c:crosses val="autoZero"/>
        <c:auto val="1"/>
        <c:lblAlgn val="ctr"/>
        <c:lblOffset val="100"/>
        <c:noMultiLvlLbl val="0"/>
      </c:catAx>
      <c:valAx>
        <c:axId val="1545917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7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offline vs online time comparison</a:t>
            </a:r>
            <a:r>
              <a:rPr lang="en-US" baseline="0"/>
              <a:t> 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test1_to_ms!$B$2:$D$2</c:f>
              <c:strCache>
                <c:ptCount val="3"/>
                <c:pt idx="0">
                  <c:v>wpes13</c:v>
                </c:pt>
                <c:pt idx="1">
                  <c:v>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test1_to_ms!$E$2:$M$2</c:f>
              <c:numCache>
                <c:formatCode>General</c:formatCode>
                <c:ptCount val="9"/>
                <c:pt idx="0">
                  <c:v>168517</c:v>
                </c:pt>
                <c:pt idx="1">
                  <c:v>138656</c:v>
                </c:pt>
                <c:pt idx="2">
                  <c:v>149673</c:v>
                </c:pt>
                <c:pt idx="3">
                  <c:v>164963</c:v>
                </c:pt>
                <c:pt idx="4">
                  <c:v>174923</c:v>
                </c:pt>
                <c:pt idx="5">
                  <c:v>184438</c:v>
                </c:pt>
                <c:pt idx="6">
                  <c:v>197452</c:v>
                </c:pt>
                <c:pt idx="7">
                  <c:v>206649</c:v>
                </c:pt>
                <c:pt idx="8">
                  <c:v>216030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04-5046-A76D-D044AE7D4D09}"/>
            </c:ext>
          </c:extLst>
        </c:ser>
        <c:ser>
          <c:idx val="1"/>
          <c:order val="1"/>
          <c:tx>
            <c:strRef>
              <c:f>test1_to_ms!$B$3:$D$3</c:f>
              <c:strCache>
                <c:ptCount val="3"/>
                <c:pt idx="0">
                  <c:v>wpes13</c:v>
                </c:pt>
                <c:pt idx="1">
                  <c:v>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test1_to_ms!$E$3:$M$3</c:f>
              <c:numCache>
                <c:formatCode>0.00</c:formatCode>
                <c:ptCount val="9"/>
                <c:pt idx="0">
                  <c:v>43.187202999999997</c:v>
                </c:pt>
                <c:pt idx="1">
                  <c:v>56.986980000000003</c:v>
                </c:pt>
                <c:pt idx="2">
                  <c:v>71.409550999999993</c:v>
                </c:pt>
                <c:pt idx="3">
                  <c:v>90.677205000000001</c:v>
                </c:pt>
                <c:pt idx="4">
                  <c:v>111.002335</c:v>
                </c:pt>
                <c:pt idx="5">
                  <c:v>125.895565</c:v>
                </c:pt>
                <c:pt idx="6">
                  <c:v>181.84400199999999</c:v>
                </c:pt>
                <c:pt idx="7">
                  <c:v>161.94787500000001</c:v>
                </c:pt>
                <c:pt idx="8">
                  <c:v>175.53458499999999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04-5046-A76D-D044AE7D4D09}"/>
            </c:ext>
          </c:extLst>
        </c:ser>
        <c:ser>
          <c:idx val="2"/>
          <c:order val="2"/>
          <c:tx>
            <c:strRef>
              <c:f>test1_to_ms!$B$4:$D$4</c:f>
              <c:strCache>
                <c:ptCount val="3"/>
                <c:pt idx="0">
                  <c:v>wpes13</c:v>
                </c:pt>
                <c:pt idx="1">
                  <c:v>no 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test1_to_ms!$E$4:$M$4</c:f>
              <c:numCache>
                <c:formatCode>General</c:formatCode>
                <c:ptCount val="9"/>
                <c:pt idx="0">
                  <c:v>150243</c:v>
                </c:pt>
                <c:pt idx="1">
                  <c:v>142042</c:v>
                </c:pt>
                <c:pt idx="2">
                  <c:v>151884</c:v>
                </c:pt>
                <c:pt idx="3">
                  <c:v>160255</c:v>
                </c:pt>
                <c:pt idx="4">
                  <c:v>172107</c:v>
                </c:pt>
                <c:pt idx="5">
                  <c:v>185140</c:v>
                </c:pt>
                <c:pt idx="6">
                  <c:v>194561</c:v>
                </c:pt>
                <c:pt idx="7">
                  <c:v>210477</c:v>
                </c:pt>
                <c:pt idx="8">
                  <c:v>219337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04-5046-A76D-D044AE7D4D09}"/>
            </c:ext>
          </c:extLst>
        </c:ser>
        <c:ser>
          <c:idx val="3"/>
          <c:order val="3"/>
          <c:tx>
            <c:strRef>
              <c:f>test1_to_ms!$B$5:$D$5</c:f>
              <c:strCache>
                <c:ptCount val="3"/>
                <c:pt idx="0">
                  <c:v>wpes13</c:v>
                </c:pt>
                <c:pt idx="1">
                  <c:v>no 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test1_to_ms!$E$5:$M$5</c:f>
              <c:numCache>
                <c:formatCode>0.00</c:formatCode>
                <c:ptCount val="9"/>
                <c:pt idx="0">
                  <c:v>64.844994999999997</c:v>
                </c:pt>
                <c:pt idx="1">
                  <c:v>53.942033000000002</c:v>
                </c:pt>
                <c:pt idx="2">
                  <c:v>71.126694999999998</c:v>
                </c:pt>
                <c:pt idx="3">
                  <c:v>90.692249000000004</c:v>
                </c:pt>
                <c:pt idx="4">
                  <c:v>111.43523399999999</c:v>
                </c:pt>
                <c:pt idx="5">
                  <c:v>120.011538</c:v>
                </c:pt>
                <c:pt idx="6">
                  <c:v>149.294692</c:v>
                </c:pt>
                <c:pt idx="7">
                  <c:v>154.54859400000001</c:v>
                </c:pt>
                <c:pt idx="8">
                  <c:v>173.52654200000001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04-5046-A76D-D044AE7D4D09}"/>
            </c:ext>
          </c:extLst>
        </c:ser>
        <c:ser>
          <c:idx val="4"/>
          <c:order val="4"/>
          <c:tx>
            <c:strRef>
              <c:f>test1_to_ms!$B$6:$D$6</c:f>
              <c:strCache>
                <c:ptCount val="3"/>
                <c:pt idx="0">
                  <c:v>secure</c:v>
                </c:pt>
                <c:pt idx="1">
                  <c:v>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test1_to_ms!$E$6:$M$6</c:f>
              <c:numCache>
                <c:formatCode>General</c:formatCode>
                <c:ptCount val="9"/>
                <c:pt idx="0">
                  <c:v>146968</c:v>
                </c:pt>
                <c:pt idx="1">
                  <c:v>140037</c:v>
                </c:pt>
                <c:pt idx="2">
                  <c:v>148602</c:v>
                </c:pt>
                <c:pt idx="3">
                  <c:v>163140</c:v>
                </c:pt>
                <c:pt idx="4">
                  <c:v>174091.99999999997</c:v>
                </c:pt>
                <c:pt idx="5">
                  <c:v>183618</c:v>
                </c:pt>
                <c:pt idx="6">
                  <c:v>196115</c:v>
                </c:pt>
                <c:pt idx="7">
                  <c:v>208892</c:v>
                </c:pt>
                <c:pt idx="8">
                  <c:v>222299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04-5046-A76D-D044AE7D4D09}"/>
            </c:ext>
          </c:extLst>
        </c:ser>
        <c:ser>
          <c:idx val="5"/>
          <c:order val="5"/>
          <c:tx>
            <c:strRef>
              <c:f>test1_to_ms!$B$7:$D$7</c:f>
              <c:strCache>
                <c:ptCount val="3"/>
                <c:pt idx="0">
                  <c:v>secure</c:v>
                </c:pt>
                <c:pt idx="1">
                  <c:v>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test1_to_ms!$E$7:$M$7</c:f>
              <c:numCache>
                <c:formatCode>0.00</c:formatCode>
                <c:ptCount val="9"/>
                <c:pt idx="0">
                  <c:v>162.94167400000001</c:v>
                </c:pt>
                <c:pt idx="1">
                  <c:v>257.43558000000002</c:v>
                </c:pt>
                <c:pt idx="2">
                  <c:v>369.26026100000001</c:v>
                </c:pt>
                <c:pt idx="3">
                  <c:v>494.87008800000001</c:v>
                </c:pt>
                <c:pt idx="4">
                  <c:v>605.84485500000005</c:v>
                </c:pt>
                <c:pt idx="5">
                  <c:v>727.21714399999996</c:v>
                </c:pt>
                <c:pt idx="6">
                  <c:v>830.19457799999998</c:v>
                </c:pt>
                <c:pt idx="7">
                  <c:v>950.58381199999997</c:v>
                </c:pt>
                <c:pt idx="8" formatCode="General">
                  <c:v>1149.0861090000001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04-5046-A76D-D044AE7D4D09}"/>
            </c:ext>
          </c:extLst>
        </c:ser>
        <c:ser>
          <c:idx val="6"/>
          <c:order val="6"/>
          <c:tx>
            <c:strRef>
              <c:f>test1_to_ms!$B$8:$D$8</c:f>
              <c:strCache>
                <c:ptCount val="3"/>
                <c:pt idx="0">
                  <c:v>secure</c:v>
                </c:pt>
                <c:pt idx="1">
                  <c:v>no 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test1_to_ms!$E$8:$M$8</c:f>
              <c:numCache>
                <c:formatCode>General</c:formatCode>
                <c:ptCount val="9"/>
                <c:pt idx="0">
                  <c:v>132343</c:v>
                </c:pt>
                <c:pt idx="1">
                  <c:v>138277</c:v>
                </c:pt>
                <c:pt idx="2">
                  <c:v>153906.99999999997</c:v>
                </c:pt>
                <c:pt idx="3">
                  <c:v>163689</c:v>
                </c:pt>
                <c:pt idx="4">
                  <c:v>174493</c:v>
                </c:pt>
                <c:pt idx="5">
                  <c:v>185737</c:v>
                </c:pt>
                <c:pt idx="6">
                  <c:v>195274</c:v>
                </c:pt>
                <c:pt idx="7">
                  <c:v>210185</c:v>
                </c:pt>
                <c:pt idx="8">
                  <c:v>219235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04-5046-A76D-D044AE7D4D09}"/>
            </c:ext>
          </c:extLst>
        </c:ser>
        <c:ser>
          <c:idx val="7"/>
          <c:order val="7"/>
          <c:tx>
            <c:strRef>
              <c:f>test1_to_ms!$B$9:$D$9</c:f>
              <c:strCache>
                <c:ptCount val="3"/>
                <c:pt idx="0">
                  <c:v>secure</c:v>
                </c:pt>
                <c:pt idx="1">
                  <c:v>no 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test1_to_ms!$E$9:$M$9</c:f>
              <c:numCache>
                <c:formatCode>0.00</c:formatCode>
                <c:ptCount val="9"/>
                <c:pt idx="0">
                  <c:v>138.10144299999999</c:v>
                </c:pt>
                <c:pt idx="1">
                  <c:v>394.97592300000002</c:v>
                </c:pt>
                <c:pt idx="2">
                  <c:v>377.94743099999999</c:v>
                </c:pt>
                <c:pt idx="3">
                  <c:v>507.50164599999999</c:v>
                </c:pt>
                <c:pt idx="4">
                  <c:v>600.16052999999999</c:v>
                </c:pt>
                <c:pt idx="5">
                  <c:v>725.80956800000001</c:v>
                </c:pt>
                <c:pt idx="6">
                  <c:v>821.73350500000004</c:v>
                </c:pt>
                <c:pt idx="7">
                  <c:v>969.87959599999999</c:v>
                </c:pt>
                <c:pt idx="8" formatCode="General">
                  <c:v>1307.584893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04-5046-A76D-D044AE7D4D09}"/>
            </c:ext>
          </c:extLst>
        </c:ser>
        <c:ser>
          <c:idx val="8"/>
          <c:order val="8"/>
          <c:tx>
            <c:strRef>
              <c:f>test1_to_ms!$B$10:$D$10</c:f>
              <c:strCache>
                <c:ptCount val="3"/>
                <c:pt idx="0">
                  <c:v>secure</c:v>
                </c:pt>
                <c:pt idx="1">
                  <c:v>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test1_to_ms!$E$10:$M$10</c:f>
              <c:numCache>
                <c:formatCode>General</c:formatCode>
                <c:ptCount val="9"/>
                <c:pt idx="0">
                  <c:v>199551</c:v>
                </c:pt>
                <c:pt idx="1">
                  <c:v>222338</c:v>
                </c:pt>
                <c:pt idx="2">
                  <c:v>238408.00000000003</c:v>
                </c:pt>
                <c:pt idx="3">
                  <c:v>257259</c:v>
                </c:pt>
                <c:pt idx="4">
                  <c:v>286151</c:v>
                </c:pt>
                <c:pt idx="5">
                  <c:v>305187</c:v>
                </c:pt>
                <c:pt idx="6">
                  <c:v>323067</c:v>
                </c:pt>
                <c:pt idx="7">
                  <c:v>341244</c:v>
                </c:pt>
                <c:pt idx="8">
                  <c:v>365321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04-5046-A76D-D044AE7D4D09}"/>
            </c:ext>
          </c:extLst>
        </c:ser>
        <c:ser>
          <c:idx val="9"/>
          <c:order val="9"/>
          <c:tx>
            <c:strRef>
              <c:f>test1_to_ms!$B$11:$D$11</c:f>
              <c:strCache>
                <c:ptCount val="3"/>
                <c:pt idx="0">
                  <c:v>secure</c:v>
                </c:pt>
                <c:pt idx="1">
                  <c:v>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test1_to_ms!$E$11:$M$11</c:f>
              <c:numCache>
                <c:formatCode>0.00</c:formatCode>
                <c:ptCount val="9"/>
                <c:pt idx="0">
                  <c:v>177.87524300000001</c:v>
                </c:pt>
                <c:pt idx="1">
                  <c:v>326.62480399999998</c:v>
                </c:pt>
                <c:pt idx="2">
                  <c:v>428.29897299999999</c:v>
                </c:pt>
                <c:pt idx="3">
                  <c:v>551.29976199999999</c:v>
                </c:pt>
                <c:pt idx="4">
                  <c:v>802.30019100000004</c:v>
                </c:pt>
                <c:pt idx="5">
                  <c:v>932.19050900000002</c:v>
                </c:pt>
                <c:pt idx="6" formatCode="General">
                  <c:v>1374.804623</c:v>
                </c:pt>
                <c:pt idx="7" formatCode="General">
                  <c:v>1366.6574479999999</c:v>
                </c:pt>
                <c:pt idx="8" formatCode="General">
                  <c:v>1187.2679420000002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F04-5046-A76D-D044AE7D4D09}"/>
            </c:ext>
          </c:extLst>
        </c:ser>
        <c:ser>
          <c:idx val="10"/>
          <c:order val="10"/>
          <c:tx>
            <c:strRef>
              <c:f>test1_to_ms!$B$12:$D$12</c:f>
              <c:strCache>
                <c:ptCount val="3"/>
                <c:pt idx="0">
                  <c:v>secure</c:v>
                </c:pt>
                <c:pt idx="1">
                  <c:v>no 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test1_to_ms!$E$12:$M$12</c:f>
              <c:numCache>
                <c:formatCode>General</c:formatCode>
                <c:ptCount val="9"/>
                <c:pt idx="0">
                  <c:v>200745</c:v>
                </c:pt>
                <c:pt idx="1">
                  <c:v>219950</c:v>
                </c:pt>
                <c:pt idx="2">
                  <c:v>238352</c:v>
                </c:pt>
                <c:pt idx="3">
                  <c:v>258084</c:v>
                </c:pt>
                <c:pt idx="4">
                  <c:v>280707.99999999994</c:v>
                </c:pt>
                <c:pt idx="5">
                  <c:v>300795</c:v>
                </c:pt>
                <c:pt idx="6">
                  <c:v>323971</c:v>
                </c:pt>
                <c:pt idx="7">
                  <c:v>342366</c:v>
                </c:pt>
                <c:pt idx="8">
                  <c:v>362815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04-5046-A76D-D044AE7D4D09}"/>
            </c:ext>
          </c:extLst>
        </c:ser>
        <c:ser>
          <c:idx val="11"/>
          <c:order val="11"/>
          <c:tx>
            <c:strRef>
              <c:f>test1_to_ms!$B$13:$D$13</c:f>
              <c:strCache>
                <c:ptCount val="3"/>
                <c:pt idx="0">
                  <c:v>secure</c:v>
                </c:pt>
                <c:pt idx="1">
                  <c:v>no 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test1_to_ms!$E$13:$M$13</c:f>
              <c:numCache>
                <c:formatCode>0.00</c:formatCode>
                <c:ptCount val="9"/>
                <c:pt idx="0">
                  <c:v>210.61789899999999</c:v>
                </c:pt>
                <c:pt idx="1">
                  <c:v>314.741938</c:v>
                </c:pt>
                <c:pt idx="2">
                  <c:v>424.22312199999999</c:v>
                </c:pt>
                <c:pt idx="3">
                  <c:v>559.59528599999999</c:v>
                </c:pt>
                <c:pt idx="4">
                  <c:v>688.45254499999999</c:v>
                </c:pt>
                <c:pt idx="5">
                  <c:v>826.46857</c:v>
                </c:pt>
                <c:pt idx="6" formatCode="General">
                  <c:v>1082.76368</c:v>
                </c:pt>
                <c:pt idx="7" formatCode="General">
                  <c:v>1075.3400669999999</c:v>
                </c:pt>
                <c:pt idx="8" formatCode="General">
                  <c:v>1217.932564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F04-5046-A76D-D044AE7D4D09}"/>
            </c:ext>
          </c:extLst>
        </c:ser>
        <c:ser>
          <c:idx val="12"/>
          <c:order val="12"/>
          <c:tx>
            <c:strRef>
              <c:f>test1_to_ms!$B$14:$D$14</c:f>
              <c:strCache>
                <c:ptCount val="3"/>
                <c:pt idx="0">
                  <c:v>sae</c:v>
                </c:pt>
                <c:pt idx="1">
                  <c:v>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test1_to_ms!$E$14:$M$14</c:f>
              <c:numCache>
                <c:formatCode>0.00</c:formatCode>
                <c:ptCount val="9"/>
                <c:pt idx="0">
                  <c:v>188.74388500000001</c:v>
                </c:pt>
                <c:pt idx="1">
                  <c:v>222.15160399999999</c:v>
                </c:pt>
                <c:pt idx="2">
                  <c:v>190.55835300000001</c:v>
                </c:pt>
                <c:pt idx="3">
                  <c:v>200.155404</c:v>
                </c:pt>
                <c:pt idx="4">
                  <c:v>204.39848599999999</c:v>
                </c:pt>
                <c:pt idx="5">
                  <c:v>219.11354299999999</c:v>
                </c:pt>
                <c:pt idx="6">
                  <c:v>353.11440199999998</c:v>
                </c:pt>
                <c:pt idx="7">
                  <c:v>243.17827199999999</c:v>
                </c:pt>
                <c:pt idx="8">
                  <c:v>251.76112900000001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04-5046-A76D-D044AE7D4D09}"/>
            </c:ext>
          </c:extLst>
        </c:ser>
        <c:ser>
          <c:idx val="13"/>
          <c:order val="13"/>
          <c:tx>
            <c:strRef>
              <c:f>test1_to_ms!$B$15:$D$15</c:f>
              <c:strCache>
                <c:ptCount val="3"/>
                <c:pt idx="0">
                  <c:v>sae</c:v>
                </c:pt>
                <c:pt idx="1">
                  <c:v>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test1_to_ms!$E$15:$M$15</c:f>
              <c:numCache>
                <c:formatCode>0.00</c:formatCode>
                <c:ptCount val="9"/>
                <c:pt idx="0">
                  <c:v>219.388912</c:v>
                </c:pt>
                <c:pt idx="1">
                  <c:v>235.05623299999999</c:v>
                </c:pt>
                <c:pt idx="2">
                  <c:v>171.05463</c:v>
                </c:pt>
                <c:pt idx="3">
                  <c:v>160.13136600000001</c:v>
                </c:pt>
                <c:pt idx="4">
                  <c:v>154.16850299999999</c:v>
                </c:pt>
                <c:pt idx="5">
                  <c:v>143.08214100000001</c:v>
                </c:pt>
                <c:pt idx="6">
                  <c:v>186.793927</c:v>
                </c:pt>
                <c:pt idx="7">
                  <c:v>122.022818</c:v>
                </c:pt>
                <c:pt idx="8">
                  <c:v>116.558594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F04-5046-A76D-D044AE7D4D09}"/>
            </c:ext>
          </c:extLst>
        </c:ser>
        <c:ser>
          <c:idx val="14"/>
          <c:order val="14"/>
          <c:tx>
            <c:strRef>
              <c:f>test1_to_ms!$B$16:$D$16</c:f>
              <c:strCache>
                <c:ptCount val="3"/>
                <c:pt idx="0">
                  <c:v>sae</c:v>
                </c:pt>
                <c:pt idx="1">
                  <c:v>no 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test1_to_ms!$E$16:$M$16</c:f>
              <c:numCache>
                <c:formatCode>0.00</c:formatCode>
                <c:ptCount val="9"/>
                <c:pt idx="0">
                  <c:v>186.85687799999999</c:v>
                </c:pt>
                <c:pt idx="1">
                  <c:v>293.06989800000002</c:v>
                </c:pt>
                <c:pt idx="2">
                  <c:v>181.64352700000001</c:v>
                </c:pt>
                <c:pt idx="3">
                  <c:v>194.56994599999999</c:v>
                </c:pt>
                <c:pt idx="4">
                  <c:v>209.734036</c:v>
                </c:pt>
                <c:pt idx="5">
                  <c:v>219.36983499999999</c:v>
                </c:pt>
                <c:pt idx="6">
                  <c:v>232.317724</c:v>
                </c:pt>
                <c:pt idx="7">
                  <c:v>243.15028599999999</c:v>
                </c:pt>
                <c:pt idx="8">
                  <c:v>253.39443700000001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04-5046-A76D-D044AE7D4D09}"/>
            </c:ext>
          </c:extLst>
        </c:ser>
        <c:ser>
          <c:idx val="15"/>
          <c:order val="15"/>
          <c:tx>
            <c:strRef>
              <c:f>test1_to_ms!$B$17:$D$17</c:f>
              <c:strCache>
                <c:ptCount val="3"/>
                <c:pt idx="0">
                  <c:v>sae</c:v>
                </c:pt>
                <c:pt idx="1">
                  <c:v>no 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test1_to_ms!$E$17:$M$17</c:f>
              <c:numCache>
                <c:formatCode>0.00</c:formatCode>
                <c:ptCount val="9"/>
                <c:pt idx="0">
                  <c:v>217.885423</c:v>
                </c:pt>
                <c:pt idx="1">
                  <c:v>218.59534300000001</c:v>
                </c:pt>
                <c:pt idx="2">
                  <c:v>171.837896</c:v>
                </c:pt>
                <c:pt idx="3">
                  <c:v>164.04101800000001</c:v>
                </c:pt>
                <c:pt idx="4">
                  <c:v>162.47265999999999</c:v>
                </c:pt>
                <c:pt idx="5">
                  <c:v>141.85344499999999</c:v>
                </c:pt>
                <c:pt idx="6">
                  <c:v>137.563929</c:v>
                </c:pt>
                <c:pt idx="7">
                  <c:v>116.632492</c:v>
                </c:pt>
                <c:pt idx="8">
                  <c:v>111.31796300000001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F04-5046-A76D-D044AE7D4D09}"/>
            </c:ext>
          </c:extLst>
        </c:ser>
        <c:ser>
          <c:idx val="16"/>
          <c:order val="16"/>
          <c:tx>
            <c:strRef>
              <c:f>test1_to_ms!$B$18:$D$18</c:f>
              <c:strCache>
                <c:ptCount val="3"/>
                <c:pt idx="0">
                  <c:v>sae</c:v>
                </c:pt>
                <c:pt idx="1">
                  <c:v>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test1_to_ms!$E$18:$M$18</c:f>
              <c:numCache>
                <c:formatCode>0.00</c:formatCode>
                <c:ptCount val="9"/>
                <c:pt idx="0">
                  <c:v>308.27593300000001</c:v>
                </c:pt>
                <c:pt idx="1">
                  <c:v>278.89510999999999</c:v>
                </c:pt>
                <c:pt idx="2">
                  <c:v>292.14401600000002</c:v>
                </c:pt>
                <c:pt idx="3">
                  <c:v>316.310541</c:v>
                </c:pt>
                <c:pt idx="4">
                  <c:v>336.59922399999999</c:v>
                </c:pt>
                <c:pt idx="5">
                  <c:v>350.26880399999999</c:v>
                </c:pt>
                <c:pt idx="6">
                  <c:v>403.39348200000001</c:v>
                </c:pt>
                <c:pt idx="7">
                  <c:v>411.16844500000002</c:v>
                </c:pt>
                <c:pt idx="8">
                  <c:v>417.43492400000002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04-5046-A76D-D044AE7D4D09}"/>
            </c:ext>
          </c:extLst>
        </c:ser>
        <c:ser>
          <c:idx val="17"/>
          <c:order val="17"/>
          <c:tx>
            <c:strRef>
              <c:f>test1_to_ms!$B$19:$D$19</c:f>
              <c:strCache>
                <c:ptCount val="3"/>
                <c:pt idx="0">
                  <c:v>sae</c:v>
                </c:pt>
                <c:pt idx="1">
                  <c:v>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test1_to_ms!$E$19:$M$19</c:f>
              <c:numCache>
                <c:formatCode>0.00</c:formatCode>
                <c:ptCount val="9"/>
                <c:pt idx="0">
                  <c:v>392.23828400000002</c:v>
                </c:pt>
                <c:pt idx="1">
                  <c:v>338.34151600000001</c:v>
                </c:pt>
                <c:pt idx="2">
                  <c:v>312.408006</c:v>
                </c:pt>
                <c:pt idx="3">
                  <c:v>317.80888099999999</c:v>
                </c:pt>
                <c:pt idx="4">
                  <c:v>296.11352299999999</c:v>
                </c:pt>
                <c:pt idx="5">
                  <c:v>274.25507099999999</c:v>
                </c:pt>
                <c:pt idx="6">
                  <c:v>274.39091400000001</c:v>
                </c:pt>
                <c:pt idx="7">
                  <c:v>239.75785500000001</c:v>
                </c:pt>
                <c:pt idx="8">
                  <c:v>233.894285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F04-5046-A76D-D044AE7D4D09}"/>
            </c:ext>
          </c:extLst>
        </c:ser>
        <c:ser>
          <c:idx val="18"/>
          <c:order val="18"/>
          <c:tx>
            <c:strRef>
              <c:f>test1_to_ms!$B$20:$D$20</c:f>
              <c:strCache>
                <c:ptCount val="3"/>
                <c:pt idx="0">
                  <c:v>sae</c:v>
                </c:pt>
                <c:pt idx="1">
                  <c:v>no 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test1_to_ms!$E$20:$M$20</c:f>
              <c:numCache>
                <c:formatCode>0.00</c:formatCode>
                <c:ptCount val="9"/>
                <c:pt idx="0">
                  <c:v>317.48455999999999</c:v>
                </c:pt>
                <c:pt idx="1">
                  <c:v>280.41544099999999</c:v>
                </c:pt>
                <c:pt idx="2">
                  <c:v>290.16580499999998</c:v>
                </c:pt>
                <c:pt idx="3">
                  <c:v>317.48147499999999</c:v>
                </c:pt>
                <c:pt idx="4">
                  <c:v>333.79524700000002</c:v>
                </c:pt>
                <c:pt idx="5">
                  <c:v>359.168701</c:v>
                </c:pt>
                <c:pt idx="6">
                  <c:v>383.28080799999998</c:v>
                </c:pt>
                <c:pt idx="7">
                  <c:v>456.520442</c:v>
                </c:pt>
                <c:pt idx="8">
                  <c:v>409.49974600000002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04-5046-A76D-D044AE7D4D09}"/>
            </c:ext>
          </c:extLst>
        </c:ser>
        <c:ser>
          <c:idx val="19"/>
          <c:order val="19"/>
          <c:tx>
            <c:strRef>
              <c:f>test1_to_ms!$B$21:$D$21</c:f>
              <c:strCache>
                <c:ptCount val="3"/>
                <c:pt idx="0">
                  <c:v>sae</c:v>
                </c:pt>
                <c:pt idx="1">
                  <c:v>no 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test1_to_ms!$E$21:$M$21</c:f>
              <c:numCache>
                <c:formatCode>0.00</c:formatCode>
                <c:ptCount val="9"/>
                <c:pt idx="0">
                  <c:v>448.93893700000001</c:v>
                </c:pt>
                <c:pt idx="1">
                  <c:v>367.61372</c:v>
                </c:pt>
                <c:pt idx="2">
                  <c:v>334.85969399999999</c:v>
                </c:pt>
                <c:pt idx="3">
                  <c:v>322.69683400000002</c:v>
                </c:pt>
                <c:pt idx="4">
                  <c:v>311.47982999999999</c:v>
                </c:pt>
                <c:pt idx="5">
                  <c:v>307.85970600000002</c:v>
                </c:pt>
                <c:pt idx="6">
                  <c:v>280.43413600000002</c:v>
                </c:pt>
                <c:pt idx="7">
                  <c:v>266.03481699999998</c:v>
                </c:pt>
                <c:pt idx="8">
                  <c:v>241.70930100000001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F04-5046-A76D-D044AE7D4D09}"/>
            </c:ext>
          </c:extLst>
        </c:ser>
        <c:ser>
          <c:idx val="20"/>
          <c:order val="20"/>
          <c:tx>
            <c:strRef>
              <c:f>test1_to_ms!$B$22:$D$22</c:f>
              <c:strCache>
                <c:ptCount val="3"/>
                <c:pt idx="0">
                  <c:v>mes</c:v>
                </c:pt>
                <c:pt idx="1">
                  <c:v>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test1_to_ms!$E$22:$M$22</c:f>
              <c:numCache>
                <c:formatCode>0.00</c:formatCode>
                <c:ptCount val="9"/>
                <c:pt idx="0">
                  <c:v>200.701528</c:v>
                </c:pt>
                <c:pt idx="1">
                  <c:v>173.64873700000001</c:v>
                </c:pt>
                <c:pt idx="2">
                  <c:v>188.36506600000001</c:v>
                </c:pt>
                <c:pt idx="3">
                  <c:v>198.912239</c:v>
                </c:pt>
                <c:pt idx="4">
                  <c:v>204.43525299999999</c:v>
                </c:pt>
                <c:pt idx="5">
                  <c:v>216.028097</c:v>
                </c:pt>
                <c:pt idx="6">
                  <c:v>225.505977</c:v>
                </c:pt>
                <c:pt idx="7">
                  <c:v>242.433651</c:v>
                </c:pt>
                <c:pt idx="8">
                  <c:v>245.02277599999999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F04-5046-A76D-D044AE7D4D09}"/>
            </c:ext>
          </c:extLst>
        </c:ser>
        <c:ser>
          <c:idx val="21"/>
          <c:order val="21"/>
          <c:tx>
            <c:strRef>
              <c:f>test1_to_ms!$B$23:$D$23</c:f>
              <c:strCache>
                <c:ptCount val="3"/>
                <c:pt idx="0">
                  <c:v>mes</c:v>
                </c:pt>
                <c:pt idx="1">
                  <c:v>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test1_to_ms!$E$23:$M$23</c:f>
              <c:numCache>
                <c:formatCode>0.00</c:formatCode>
                <c:ptCount val="9"/>
                <c:pt idx="0">
                  <c:v>714.11805100000004</c:v>
                </c:pt>
                <c:pt idx="1">
                  <c:v>614.44968100000006</c:v>
                </c:pt>
                <c:pt idx="2">
                  <c:v>610.79376300000001</c:v>
                </c:pt>
                <c:pt idx="3">
                  <c:v>623.90186600000004</c:v>
                </c:pt>
                <c:pt idx="4">
                  <c:v>647.15499</c:v>
                </c:pt>
                <c:pt idx="5">
                  <c:v>985.453304</c:v>
                </c:pt>
                <c:pt idx="6">
                  <c:v>654.60553900000002</c:v>
                </c:pt>
                <c:pt idx="7">
                  <c:v>679.68929100000003</c:v>
                </c:pt>
                <c:pt idx="8">
                  <c:v>676.00236199999995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F04-5046-A76D-D044AE7D4D09}"/>
            </c:ext>
          </c:extLst>
        </c:ser>
        <c:ser>
          <c:idx val="22"/>
          <c:order val="22"/>
          <c:tx>
            <c:strRef>
              <c:f>test1_to_ms!$B$24:$D$24</c:f>
              <c:strCache>
                <c:ptCount val="3"/>
                <c:pt idx="0">
                  <c:v>mes</c:v>
                </c:pt>
                <c:pt idx="1">
                  <c:v>no 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test1_to_ms!$E$24:$M$24</c:f>
              <c:numCache>
                <c:formatCode>0.00</c:formatCode>
                <c:ptCount val="9"/>
                <c:pt idx="0">
                  <c:v>193.88193100000001</c:v>
                </c:pt>
                <c:pt idx="1">
                  <c:v>170.45486600000001</c:v>
                </c:pt>
                <c:pt idx="2">
                  <c:v>182.64547200000001</c:v>
                </c:pt>
                <c:pt idx="3">
                  <c:v>192.859578</c:v>
                </c:pt>
                <c:pt idx="4">
                  <c:v>204.66224500000001</c:v>
                </c:pt>
                <c:pt idx="5">
                  <c:v>236.92711199999999</c:v>
                </c:pt>
                <c:pt idx="6">
                  <c:v>225.29574600000001</c:v>
                </c:pt>
                <c:pt idx="7">
                  <c:v>250.574217</c:v>
                </c:pt>
                <c:pt idx="8">
                  <c:v>247.32469399999999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F04-5046-A76D-D044AE7D4D09}"/>
            </c:ext>
          </c:extLst>
        </c:ser>
        <c:ser>
          <c:idx val="23"/>
          <c:order val="23"/>
          <c:tx>
            <c:strRef>
              <c:f>test1_to_ms!$B$25:$D$25</c:f>
              <c:strCache>
                <c:ptCount val="3"/>
                <c:pt idx="0">
                  <c:v>mes</c:v>
                </c:pt>
                <c:pt idx="1">
                  <c:v>no 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test1_to_ms!$E$25:$M$25</c:f>
              <c:numCache>
                <c:formatCode>0.00</c:formatCode>
                <c:ptCount val="9"/>
                <c:pt idx="0">
                  <c:v>600.94686200000001</c:v>
                </c:pt>
                <c:pt idx="1">
                  <c:v>597.53103199999998</c:v>
                </c:pt>
                <c:pt idx="2">
                  <c:v>815.69932900000003</c:v>
                </c:pt>
                <c:pt idx="3">
                  <c:v>597.53376800000001</c:v>
                </c:pt>
                <c:pt idx="4">
                  <c:v>626.84995000000004</c:v>
                </c:pt>
                <c:pt idx="5">
                  <c:v>634.34307899999999</c:v>
                </c:pt>
                <c:pt idx="6">
                  <c:v>642.53251799999998</c:v>
                </c:pt>
                <c:pt idx="7">
                  <c:v>650.70145400000001</c:v>
                </c:pt>
                <c:pt idx="8">
                  <c:v>657.273507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F04-5046-A76D-D044AE7D4D09}"/>
            </c:ext>
          </c:extLst>
        </c:ser>
        <c:ser>
          <c:idx val="24"/>
          <c:order val="24"/>
          <c:tx>
            <c:strRef>
              <c:f>test1_to_ms!$B$26:$D$26</c:f>
              <c:strCache>
                <c:ptCount val="3"/>
                <c:pt idx="0">
                  <c:v>mes</c:v>
                </c:pt>
                <c:pt idx="1">
                  <c:v>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test1_to_ms!$E$26:$M$26</c:f>
              <c:numCache>
                <c:formatCode>0.00</c:formatCode>
                <c:ptCount val="9"/>
                <c:pt idx="0">
                  <c:v>255.42068</c:v>
                </c:pt>
                <c:pt idx="1">
                  <c:v>276.43534</c:v>
                </c:pt>
                <c:pt idx="2">
                  <c:v>430.16355700000003</c:v>
                </c:pt>
                <c:pt idx="3">
                  <c:v>369.14309400000002</c:v>
                </c:pt>
                <c:pt idx="4">
                  <c:v>335.335712</c:v>
                </c:pt>
                <c:pt idx="5">
                  <c:v>389.79504900000001</c:v>
                </c:pt>
                <c:pt idx="6">
                  <c:v>376.08329600000002</c:v>
                </c:pt>
                <c:pt idx="7">
                  <c:v>397.77737999999999</c:v>
                </c:pt>
                <c:pt idx="8">
                  <c:v>411.36176999999998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F04-5046-A76D-D044AE7D4D09}"/>
            </c:ext>
          </c:extLst>
        </c:ser>
        <c:ser>
          <c:idx val="25"/>
          <c:order val="25"/>
          <c:tx>
            <c:strRef>
              <c:f>test1_to_ms!$B$27:$D$27</c:f>
              <c:strCache>
                <c:ptCount val="3"/>
                <c:pt idx="0">
                  <c:v>mes</c:v>
                </c:pt>
                <c:pt idx="1">
                  <c:v>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test1_to_ms!$E$27:$M$27</c:f>
              <c:numCache>
                <c:formatCode>0.00</c:formatCode>
                <c:ptCount val="9"/>
                <c:pt idx="0">
                  <c:v>628.15523199999996</c:v>
                </c:pt>
                <c:pt idx="1">
                  <c:v>635.70471199999997</c:v>
                </c:pt>
                <c:pt idx="2">
                  <c:v>684.81626700000004</c:v>
                </c:pt>
                <c:pt idx="3">
                  <c:v>684.95677899999998</c:v>
                </c:pt>
                <c:pt idx="4">
                  <c:v>712.52140699999995</c:v>
                </c:pt>
                <c:pt idx="5">
                  <c:v>718.03822400000001</c:v>
                </c:pt>
                <c:pt idx="6">
                  <c:v>755.81435899999997</c:v>
                </c:pt>
                <c:pt idx="7">
                  <c:v>754.70368499999995</c:v>
                </c:pt>
                <c:pt idx="8">
                  <c:v>777.75099399999999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F04-5046-A76D-D044AE7D4D09}"/>
            </c:ext>
          </c:extLst>
        </c:ser>
        <c:ser>
          <c:idx val="26"/>
          <c:order val="26"/>
          <c:tx>
            <c:strRef>
              <c:f>test1_to_ms!$B$28:$D$28</c:f>
              <c:strCache>
                <c:ptCount val="3"/>
                <c:pt idx="0">
                  <c:v>mes</c:v>
                </c:pt>
                <c:pt idx="1">
                  <c:v>no 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test1_to_ms!$E$28:$M$28</c:f>
              <c:numCache>
                <c:formatCode>0.00</c:formatCode>
                <c:ptCount val="9"/>
                <c:pt idx="0">
                  <c:v>320.70873999999998</c:v>
                </c:pt>
                <c:pt idx="1">
                  <c:v>272.04458299999999</c:v>
                </c:pt>
                <c:pt idx="2">
                  <c:v>302.402805</c:v>
                </c:pt>
                <c:pt idx="3">
                  <c:v>480.68718000000001</c:v>
                </c:pt>
                <c:pt idx="4">
                  <c:v>337.451618</c:v>
                </c:pt>
                <c:pt idx="5">
                  <c:v>364.68695300000002</c:v>
                </c:pt>
                <c:pt idx="6">
                  <c:v>384.34385600000002</c:v>
                </c:pt>
                <c:pt idx="7">
                  <c:v>421.08727599999997</c:v>
                </c:pt>
                <c:pt idx="8">
                  <c:v>425.765942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F04-5046-A76D-D044AE7D4D09}"/>
            </c:ext>
          </c:extLst>
        </c:ser>
        <c:ser>
          <c:idx val="27"/>
          <c:order val="27"/>
          <c:tx>
            <c:strRef>
              <c:f>test1_to_ms!$B$29:$D$29</c:f>
              <c:strCache>
                <c:ptCount val="3"/>
                <c:pt idx="0">
                  <c:v>mes</c:v>
                </c:pt>
                <c:pt idx="1">
                  <c:v>no 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test1_to_ms!$E$1:$M$1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test1_to_ms!$E$29:$M$29</c:f>
              <c:numCache>
                <c:formatCode>0.00</c:formatCode>
                <c:ptCount val="9"/>
                <c:pt idx="0">
                  <c:v>650.74291600000004</c:v>
                </c:pt>
                <c:pt idx="1">
                  <c:v>608.03658199999995</c:v>
                </c:pt>
                <c:pt idx="2">
                  <c:v>645.59889499999997</c:v>
                </c:pt>
                <c:pt idx="3">
                  <c:v>723.67831000000001</c:v>
                </c:pt>
                <c:pt idx="4">
                  <c:v>671.738742</c:v>
                </c:pt>
                <c:pt idx="5">
                  <c:v>696.962401</c:v>
                </c:pt>
                <c:pt idx="6">
                  <c:v>709.40900199999999</c:v>
                </c:pt>
                <c:pt idx="7">
                  <c:v>776.38873799999999</c:v>
                </c:pt>
                <c:pt idx="8">
                  <c:v>756.084293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F04-5046-A76D-D044AE7D4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556768"/>
        <c:axId val="1481253392"/>
      </c:lineChart>
      <c:catAx>
        <c:axId val="146355676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253392"/>
        <c:crosses val="autoZero"/>
        <c:auto val="1"/>
        <c:lblAlgn val="ctr"/>
        <c:lblOffset val="100"/>
        <c:noMultiLvlLbl val="0"/>
      </c:catAx>
      <c:valAx>
        <c:axId val="148125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5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test2_4protocols!$Q$7:$R$7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test2_4protocols!$S$7:$W$7</c:f>
              <c:numCache>
                <c:formatCode>General</c:formatCode>
                <c:ptCount val="5"/>
                <c:pt idx="0">
                  <c:v>747.23699999999997</c:v>
                </c:pt>
                <c:pt idx="1">
                  <c:v>1126.827</c:v>
                </c:pt>
                <c:pt idx="2">
                  <c:v>6319.9210000000003</c:v>
                </c:pt>
                <c:pt idx="3">
                  <c:v>52932.654999999999</c:v>
                </c:pt>
                <c:pt idx="4">
                  <c:v>572662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D-7B46-8220-511D1C14A48E}"/>
            </c:ext>
          </c:extLst>
        </c:ser>
        <c:ser>
          <c:idx val="1"/>
          <c:order val="1"/>
          <c:tx>
            <c:strRef>
              <c:f>test2_4protocols!$Q$8:$R$8</c:f>
              <c:strCache>
                <c:ptCount val="2"/>
                <c:pt idx="0">
                  <c:v>P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test2_4protocols!$S$8:$W$8</c:f>
              <c:numCache>
                <c:formatCode>General</c:formatCode>
                <c:ptCount val="5"/>
                <c:pt idx="0">
                  <c:v>815.95</c:v>
                </c:pt>
                <c:pt idx="1">
                  <c:v>1552.98</c:v>
                </c:pt>
                <c:pt idx="2">
                  <c:v>10672.056</c:v>
                </c:pt>
                <c:pt idx="3">
                  <c:v>100663</c:v>
                </c:pt>
                <c:pt idx="4">
                  <c:v>1085782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D-7B46-8220-511D1C14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63008"/>
        <c:axId val="1539655744"/>
      </c:lineChart>
      <c:catAx>
        <c:axId val="15456630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55744"/>
        <c:crosses val="autoZero"/>
        <c:auto val="1"/>
        <c:lblAlgn val="ctr"/>
        <c:lblOffset val="100"/>
        <c:noMultiLvlLbl val="0"/>
      </c:catAx>
      <c:valAx>
        <c:axId val="15396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Online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test2_4protocols!$Q$7:$R$7</c:f>
              <c:strCache>
                <c:ptCount val="2"/>
                <c:pt idx="0">
                  <c:v>E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test2_4protocols!$S$7:$W$7</c:f>
              <c:numCache>
                <c:formatCode>General</c:formatCode>
                <c:ptCount val="5"/>
                <c:pt idx="0">
                  <c:v>747.23699999999997</c:v>
                </c:pt>
                <c:pt idx="1">
                  <c:v>1126.827</c:v>
                </c:pt>
                <c:pt idx="2">
                  <c:v>6319.9210000000003</c:v>
                </c:pt>
                <c:pt idx="3">
                  <c:v>52932.654999999999</c:v>
                </c:pt>
                <c:pt idx="4">
                  <c:v>572662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4-2F4D-88E4-2A2178D44ED1}"/>
            </c:ext>
          </c:extLst>
        </c:ser>
        <c:ser>
          <c:idx val="1"/>
          <c:order val="1"/>
          <c:tx>
            <c:strRef>
              <c:f>test2_4protocols!$Q$8:$R$8</c:f>
              <c:strCache>
                <c:ptCount val="2"/>
                <c:pt idx="0">
                  <c:v>P</c:v>
                </c:pt>
                <c:pt idx="1">
                  <c:v>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test2_4protocols!$S$1:$W$1</c:f>
              <c:numCache>
                <c:formatCode>0</c:formatCod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numCache>
            </c:numRef>
          </c:cat>
          <c:val>
            <c:numRef>
              <c:f>test2_4protocols!$S$8:$W$8</c:f>
              <c:numCache>
                <c:formatCode>General</c:formatCode>
                <c:ptCount val="5"/>
                <c:pt idx="0">
                  <c:v>815.95</c:v>
                </c:pt>
                <c:pt idx="1">
                  <c:v>1552.98</c:v>
                </c:pt>
                <c:pt idx="2">
                  <c:v>10672.056</c:v>
                </c:pt>
                <c:pt idx="3">
                  <c:v>100663</c:v>
                </c:pt>
                <c:pt idx="4">
                  <c:v>1085782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4-2F4D-88E4-2A2178D4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63008"/>
        <c:axId val="1539655744"/>
      </c:lineChart>
      <c:catAx>
        <c:axId val="154566300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55744"/>
        <c:crosses val="autoZero"/>
        <c:auto val="1"/>
        <c:lblAlgn val="ctr"/>
        <c:lblOffset val="100"/>
        <c:noMultiLvlLbl val="0"/>
      </c:catAx>
      <c:valAx>
        <c:axId val="153965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Offline phase (ms) vs n:m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test1_offline_online!$B$2:$D$2</c:f>
              <c:strCache>
                <c:ptCount val="3"/>
                <c:pt idx="0">
                  <c:v>wpes13</c:v>
                </c:pt>
                <c:pt idx="1">
                  <c:v>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test1_offline_online!$E$2:$M$2</c:f>
              <c:numCache>
                <c:formatCode>General</c:formatCode>
                <c:ptCount val="9"/>
                <c:pt idx="0">
                  <c:v>168517</c:v>
                </c:pt>
                <c:pt idx="1">
                  <c:v>138656</c:v>
                </c:pt>
                <c:pt idx="2">
                  <c:v>149673</c:v>
                </c:pt>
                <c:pt idx="3">
                  <c:v>164963</c:v>
                </c:pt>
                <c:pt idx="4">
                  <c:v>174923</c:v>
                </c:pt>
                <c:pt idx="5">
                  <c:v>184438</c:v>
                </c:pt>
                <c:pt idx="6">
                  <c:v>197452</c:v>
                </c:pt>
                <c:pt idx="7">
                  <c:v>206649</c:v>
                </c:pt>
                <c:pt idx="8">
                  <c:v>216030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D-CC4B-A993-EA735B691AFA}"/>
            </c:ext>
          </c:extLst>
        </c:ser>
        <c:ser>
          <c:idx val="1"/>
          <c:order val="1"/>
          <c:tx>
            <c:strRef>
              <c:f>test1_offline_online!$B$3:$D$3</c:f>
              <c:strCache>
                <c:ptCount val="3"/>
                <c:pt idx="0">
                  <c:v>wpes13</c:v>
                </c:pt>
                <c:pt idx="1">
                  <c:v>no 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test1_offline_online!$E$3:$M$3</c:f>
              <c:numCache>
                <c:formatCode>General</c:formatCode>
                <c:ptCount val="9"/>
                <c:pt idx="0">
                  <c:v>150243</c:v>
                </c:pt>
                <c:pt idx="1">
                  <c:v>142042</c:v>
                </c:pt>
                <c:pt idx="2">
                  <c:v>151884</c:v>
                </c:pt>
                <c:pt idx="3">
                  <c:v>160255</c:v>
                </c:pt>
                <c:pt idx="4">
                  <c:v>172107</c:v>
                </c:pt>
                <c:pt idx="5">
                  <c:v>185140</c:v>
                </c:pt>
                <c:pt idx="6">
                  <c:v>194561</c:v>
                </c:pt>
                <c:pt idx="7">
                  <c:v>210477</c:v>
                </c:pt>
                <c:pt idx="8">
                  <c:v>219337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D-CC4B-A993-EA735B691AFA}"/>
            </c:ext>
          </c:extLst>
        </c:ser>
        <c:ser>
          <c:idx val="2"/>
          <c:order val="2"/>
          <c:tx>
            <c:strRef>
              <c:f>test1_offline_online!$B$4:$D$4</c:f>
              <c:strCache>
                <c:ptCount val="3"/>
                <c:pt idx="0">
                  <c:v>secure</c:v>
                </c:pt>
                <c:pt idx="1">
                  <c:v>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test1_offline_online!$E$4:$M$4</c:f>
              <c:numCache>
                <c:formatCode>General</c:formatCode>
                <c:ptCount val="9"/>
                <c:pt idx="0">
                  <c:v>146968</c:v>
                </c:pt>
                <c:pt idx="1">
                  <c:v>140037</c:v>
                </c:pt>
                <c:pt idx="2">
                  <c:v>148602</c:v>
                </c:pt>
                <c:pt idx="3">
                  <c:v>163140</c:v>
                </c:pt>
                <c:pt idx="4">
                  <c:v>174091.99999999997</c:v>
                </c:pt>
                <c:pt idx="5">
                  <c:v>183618</c:v>
                </c:pt>
                <c:pt idx="6">
                  <c:v>196115</c:v>
                </c:pt>
                <c:pt idx="7">
                  <c:v>208892</c:v>
                </c:pt>
                <c:pt idx="8">
                  <c:v>222299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D-CC4B-A993-EA735B691AFA}"/>
            </c:ext>
          </c:extLst>
        </c:ser>
        <c:ser>
          <c:idx val="3"/>
          <c:order val="3"/>
          <c:tx>
            <c:strRef>
              <c:f>test1_offline_online!$B$5:$D$5</c:f>
              <c:strCache>
                <c:ptCount val="3"/>
                <c:pt idx="0">
                  <c:v>secure</c:v>
                </c:pt>
                <c:pt idx="1">
                  <c:v>no 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test1_offline_online!$E$5:$M$5</c:f>
              <c:numCache>
                <c:formatCode>General</c:formatCode>
                <c:ptCount val="9"/>
                <c:pt idx="0">
                  <c:v>132343</c:v>
                </c:pt>
                <c:pt idx="1">
                  <c:v>138277</c:v>
                </c:pt>
                <c:pt idx="2">
                  <c:v>153906.99999999997</c:v>
                </c:pt>
                <c:pt idx="3">
                  <c:v>163689</c:v>
                </c:pt>
                <c:pt idx="4">
                  <c:v>174493</c:v>
                </c:pt>
                <c:pt idx="5">
                  <c:v>185737</c:v>
                </c:pt>
                <c:pt idx="6">
                  <c:v>195274</c:v>
                </c:pt>
                <c:pt idx="7">
                  <c:v>210185</c:v>
                </c:pt>
                <c:pt idx="8">
                  <c:v>219235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D-CC4B-A993-EA735B691AFA}"/>
            </c:ext>
          </c:extLst>
        </c:ser>
        <c:ser>
          <c:idx val="4"/>
          <c:order val="4"/>
          <c:tx>
            <c:strRef>
              <c:f>test1_offline_online!$B$6:$D$6</c:f>
              <c:strCache>
                <c:ptCount val="3"/>
                <c:pt idx="0">
                  <c:v>secure</c:v>
                </c:pt>
                <c:pt idx="1">
                  <c:v>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test1_offline_online!$E$6:$M$6</c:f>
              <c:numCache>
                <c:formatCode>General</c:formatCode>
                <c:ptCount val="9"/>
                <c:pt idx="0">
                  <c:v>199551</c:v>
                </c:pt>
                <c:pt idx="1">
                  <c:v>222338</c:v>
                </c:pt>
                <c:pt idx="2">
                  <c:v>238408.00000000003</c:v>
                </c:pt>
                <c:pt idx="3">
                  <c:v>257259</c:v>
                </c:pt>
                <c:pt idx="4">
                  <c:v>286151</c:v>
                </c:pt>
                <c:pt idx="5">
                  <c:v>305187</c:v>
                </c:pt>
                <c:pt idx="6">
                  <c:v>323067</c:v>
                </c:pt>
                <c:pt idx="7">
                  <c:v>341244</c:v>
                </c:pt>
                <c:pt idx="8">
                  <c:v>365321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6D-CC4B-A993-EA735B691AFA}"/>
            </c:ext>
          </c:extLst>
        </c:ser>
        <c:ser>
          <c:idx val="5"/>
          <c:order val="5"/>
          <c:tx>
            <c:strRef>
              <c:f>test1_offline_online!$B$7:$D$7</c:f>
              <c:strCache>
                <c:ptCount val="3"/>
                <c:pt idx="0">
                  <c:v>secure</c:v>
                </c:pt>
                <c:pt idx="1">
                  <c:v>no 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test1_offline_online!$E$7:$M$7</c:f>
              <c:numCache>
                <c:formatCode>General</c:formatCode>
                <c:ptCount val="9"/>
                <c:pt idx="0">
                  <c:v>200745</c:v>
                </c:pt>
                <c:pt idx="1">
                  <c:v>219950</c:v>
                </c:pt>
                <c:pt idx="2">
                  <c:v>238352</c:v>
                </c:pt>
                <c:pt idx="3">
                  <c:v>258084</c:v>
                </c:pt>
                <c:pt idx="4">
                  <c:v>280707.99999999994</c:v>
                </c:pt>
                <c:pt idx="5">
                  <c:v>300795</c:v>
                </c:pt>
                <c:pt idx="6">
                  <c:v>323971</c:v>
                </c:pt>
                <c:pt idx="7">
                  <c:v>342366</c:v>
                </c:pt>
                <c:pt idx="8">
                  <c:v>362815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6D-CC4B-A993-EA735B691AFA}"/>
            </c:ext>
          </c:extLst>
        </c:ser>
        <c:ser>
          <c:idx val="6"/>
          <c:order val="6"/>
          <c:tx>
            <c:strRef>
              <c:f>test1_offline_online!$B$8:$D$8</c:f>
              <c:strCache>
                <c:ptCount val="3"/>
                <c:pt idx="0">
                  <c:v>sae</c:v>
                </c:pt>
                <c:pt idx="1">
                  <c:v>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test1_offline_online!$E$8:$M$8</c:f>
              <c:numCache>
                <c:formatCode>0.00</c:formatCode>
                <c:ptCount val="9"/>
                <c:pt idx="0">
                  <c:v>188.74388500000001</c:v>
                </c:pt>
                <c:pt idx="1">
                  <c:v>222.15160399999999</c:v>
                </c:pt>
                <c:pt idx="2">
                  <c:v>190.55835300000001</c:v>
                </c:pt>
                <c:pt idx="3">
                  <c:v>200.155404</c:v>
                </c:pt>
                <c:pt idx="4">
                  <c:v>204.39848599999999</c:v>
                </c:pt>
                <c:pt idx="5">
                  <c:v>219.11354299999999</c:v>
                </c:pt>
                <c:pt idx="6">
                  <c:v>353.11440199999998</c:v>
                </c:pt>
                <c:pt idx="7">
                  <c:v>243.17827199999999</c:v>
                </c:pt>
                <c:pt idx="8">
                  <c:v>251.76112900000001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6D-CC4B-A993-EA735B691AFA}"/>
            </c:ext>
          </c:extLst>
        </c:ser>
        <c:ser>
          <c:idx val="7"/>
          <c:order val="7"/>
          <c:tx>
            <c:strRef>
              <c:f>test1_offline_online!$B$9:$D$9</c:f>
              <c:strCache>
                <c:ptCount val="3"/>
                <c:pt idx="0">
                  <c:v>sae</c:v>
                </c:pt>
                <c:pt idx="1">
                  <c:v>no 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test1_offline_online!$E$9:$M$9</c:f>
              <c:numCache>
                <c:formatCode>0.00</c:formatCode>
                <c:ptCount val="9"/>
                <c:pt idx="0">
                  <c:v>186.85687799999999</c:v>
                </c:pt>
                <c:pt idx="1">
                  <c:v>293.06989800000002</c:v>
                </c:pt>
                <c:pt idx="2">
                  <c:v>181.64352700000001</c:v>
                </c:pt>
                <c:pt idx="3">
                  <c:v>194.56994599999999</c:v>
                </c:pt>
                <c:pt idx="4">
                  <c:v>209.734036</c:v>
                </c:pt>
                <c:pt idx="5">
                  <c:v>219.36983499999999</c:v>
                </c:pt>
                <c:pt idx="6">
                  <c:v>232.317724</c:v>
                </c:pt>
                <c:pt idx="7">
                  <c:v>243.15028599999999</c:v>
                </c:pt>
                <c:pt idx="8">
                  <c:v>253.39443700000001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6D-CC4B-A993-EA735B691AFA}"/>
            </c:ext>
          </c:extLst>
        </c:ser>
        <c:ser>
          <c:idx val="8"/>
          <c:order val="8"/>
          <c:tx>
            <c:strRef>
              <c:f>test1_offline_online!$B$10:$D$10</c:f>
              <c:strCache>
                <c:ptCount val="3"/>
                <c:pt idx="0">
                  <c:v>sae</c:v>
                </c:pt>
                <c:pt idx="1">
                  <c:v>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test1_offline_online!$E$10:$M$10</c:f>
              <c:numCache>
                <c:formatCode>0.00</c:formatCode>
                <c:ptCount val="9"/>
                <c:pt idx="0">
                  <c:v>308.27593300000001</c:v>
                </c:pt>
                <c:pt idx="1">
                  <c:v>278.89510999999999</c:v>
                </c:pt>
                <c:pt idx="2">
                  <c:v>292.14401600000002</c:v>
                </c:pt>
                <c:pt idx="3">
                  <c:v>316.310541</c:v>
                </c:pt>
                <c:pt idx="4">
                  <c:v>336.59922399999999</c:v>
                </c:pt>
                <c:pt idx="5">
                  <c:v>350.26880399999999</c:v>
                </c:pt>
                <c:pt idx="6">
                  <c:v>403.39348200000001</c:v>
                </c:pt>
                <c:pt idx="7">
                  <c:v>411.16844500000002</c:v>
                </c:pt>
                <c:pt idx="8">
                  <c:v>417.43492400000002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6D-CC4B-A993-EA735B691AFA}"/>
            </c:ext>
          </c:extLst>
        </c:ser>
        <c:ser>
          <c:idx val="9"/>
          <c:order val="9"/>
          <c:tx>
            <c:strRef>
              <c:f>test1_offline_online!$B$11:$D$11</c:f>
              <c:strCache>
                <c:ptCount val="3"/>
                <c:pt idx="0">
                  <c:v>sae</c:v>
                </c:pt>
                <c:pt idx="1">
                  <c:v>no 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test1_offline_online!$E$11:$M$11</c:f>
              <c:numCache>
                <c:formatCode>0.00</c:formatCode>
                <c:ptCount val="9"/>
                <c:pt idx="0">
                  <c:v>317.48455999999999</c:v>
                </c:pt>
                <c:pt idx="1">
                  <c:v>280.41544099999999</c:v>
                </c:pt>
                <c:pt idx="2">
                  <c:v>290.16580499999998</c:v>
                </c:pt>
                <c:pt idx="3">
                  <c:v>317.48147499999999</c:v>
                </c:pt>
                <c:pt idx="4">
                  <c:v>333.79524700000002</c:v>
                </c:pt>
                <c:pt idx="5">
                  <c:v>359.168701</c:v>
                </c:pt>
                <c:pt idx="6">
                  <c:v>383.28080799999998</c:v>
                </c:pt>
                <c:pt idx="7">
                  <c:v>456.520442</c:v>
                </c:pt>
                <c:pt idx="8">
                  <c:v>409.49974600000002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6D-CC4B-A993-EA735B691AFA}"/>
            </c:ext>
          </c:extLst>
        </c:ser>
        <c:ser>
          <c:idx val="10"/>
          <c:order val="10"/>
          <c:tx>
            <c:strRef>
              <c:f>test1_offline_online!$B$12:$D$12</c:f>
              <c:strCache>
                <c:ptCount val="3"/>
                <c:pt idx="0">
                  <c:v>mes</c:v>
                </c:pt>
                <c:pt idx="1">
                  <c:v>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test1_offline_online!$E$12:$M$12</c:f>
              <c:numCache>
                <c:formatCode>0.00</c:formatCode>
                <c:ptCount val="9"/>
                <c:pt idx="0">
                  <c:v>200.701528</c:v>
                </c:pt>
                <c:pt idx="1">
                  <c:v>173.64873700000001</c:v>
                </c:pt>
                <c:pt idx="2">
                  <c:v>188.36506600000001</c:v>
                </c:pt>
                <c:pt idx="3">
                  <c:v>198.912239</c:v>
                </c:pt>
                <c:pt idx="4">
                  <c:v>204.43525299999999</c:v>
                </c:pt>
                <c:pt idx="5">
                  <c:v>216.028097</c:v>
                </c:pt>
                <c:pt idx="6">
                  <c:v>225.505977</c:v>
                </c:pt>
                <c:pt idx="7">
                  <c:v>242.433651</c:v>
                </c:pt>
                <c:pt idx="8">
                  <c:v>245.02277599999999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6D-CC4B-A993-EA735B691AFA}"/>
            </c:ext>
          </c:extLst>
        </c:ser>
        <c:ser>
          <c:idx val="11"/>
          <c:order val="11"/>
          <c:tx>
            <c:strRef>
              <c:f>test1_offline_online!$B$13:$D$13</c:f>
              <c:strCache>
                <c:ptCount val="3"/>
                <c:pt idx="0">
                  <c:v>mes</c:v>
                </c:pt>
                <c:pt idx="1">
                  <c:v>no 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test1_offline_online!$E$13:$M$13</c:f>
              <c:numCache>
                <c:formatCode>0.00</c:formatCode>
                <c:ptCount val="9"/>
                <c:pt idx="0">
                  <c:v>193.88193100000001</c:v>
                </c:pt>
                <c:pt idx="1">
                  <c:v>170.45486600000001</c:v>
                </c:pt>
                <c:pt idx="2">
                  <c:v>182.64547200000001</c:v>
                </c:pt>
                <c:pt idx="3">
                  <c:v>192.859578</c:v>
                </c:pt>
                <c:pt idx="4">
                  <c:v>204.66224500000001</c:v>
                </c:pt>
                <c:pt idx="5">
                  <c:v>236.92711199999999</c:v>
                </c:pt>
                <c:pt idx="6">
                  <c:v>225.29574600000001</c:v>
                </c:pt>
                <c:pt idx="7">
                  <c:v>250.574217</c:v>
                </c:pt>
                <c:pt idx="8">
                  <c:v>247.32469399999999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6D-CC4B-A993-EA735B691AFA}"/>
            </c:ext>
          </c:extLst>
        </c:ser>
        <c:ser>
          <c:idx val="12"/>
          <c:order val="12"/>
          <c:tx>
            <c:strRef>
              <c:f>test1_offline_online!$B$14:$D$14</c:f>
              <c:strCache>
                <c:ptCount val="3"/>
                <c:pt idx="0">
                  <c:v>mes</c:v>
                </c:pt>
                <c:pt idx="1">
                  <c:v>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test1_offline_online!$E$14:$M$14</c:f>
              <c:numCache>
                <c:formatCode>0.00</c:formatCode>
                <c:ptCount val="9"/>
                <c:pt idx="0">
                  <c:v>255.42068</c:v>
                </c:pt>
                <c:pt idx="1">
                  <c:v>276.43534</c:v>
                </c:pt>
                <c:pt idx="2">
                  <c:v>430.16355700000003</c:v>
                </c:pt>
                <c:pt idx="3">
                  <c:v>369.14309400000002</c:v>
                </c:pt>
                <c:pt idx="4">
                  <c:v>335.335712</c:v>
                </c:pt>
                <c:pt idx="5">
                  <c:v>389.79504900000001</c:v>
                </c:pt>
                <c:pt idx="6">
                  <c:v>376.08329600000002</c:v>
                </c:pt>
                <c:pt idx="7">
                  <c:v>397.77737999999999</c:v>
                </c:pt>
                <c:pt idx="8">
                  <c:v>411.36176999999998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6D-CC4B-A993-EA735B691AFA}"/>
            </c:ext>
          </c:extLst>
        </c:ser>
        <c:ser>
          <c:idx val="13"/>
          <c:order val="13"/>
          <c:tx>
            <c:strRef>
              <c:f>test1_offline_online!$B$15:$D$15</c:f>
              <c:strCache>
                <c:ptCount val="3"/>
                <c:pt idx="0">
                  <c:v>mes</c:v>
                </c:pt>
                <c:pt idx="1">
                  <c:v>no match</c:v>
                </c:pt>
                <c:pt idx="2">
                  <c:v>off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test1_offline_online!$E$1:$M$1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test1_offline_online!$E$15:$M$15</c:f>
              <c:numCache>
                <c:formatCode>0.00</c:formatCode>
                <c:ptCount val="9"/>
                <c:pt idx="0">
                  <c:v>320.70873999999998</c:v>
                </c:pt>
                <c:pt idx="1">
                  <c:v>272.04458299999999</c:v>
                </c:pt>
                <c:pt idx="2">
                  <c:v>302.402805</c:v>
                </c:pt>
                <c:pt idx="3">
                  <c:v>480.68718000000001</c:v>
                </c:pt>
                <c:pt idx="4">
                  <c:v>337.451618</c:v>
                </c:pt>
                <c:pt idx="5">
                  <c:v>364.68695300000002</c:v>
                </c:pt>
                <c:pt idx="6">
                  <c:v>384.34385600000002</c:v>
                </c:pt>
                <c:pt idx="7">
                  <c:v>421.08727599999997</c:v>
                </c:pt>
                <c:pt idx="8">
                  <c:v>425.765942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96D-CC4B-A993-EA735B69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730144"/>
        <c:axId val="1480421792"/>
      </c:lineChart>
      <c:catAx>
        <c:axId val="142873014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421792"/>
        <c:crosses val="autoZero"/>
        <c:auto val="1"/>
        <c:lblAlgn val="ctr"/>
        <c:lblOffset val="100"/>
        <c:noMultiLvlLbl val="0"/>
      </c:catAx>
      <c:valAx>
        <c:axId val="14804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3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Online phase (ms) vs n:m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test1_offline_online!$P$2:$R$2</c:f>
              <c:strCache>
                <c:ptCount val="3"/>
                <c:pt idx="0">
                  <c:v>wpes13</c:v>
                </c:pt>
                <c:pt idx="1">
                  <c:v>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test1_offline_online!$S$2:$AA$2</c:f>
              <c:numCache>
                <c:formatCode>0.00</c:formatCode>
                <c:ptCount val="9"/>
                <c:pt idx="0">
                  <c:v>43.187202999999997</c:v>
                </c:pt>
                <c:pt idx="1">
                  <c:v>56.986980000000003</c:v>
                </c:pt>
                <c:pt idx="2">
                  <c:v>71.409550999999993</c:v>
                </c:pt>
                <c:pt idx="3">
                  <c:v>90.677205000000001</c:v>
                </c:pt>
                <c:pt idx="4">
                  <c:v>111.002335</c:v>
                </c:pt>
                <c:pt idx="5">
                  <c:v>125.895565</c:v>
                </c:pt>
                <c:pt idx="6">
                  <c:v>181.84400199999999</c:v>
                </c:pt>
                <c:pt idx="7">
                  <c:v>161.94787500000001</c:v>
                </c:pt>
                <c:pt idx="8">
                  <c:v>175.53458499999999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F-3645-85F0-A0E3F29EBFE3}"/>
            </c:ext>
          </c:extLst>
        </c:ser>
        <c:ser>
          <c:idx val="1"/>
          <c:order val="1"/>
          <c:tx>
            <c:strRef>
              <c:f>test1_offline_online!$P$3:$R$3</c:f>
              <c:strCache>
                <c:ptCount val="3"/>
                <c:pt idx="0">
                  <c:v>wpes13</c:v>
                </c:pt>
                <c:pt idx="1">
                  <c:v>no 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test1_offline_online!$S$3:$AA$3</c:f>
              <c:numCache>
                <c:formatCode>0.00</c:formatCode>
                <c:ptCount val="9"/>
                <c:pt idx="0">
                  <c:v>64.844994999999997</c:v>
                </c:pt>
                <c:pt idx="1">
                  <c:v>53.942033000000002</c:v>
                </c:pt>
                <c:pt idx="2">
                  <c:v>71.126694999999998</c:v>
                </c:pt>
                <c:pt idx="3">
                  <c:v>90.692249000000004</c:v>
                </c:pt>
                <c:pt idx="4">
                  <c:v>111.43523399999999</c:v>
                </c:pt>
                <c:pt idx="5">
                  <c:v>120.011538</c:v>
                </c:pt>
                <c:pt idx="6">
                  <c:v>149.294692</c:v>
                </c:pt>
                <c:pt idx="7">
                  <c:v>154.54859400000001</c:v>
                </c:pt>
                <c:pt idx="8">
                  <c:v>173.52654200000001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F-3645-85F0-A0E3F29EBFE3}"/>
            </c:ext>
          </c:extLst>
        </c:ser>
        <c:ser>
          <c:idx val="2"/>
          <c:order val="2"/>
          <c:tx>
            <c:strRef>
              <c:f>test1_offline_online!$P$4:$R$4</c:f>
              <c:strCache>
                <c:ptCount val="3"/>
                <c:pt idx="0">
                  <c:v>secure</c:v>
                </c:pt>
                <c:pt idx="1">
                  <c:v>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test1_offline_online!$S$4:$AA$4</c:f>
              <c:numCache>
                <c:formatCode>0.00</c:formatCode>
                <c:ptCount val="9"/>
                <c:pt idx="0">
                  <c:v>162.94167400000001</c:v>
                </c:pt>
                <c:pt idx="1">
                  <c:v>257.43558000000002</c:v>
                </c:pt>
                <c:pt idx="2">
                  <c:v>369.26026100000001</c:v>
                </c:pt>
                <c:pt idx="3">
                  <c:v>494.87008800000001</c:v>
                </c:pt>
                <c:pt idx="4">
                  <c:v>605.84485500000005</c:v>
                </c:pt>
                <c:pt idx="5">
                  <c:v>727.21714399999996</c:v>
                </c:pt>
                <c:pt idx="6">
                  <c:v>830.19457799999998</c:v>
                </c:pt>
                <c:pt idx="7">
                  <c:v>950.58381199999997</c:v>
                </c:pt>
                <c:pt idx="8" formatCode="General">
                  <c:v>1149.0861090000001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F-3645-85F0-A0E3F29EBFE3}"/>
            </c:ext>
          </c:extLst>
        </c:ser>
        <c:ser>
          <c:idx val="3"/>
          <c:order val="3"/>
          <c:tx>
            <c:strRef>
              <c:f>test1_offline_online!$P$5:$R$5</c:f>
              <c:strCache>
                <c:ptCount val="3"/>
                <c:pt idx="0">
                  <c:v>secure</c:v>
                </c:pt>
                <c:pt idx="1">
                  <c:v>no 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test1_offline_online!$S$5:$AA$5</c:f>
              <c:numCache>
                <c:formatCode>0.00</c:formatCode>
                <c:ptCount val="9"/>
                <c:pt idx="0">
                  <c:v>138.10144299999999</c:v>
                </c:pt>
                <c:pt idx="1">
                  <c:v>394.97592300000002</c:v>
                </c:pt>
                <c:pt idx="2">
                  <c:v>377.94743099999999</c:v>
                </c:pt>
                <c:pt idx="3">
                  <c:v>507.50164599999999</c:v>
                </c:pt>
                <c:pt idx="4">
                  <c:v>600.16052999999999</c:v>
                </c:pt>
                <c:pt idx="5">
                  <c:v>725.80956800000001</c:v>
                </c:pt>
                <c:pt idx="6">
                  <c:v>821.73350500000004</c:v>
                </c:pt>
                <c:pt idx="7">
                  <c:v>969.87959599999999</c:v>
                </c:pt>
                <c:pt idx="8" formatCode="General">
                  <c:v>1307.584893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F-3645-85F0-A0E3F29EBFE3}"/>
            </c:ext>
          </c:extLst>
        </c:ser>
        <c:ser>
          <c:idx val="4"/>
          <c:order val="4"/>
          <c:tx>
            <c:strRef>
              <c:f>test1_offline_online!$P$6:$R$6</c:f>
              <c:strCache>
                <c:ptCount val="3"/>
                <c:pt idx="0">
                  <c:v>secure</c:v>
                </c:pt>
                <c:pt idx="1">
                  <c:v>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test1_offline_online!$S$6:$AA$6</c:f>
              <c:numCache>
                <c:formatCode>0.00</c:formatCode>
                <c:ptCount val="9"/>
                <c:pt idx="0">
                  <c:v>177.87524300000001</c:v>
                </c:pt>
                <c:pt idx="1">
                  <c:v>326.62480399999998</c:v>
                </c:pt>
                <c:pt idx="2">
                  <c:v>428.29897299999999</c:v>
                </c:pt>
                <c:pt idx="3">
                  <c:v>551.29976199999999</c:v>
                </c:pt>
                <c:pt idx="4">
                  <c:v>802.30019100000004</c:v>
                </c:pt>
                <c:pt idx="5">
                  <c:v>932.19050900000002</c:v>
                </c:pt>
                <c:pt idx="6" formatCode="General">
                  <c:v>1374.804623</c:v>
                </c:pt>
                <c:pt idx="7" formatCode="General">
                  <c:v>1366.6574479999999</c:v>
                </c:pt>
                <c:pt idx="8" formatCode="General">
                  <c:v>1187.2679420000002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F-3645-85F0-A0E3F29EBFE3}"/>
            </c:ext>
          </c:extLst>
        </c:ser>
        <c:ser>
          <c:idx val="5"/>
          <c:order val="5"/>
          <c:tx>
            <c:strRef>
              <c:f>test1_offline_online!$P$7:$R$7</c:f>
              <c:strCache>
                <c:ptCount val="3"/>
                <c:pt idx="0">
                  <c:v>secure</c:v>
                </c:pt>
                <c:pt idx="1">
                  <c:v>no 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test1_offline_online!$S$7:$AA$7</c:f>
              <c:numCache>
                <c:formatCode>0.00</c:formatCode>
                <c:ptCount val="9"/>
                <c:pt idx="0">
                  <c:v>210.61789899999999</c:v>
                </c:pt>
                <c:pt idx="1">
                  <c:v>314.741938</c:v>
                </c:pt>
                <c:pt idx="2">
                  <c:v>424.22312199999999</c:v>
                </c:pt>
                <c:pt idx="3">
                  <c:v>559.59528599999999</c:v>
                </c:pt>
                <c:pt idx="4">
                  <c:v>688.45254499999999</c:v>
                </c:pt>
                <c:pt idx="5">
                  <c:v>826.46857</c:v>
                </c:pt>
                <c:pt idx="6" formatCode="General">
                  <c:v>1082.76368</c:v>
                </c:pt>
                <c:pt idx="7" formatCode="General">
                  <c:v>1075.3400669999999</c:v>
                </c:pt>
                <c:pt idx="8" formatCode="General">
                  <c:v>1217.932564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EF-3645-85F0-A0E3F29EBFE3}"/>
            </c:ext>
          </c:extLst>
        </c:ser>
        <c:ser>
          <c:idx val="6"/>
          <c:order val="6"/>
          <c:tx>
            <c:strRef>
              <c:f>test1_offline_online!$P$8:$R$8</c:f>
              <c:strCache>
                <c:ptCount val="3"/>
                <c:pt idx="0">
                  <c:v>sae</c:v>
                </c:pt>
                <c:pt idx="1">
                  <c:v>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test1_offline_online!$S$8:$AA$8</c:f>
              <c:numCache>
                <c:formatCode>0.00</c:formatCode>
                <c:ptCount val="9"/>
                <c:pt idx="0">
                  <c:v>219.388912</c:v>
                </c:pt>
                <c:pt idx="1">
                  <c:v>235.05623299999999</c:v>
                </c:pt>
                <c:pt idx="2">
                  <c:v>171.05463</c:v>
                </c:pt>
                <c:pt idx="3">
                  <c:v>160.13136600000001</c:v>
                </c:pt>
                <c:pt idx="4">
                  <c:v>154.16850299999999</c:v>
                </c:pt>
                <c:pt idx="5">
                  <c:v>143.08214100000001</c:v>
                </c:pt>
                <c:pt idx="6">
                  <c:v>186.793927</c:v>
                </c:pt>
                <c:pt idx="7">
                  <c:v>122.022818</c:v>
                </c:pt>
                <c:pt idx="8">
                  <c:v>116.558594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EF-3645-85F0-A0E3F29EBFE3}"/>
            </c:ext>
          </c:extLst>
        </c:ser>
        <c:ser>
          <c:idx val="7"/>
          <c:order val="7"/>
          <c:tx>
            <c:strRef>
              <c:f>test1_offline_online!$P$9:$R$9</c:f>
              <c:strCache>
                <c:ptCount val="3"/>
                <c:pt idx="0">
                  <c:v>sae</c:v>
                </c:pt>
                <c:pt idx="1">
                  <c:v>no 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test1_offline_online!$S$9:$AA$9</c:f>
              <c:numCache>
                <c:formatCode>0.00</c:formatCode>
                <c:ptCount val="9"/>
                <c:pt idx="0">
                  <c:v>217.885423</c:v>
                </c:pt>
                <c:pt idx="1">
                  <c:v>218.59534300000001</c:v>
                </c:pt>
                <c:pt idx="2">
                  <c:v>171.837896</c:v>
                </c:pt>
                <c:pt idx="3">
                  <c:v>164.04101800000001</c:v>
                </c:pt>
                <c:pt idx="4">
                  <c:v>162.47265999999999</c:v>
                </c:pt>
                <c:pt idx="5">
                  <c:v>141.85344499999999</c:v>
                </c:pt>
                <c:pt idx="6">
                  <c:v>137.563929</c:v>
                </c:pt>
                <c:pt idx="7">
                  <c:v>116.632492</c:v>
                </c:pt>
                <c:pt idx="8">
                  <c:v>111.31796300000001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EF-3645-85F0-A0E3F29EBFE3}"/>
            </c:ext>
          </c:extLst>
        </c:ser>
        <c:ser>
          <c:idx val="8"/>
          <c:order val="8"/>
          <c:tx>
            <c:strRef>
              <c:f>test1_offline_online!$P$10:$R$10</c:f>
              <c:strCache>
                <c:ptCount val="3"/>
                <c:pt idx="0">
                  <c:v>sae</c:v>
                </c:pt>
                <c:pt idx="1">
                  <c:v>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test1_offline_online!$S$10:$AA$10</c:f>
              <c:numCache>
                <c:formatCode>0.00</c:formatCode>
                <c:ptCount val="9"/>
                <c:pt idx="0">
                  <c:v>392.23828400000002</c:v>
                </c:pt>
                <c:pt idx="1">
                  <c:v>338.34151600000001</c:v>
                </c:pt>
                <c:pt idx="2">
                  <c:v>312.408006</c:v>
                </c:pt>
                <c:pt idx="3">
                  <c:v>317.80888099999999</c:v>
                </c:pt>
                <c:pt idx="4">
                  <c:v>296.11352299999999</c:v>
                </c:pt>
                <c:pt idx="5">
                  <c:v>274.25507099999999</c:v>
                </c:pt>
                <c:pt idx="6">
                  <c:v>274.39091400000001</c:v>
                </c:pt>
                <c:pt idx="7">
                  <c:v>239.75785500000001</c:v>
                </c:pt>
                <c:pt idx="8">
                  <c:v>233.894285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EF-3645-85F0-A0E3F29EBFE3}"/>
            </c:ext>
          </c:extLst>
        </c:ser>
        <c:ser>
          <c:idx val="9"/>
          <c:order val="9"/>
          <c:tx>
            <c:strRef>
              <c:f>test1_offline_online!$P$11:$R$11</c:f>
              <c:strCache>
                <c:ptCount val="3"/>
                <c:pt idx="0">
                  <c:v>sae</c:v>
                </c:pt>
                <c:pt idx="1">
                  <c:v>no 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test1_offline_online!$S$11:$AA$11</c:f>
              <c:numCache>
                <c:formatCode>0.00</c:formatCode>
                <c:ptCount val="9"/>
                <c:pt idx="0">
                  <c:v>448.93893700000001</c:v>
                </c:pt>
                <c:pt idx="1">
                  <c:v>367.61372</c:v>
                </c:pt>
                <c:pt idx="2">
                  <c:v>334.85969399999999</c:v>
                </c:pt>
                <c:pt idx="3">
                  <c:v>322.69683400000002</c:v>
                </c:pt>
                <c:pt idx="4">
                  <c:v>311.47982999999999</c:v>
                </c:pt>
                <c:pt idx="5">
                  <c:v>307.85970600000002</c:v>
                </c:pt>
                <c:pt idx="6">
                  <c:v>280.43413600000002</c:v>
                </c:pt>
                <c:pt idx="7">
                  <c:v>266.03481699999998</c:v>
                </c:pt>
                <c:pt idx="8">
                  <c:v>241.70930100000001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EF-3645-85F0-A0E3F29EBFE3}"/>
            </c:ext>
          </c:extLst>
        </c:ser>
        <c:ser>
          <c:idx val="10"/>
          <c:order val="10"/>
          <c:tx>
            <c:strRef>
              <c:f>test1_offline_online!$P$12:$R$12</c:f>
              <c:strCache>
                <c:ptCount val="3"/>
                <c:pt idx="0">
                  <c:v>mes</c:v>
                </c:pt>
                <c:pt idx="1">
                  <c:v>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test1_offline_online!$S$12:$AA$12</c:f>
              <c:numCache>
                <c:formatCode>0.00</c:formatCode>
                <c:ptCount val="9"/>
                <c:pt idx="0">
                  <c:v>714.11805100000004</c:v>
                </c:pt>
                <c:pt idx="1">
                  <c:v>614.44968100000006</c:v>
                </c:pt>
                <c:pt idx="2">
                  <c:v>610.79376300000001</c:v>
                </c:pt>
                <c:pt idx="3">
                  <c:v>623.90186600000004</c:v>
                </c:pt>
                <c:pt idx="4">
                  <c:v>647.15499</c:v>
                </c:pt>
                <c:pt idx="5">
                  <c:v>985.453304</c:v>
                </c:pt>
                <c:pt idx="6">
                  <c:v>654.60553900000002</c:v>
                </c:pt>
                <c:pt idx="7">
                  <c:v>679.68929100000003</c:v>
                </c:pt>
                <c:pt idx="8">
                  <c:v>676.00236199999995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EF-3645-85F0-A0E3F29EBFE3}"/>
            </c:ext>
          </c:extLst>
        </c:ser>
        <c:ser>
          <c:idx val="11"/>
          <c:order val="11"/>
          <c:tx>
            <c:strRef>
              <c:f>test1_offline_online!$P$13:$R$13</c:f>
              <c:strCache>
                <c:ptCount val="3"/>
                <c:pt idx="0">
                  <c:v>mes</c:v>
                </c:pt>
                <c:pt idx="1">
                  <c:v>no 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test1_offline_online!$S$13:$AA$13</c:f>
              <c:numCache>
                <c:formatCode>0.00</c:formatCode>
                <c:ptCount val="9"/>
                <c:pt idx="0">
                  <c:v>600.94686200000001</c:v>
                </c:pt>
                <c:pt idx="1">
                  <c:v>597.53103199999998</c:v>
                </c:pt>
                <c:pt idx="2">
                  <c:v>815.69932900000003</c:v>
                </c:pt>
                <c:pt idx="3">
                  <c:v>597.53376800000001</c:v>
                </c:pt>
                <c:pt idx="4">
                  <c:v>626.84995000000004</c:v>
                </c:pt>
                <c:pt idx="5">
                  <c:v>634.34307899999999</c:v>
                </c:pt>
                <c:pt idx="6">
                  <c:v>642.53251799999998</c:v>
                </c:pt>
                <c:pt idx="7">
                  <c:v>650.70145400000001</c:v>
                </c:pt>
                <c:pt idx="8">
                  <c:v>657.273507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EF-3645-85F0-A0E3F29EBFE3}"/>
            </c:ext>
          </c:extLst>
        </c:ser>
        <c:ser>
          <c:idx val="12"/>
          <c:order val="12"/>
          <c:tx>
            <c:strRef>
              <c:f>test1_offline_online!$P$14:$R$14</c:f>
              <c:strCache>
                <c:ptCount val="3"/>
                <c:pt idx="0">
                  <c:v>mes</c:v>
                </c:pt>
                <c:pt idx="1">
                  <c:v>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test1_offline_online!$S$14:$AA$14</c:f>
              <c:numCache>
                <c:formatCode>0.00</c:formatCode>
                <c:ptCount val="9"/>
                <c:pt idx="0">
                  <c:v>628.15523199999996</c:v>
                </c:pt>
                <c:pt idx="1">
                  <c:v>635.70471199999997</c:v>
                </c:pt>
                <c:pt idx="2">
                  <c:v>684.81626700000004</c:v>
                </c:pt>
                <c:pt idx="3">
                  <c:v>684.95677899999998</c:v>
                </c:pt>
                <c:pt idx="4">
                  <c:v>712.52140699999995</c:v>
                </c:pt>
                <c:pt idx="5">
                  <c:v>718.03822400000001</c:v>
                </c:pt>
                <c:pt idx="6">
                  <c:v>755.81435899999997</c:v>
                </c:pt>
                <c:pt idx="7">
                  <c:v>754.70368499999995</c:v>
                </c:pt>
                <c:pt idx="8">
                  <c:v>777.75099399999999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7EF-3645-85F0-A0E3F29EBFE3}"/>
            </c:ext>
          </c:extLst>
        </c:ser>
        <c:ser>
          <c:idx val="13"/>
          <c:order val="13"/>
          <c:tx>
            <c:strRef>
              <c:f>test1_offline_online!$P$15:$R$15</c:f>
              <c:strCache>
                <c:ptCount val="3"/>
                <c:pt idx="0">
                  <c:v>mes</c:v>
                </c:pt>
                <c:pt idx="1">
                  <c:v>no match</c:v>
                </c:pt>
                <c:pt idx="2">
                  <c:v>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test1_offline_online!$S$1:$AA$1</c:f>
              <c:numCache>
                <c:formatCode>h:mm</c:formatCode>
                <c:ptCount val="9"/>
                <c:pt idx="0">
                  <c:v>0.41736111111111113</c:v>
                </c:pt>
                <c:pt idx="1">
                  <c:v>0.41805555555555557</c:v>
                </c:pt>
                <c:pt idx="2">
                  <c:v>0.41875000000000001</c:v>
                </c:pt>
                <c:pt idx="3">
                  <c:v>0.41944444444444401</c:v>
                </c:pt>
                <c:pt idx="4">
                  <c:v>0.42013888888888901</c:v>
                </c:pt>
                <c:pt idx="5">
                  <c:v>0.420833333333333</c:v>
                </c:pt>
                <c:pt idx="6">
                  <c:v>0.421527777777778</c:v>
                </c:pt>
                <c:pt idx="7">
                  <c:v>0.422222222222222</c:v>
                </c:pt>
                <c:pt idx="8">
                  <c:v>0.422916666666667</c:v>
                </c:pt>
              </c:numCache>
            </c:numRef>
          </c:cat>
          <c:val>
            <c:numRef>
              <c:f>test1_offline_online!$S$15:$AA$15</c:f>
              <c:numCache>
                <c:formatCode>0.00</c:formatCode>
                <c:ptCount val="9"/>
                <c:pt idx="0">
                  <c:v>650.74291600000004</c:v>
                </c:pt>
                <c:pt idx="1">
                  <c:v>608.03658199999995</c:v>
                </c:pt>
                <c:pt idx="2">
                  <c:v>645.59889499999997</c:v>
                </c:pt>
                <c:pt idx="3">
                  <c:v>723.67831000000001</c:v>
                </c:pt>
                <c:pt idx="4">
                  <c:v>671.738742</c:v>
                </c:pt>
                <c:pt idx="5">
                  <c:v>696.962401</c:v>
                </c:pt>
                <c:pt idx="6">
                  <c:v>709.40900199999999</c:v>
                </c:pt>
                <c:pt idx="7">
                  <c:v>776.38873799999999</c:v>
                </c:pt>
                <c:pt idx="8">
                  <c:v>756.084293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7EF-3645-85F0-A0E3F29E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982400"/>
        <c:axId val="1479095792"/>
      </c:lineChart>
      <c:catAx>
        <c:axId val="147898240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095792"/>
        <c:crosses val="autoZero"/>
        <c:auto val="1"/>
        <c:lblAlgn val="ctr"/>
        <c:lblOffset val="100"/>
        <c:noMultiLvlLbl val="0"/>
      </c:catAx>
      <c:valAx>
        <c:axId val="14790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98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wpes13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test1_4protocols!$A$2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test1_4protocols!$E$2:$M$2</c:f>
              <c:numCache>
                <c:formatCode>General</c:formatCode>
                <c:ptCount val="9"/>
                <c:pt idx="0">
                  <c:v>168517</c:v>
                </c:pt>
                <c:pt idx="1">
                  <c:v>138656</c:v>
                </c:pt>
                <c:pt idx="2">
                  <c:v>149673</c:v>
                </c:pt>
                <c:pt idx="3">
                  <c:v>164963</c:v>
                </c:pt>
                <c:pt idx="4">
                  <c:v>174923</c:v>
                </c:pt>
                <c:pt idx="5">
                  <c:v>184438</c:v>
                </c:pt>
                <c:pt idx="6">
                  <c:v>197452</c:v>
                </c:pt>
                <c:pt idx="7">
                  <c:v>206649</c:v>
                </c:pt>
                <c:pt idx="8">
                  <c:v>216030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B-EC42-82CC-C03B7EDC0A45}"/>
            </c:ext>
          </c:extLst>
        </c:ser>
        <c:ser>
          <c:idx val="1"/>
          <c:order val="1"/>
          <c:tx>
            <c:strRef>
              <c:f>test1_4protocols!$A$3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test1_4protocols!$E$3:$M$3</c:f>
              <c:numCache>
                <c:formatCode>General</c:formatCode>
                <c:ptCount val="9"/>
                <c:pt idx="0">
                  <c:v>150243</c:v>
                </c:pt>
                <c:pt idx="1">
                  <c:v>142042</c:v>
                </c:pt>
                <c:pt idx="2">
                  <c:v>151884</c:v>
                </c:pt>
                <c:pt idx="3">
                  <c:v>160255</c:v>
                </c:pt>
                <c:pt idx="4">
                  <c:v>172107</c:v>
                </c:pt>
                <c:pt idx="5">
                  <c:v>185140</c:v>
                </c:pt>
                <c:pt idx="6">
                  <c:v>194561</c:v>
                </c:pt>
                <c:pt idx="7">
                  <c:v>210477</c:v>
                </c:pt>
                <c:pt idx="8">
                  <c:v>219337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B-EC42-82CC-C03B7EDC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537888"/>
        <c:axId val="1480686528"/>
      </c:lineChart>
      <c:catAx>
        <c:axId val="14815378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686528"/>
        <c:crosses val="autoZero"/>
        <c:auto val="1"/>
        <c:lblAlgn val="ctr"/>
        <c:lblOffset val="100"/>
        <c:noMultiLvlLbl val="0"/>
      </c:catAx>
      <c:valAx>
        <c:axId val="14806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3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secure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test1_4protocols!$A$4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test1_4protocols!$E$4:$M$4</c:f>
              <c:numCache>
                <c:formatCode>General</c:formatCode>
                <c:ptCount val="9"/>
                <c:pt idx="0">
                  <c:v>146968</c:v>
                </c:pt>
                <c:pt idx="1">
                  <c:v>140037</c:v>
                </c:pt>
                <c:pt idx="2">
                  <c:v>148602</c:v>
                </c:pt>
                <c:pt idx="3">
                  <c:v>163140</c:v>
                </c:pt>
                <c:pt idx="4">
                  <c:v>174091.99999999997</c:v>
                </c:pt>
                <c:pt idx="5">
                  <c:v>183618</c:v>
                </c:pt>
                <c:pt idx="6">
                  <c:v>196115</c:v>
                </c:pt>
                <c:pt idx="7">
                  <c:v>208892</c:v>
                </c:pt>
                <c:pt idx="8">
                  <c:v>222299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E-3445-A998-2A9527842B3D}"/>
            </c:ext>
          </c:extLst>
        </c:ser>
        <c:ser>
          <c:idx val="1"/>
          <c:order val="1"/>
          <c:tx>
            <c:strRef>
              <c:f>test1_4protocols!$A$5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test1_4protocols!$E$5:$M$5</c:f>
              <c:numCache>
                <c:formatCode>General</c:formatCode>
                <c:ptCount val="9"/>
                <c:pt idx="0">
                  <c:v>132343</c:v>
                </c:pt>
                <c:pt idx="1">
                  <c:v>138277</c:v>
                </c:pt>
                <c:pt idx="2">
                  <c:v>153906.99999999997</c:v>
                </c:pt>
                <c:pt idx="3">
                  <c:v>163689</c:v>
                </c:pt>
                <c:pt idx="4">
                  <c:v>174493</c:v>
                </c:pt>
                <c:pt idx="5">
                  <c:v>185737</c:v>
                </c:pt>
                <c:pt idx="6">
                  <c:v>195274</c:v>
                </c:pt>
                <c:pt idx="7">
                  <c:v>210185</c:v>
                </c:pt>
                <c:pt idx="8">
                  <c:v>219235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E-3445-A998-2A9527842B3D}"/>
            </c:ext>
          </c:extLst>
        </c:ser>
        <c:ser>
          <c:idx val="2"/>
          <c:order val="2"/>
          <c:tx>
            <c:strRef>
              <c:f>test1_4protocols!$A$6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test1_4protocols!$E$6:$M$6</c:f>
              <c:numCache>
                <c:formatCode>General</c:formatCode>
                <c:ptCount val="9"/>
                <c:pt idx="0">
                  <c:v>199551</c:v>
                </c:pt>
                <c:pt idx="1">
                  <c:v>222338</c:v>
                </c:pt>
                <c:pt idx="2">
                  <c:v>238408.00000000003</c:v>
                </c:pt>
                <c:pt idx="3">
                  <c:v>257259</c:v>
                </c:pt>
                <c:pt idx="4">
                  <c:v>286151</c:v>
                </c:pt>
                <c:pt idx="5">
                  <c:v>305187</c:v>
                </c:pt>
                <c:pt idx="6">
                  <c:v>323067</c:v>
                </c:pt>
                <c:pt idx="7">
                  <c:v>341244</c:v>
                </c:pt>
                <c:pt idx="8">
                  <c:v>365321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E-3445-A998-2A9527842B3D}"/>
            </c:ext>
          </c:extLst>
        </c:ser>
        <c:ser>
          <c:idx val="3"/>
          <c:order val="3"/>
          <c:tx>
            <c:strRef>
              <c:f>test1_4protocols!$A$7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test1_4protocols!$E$7:$M$7</c:f>
              <c:numCache>
                <c:formatCode>General</c:formatCode>
                <c:ptCount val="9"/>
                <c:pt idx="0">
                  <c:v>200745</c:v>
                </c:pt>
                <c:pt idx="1">
                  <c:v>219950</c:v>
                </c:pt>
                <c:pt idx="2">
                  <c:v>238352</c:v>
                </c:pt>
                <c:pt idx="3">
                  <c:v>258084</c:v>
                </c:pt>
                <c:pt idx="4">
                  <c:v>280707.99999999994</c:v>
                </c:pt>
                <c:pt idx="5">
                  <c:v>300795</c:v>
                </c:pt>
                <c:pt idx="6">
                  <c:v>323971</c:v>
                </c:pt>
                <c:pt idx="7">
                  <c:v>342366</c:v>
                </c:pt>
                <c:pt idx="8">
                  <c:v>362815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7E-3445-A998-2A9527842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561424"/>
        <c:axId val="1496112624"/>
      </c:lineChart>
      <c:catAx>
        <c:axId val="14955614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12624"/>
        <c:crosses val="autoZero"/>
        <c:auto val="1"/>
        <c:lblAlgn val="ctr"/>
        <c:lblOffset val="100"/>
        <c:noMultiLvlLbl val="0"/>
      </c:catAx>
      <c:valAx>
        <c:axId val="14961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56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sae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test1_4protocols!$A$8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test1_4protocols!$E$8:$M$8</c:f>
              <c:numCache>
                <c:formatCode>0.00</c:formatCode>
                <c:ptCount val="9"/>
                <c:pt idx="0">
                  <c:v>188.74388500000001</c:v>
                </c:pt>
                <c:pt idx="1">
                  <c:v>222.15160399999999</c:v>
                </c:pt>
                <c:pt idx="2">
                  <c:v>190.55835300000001</c:v>
                </c:pt>
                <c:pt idx="3">
                  <c:v>200.155404</c:v>
                </c:pt>
                <c:pt idx="4">
                  <c:v>204.39848599999999</c:v>
                </c:pt>
                <c:pt idx="5">
                  <c:v>219.11354299999999</c:v>
                </c:pt>
                <c:pt idx="6">
                  <c:v>353.11440199999998</c:v>
                </c:pt>
                <c:pt idx="7">
                  <c:v>243.17827199999999</c:v>
                </c:pt>
                <c:pt idx="8">
                  <c:v>251.76112900000001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C-1F46-8EBF-86D9E210CDFE}"/>
            </c:ext>
          </c:extLst>
        </c:ser>
        <c:ser>
          <c:idx val="1"/>
          <c:order val="1"/>
          <c:tx>
            <c:strRef>
              <c:f>test1_4protocols!$A$9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test1_4protocols!$E$9:$M$9</c:f>
              <c:numCache>
                <c:formatCode>0.00</c:formatCode>
                <c:ptCount val="9"/>
                <c:pt idx="0">
                  <c:v>186.85687799999999</c:v>
                </c:pt>
                <c:pt idx="1">
                  <c:v>293.06989800000002</c:v>
                </c:pt>
                <c:pt idx="2">
                  <c:v>181.64352700000001</c:v>
                </c:pt>
                <c:pt idx="3">
                  <c:v>194.56994599999999</c:v>
                </c:pt>
                <c:pt idx="4">
                  <c:v>209.734036</c:v>
                </c:pt>
                <c:pt idx="5">
                  <c:v>219.36983499999999</c:v>
                </c:pt>
                <c:pt idx="6">
                  <c:v>232.317724</c:v>
                </c:pt>
                <c:pt idx="7">
                  <c:v>243.15028599999999</c:v>
                </c:pt>
                <c:pt idx="8">
                  <c:v>253.39443700000001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C-1F46-8EBF-86D9E210CDFE}"/>
            </c:ext>
          </c:extLst>
        </c:ser>
        <c:ser>
          <c:idx val="2"/>
          <c:order val="2"/>
          <c:tx>
            <c:strRef>
              <c:f>test1_4protocols!$A$10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test1_4protocols!$E$10:$M$10</c:f>
              <c:numCache>
                <c:formatCode>0.00</c:formatCode>
                <c:ptCount val="9"/>
                <c:pt idx="0">
                  <c:v>308.27593300000001</c:v>
                </c:pt>
                <c:pt idx="1">
                  <c:v>278.89510999999999</c:v>
                </c:pt>
                <c:pt idx="2">
                  <c:v>292.14401600000002</c:v>
                </c:pt>
                <c:pt idx="3">
                  <c:v>316.310541</c:v>
                </c:pt>
                <c:pt idx="4">
                  <c:v>336.59922399999999</c:v>
                </c:pt>
                <c:pt idx="5">
                  <c:v>350.26880399999999</c:v>
                </c:pt>
                <c:pt idx="6">
                  <c:v>403.39348200000001</c:v>
                </c:pt>
                <c:pt idx="7">
                  <c:v>411.16844500000002</c:v>
                </c:pt>
                <c:pt idx="8">
                  <c:v>417.43492400000002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C-1F46-8EBF-86D9E210CDFE}"/>
            </c:ext>
          </c:extLst>
        </c:ser>
        <c:ser>
          <c:idx val="3"/>
          <c:order val="3"/>
          <c:tx>
            <c:strRef>
              <c:f>test1_4protocols!$A$11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test1_4protocols!$E$11:$M$11</c:f>
              <c:numCache>
                <c:formatCode>0.00</c:formatCode>
                <c:ptCount val="9"/>
                <c:pt idx="0">
                  <c:v>317.48455999999999</c:v>
                </c:pt>
                <c:pt idx="1">
                  <c:v>280.41544099999999</c:v>
                </c:pt>
                <c:pt idx="2">
                  <c:v>290.16580499999998</c:v>
                </c:pt>
                <c:pt idx="3">
                  <c:v>317.48147499999999</c:v>
                </c:pt>
                <c:pt idx="4">
                  <c:v>333.79524700000002</c:v>
                </c:pt>
                <c:pt idx="5">
                  <c:v>359.168701</c:v>
                </c:pt>
                <c:pt idx="6">
                  <c:v>383.28080799999998</c:v>
                </c:pt>
                <c:pt idx="7">
                  <c:v>456.520442</c:v>
                </c:pt>
                <c:pt idx="8">
                  <c:v>409.49974600000002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5C-1F46-8EBF-86D9E210C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150848"/>
        <c:axId val="1495636672"/>
      </c:lineChart>
      <c:catAx>
        <c:axId val="149615084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636672"/>
        <c:crosses val="autoZero"/>
        <c:auto val="1"/>
        <c:lblAlgn val="ctr"/>
        <c:lblOffset val="100"/>
        <c:noMultiLvlLbl val="0"/>
      </c:catAx>
      <c:valAx>
        <c:axId val="14956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1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offline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test1_4protocols!$A$12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test1_4protocols!$E$12:$M$12</c:f>
              <c:numCache>
                <c:formatCode>0.00</c:formatCode>
                <c:ptCount val="9"/>
                <c:pt idx="0">
                  <c:v>200.701528</c:v>
                </c:pt>
                <c:pt idx="1">
                  <c:v>173.64873700000001</c:v>
                </c:pt>
                <c:pt idx="2">
                  <c:v>188.36506600000001</c:v>
                </c:pt>
                <c:pt idx="3">
                  <c:v>198.912239</c:v>
                </c:pt>
                <c:pt idx="4">
                  <c:v>204.43525299999999</c:v>
                </c:pt>
                <c:pt idx="5">
                  <c:v>216.028097</c:v>
                </c:pt>
                <c:pt idx="6">
                  <c:v>225.505977</c:v>
                </c:pt>
                <c:pt idx="7">
                  <c:v>242.433651</c:v>
                </c:pt>
                <c:pt idx="8">
                  <c:v>245.02277599999999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3-2B43-9D73-F6DFFBFFD49B}"/>
            </c:ext>
          </c:extLst>
        </c:ser>
        <c:ser>
          <c:idx val="1"/>
          <c:order val="1"/>
          <c:tx>
            <c:strRef>
              <c:f>test1_4protocols!$A$13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test1_4protocols!$E$13:$M$13</c:f>
              <c:numCache>
                <c:formatCode>0.00</c:formatCode>
                <c:ptCount val="9"/>
                <c:pt idx="0">
                  <c:v>193.88193100000001</c:v>
                </c:pt>
                <c:pt idx="1">
                  <c:v>170.45486600000001</c:v>
                </c:pt>
                <c:pt idx="2">
                  <c:v>182.64547200000001</c:v>
                </c:pt>
                <c:pt idx="3">
                  <c:v>192.859578</c:v>
                </c:pt>
                <c:pt idx="4">
                  <c:v>204.66224500000001</c:v>
                </c:pt>
                <c:pt idx="5">
                  <c:v>236.92711199999999</c:v>
                </c:pt>
                <c:pt idx="6">
                  <c:v>225.29574600000001</c:v>
                </c:pt>
                <c:pt idx="7">
                  <c:v>250.574217</c:v>
                </c:pt>
                <c:pt idx="8">
                  <c:v>247.32469399999999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3-2B43-9D73-F6DFFBFFD49B}"/>
            </c:ext>
          </c:extLst>
        </c:ser>
        <c:ser>
          <c:idx val="2"/>
          <c:order val="2"/>
          <c:tx>
            <c:strRef>
              <c:f>test1_4protocols!$A$14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test1_4protocols!$E$14:$M$14</c:f>
              <c:numCache>
                <c:formatCode>0.00</c:formatCode>
                <c:ptCount val="9"/>
                <c:pt idx="0">
                  <c:v>255.42068</c:v>
                </c:pt>
                <c:pt idx="1">
                  <c:v>276.43534</c:v>
                </c:pt>
                <c:pt idx="2">
                  <c:v>430.16355700000003</c:v>
                </c:pt>
                <c:pt idx="3">
                  <c:v>369.14309400000002</c:v>
                </c:pt>
                <c:pt idx="4">
                  <c:v>335.335712</c:v>
                </c:pt>
                <c:pt idx="5">
                  <c:v>389.79504900000001</c:v>
                </c:pt>
                <c:pt idx="6">
                  <c:v>376.08329600000002</c:v>
                </c:pt>
                <c:pt idx="7">
                  <c:v>397.77737999999999</c:v>
                </c:pt>
                <c:pt idx="8">
                  <c:v>411.36176999999998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3-2B43-9D73-F6DFFBFFD49B}"/>
            </c:ext>
          </c:extLst>
        </c:ser>
        <c:ser>
          <c:idx val="3"/>
          <c:order val="3"/>
          <c:tx>
            <c:strRef>
              <c:f>test1_4protocols!$A$15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test1_4protocols!$E$1:$M$1</c:f>
              <c:numCache>
                <c:formatCode>0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test1_4protocols!$E$15:$M$15</c:f>
              <c:numCache>
                <c:formatCode>0.00</c:formatCode>
                <c:ptCount val="9"/>
                <c:pt idx="0">
                  <c:v>320.70873999999998</c:v>
                </c:pt>
                <c:pt idx="1">
                  <c:v>272.04458299999999</c:v>
                </c:pt>
                <c:pt idx="2">
                  <c:v>302.402805</c:v>
                </c:pt>
                <c:pt idx="3">
                  <c:v>480.68718000000001</c:v>
                </c:pt>
                <c:pt idx="4">
                  <c:v>337.451618</c:v>
                </c:pt>
                <c:pt idx="5">
                  <c:v>364.68695300000002</c:v>
                </c:pt>
                <c:pt idx="6">
                  <c:v>384.34385600000002</c:v>
                </c:pt>
                <c:pt idx="7">
                  <c:v>421.08727599999997</c:v>
                </c:pt>
                <c:pt idx="8">
                  <c:v>425.765942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53-2B43-9D73-F6DFFBFFD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205152"/>
        <c:axId val="1496206800"/>
      </c:lineChart>
      <c:catAx>
        <c:axId val="1496205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06800"/>
        <c:crosses val="autoZero"/>
        <c:auto val="1"/>
        <c:lblAlgn val="ctr"/>
        <c:lblOffset val="100"/>
        <c:noMultiLvlLbl val="0"/>
      </c:catAx>
      <c:valAx>
        <c:axId val="14962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20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6" Type="http://schemas.openxmlformats.org/officeDocument/2006/relationships/chart" Target="../charts/chart31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44450</xdr:colOff>
      <xdr:row>0</xdr:row>
      <xdr:rowOff>158750</xdr:rowOff>
    </xdr:from>
    <xdr:to>
      <xdr:col>19</xdr:col>
      <xdr:colOff>488950</xdr:colOff>
      <xdr:row>14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A7C27-B533-C74E-B854-A4EB409A6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19050</xdr:colOff>
      <xdr:row>1</xdr:row>
      <xdr:rowOff>0</xdr:rowOff>
    </xdr:from>
    <xdr:to>
      <xdr:col>25</xdr:col>
      <xdr:colOff>463550</xdr:colOff>
      <xdr:row>14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02EECD-4450-7C47-B9DE-098ADDE10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95250</xdr:colOff>
      <xdr:row>16</xdr:row>
      <xdr:rowOff>146050</xdr:rowOff>
    </xdr:from>
    <xdr:to>
      <xdr:col>27</xdr:col>
      <xdr:colOff>635000</xdr:colOff>
      <xdr:row>47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15361E-1F69-0B4F-9E7F-5CD7D7197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412750</xdr:colOff>
      <xdr:row>17</xdr:row>
      <xdr:rowOff>31750</xdr:rowOff>
    </xdr:from>
    <xdr:to>
      <xdr:col>12</xdr:col>
      <xdr:colOff>749300</xdr:colOff>
      <xdr:row>46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DE8F9F-7FE5-A94A-A6A3-9A8C5F914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</xdr:colOff>
      <xdr:row>16</xdr:row>
      <xdr:rowOff>158750</xdr:rowOff>
    </xdr:from>
    <xdr:to>
      <xdr:col>26</xdr:col>
      <xdr:colOff>749300</xdr:colOff>
      <xdr:row>46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41ED34-CA97-BC4D-8A41-9004C769A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120650</xdr:rowOff>
    </xdr:from>
    <xdr:to>
      <xdr:col>5</xdr:col>
      <xdr:colOff>444500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5B583-89D4-FB4E-B149-0E019E794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615950</xdr:colOff>
      <xdr:row>18</xdr:row>
      <xdr:rowOff>107950</xdr:rowOff>
    </xdr:from>
    <xdr:to>
      <xdr:col>12</xdr:col>
      <xdr:colOff>234950</xdr:colOff>
      <xdr:row>32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A631FE-AE11-F841-82FA-9FFDCD433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19050</xdr:colOff>
      <xdr:row>18</xdr:row>
      <xdr:rowOff>120650</xdr:rowOff>
    </xdr:from>
    <xdr:to>
      <xdr:col>18</xdr:col>
      <xdr:colOff>463550</xdr:colOff>
      <xdr:row>32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3F7E06-486C-CC4A-84D4-5C2C4B5BA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361950</xdr:colOff>
      <xdr:row>18</xdr:row>
      <xdr:rowOff>107950</xdr:rowOff>
    </xdr:from>
    <xdr:to>
      <xdr:col>24</xdr:col>
      <xdr:colOff>806450</xdr:colOff>
      <xdr:row>32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6CA602-73B0-3A49-A09F-C5280F45D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171450</xdr:rowOff>
    </xdr:from>
    <xdr:to>
      <xdr:col>5</xdr:col>
      <xdr:colOff>444500</xdr:colOff>
      <xdr:row>47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4681C4-B63C-E545-B297-D78D5530B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552450</xdr:colOff>
      <xdr:row>34</xdr:row>
      <xdr:rowOff>19050</xdr:rowOff>
    </xdr:from>
    <xdr:to>
      <xdr:col>12</xdr:col>
      <xdr:colOff>171450</xdr:colOff>
      <xdr:row>47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F99DBD-8B0E-5B4C-8187-61E506587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819150</xdr:colOff>
      <xdr:row>33</xdr:row>
      <xdr:rowOff>184150</xdr:rowOff>
    </xdr:from>
    <xdr:to>
      <xdr:col>18</xdr:col>
      <xdr:colOff>438150</xdr:colOff>
      <xdr:row>47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934BCF-5D8E-484A-98AC-9BD4F7466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361950</xdr:colOff>
      <xdr:row>33</xdr:row>
      <xdr:rowOff>171450</xdr:rowOff>
    </xdr:from>
    <xdr:to>
      <xdr:col>24</xdr:col>
      <xdr:colOff>806450</xdr:colOff>
      <xdr:row>47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EF60EBF-9A7A-0C44-A264-A7BE770A4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10</xdr:row>
      <xdr:rowOff>127000</xdr:rowOff>
    </xdr:from>
    <xdr:to>
      <xdr:col>10</xdr:col>
      <xdr:colOff>342900</xdr:colOff>
      <xdr:row>48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74AE59-772E-AE45-BF75-1CBBDD6DC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10</xdr:row>
      <xdr:rowOff>12700</xdr:rowOff>
    </xdr:from>
    <xdr:to>
      <xdr:col>22</xdr:col>
      <xdr:colOff>876300</xdr:colOff>
      <xdr:row>45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B9BD54-6294-DD44-ABC8-3C31FF90A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12</xdr:row>
      <xdr:rowOff>38100</xdr:rowOff>
    </xdr:from>
    <xdr:to>
      <xdr:col>11</xdr:col>
      <xdr:colOff>647700</xdr:colOff>
      <xdr:row>25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64AAAA-5AF4-3E43-B171-DA10CC4D1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254000</xdr:colOff>
      <xdr:row>28</xdr:row>
      <xdr:rowOff>190500</xdr:rowOff>
    </xdr:from>
    <xdr:to>
      <xdr:col>11</xdr:col>
      <xdr:colOff>698500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1796A0-4D2B-CD43-A136-07420862D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12</xdr:row>
      <xdr:rowOff>25400</xdr:rowOff>
    </xdr:from>
    <xdr:to>
      <xdr:col>18</xdr:col>
      <xdr:colOff>38100</xdr:colOff>
      <xdr:row>25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9EC2DB-5CE8-724F-B746-29D033C5C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444500</xdr:colOff>
      <xdr:row>28</xdr:row>
      <xdr:rowOff>177800</xdr:rowOff>
    </xdr:from>
    <xdr:to>
      <xdr:col>18</xdr:col>
      <xdr:colOff>63500</xdr:colOff>
      <xdr:row>42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A9A51C-0513-444A-B315-768127C36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533400</xdr:colOff>
      <xdr:row>12</xdr:row>
      <xdr:rowOff>25400</xdr:rowOff>
    </xdr:from>
    <xdr:to>
      <xdr:col>24</xdr:col>
      <xdr:colOff>152400</xdr:colOff>
      <xdr:row>25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A72405-E8B7-534E-BE95-B6E155A04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584200</xdr:colOff>
      <xdr:row>28</xdr:row>
      <xdr:rowOff>177800</xdr:rowOff>
    </xdr:from>
    <xdr:to>
      <xdr:col>24</xdr:col>
      <xdr:colOff>203200</xdr:colOff>
      <xdr:row>42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2C6C88-25AB-A143-8BF8-5A7DB0665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254000</xdr:colOff>
      <xdr:row>44</xdr:row>
      <xdr:rowOff>127000</xdr:rowOff>
    </xdr:from>
    <xdr:to>
      <xdr:col>5</xdr:col>
      <xdr:colOff>698500</xdr:colOff>
      <xdr:row>58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34E590-1CBB-F544-BC37-8763EC144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12</xdr:row>
      <xdr:rowOff>50800</xdr:rowOff>
    </xdr:from>
    <xdr:to>
      <xdr:col>5</xdr:col>
      <xdr:colOff>635000</xdr:colOff>
      <xdr:row>25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677AAE-5388-7548-BE69-FFE70A276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254000</xdr:colOff>
      <xdr:row>28</xdr:row>
      <xdr:rowOff>152400</xdr:rowOff>
    </xdr:from>
    <xdr:to>
      <xdr:col>5</xdr:col>
      <xdr:colOff>698500</xdr:colOff>
      <xdr:row>42</xdr:row>
      <xdr:rowOff>50800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C29E3F-2B94-7C48-90D6-D30CDEBC8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266700</xdr:colOff>
      <xdr:row>59</xdr:row>
      <xdr:rowOff>127000</xdr:rowOff>
    </xdr:from>
    <xdr:to>
      <xdr:col>5</xdr:col>
      <xdr:colOff>711200</xdr:colOff>
      <xdr:row>73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F6DE9F-0D39-704E-97E4-8BBD09C4F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228600</xdr:colOff>
      <xdr:row>44</xdr:row>
      <xdr:rowOff>127000</xdr:rowOff>
    </xdr:from>
    <xdr:to>
      <xdr:col>11</xdr:col>
      <xdr:colOff>673100</xdr:colOff>
      <xdr:row>58</xdr:row>
      <xdr:rowOff>25400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DD966CB-3269-784C-9A33-DCDE9F15C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254000</xdr:colOff>
      <xdr:row>59</xdr:row>
      <xdr:rowOff>177800</xdr:rowOff>
    </xdr:from>
    <xdr:to>
      <xdr:col>11</xdr:col>
      <xdr:colOff>698500</xdr:colOff>
      <xdr:row>73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3FF520B-79AE-5A40-A838-13E98249B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558800</xdr:colOff>
      <xdr:row>44</xdr:row>
      <xdr:rowOff>127000</xdr:rowOff>
    </xdr:from>
    <xdr:to>
      <xdr:col>18</xdr:col>
      <xdr:colOff>177800</xdr:colOff>
      <xdr:row>58</xdr:row>
      <xdr:rowOff>25400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D390BAE-66C5-6A4E-9BE0-9036AF793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584200</xdr:colOff>
      <xdr:row>59</xdr:row>
      <xdr:rowOff>152400</xdr:rowOff>
    </xdr:from>
    <xdr:to>
      <xdr:col>18</xdr:col>
      <xdr:colOff>203200</xdr:colOff>
      <xdr:row>73</xdr:row>
      <xdr:rowOff>50800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2A76634-CF98-2D4E-80C8-157F2FFBF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647700</xdr:colOff>
      <xdr:row>44</xdr:row>
      <xdr:rowOff>177800</xdr:rowOff>
    </xdr:from>
    <xdr:to>
      <xdr:col>24</xdr:col>
      <xdr:colOff>266700</xdr:colOff>
      <xdr:row>58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E3F82BB-D245-074C-B36D-1182EA6D5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685800</xdr:colOff>
      <xdr:row>59</xdr:row>
      <xdr:rowOff>177800</xdr:rowOff>
    </xdr:from>
    <xdr:to>
      <xdr:col>24</xdr:col>
      <xdr:colOff>304800</xdr:colOff>
      <xdr:row>73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0FED6B9-D2A1-424B-B763-D91A4F6EC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86F03-5D46-6E4A-9FB9-C5462258F99C}">
  <dimension ref="A1:N29"/>
  <sheetViews>
    <sheetView workbookViewId="0">
      <selection activeCell="D41" sqref="D41"/>
    </sheetView>
  </sheetViews>
  <sheetFormatPr baseColWidth="10" defaultRowHeight="16" x14ac:dyDescent="0.2"/>
  <cols>
    <col min="5" max="9" width="16.33203125" bestFit="1" customWidth="1"/>
    <col min="10" max="10" width="15.1640625" bestFit="1" customWidth="1"/>
    <col min="11" max="13" width="16.33203125" bestFit="1" customWidth="1"/>
  </cols>
  <sheetData>
    <row r="1" spans="1:14" x14ac:dyDescent="0.2">
      <c r="B1" t="s">
        <v>6</v>
      </c>
      <c r="E1" s="1">
        <v>0.41736111111111113</v>
      </c>
      <c r="F1" s="1">
        <v>0.41805555555555557</v>
      </c>
      <c r="G1" s="1">
        <v>0.41875000000000001</v>
      </c>
      <c r="H1" s="1">
        <v>0.41944444444444401</v>
      </c>
      <c r="I1" s="1">
        <v>0.42013888888888901</v>
      </c>
      <c r="J1" s="1">
        <v>0.420833333333333</v>
      </c>
      <c r="K1" s="1">
        <v>0.421527777777778</v>
      </c>
      <c r="L1" s="1">
        <v>0.422222222222222</v>
      </c>
      <c r="M1" s="1">
        <v>0.422916666666667</v>
      </c>
      <c r="N1" s="1"/>
    </row>
    <row r="2" spans="1:14" x14ac:dyDescent="0.2">
      <c r="A2" t="s">
        <v>1</v>
      </c>
      <c r="B2" t="s">
        <v>0</v>
      </c>
      <c r="C2" t="s">
        <v>38</v>
      </c>
      <c r="D2" t="s">
        <v>8</v>
      </c>
      <c r="E2" s="3" t="s">
        <v>9</v>
      </c>
      <c r="F2" s="3" t="s">
        <v>39</v>
      </c>
      <c r="G2" s="3" t="s">
        <v>67</v>
      </c>
      <c r="H2" s="3" t="s">
        <v>95</v>
      </c>
      <c r="I2" s="3" t="s">
        <v>123</v>
      </c>
      <c r="J2" s="3" t="s">
        <v>151</v>
      </c>
      <c r="K2" s="3" t="s">
        <v>179</v>
      </c>
      <c r="L2" s="3" t="s">
        <v>207</v>
      </c>
      <c r="M2" s="3" t="s">
        <v>235</v>
      </c>
    </row>
    <row r="3" spans="1:14" x14ac:dyDescent="0.2">
      <c r="D3" t="s">
        <v>7</v>
      </c>
      <c r="E3" s="3" t="s">
        <v>10</v>
      </c>
      <c r="F3" s="3" t="s">
        <v>40</v>
      </c>
      <c r="G3" s="3" t="s">
        <v>68</v>
      </c>
      <c r="H3" s="3" t="s">
        <v>96</v>
      </c>
      <c r="I3" s="3" t="s">
        <v>124</v>
      </c>
      <c r="J3" s="3" t="s">
        <v>152</v>
      </c>
      <c r="K3" s="3" t="s">
        <v>180</v>
      </c>
      <c r="L3" s="3" t="s">
        <v>208</v>
      </c>
      <c r="M3" s="3" t="s">
        <v>236</v>
      </c>
    </row>
    <row r="4" spans="1:14" x14ac:dyDescent="0.2">
      <c r="C4" t="s">
        <v>37</v>
      </c>
      <c r="D4" t="s">
        <v>8</v>
      </c>
      <c r="E4" s="3" t="s">
        <v>11</v>
      </c>
      <c r="F4" s="3" t="s">
        <v>41</v>
      </c>
      <c r="G4" s="3" t="s">
        <v>69</v>
      </c>
      <c r="H4" s="3" t="s">
        <v>97</v>
      </c>
      <c r="I4" s="3" t="s">
        <v>125</v>
      </c>
      <c r="J4" s="3" t="s">
        <v>153</v>
      </c>
      <c r="K4" s="3" t="s">
        <v>181</v>
      </c>
      <c r="L4" s="3" t="s">
        <v>209</v>
      </c>
      <c r="M4" s="3" t="s">
        <v>237</v>
      </c>
    </row>
    <row r="5" spans="1:14" x14ac:dyDescent="0.2">
      <c r="D5" t="s">
        <v>7</v>
      </c>
      <c r="E5" s="3" t="s">
        <v>12</v>
      </c>
      <c r="F5" s="3" t="s">
        <v>42</v>
      </c>
      <c r="G5" s="3" t="s">
        <v>70</v>
      </c>
      <c r="H5" s="3" t="s">
        <v>98</v>
      </c>
      <c r="I5" s="3" t="s">
        <v>126</v>
      </c>
      <c r="J5" s="3" t="s">
        <v>154</v>
      </c>
      <c r="K5" s="3" t="s">
        <v>182</v>
      </c>
      <c r="L5" s="3" t="s">
        <v>210</v>
      </c>
      <c r="M5" s="3" t="s">
        <v>238</v>
      </c>
    </row>
    <row r="6" spans="1:14" x14ac:dyDescent="0.2">
      <c r="A6" t="s">
        <v>1</v>
      </c>
      <c r="B6" t="s">
        <v>3</v>
      </c>
      <c r="C6" t="s">
        <v>38</v>
      </c>
      <c r="D6" t="s">
        <v>8</v>
      </c>
      <c r="E6" s="3" t="s">
        <v>13</v>
      </c>
      <c r="F6" s="3" t="s">
        <v>43</v>
      </c>
      <c r="G6" s="3" t="s">
        <v>71</v>
      </c>
      <c r="H6" s="3" t="s">
        <v>99</v>
      </c>
      <c r="I6" s="3" t="s">
        <v>127</v>
      </c>
      <c r="J6" s="3" t="s">
        <v>155</v>
      </c>
      <c r="K6" s="3" t="s">
        <v>183</v>
      </c>
      <c r="L6" s="3" t="s">
        <v>211</v>
      </c>
      <c r="M6" s="3" t="s">
        <v>239</v>
      </c>
    </row>
    <row r="7" spans="1:14" x14ac:dyDescent="0.2">
      <c r="D7" t="s">
        <v>7</v>
      </c>
      <c r="E7" s="3" t="s">
        <v>14</v>
      </c>
      <c r="F7" s="3" t="s">
        <v>44</v>
      </c>
      <c r="G7" s="3" t="s">
        <v>72</v>
      </c>
      <c r="H7" s="3" t="s">
        <v>100</v>
      </c>
      <c r="I7" s="3" t="s">
        <v>128</v>
      </c>
      <c r="J7" s="3" t="s">
        <v>156</v>
      </c>
      <c r="K7" s="3" t="s">
        <v>184</v>
      </c>
      <c r="L7" s="3" t="s">
        <v>212</v>
      </c>
      <c r="M7" s="3" t="s">
        <v>240</v>
      </c>
    </row>
    <row r="8" spans="1:14" x14ac:dyDescent="0.2">
      <c r="C8" t="s">
        <v>37</v>
      </c>
      <c r="D8" t="s">
        <v>8</v>
      </c>
      <c r="E8" s="3" t="s">
        <v>15</v>
      </c>
      <c r="F8" s="3" t="s">
        <v>45</v>
      </c>
      <c r="G8" s="3" t="s">
        <v>73</v>
      </c>
      <c r="H8" s="3" t="s">
        <v>101</v>
      </c>
      <c r="I8" s="3" t="s">
        <v>129</v>
      </c>
      <c r="J8" s="3" t="s">
        <v>157</v>
      </c>
      <c r="K8" s="3" t="s">
        <v>185</v>
      </c>
      <c r="L8" s="3" t="s">
        <v>213</v>
      </c>
      <c r="M8" s="3" t="s">
        <v>241</v>
      </c>
    </row>
    <row r="9" spans="1:14" x14ac:dyDescent="0.2">
      <c r="D9" t="s">
        <v>7</v>
      </c>
      <c r="E9" s="3" t="s">
        <v>16</v>
      </c>
      <c r="F9" s="3" t="s">
        <v>46</v>
      </c>
      <c r="G9" s="3" t="s">
        <v>74</v>
      </c>
      <c r="H9" s="3" t="s">
        <v>102</v>
      </c>
      <c r="I9" s="3" t="s">
        <v>130</v>
      </c>
      <c r="J9" s="3" t="s">
        <v>158</v>
      </c>
      <c r="K9" s="3" t="s">
        <v>186</v>
      </c>
      <c r="L9" s="3" t="s">
        <v>214</v>
      </c>
      <c r="M9" s="3" t="s">
        <v>242</v>
      </c>
    </row>
    <row r="10" spans="1:14" x14ac:dyDescent="0.2">
      <c r="A10" s="2" t="s">
        <v>2</v>
      </c>
      <c r="B10" s="2" t="s">
        <v>3</v>
      </c>
      <c r="C10" s="2" t="s">
        <v>38</v>
      </c>
      <c r="D10" s="2" t="s">
        <v>8</v>
      </c>
      <c r="E10" s="3" t="s">
        <v>17</v>
      </c>
      <c r="F10" s="3" t="s">
        <v>47</v>
      </c>
      <c r="G10" s="3" t="s">
        <v>75</v>
      </c>
      <c r="H10" s="3" t="s">
        <v>103</v>
      </c>
      <c r="I10" s="3" t="s">
        <v>131</v>
      </c>
      <c r="J10" s="3" t="s">
        <v>159</v>
      </c>
      <c r="K10" s="3" t="s">
        <v>187</v>
      </c>
      <c r="L10" s="3" t="s">
        <v>215</v>
      </c>
      <c r="M10" s="3" t="s">
        <v>243</v>
      </c>
    </row>
    <row r="11" spans="1:14" x14ac:dyDescent="0.2">
      <c r="A11" s="2"/>
      <c r="B11" s="2"/>
      <c r="C11" s="2"/>
      <c r="D11" s="2" t="s">
        <v>7</v>
      </c>
      <c r="E11" s="3" t="s">
        <v>18</v>
      </c>
      <c r="F11" s="3" t="s">
        <v>48</v>
      </c>
      <c r="G11" s="3" t="s">
        <v>76</v>
      </c>
      <c r="H11" s="3" t="s">
        <v>104</v>
      </c>
      <c r="I11" s="3" t="s">
        <v>132</v>
      </c>
      <c r="J11" s="3" t="s">
        <v>160</v>
      </c>
      <c r="K11" s="3" t="s">
        <v>188</v>
      </c>
      <c r="L11" s="3" t="s">
        <v>216</v>
      </c>
      <c r="M11" s="3" t="s">
        <v>244</v>
      </c>
    </row>
    <row r="12" spans="1:14" x14ac:dyDescent="0.2">
      <c r="A12" s="2"/>
      <c r="B12" s="2"/>
      <c r="C12" s="2" t="s">
        <v>37</v>
      </c>
      <c r="D12" s="2" t="s">
        <v>8</v>
      </c>
      <c r="E12" s="3" t="s">
        <v>19</v>
      </c>
      <c r="F12" s="3" t="s">
        <v>49</v>
      </c>
      <c r="G12" s="3" t="s">
        <v>77</v>
      </c>
      <c r="H12" s="3" t="s">
        <v>105</v>
      </c>
      <c r="I12" s="3" t="s">
        <v>133</v>
      </c>
      <c r="J12" s="3" t="s">
        <v>161</v>
      </c>
      <c r="K12" s="3" t="s">
        <v>189</v>
      </c>
      <c r="L12" s="3" t="s">
        <v>217</v>
      </c>
      <c r="M12" s="3" t="s">
        <v>245</v>
      </c>
    </row>
    <row r="13" spans="1:14" x14ac:dyDescent="0.2">
      <c r="A13" s="2"/>
      <c r="B13" s="2"/>
      <c r="C13" s="2"/>
      <c r="D13" s="2" t="s">
        <v>7</v>
      </c>
      <c r="E13" s="3" t="s">
        <v>20</v>
      </c>
      <c r="F13" s="3" t="s">
        <v>50</v>
      </c>
      <c r="G13" s="3" t="s">
        <v>78</v>
      </c>
      <c r="H13" s="3" t="s">
        <v>106</v>
      </c>
      <c r="I13" s="3" t="s">
        <v>134</v>
      </c>
      <c r="J13" s="3" t="s">
        <v>162</v>
      </c>
      <c r="K13" s="3" t="s">
        <v>190</v>
      </c>
      <c r="L13" s="3" t="s">
        <v>218</v>
      </c>
      <c r="M13" s="3" t="s">
        <v>246</v>
      </c>
    </row>
    <row r="14" spans="1:14" x14ac:dyDescent="0.2">
      <c r="A14" t="s">
        <v>1</v>
      </c>
      <c r="B14" t="s">
        <v>4</v>
      </c>
      <c r="C14" t="s">
        <v>38</v>
      </c>
      <c r="D14" t="s">
        <v>8</v>
      </c>
      <c r="E14" s="3" t="s">
        <v>21</v>
      </c>
      <c r="F14" s="3" t="s">
        <v>51</v>
      </c>
      <c r="G14" s="3" t="s">
        <v>79</v>
      </c>
      <c r="H14" s="3" t="s">
        <v>107</v>
      </c>
      <c r="I14" s="3" t="s">
        <v>135</v>
      </c>
      <c r="J14" s="3" t="s">
        <v>163</v>
      </c>
      <c r="K14" s="3" t="s">
        <v>191</v>
      </c>
      <c r="L14" s="3" t="s">
        <v>219</v>
      </c>
      <c r="M14" s="3" t="s">
        <v>247</v>
      </c>
    </row>
    <row r="15" spans="1:14" x14ac:dyDescent="0.2">
      <c r="D15" t="s">
        <v>7</v>
      </c>
      <c r="E15" s="3" t="s">
        <v>22</v>
      </c>
      <c r="F15" s="3" t="s">
        <v>52</v>
      </c>
      <c r="G15" s="3" t="s">
        <v>80</v>
      </c>
      <c r="H15" s="3" t="s">
        <v>108</v>
      </c>
      <c r="I15" s="3" t="s">
        <v>136</v>
      </c>
      <c r="J15" s="3" t="s">
        <v>164</v>
      </c>
      <c r="K15" s="3" t="s">
        <v>192</v>
      </c>
      <c r="L15" s="3" t="s">
        <v>220</v>
      </c>
      <c r="M15" s="3" t="s">
        <v>248</v>
      </c>
    </row>
    <row r="16" spans="1:14" x14ac:dyDescent="0.2">
      <c r="C16" t="s">
        <v>37</v>
      </c>
      <c r="D16" t="s">
        <v>8</v>
      </c>
      <c r="E16" s="3" t="s">
        <v>23</v>
      </c>
      <c r="F16" s="3" t="s">
        <v>53</v>
      </c>
      <c r="G16" s="3" t="s">
        <v>81</v>
      </c>
      <c r="H16" s="3" t="s">
        <v>109</v>
      </c>
      <c r="I16" s="3" t="s">
        <v>137</v>
      </c>
      <c r="J16" s="3" t="s">
        <v>165</v>
      </c>
      <c r="K16" s="3" t="s">
        <v>193</v>
      </c>
      <c r="L16" s="3" t="s">
        <v>221</v>
      </c>
      <c r="M16" s="3" t="s">
        <v>249</v>
      </c>
    </row>
    <row r="17" spans="1:13" x14ac:dyDescent="0.2">
      <c r="D17" t="s">
        <v>7</v>
      </c>
      <c r="E17" s="3" t="s">
        <v>24</v>
      </c>
      <c r="F17" s="3" t="s">
        <v>54</v>
      </c>
      <c r="G17" s="3" t="s">
        <v>82</v>
      </c>
      <c r="H17" s="3" t="s">
        <v>110</v>
      </c>
      <c r="I17" s="3" t="s">
        <v>138</v>
      </c>
      <c r="J17" s="3" t="s">
        <v>166</v>
      </c>
      <c r="K17" s="3" t="s">
        <v>194</v>
      </c>
      <c r="L17" s="3" t="s">
        <v>222</v>
      </c>
      <c r="M17" s="3" t="s">
        <v>250</v>
      </c>
    </row>
    <row r="18" spans="1:13" x14ac:dyDescent="0.2">
      <c r="A18" s="2" t="s">
        <v>2</v>
      </c>
      <c r="B18" s="2" t="s">
        <v>4</v>
      </c>
      <c r="C18" s="2" t="s">
        <v>38</v>
      </c>
      <c r="D18" s="2" t="s">
        <v>8</v>
      </c>
      <c r="E18" s="3" t="s">
        <v>25</v>
      </c>
      <c r="F18" s="3" t="s">
        <v>55</v>
      </c>
      <c r="G18" s="3" t="s">
        <v>83</v>
      </c>
      <c r="H18" s="3" t="s">
        <v>111</v>
      </c>
      <c r="I18" s="3" t="s">
        <v>139</v>
      </c>
      <c r="J18" s="3" t="s">
        <v>167</v>
      </c>
      <c r="K18" s="3" t="s">
        <v>195</v>
      </c>
      <c r="L18" s="3" t="s">
        <v>223</v>
      </c>
      <c r="M18" s="3" t="s">
        <v>251</v>
      </c>
    </row>
    <row r="19" spans="1:13" x14ac:dyDescent="0.2">
      <c r="A19" s="2"/>
      <c r="B19" s="2"/>
      <c r="C19" s="2"/>
      <c r="D19" s="2" t="s">
        <v>7</v>
      </c>
      <c r="E19" s="3" t="s">
        <v>26</v>
      </c>
      <c r="F19" s="3" t="s">
        <v>56</v>
      </c>
      <c r="G19" s="3" t="s">
        <v>84</v>
      </c>
      <c r="H19" s="3" t="s">
        <v>112</v>
      </c>
      <c r="I19" s="3" t="s">
        <v>140</v>
      </c>
      <c r="J19" s="3" t="s">
        <v>168</v>
      </c>
      <c r="K19" s="3" t="s">
        <v>196</v>
      </c>
      <c r="L19" s="3" t="s">
        <v>224</v>
      </c>
      <c r="M19" s="3" t="s">
        <v>252</v>
      </c>
    </row>
    <row r="20" spans="1:13" x14ac:dyDescent="0.2">
      <c r="A20" s="2"/>
      <c r="B20" s="2"/>
      <c r="C20" s="2" t="s">
        <v>37</v>
      </c>
      <c r="D20" s="2" t="s">
        <v>8</v>
      </c>
      <c r="E20" s="3" t="s">
        <v>27</v>
      </c>
      <c r="F20" s="3" t="s">
        <v>57</v>
      </c>
      <c r="G20" s="3" t="s">
        <v>85</v>
      </c>
      <c r="H20" s="3" t="s">
        <v>113</v>
      </c>
      <c r="I20" s="3" t="s">
        <v>141</v>
      </c>
      <c r="J20" s="3" t="s">
        <v>169</v>
      </c>
      <c r="K20" s="3" t="s">
        <v>197</v>
      </c>
      <c r="L20" s="3" t="s">
        <v>225</v>
      </c>
      <c r="M20" s="3" t="s">
        <v>253</v>
      </c>
    </row>
    <row r="21" spans="1:13" x14ac:dyDescent="0.2">
      <c r="A21" s="2"/>
      <c r="B21" s="2"/>
      <c r="C21" s="2"/>
      <c r="D21" s="2" t="s">
        <v>7</v>
      </c>
      <c r="E21" s="3" t="s">
        <v>28</v>
      </c>
      <c r="F21" s="3" t="s">
        <v>58</v>
      </c>
      <c r="G21" s="3" t="s">
        <v>86</v>
      </c>
      <c r="H21" s="3" t="s">
        <v>114</v>
      </c>
      <c r="I21" s="3" t="s">
        <v>142</v>
      </c>
      <c r="J21" s="3" t="s">
        <v>170</v>
      </c>
      <c r="K21" s="3" t="s">
        <v>198</v>
      </c>
      <c r="L21" s="3" t="s">
        <v>226</v>
      </c>
      <c r="M21" s="3" t="s">
        <v>254</v>
      </c>
    </row>
    <row r="22" spans="1:13" x14ac:dyDescent="0.2">
      <c r="A22" s="2" t="s">
        <v>1</v>
      </c>
      <c r="B22" s="2" t="s">
        <v>5</v>
      </c>
      <c r="C22" s="2" t="s">
        <v>38</v>
      </c>
      <c r="D22" s="2" t="s">
        <v>8</v>
      </c>
      <c r="E22" s="3" t="s">
        <v>29</v>
      </c>
      <c r="F22" s="3" t="s">
        <v>59</v>
      </c>
      <c r="G22" s="3" t="s">
        <v>87</v>
      </c>
      <c r="H22" s="3" t="s">
        <v>115</v>
      </c>
      <c r="I22" s="3" t="s">
        <v>143</v>
      </c>
      <c r="J22" s="3" t="s">
        <v>171</v>
      </c>
      <c r="K22" s="3" t="s">
        <v>199</v>
      </c>
      <c r="L22" s="3" t="s">
        <v>227</v>
      </c>
      <c r="M22" s="3" t="s">
        <v>255</v>
      </c>
    </row>
    <row r="23" spans="1:13" x14ac:dyDescent="0.2">
      <c r="A23" s="2"/>
      <c r="B23" s="2"/>
      <c r="C23" s="2"/>
      <c r="D23" s="2" t="s">
        <v>7</v>
      </c>
      <c r="E23" s="3" t="s">
        <v>30</v>
      </c>
      <c r="F23" s="3" t="s">
        <v>60</v>
      </c>
      <c r="G23" s="3" t="s">
        <v>88</v>
      </c>
      <c r="H23" s="3" t="s">
        <v>116</v>
      </c>
      <c r="I23" s="3" t="s">
        <v>144</v>
      </c>
      <c r="J23" s="3" t="s">
        <v>172</v>
      </c>
      <c r="K23" s="3" t="s">
        <v>200</v>
      </c>
      <c r="L23" s="3" t="s">
        <v>228</v>
      </c>
      <c r="M23" s="3" t="s">
        <v>256</v>
      </c>
    </row>
    <row r="24" spans="1:13" x14ac:dyDescent="0.2">
      <c r="A24" s="2"/>
      <c r="B24" s="2"/>
      <c r="C24" s="2" t="s">
        <v>37</v>
      </c>
      <c r="D24" s="2" t="s">
        <v>8</v>
      </c>
      <c r="E24" s="3" t="s">
        <v>31</v>
      </c>
      <c r="F24" s="3" t="s">
        <v>61</v>
      </c>
      <c r="G24" s="3" t="s">
        <v>89</v>
      </c>
      <c r="H24" s="3" t="s">
        <v>117</v>
      </c>
      <c r="I24" s="3" t="s">
        <v>145</v>
      </c>
      <c r="J24" s="3" t="s">
        <v>173</v>
      </c>
      <c r="K24" s="3" t="s">
        <v>201</v>
      </c>
      <c r="L24" s="3" t="s">
        <v>229</v>
      </c>
      <c r="M24" s="3" t="s">
        <v>257</v>
      </c>
    </row>
    <row r="25" spans="1:13" x14ac:dyDescent="0.2">
      <c r="A25" s="2"/>
      <c r="B25" s="2"/>
      <c r="C25" s="2"/>
      <c r="D25" s="2" t="s">
        <v>7</v>
      </c>
      <c r="E25" s="3" t="s">
        <v>32</v>
      </c>
      <c r="F25" s="3" t="s">
        <v>62</v>
      </c>
      <c r="G25" s="3" t="s">
        <v>90</v>
      </c>
      <c r="H25" s="3" t="s">
        <v>118</v>
      </c>
      <c r="I25" s="3" t="s">
        <v>146</v>
      </c>
      <c r="J25" s="3" t="s">
        <v>174</v>
      </c>
      <c r="K25" s="3" t="s">
        <v>202</v>
      </c>
      <c r="L25" s="3" t="s">
        <v>230</v>
      </c>
      <c r="M25" s="3" t="s">
        <v>258</v>
      </c>
    </row>
    <row r="26" spans="1:13" x14ac:dyDescent="0.2">
      <c r="A26" s="2" t="s">
        <v>2</v>
      </c>
      <c r="B26" s="2" t="s">
        <v>5</v>
      </c>
      <c r="C26" s="2" t="s">
        <v>38</v>
      </c>
      <c r="D26" s="2" t="s">
        <v>8</v>
      </c>
      <c r="E26" s="3" t="s">
        <v>33</v>
      </c>
      <c r="F26" s="3" t="s">
        <v>63</v>
      </c>
      <c r="G26" s="3" t="s">
        <v>91</v>
      </c>
      <c r="H26" s="3" t="s">
        <v>119</v>
      </c>
      <c r="I26" s="3" t="s">
        <v>147</v>
      </c>
      <c r="J26" s="3" t="s">
        <v>175</v>
      </c>
      <c r="K26" s="3" t="s">
        <v>203</v>
      </c>
      <c r="L26" s="3" t="s">
        <v>231</v>
      </c>
      <c r="M26" s="3" t="s">
        <v>259</v>
      </c>
    </row>
    <row r="27" spans="1:13" x14ac:dyDescent="0.2">
      <c r="A27" s="2"/>
      <c r="B27" s="2"/>
      <c r="C27" s="2"/>
      <c r="D27" s="2" t="s">
        <v>7</v>
      </c>
      <c r="E27" s="3" t="s">
        <v>34</v>
      </c>
      <c r="F27" s="3" t="s">
        <v>64</v>
      </c>
      <c r="G27" s="3" t="s">
        <v>92</v>
      </c>
      <c r="H27" s="3" t="s">
        <v>120</v>
      </c>
      <c r="I27" s="3" t="s">
        <v>148</v>
      </c>
      <c r="J27" s="3" t="s">
        <v>176</v>
      </c>
      <c r="K27" s="3" t="s">
        <v>204</v>
      </c>
      <c r="L27" s="3" t="s">
        <v>232</v>
      </c>
      <c r="M27" s="3" t="s">
        <v>260</v>
      </c>
    </row>
    <row r="28" spans="1:13" x14ac:dyDescent="0.2">
      <c r="A28" s="2"/>
      <c r="B28" s="2"/>
      <c r="C28" s="2" t="s">
        <v>37</v>
      </c>
      <c r="D28" s="2" t="s">
        <v>8</v>
      </c>
      <c r="E28" s="3" t="s">
        <v>35</v>
      </c>
      <c r="F28" s="3" t="s">
        <v>65</v>
      </c>
      <c r="G28" s="3" t="s">
        <v>93</v>
      </c>
      <c r="H28" s="3" t="s">
        <v>121</v>
      </c>
      <c r="I28" s="3" t="s">
        <v>149</v>
      </c>
      <c r="J28" s="3" t="s">
        <v>177</v>
      </c>
      <c r="K28" s="3" t="s">
        <v>205</v>
      </c>
      <c r="L28" s="3" t="s">
        <v>233</v>
      </c>
      <c r="M28" s="3" t="s">
        <v>261</v>
      </c>
    </row>
    <row r="29" spans="1:13" x14ac:dyDescent="0.2">
      <c r="A29" s="2"/>
      <c r="B29" s="2"/>
      <c r="C29" s="2"/>
      <c r="D29" s="2" t="s">
        <v>7</v>
      </c>
      <c r="E29" s="3" t="s">
        <v>36</v>
      </c>
      <c r="F29" s="3" t="s">
        <v>66</v>
      </c>
      <c r="G29" s="3" t="s">
        <v>94</v>
      </c>
      <c r="H29" s="3" t="s">
        <v>122</v>
      </c>
      <c r="I29" s="3" t="s">
        <v>150</v>
      </c>
      <c r="J29" s="3" t="s">
        <v>178</v>
      </c>
      <c r="K29" s="3" t="s">
        <v>206</v>
      </c>
      <c r="L29" s="3" t="s">
        <v>234</v>
      </c>
      <c r="M29" s="3" t="s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B186-2101-EB47-9361-DA93C7523615}">
  <dimension ref="A1:O64"/>
  <sheetViews>
    <sheetView workbookViewId="0">
      <selection activeCell="AD25" sqref="AD25"/>
    </sheetView>
  </sheetViews>
  <sheetFormatPr baseColWidth="10" defaultRowHeight="16" x14ac:dyDescent="0.2"/>
  <cols>
    <col min="5" max="9" width="16.33203125" bestFit="1" customWidth="1"/>
    <col min="10" max="10" width="15.1640625" bestFit="1" customWidth="1"/>
    <col min="11" max="13" width="16.33203125" bestFit="1" customWidth="1"/>
  </cols>
  <sheetData>
    <row r="1" spans="1:15" x14ac:dyDescent="0.2">
      <c r="B1" t="s">
        <v>6</v>
      </c>
      <c r="D1" t="s">
        <v>263</v>
      </c>
      <c r="E1" s="1">
        <v>0.41736111111111113</v>
      </c>
      <c r="F1" s="1">
        <v>0.41805555555555557</v>
      </c>
      <c r="G1" s="1">
        <v>0.41875000000000001</v>
      </c>
      <c r="H1" s="1">
        <v>0.41944444444444401</v>
      </c>
      <c r="I1" s="1">
        <v>0.42013888888888901</v>
      </c>
      <c r="J1" s="1">
        <v>0.420833333333333</v>
      </c>
      <c r="K1" s="1">
        <v>0.421527777777778</v>
      </c>
      <c r="L1" s="1">
        <v>0.422222222222222</v>
      </c>
      <c r="M1" s="1">
        <v>0.422916666666667</v>
      </c>
    </row>
    <row r="2" spans="1:15" x14ac:dyDescent="0.2">
      <c r="A2" t="s">
        <v>1</v>
      </c>
      <c r="B2" t="s">
        <v>0</v>
      </c>
      <c r="C2" t="s">
        <v>38</v>
      </c>
      <c r="D2" t="s">
        <v>8</v>
      </c>
      <c r="E2">
        <v>168517</v>
      </c>
      <c r="F2">
        <v>138656</v>
      </c>
      <c r="G2">
        <v>149673</v>
      </c>
      <c r="H2">
        <v>164963</v>
      </c>
      <c r="I2">
        <v>174923</v>
      </c>
      <c r="J2">
        <v>184438</v>
      </c>
      <c r="K2">
        <v>197452</v>
      </c>
      <c r="L2">
        <v>206649</v>
      </c>
      <c r="M2">
        <v>216030</v>
      </c>
    </row>
    <row r="3" spans="1:15" x14ac:dyDescent="0.2">
      <c r="B3" t="s">
        <v>0</v>
      </c>
      <c r="C3" t="s">
        <v>38</v>
      </c>
      <c r="D3" t="s">
        <v>7</v>
      </c>
      <c r="E3" s="3">
        <v>43.187202999999997</v>
      </c>
      <c r="F3" s="3">
        <v>56.986980000000003</v>
      </c>
      <c r="G3" s="3">
        <v>71.409550999999993</v>
      </c>
      <c r="H3" s="3">
        <v>90.677205000000001</v>
      </c>
      <c r="I3" s="3">
        <v>111.002335</v>
      </c>
      <c r="J3" s="3">
        <v>125.895565</v>
      </c>
      <c r="K3" s="3">
        <v>181.84400199999999</v>
      </c>
      <c r="L3" s="3">
        <v>161.94787500000001</v>
      </c>
      <c r="M3" s="3">
        <v>175.53458499999999</v>
      </c>
    </row>
    <row r="4" spans="1:15" x14ac:dyDescent="0.2">
      <c r="B4" t="s">
        <v>0</v>
      </c>
      <c r="C4" t="s">
        <v>37</v>
      </c>
      <c r="D4" t="s">
        <v>8</v>
      </c>
      <c r="E4">
        <v>150243</v>
      </c>
      <c r="F4">
        <v>142042</v>
      </c>
      <c r="G4">
        <v>151884</v>
      </c>
      <c r="H4">
        <v>160255</v>
      </c>
      <c r="I4">
        <v>172107</v>
      </c>
      <c r="J4">
        <v>185140</v>
      </c>
      <c r="K4">
        <v>194561</v>
      </c>
      <c r="L4">
        <v>210477</v>
      </c>
      <c r="M4">
        <v>219337</v>
      </c>
    </row>
    <row r="5" spans="1:15" x14ac:dyDescent="0.2">
      <c r="B5" t="s">
        <v>0</v>
      </c>
      <c r="C5" t="s">
        <v>37</v>
      </c>
      <c r="D5" t="s">
        <v>7</v>
      </c>
      <c r="E5" s="3">
        <v>64.844994999999997</v>
      </c>
      <c r="F5" s="3">
        <v>53.942033000000002</v>
      </c>
      <c r="G5" s="3">
        <v>71.126694999999998</v>
      </c>
      <c r="H5" s="3">
        <v>90.692249000000004</v>
      </c>
      <c r="I5" s="3">
        <v>111.43523399999999</v>
      </c>
      <c r="J5" s="3">
        <v>120.011538</v>
      </c>
      <c r="K5" s="3">
        <v>149.294692</v>
      </c>
      <c r="L5" s="3">
        <v>154.54859400000001</v>
      </c>
      <c r="M5" s="3">
        <v>173.52654200000001</v>
      </c>
    </row>
    <row r="6" spans="1:15" x14ac:dyDescent="0.2">
      <c r="A6" t="s">
        <v>1</v>
      </c>
      <c r="B6" t="s">
        <v>3</v>
      </c>
      <c r="C6" t="s">
        <v>38</v>
      </c>
      <c r="D6" t="s">
        <v>8</v>
      </c>
      <c r="E6">
        <v>146968</v>
      </c>
      <c r="F6">
        <v>140037</v>
      </c>
      <c r="G6">
        <v>148602</v>
      </c>
      <c r="H6">
        <v>163140</v>
      </c>
      <c r="I6">
        <v>174091.99999999997</v>
      </c>
      <c r="J6">
        <v>183618</v>
      </c>
      <c r="K6">
        <v>196115</v>
      </c>
      <c r="L6">
        <v>208892</v>
      </c>
      <c r="M6">
        <v>222299</v>
      </c>
    </row>
    <row r="7" spans="1:15" x14ac:dyDescent="0.2">
      <c r="B7" t="s">
        <v>3</v>
      </c>
      <c r="C7" t="s">
        <v>38</v>
      </c>
      <c r="D7" t="s">
        <v>7</v>
      </c>
      <c r="E7" s="3">
        <v>162.94167400000001</v>
      </c>
      <c r="F7" s="3">
        <v>257.43558000000002</v>
      </c>
      <c r="G7" s="3">
        <v>369.26026100000001</v>
      </c>
      <c r="H7" s="3">
        <v>494.87008800000001</v>
      </c>
      <c r="I7" s="3">
        <v>605.84485500000005</v>
      </c>
      <c r="J7" s="3">
        <v>727.21714399999996</v>
      </c>
      <c r="K7" s="3">
        <v>830.19457799999998</v>
      </c>
      <c r="L7" s="3">
        <v>950.58381199999997</v>
      </c>
      <c r="M7">
        <v>1149.0861090000001</v>
      </c>
      <c r="O7" s="3">
        <v>1.2179325640000001</v>
      </c>
    </row>
    <row r="8" spans="1:15" x14ac:dyDescent="0.2">
      <c r="B8" t="s">
        <v>3</v>
      </c>
      <c r="C8" t="s">
        <v>37</v>
      </c>
      <c r="D8" t="s">
        <v>8</v>
      </c>
      <c r="E8">
        <v>132343</v>
      </c>
      <c r="F8">
        <v>138277</v>
      </c>
      <c r="G8">
        <v>153906.99999999997</v>
      </c>
      <c r="H8">
        <v>163689</v>
      </c>
      <c r="I8">
        <v>174493</v>
      </c>
      <c r="J8">
        <v>185737</v>
      </c>
      <c r="K8">
        <v>195274</v>
      </c>
      <c r="L8">
        <v>210185</v>
      </c>
      <c r="M8">
        <v>219235</v>
      </c>
      <c r="O8">
        <f>O7*1000</f>
        <v>1217.932564</v>
      </c>
    </row>
    <row r="9" spans="1:15" x14ac:dyDescent="0.2">
      <c r="B9" t="s">
        <v>3</v>
      </c>
      <c r="C9" t="s">
        <v>37</v>
      </c>
      <c r="D9" t="s">
        <v>7</v>
      </c>
      <c r="E9" s="3">
        <v>138.10144299999999</v>
      </c>
      <c r="F9" s="3">
        <v>394.97592300000002</v>
      </c>
      <c r="G9" s="3">
        <v>377.94743099999999</v>
      </c>
      <c r="H9" s="3">
        <v>507.50164599999999</v>
      </c>
      <c r="I9" s="3">
        <v>600.16052999999999</v>
      </c>
      <c r="J9" s="3">
        <v>725.80956800000001</v>
      </c>
      <c r="K9" s="3">
        <v>821.73350500000004</v>
      </c>
      <c r="L9" s="3">
        <v>969.87959599999999</v>
      </c>
      <c r="M9">
        <v>1307.584893</v>
      </c>
    </row>
    <row r="10" spans="1:15" x14ac:dyDescent="0.2">
      <c r="A10" s="2" t="s">
        <v>2</v>
      </c>
      <c r="B10" t="s">
        <v>3</v>
      </c>
      <c r="C10" t="s">
        <v>38</v>
      </c>
      <c r="D10" s="2" t="s">
        <v>8</v>
      </c>
      <c r="E10">
        <v>199551</v>
      </c>
      <c r="F10">
        <v>222338</v>
      </c>
      <c r="G10">
        <v>238408.00000000003</v>
      </c>
      <c r="H10">
        <v>257259</v>
      </c>
      <c r="I10">
        <v>286151</v>
      </c>
      <c r="J10">
        <v>305187</v>
      </c>
      <c r="K10">
        <v>323067</v>
      </c>
      <c r="L10">
        <v>341244</v>
      </c>
      <c r="M10">
        <v>365321</v>
      </c>
    </row>
    <row r="11" spans="1:15" x14ac:dyDescent="0.2">
      <c r="A11" s="2"/>
      <c r="B11" t="s">
        <v>3</v>
      </c>
      <c r="C11" t="s">
        <v>38</v>
      </c>
      <c r="D11" s="2" t="s">
        <v>7</v>
      </c>
      <c r="E11" s="3">
        <v>177.87524300000001</v>
      </c>
      <c r="F11" s="3">
        <v>326.62480399999998</v>
      </c>
      <c r="G11" s="3">
        <v>428.29897299999999</v>
      </c>
      <c r="H11" s="3">
        <v>551.29976199999999</v>
      </c>
      <c r="I11" s="3">
        <v>802.30019100000004</v>
      </c>
      <c r="J11" s="3">
        <v>932.19050900000002</v>
      </c>
      <c r="K11">
        <v>1374.804623</v>
      </c>
      <c r="L11">
        <v>1366.6574479999999</v>
      </c>
      <c r="M11">
        <v>1187.2679420000002</v>
      </c>
    </row>
    <row r="12" spans="1:15" x14ac:dyDescent="0.2">
      <c r="A12" s="2"/>
      <c r="B12" t="s">
        <v>3</v>
      </c>
      <c r="C12" t="s">
        <v>37</v>
      </c>
      <c r="D12" s="2" t="s">
        <v>8</v>
      </c>
      <c r="E12">
        <v>200745</v>
      </c>
      <c r="F12">
        <v>219950</v>
      </c>
      <c r="G12">
        <v>238352</v>
      </c>
      <c r="H12">
        <v>258084</v>
      </c>
      <c r="I12">
        <v>280707.99999999994</v>
      </c>
      <c r="J12">
        <v>300795</v>
      </c>
      <c r="K12">
        <v>323971</v>
      </c>
      <c r="L12">
        <v>342366</v>
      </c>
      <c r="M12">
        <v>362815</v>
      </c>
    </row>
    <row r="13" spans="1:15" x14ac:dyDescent="0.2">
      <c r="A13" s="2"/>
      <c r="B13" t="s">
        <v>3</v>
      </c>
      <c r="C13" t="s">
        <v>37</v>
      </c>
      <c r="D13" s="2" t="s">
        <v>7</v>
      </c>
      <c r="E13" s="3">
        <v>210.61789899999999</v>
      </c>
      <c r="F13" s="3">
        <v>314.741938</v>
      </c>
      <c r="G13" s="3">
        <v>424.22312199999999</v>
      </c>
      <c r="H13" s="3">
        <v>559.59528599999999</v>
      </c>
      <c r="I13" s="3">
        <v>688.45254499999999</v>
      </c>
      <c r="J13" s="3">
        <v>826.46857</v>
      </c>
      <c r="K13" s="2">
        <v>1082.76368</v>
      </c>
      <c r="L13">
        <v>1075.3400669999999</v>
      </c>
      <c r="M13">
        <v>1217.932564</v>
      </c>
    </row>
    <row r="14" spans="1:15" x14ac:dyDescent="0.2">
      <c r="A14" t="s">
        <v>1</v>
      </c>
      <c r="B14" t="s">
        <v>4</v>
      </c>
      <c r="C14" t="s">
        <v>38</v>
      </c>
      <c r="D14" t="s">
        <v>8</v>
      </c>
      <c r="E14" s="3">
        <v>188.74388500000001</v>
      </c>
      <c r="F14" s="3">
        <v>222.15160399999999</v>
      </c>
      <c r="G14" s="3">
        <v>190.55835300000001</v>
      </c>
      <c r="H14" s="3">
        <v>200.155404</v>
      </c>
      <c r="I14" s="3">
        <v>204.39848599999999</v>
      </c>
      <c r="J14" s="3">
        <v>219.11354299999999</v>
      </c>
      <c r="K14" s="3">
        <v>353.11440199999998</v>
      </c>
      <c r="L14" s="3">
        <v>243.17827199999999</v>
      </c>
      <c r="M14" s="3">
        <v>251.76112900000001</v>
      </c>
    </row>
    <row r="15" spans="1:15" x14ac:dyDescent="0.2">
      <c r="B15" t="s">
        <v>4</v>
      </c>
      <c r="C15" t="s">
        <v>38</v>
      </c>
      <c r="D15" t="s">
        <v>7</v>
      </c>
      <c r="E15" s="3">
        <v>219.388912</v>
      </c>
      <c r="F15" s="3">
        <v>235.05623299999999</v>
      </c>
      <c r="G15" s="3">
        <v>171.05463</v>
      </c>
      <c r="H15" s="3">
        <v>160.13136600000001</v>
      </c>
      <c r="I15" s="3">
        <v>154.16850299999999</v>
      </c>
      <c r="J15" s="3">
        <v>143.08214100000001</v>
      </c>
      <c r="K15" s="3">
        <v>186.793927</v>
      </c>
      <c r="L15" s="3">
        <v>122.022818</v>
      </c>
      <c r="M15" s="3">
        <v>116.558594</v>
      </c>
    </row>
    <row r="16" spans="1:15" x14ac:dyDescent="0.2">
      <c r="B16" t="s">
        <v>4</v>
      </c>
      <c r="C16" t="s">
        <v>37</v>
      </c>
      <c r="D16" t="s">
        <v>8</v>
      </c>
      <c r="E16" s="3">
        <v>186.85687799999999</v>
      </c>
      <c r="F16" s="3">
        <v>293.06989800000002</v>
      </c>
      <c r="G16" s="3">
        <v>181.64352700000001</v>
      </c>
      <c r="H16" s="3">
        <v>194.56994599999999</v>
      </c>
      <c r="I16" s="3">
        <v>209.734036</v>
      </c>
      <c r="J16" s="3">
        <v>219.36983499999999</v>
      </c>
      <c r="K16" s="3">
        <v>232.317724</v>
      </c>
      <c r="L16" s="3">
        <v>243.15028599999999</v>
      </c>
      <c r="M16" s="3">
        <v>253.39443700000001</v>
      </c>
    </row>
    <row r="17" spans="1:13" x14ac:dyDescent="0.2">
      <c r="B17" t="s">
        <v>4</v>
      </c>
      <c r="C17" t="s">
        <v>37</v>
      </c>
      <c r="D17" t="s">
        <v>7</v>
      </c>
      <c r="E17" s="3">
        <v>217.885423</v>
      </c>
      <c r="F17" s="3">
        <v>218.59534300000001</v>
      </c>
      <c r="G17" s="3">
        <v>171.837896</v>
      </c>
      <c r="H17" s="3">
        <v>164.04101800000001</v>
      </c>
      <c r="I17" s="3">
        <v>162.47265999999999</v>
      </c>
      <c r="J17" s="3">
        <v>141.85344499999999</v>
      </c>
      <c r="K17" s="3">
        <v>137.563929</v>
      </c>
      <c r="L17" s="3">
        <v>116.632492</v>
      </c>
      <c r="M17" s="3">
        <v>111.31796300000001</v>
      </c>
    </row>
    <row r="18" spans="1:13" x14ac:dyDescent="0.2">
      <c r="A18" s="2" t="s">
        <v>2</v>
      </c>
      <c r="B18" t="s">
        <v>4</v>
      </c>
      <c r="C18" t="s">
        <v>38</v>
      </c>
      <c r="D18" s="2" t="s">
        <v>8</v>
      </c>
      <c r="E18" s="3">
        <v>308.27593300000001</v>
      </c>
      <c r="F18" s="3">
        <v>278.89510999999999</v>
      </c>
      <c r="G18" s="3">
        <v>292.14401600000002</v>
      </c>
      <c r="H18" s="3">
        <v>316.310541</v>
      </c>
      <c r="I18" s="3">
        <v>336.59922399999999</v>
      </c>
      <c r="J18" s="3">
        <v>350.26880399999999</v>
      </c>
      <c r="K18" s="3">
        <v>403.39348200000001</v>
      </c>
      <c r="L18" s="3">
        <v>411.16844500000002</v>
      </c>
      <c r="M18" s="3">
        <v>417.43492400000002</v>
      </c>
    </row>
    <row r="19" spans="1:13" x14ac:dyDescent="0.2">
      <c r="A19" s="2"/>
      <c r="B19" t="s">
        <v>4</v>
      </c>
      <c r="C19" t="s">
        <v>38</v>
      </c>
      <c r="D19" s="2" t="s">
        <v>7</v>
      </c>
      <c r="E19" s="3">
        <v>392.23828400000002</v>
      </c>
      <c r="F19" s="3">
        <v>338.34151600000001</v>
      </c>
      <c r="G19" s="3">
        <v>312.408006</v>
      </c>
      <c r="H19" s="3">
        <v>317.80888099999999</v>
      </c>
      <c r="I19" s="3">
        <v>296.11352299999999</v>
      </c>
      <c r="J19" s="3">
        <v>274.25507099999999</v>
      </c>
      <c r="K19" s="3">
        <v>274.39091400000001</v>
      </c>
      <c r="L19" s="3">
        <v>239.75785500000001</v>
      </c>
      <c r="M19" s="3">
        <v>233.894285</v>
      </c>
    </row>
    <row r="20" spans="1:13" x14ac:dyDescent="0.2">
      <c r="A20" s="2"/>
      <c r="B20" t="s">
        <v>4</v>
      </c>
      <c r="C20" t="s">
        <v>37</v>
      </c>
      <c r="D20" s="2" t="s">
        <v>8</v>
      </c>
      <c r="E20" s="3">
        <v>317.48455999999999</v>
      </c>
      <c r="F20" s="3">
        <v>280.41544099999999</v>
      </c>
      <c r="G20" s="3">
        <v>290.16580499999998</v>
      </c>
      <c r="H20" s="3">
        <v>317.48147499999999</v>
      </c>
      <c r="I20" s="3">
        <v>333.79524700000002</v>
      </c>
      <c r="J20" s="3">
        <v>359.168701</v>
      </c>
      <c r="K20" s="3">
        <v>383.28080799999998</v>
      </c>
      <c r="L20" s="3">
        <v>456.520442</v>
      </c>
      <c r="M20" s="3">
        <v>409.49974600000002</v>
      </c>
    </row>
    <row r="21" spans="1:13" x14ac:dyDescent="0.2">
      <c r="A21" s="2"/>
      <c r="B21" t="s">
        <v>4</v>
      </c>
      <c r="C21" t="s">
        <v>37</v>
      </c>
      <c r="D21" s="2" t="s">
        <v>7</v>
      </c>
      <c r="E21" s="3">
        <v>448.93893700000001</v>
      </c>
      <c r="F21" s="3">
        <v>367.61372</v>
      </c>
      <c r="G21" s="3">
        <v>334.85969399999999</v>
      </c>
      <c r="H21" s="3">
        <v>322.69683400000002</v>
      </c>
      <c r="I21" s="3">
        <v>311.47982999999999</v>
      </c>
      <c r="J21" s="3">
        <v>307.85970600000002</v>
      </c>
      <c r="K21" s="3">
        <v>280.43413600000002</v>
      </c>
      <c r="L21" s="3">
        <v>266.03481699999998</v>
      </c>
      <c r="M21" s="3">
        <v>241.70930100000001</v>
      </c>
    </row>
    <row r="22" spans="1:13" x14ac:dyDescent="0.2">
      <c r="A22" s="2" t="s">
        <v>1</v>
      </c>
      <c r="B22" s="2" t="s">
        <v>5</v>
      </c>
      <c r="C22" t="s">
        <v>38</v>
      </c>
      <c r="D22" s="2" t="s">
        <v>8</v>
      </c>
      <c r="E22" s="3">
        <v>200.701528</v>
      </c>
      <c r="F22" s="3">
        <v>173.64873700000001</v>
      </c>
      <c r="G22" s="3">
        <v>188.36506600000001</v>
      </c>
      <c r="H22" s="3">
        <v>198.912239</v>
      </c>
      <c r="I22" s="3">
        <v>204.43525299999999</v>
      </c>
      <c r="J22" s="3">
        <v>216.028097</v>
      </c>
      <c r="K22" s="3">
        <v>225.505977</v>
      </c>
      <c r="L22" s="3">
        <v>242.433651</v>
      </c>
      <c r="M22" s="3">
        <v>245.02277599999999</v>
      </c>
    </row>
    <row r="23" spans="1:13" x14ac:dyDescent="0.2">
      <c r="A23" s="2"/>
      <c r="B23" s="2" t="s">
        <v>5</v>
      </c>
      <c r="C23" t="s">
        <v>38</v>
      </c>
      <c r="D23" s="2" t="s">
        <v>7</v>
      </c>
      <c r="E23" s="3">
        <v>714.11805100000004</v>
      </c>
      <c r="F23" s="3">
        <v>614.44968100000006</v>
      </c>
      <c r="G23" s="3">
        <v>610.79376300000001</v>
      </c>
      <c r="H23" s="3">
        <v>623.90186600000004</v>
      </c>
      <c r="I23" s="3">
        <v>647.15499</v>
      </c>
      <c r="J23" s="3">
        <v>985.453304</v>
      </c>
      <c r="K23" s="3">
        <v>654.60553900000002</v>
      </c>
      <c r="L23" s="3">
        <v>679.68929100000003</v>
      </c>
      <c r="M23" s="3">
        <v>676.00236199999995</v>
      </c>
    </row>
    <row r="24" spans="1:13" x14ac:dyDescent="0.2">
      <c r="A24" s="2"/>
      <c r="B24" s="2" t="s">
        <v>5</v>
      </c>
      <c r="C24" t="s">
        <v>37</v>
      </c>
      <c r="D24" s="2" t="s">
        <v>8</v>
      </c>
      <c r="E24" s="3">
        <v>193.88193100000001</v>
      </c>
      <c r="F24" s="3">
        <v>170.45486600000001</v>
      </c>
      <c r="G24" s="3">
        <v>182.64547200000001</v>
      </c>
      <c r="H24" s="3">
        <v>192.859578</v>
      </c>
      <c r="I24" s="3">
        <v>204.66224500000001</v>
      </c>
      <c r="J24" s="3">
        <v>236.92711199999999</v>
      </c>
      <c r="K24" s="3">
        <v>225.29574600000001</v>
      </c>
      <c r="L24" s="3">
        <v>250.574217</v>
      </c>
      <c r="M24" s="3">
        <v>247.32469399999999</v>
      </c>
    </row>
    <row r="25" spans="1:13" x14ac:dyDescent="0.2">
      <c r="A25" s="2"/>
      <c r="B25" s="2" t="s">
        <v>5</v>
      </c>
      <c r="C25" t="s">
        <v>37</v>
      </c>
      <c r="D25" s="2" t="s">
        <v>7</v>
      </c>
      <c r="E25" s="3">
        <v>600.94686200000001</v>
      </c>
      <c r="F25" s="3">
        <v>597.53103199999998</v>
      </c>
      <c r="G25" s="3">
        <v>815.69932900000003</v>
      </c>
      <c r="H25" s="3">
        <v>597.53376800000001</v>
      </c>
      <c r="I25" s="3">
        <v>626.84995000000004</v>
      </c>
      <c r="J25" s="3">
        <v>634.34307899999999</v>
      </c>
      <c r="K25" s="3">
        <v>642.53251799999998</v>
      </c>
      <c r="L25" s="3">
        <v>650.70145400000001</v>
      </c>
      <c r="M25" s="3">
        <v>657.273507</v>
      </c>
    </row>
    <row r="26" spans="1:13" x14ac:dyDescent="0.2">
      <c r="A26" s="2" t="s">
        <v>2</v>
      </c>
      <c r="B26" s="2" t="s">
        <v>5</v>
      </c>
      <c r="C26" t="s">
        <v>38</v>
      </c>
      <c r="D26" s="2" t="s">
        <v>8</v>
      </c>
      <c r="E26" s="3">
        <v>255.42068</v>
      </c>
      <c r="F26" s="3">
        <v>276.43534</v>
      </c>
      <c r="G26" s="3">
        <v>430.16355700000003</v>
      </c>
      <c r="H26" s="3">
        <v>369.14309400000002</v>
      </c>
      <c r="I26" s="3">
        <v>335.335712</v>
      </c>
      <c r="J26" s="3">
        <v>389.79504900000001</v>
      </c>
      <c r="K26" s="3">
        <v>376.08329600000002</v>
      </c>
      <c r="L26" s="3">
        <v>397.77737999999999</v>
      </c>
      <c r="M26" s="3">
        <v>411.36176999999998</v>
      </c>
    </row>
    <row r="27" spans="1:13" x14ac:dyDescent="0.2">
      <c r="A27" s="2"/>
      <c r="B27" s="2" t="s">
        <v>5</v>
      </c>
      <c r="C27" t="s">
        <v>38</v>
      </c>
      <c r="D27" s="2" t="s">
        <v>7</v>
      </c>
      <c r="E27" s="3">
        <v>628.15523199999996</v>
      </c>
      <c r="F27" s="3">
        <v>635.70471199999997</v>
      </c>
      <c r="G27" s="3">
        <v>684.81626700000004</v>
      </c>
      <c r="H27" s="3">
        <v>684.95677899999998</v>
      </c>
      <c r="I27" s="3">
        <v>712.52140699999995</v>
      </c>
      <c r="J27" s="3">
        <v>718.03822400000001</v>
      </c>
      <c r="K27" s="3">
        <v>755.81435899999997</v>
      </c>
      <c r="L27" s="3">
        <v>754.70368499999995</v>
      </c>
      <c r="M27" s="3">
        <v>777.75099399999999</v>
      </c>
    </row>
    <row r="28" spans="1:13" x14ac:dyDescent="0.2">
      <c r="A28" s="2"/>
      <c r="B28" s="2" t="s">
        <v>5</v>
      </c>
      <c r="C28" t="s">
        <v>37</v>
      </c>
      <c r="D28" s="2" t="s">
        <v>8</v>
      </c>
      <c r="E28" s="3">
        <v>320.70873999999998</v>
      </c>
      <c r="F28" s="3">
        <v>272.04458299999999</v>
      </c>
      <c r="G28" s="3">
        <v>302.402805</v>
      </c>
      <c r="H28" s="3">
        <v>480.68718000000001</v>
      </c>
      <c r="I28" s="3">
        <v>337.451618</v>
      </c>
      <c r="J28" s="3">
        <v>364.68695300000002</v>
      </c>
      <c r="K28" s="3">
        <v>384.34385600000002</v>
      </c>
      <c r="L28" s="3">
        <v>421.08727599999997</v>
      </c>
      <c r="M28" s="3">
        <v>425.765942</v>
      </c>
    </row>
    <row r="29" spans="1:13" x14ac:dyDescent="0.2">
      <c r="A29" s="2"/>
      <c r="B29" s="2" t="s">
        <v>5</v>
      </c>
      <c r="C29" t="s">
        <v>37</v>
      </c>
      <c r="D29" s="2" t="s">
        <v>7</v>
      </c>
      <c r="E29" s="3">
        <v>650.74291600000004</v>
      </c>
      <c r="F29" s="3">
        <v>608.03658199999995</v>
      </c>
      <c r="G29" s="3">
        <v>645.59889499999997</v>
      </c>
      <c r="H29" s="3">
        <v>723.67831000000001</v>
      </c>
      <c r="I29" s="3">
        <v>671.738742</v>
      </c>
      <c r="J29" s="3">
        <v>696.962401</v>
      </c>
      <c r="K29" s="3">
        <v>709.40900199999999</v>
      </c>
      <c r="L29" s="3">
        <v>776.38873799999999</v>
      </c>
      <c r="M29" s="3">
        <v>756.084293</v>
      </c>
    </row>
    <row r="32" spans="1:13" x14ac:dyDescent="0.2">
      <c r="E32" s="3">
        <f>E2</f>
        <v>168517</v>
      </c>
      <c r="F32" s="3">
        <f t="shared" ref="F32:M32" si="0">F2</f>
        <v>138656</v>
      </c>
      <c r="G32" s="3">
        <f t="shared" si="0"/>
        <v>149673</v>
      </c>
      <c r="H32" s="3">
        <f t="shared" si="0"/>
        <v>164963</v>
      </c>
      <c r="I32" s="3">
        <f t="shared" si="0"/>
        <v>174923</v>
      </c>
      <c r="J32" s="3">
        <f t="shared" si="0"/>
        <v>184438</v>
      </c>
      <c r="K32" s="3">
        <f t="shared" si="0"/>
        <v>197452</v>
      </c>
      <c r="L32" s="3">
        <f t="shared" si="0"/>
        <v>206649</v>
      </c>
      <c r="M32" s="3">
        <f t="shared" si="0"/>
        <v>216030</v>
      </c>
    </row>
    <row r="33" spans="5:13" x14ac:dyDescent="0.2">
      <c r="E33">
        <f>60*2+48.517</f>
        <v>168.517</v>
      </c>
      <c r="F33">
        <f>2*60+18.656</f>
        <v>138.65600000000001</v>
      </c>
      <c r="G33">
        <f>2*60+29.673</f>
        <v>149.673</v>
      </c>
      <c r="H33">
        <f>2*60+44.963</f>
        <v>164.96299999999999</v>
      </c>
      <c r="I33">
        <f>2*60+54.923</f>
        <v>174.923</v>
      </c>
      <c r="J33">
        <f>3*60+4.438</f>
        <v>184.43799999999999</v>
      </c>
      <c r="K33">
        <f>3*60+17.452</f>
        <v>197.452</v>
      </c>
      <c r="L33">
        <f>3*60+26.649</f>
        <v>206.649</v>
      </c>
      <c r="M33">
        <f>3*60+36.03</f>
        <v>216.03</v>
      </c>
    </row>
    <row r="34" spans="5:13" x14ac:dyDescent="0.2">
      <c r="E34">
        <f>E33*1000</f>
        <v>168517</v>
      </c>
      <c r="F34">
        <f>F33*1000</f>
        <v>138656</v>
      </c>
      <c r="G34">
        <f t="shared" ref="G34:M34" si="1">G33*1000</f>
        <v>149673</v>
      </c>
      <c r="H34">
        <f t="shared" si="1"/>
        <v>164963</v>
      </c>
      <c r="I34">
        <f t="shared" si="1"/>
        <v>174923</v>
      </c>
      <c r="J34">
        <f t="shared" si="1"/>
        <v>184438</v>
      </c>
      <c r="K34">
        <f t="shared" si="1"/>
        <v>197452</v>
      </c>
      <c r="L34">
        <f t="shared" si="1"/>
        <v>206649</v>
      </c>
      <c r="M34">
        <f t="shared" si="1"/>
        <v>216030</v>
      </c>
    </row>
    <row r="36" spans="5:13" x14ac:dyDescent="0.2">
      <c r="E36" s="3" t="s">
        <v>11</v>
      </c>
      <c r="F36" s="3" t="s">
        <v>41</v>
      </c>
      <c r="G36" s="3" t="s">
        <v>69</v>
      </c>
      <c r="H36" s="3" t="s">
        <v>97</v>
      </c>
      <c r="I36" s="3" t="s">
        <v>125</v>
      </c>
      <c r="J36" s="3" t="s">
        <v>153</v>
      </c>
      <c r="K36" s="3" t="s">
        <v>181</v>
      </c>
      <c r="L36" s="3" t="s">
        <v>209</v>
      </c>
      <c r="M36" s="3" t="s">
        <v>237</v>
      </c>
    </row>
    <row r="37" spans="5:13" x14ac:dyDescent="0.2">
      <c r="E37">
        <v>2</v>
      </c>
      <c r="F37">
        <v>2</v>
      </c>
      <c r="G37">
        <v>2</v>
      </c>
      <c r="H37">
        <v>2</v>
      </c>
      <c r="I37">
        <v>2</v>
      </c>
      <c r="J37">
        <v>3</v>
      </c>
      <c r="K37">
        <v>3</v>
      </c>
      <c r="L37">
        <v>3</v>
      </c>
      <c r="M37">
        <v>3</v>
      </c>
    </row>
    <row r="38" spans="5:13" x14ac:dyDescent="0.2">
      <c r="E38">
        <v>30.242999999999999</v>
      </c>
      <c r="F38">
        <v>22.042000000000002</v>
      </c>
      <c r="G38">
        <v>31.884</v>
      </c>
      <c r="H38">
        <v>40.255000000000003</v>
      </c>
      <c r="I38">
        <v>52.106999999999999</v>
      </c>
      <c r="J38">
        <v>5.14</v>
      </c>
      <c r="K38">
        <v>14.561</v>
      </c>
      <c r="L38">
        <v>30.477</v>
      </c>
      <c r="M38">
        <v>39.337000000000003</v>
      </c>
    </row>
    <row r="39" spans="5:13" x14ac:dyDescent="0.2">
      <c r="E39">
        <f>E37*60+E38</f>
        <v>150.24299999999999</v>
      </c>
      <c r="F39">
        <f t="shared" ref="F39:M39" si="2">F37*60+F38</f>
        <v>142.042</v>
      </c>
      <c r="G39">
        <f t="shared" si="2"/>
        <v>151.88400000000001</v>
      </c>
      <c r="H39">
        <f t="shared" si="2"/>
        <v>160.255</v>
      </c>
      <c r="I39">
        <f t="shared" si="2"/>
        <v>172.107</v>
      </c>
      <c r="J39">
        <f t="shared" si="2"/>
        <v>185.14</v>
      </c>
      <c r="K39">
        <f t="shared" si="2"/>
        <v>194.56100000000001</v>
      </c>
      <c r="L39">
        <f t="shared" si="2"/>
        <v>210.477</v>
      </c>
      <c r="M39">
        <f t="shared" si="2"/>
        <v>219.33699999999999</v>
      </c>
    </row>
    <row r="40" spans="5:13" x14ac:dyDescent="0.2">
      <c r="E40">
        <f>E39*1000</f>
        <v>150243</v>
      </c>
      <c r="F40">
        <f t="shared" ref="F40:M40" si="3">F39*1000</f>
        <v>142042</v>
      </c>
      <c r="G40">
        <f t="shared" si="3"/>
        <v>151884</v>
      </c>
      <c r="H40">
        <f t="shared" si="3"/>
        <v>160255</v>
      </c>
      <c r="I40">
        <f t="shared" si="3"/>
        <v>172107</v>
      </c>
      <c r="J40">
        <f t="shared" si="3"/>
        <v>185140</v>
      </c>
      <c r="K40">
        <f t="shared" si="3"/>
        <v>194561</v>
      </c>
      <c r="L40">
        <f t="shared" si="3"/>
        <v>210477</v>
      </c>
      <c r="M40">
        <f t="shared" si="3"/>
        <v>219337</v>
      </c>
    </row>
    <row r="42" spans="5:13" x14ac:dyDescent="0.2">
      <c r="E42" s="3" t="s">
        <v>13</v>
      </c>
      <c r="F42" s="3" t="s">
        <v>43</v>
      </c>
      <c r="G42" s="3" t="s">
        <v>71</v>
      </c>
      <c r="H42" s="3" t="s">
        <v>99</v>
      </c>
      <c r="I42" s="3" t="s">
        <v>127</v>
      </c>
      <c r="J42" s="3" t="s">
        <v>155</v>
      </c>
      <c r="K42" s="3" t="s">
        <v>183</v>
      </c>
      <c r="L42" s="3" t="s">
        <v>211</v>
      </c>
      <c r="M42" s="3" t="s">
        <v>239</v>
      </c>
    </row>
    <row r="43" spans="5:13" x14ac:dyDescent="0.2">
      <c r="E43">
        <v>2</v>
      </c>
      <c r="F43">
        <v>2</v>
      </c>
      <c r="G43">
        <v>2</v>
      </c>
      <c r="H43">
        <v>2</v>
      </c>
      <c r="I43">
        <v>2</v>
      </c>
      <c r="J43">
        <v>3</v>
      </c>
      <c r="K43">
        <v>3</v>
      </c>
      <c r="L43">
        <v>3</v>
      </c>
      <c r="M43">
        <v>3</v>
      </c>
    </row>
    <row r="44" spans="5:13" x14ac:dyDescent="0.2">
      <c r="E44">
        <v>26.968</v>
      </c>
      <c r="F44">
        <v>20.036999999999999</v>
      </c>
      <c r="G44">
        <v>28.602</v>
      </c>
      <c r="H44">
        <v>43.14</v>
      </c>
      <c r="I44">
        <v>54.091999999999999</v>
      </c>
      <c r="J44">
        <v>3.6179999999999999</v>
      </c>
      <c r="K44">
        <v>16.114999999999998</v>
      </c>
      <c r="L44">
        <v>28.891999999999999</v>
      </c>
      <c r="M44">
        <v>42.298999999999999</v>
      </c>
    </row>
    <row r="45" spans="5:13" x14ac:dyDescent="0.2">
      <c r="E45">
        <f>E43*60+E44</f>
        <v>146.96799999999999</v>
      </c>
      <c r="F45">
        <f t="shared" ref="F45:M45" si="4">F43*60+F44</f>
        <v>140.03700000000001</v>
      </c>
      <c r="G45">
        <f t="shared" si="4"/>
        <v>148.602</v>
      </c>
      <c r="H45">
        <f t="shared" si="4"/>
        <v>163.13999999999999</v>
      </c>
      <c r="I45">
        <f t="shared" si="4"/>
        <v>174.09199999999998</v>
      </c>
      <c r="J45">
        <f t="shared" si="4"/>
        <v>183.61799999999999</v>
      </c>
      <c r="K45">
        <f t="shared" si="4"/>
        <v>196.11500000000001</v>
      </c>
      <c r="L45">
        <f t="shared" si="4"/>
        <v>208.892</v>
      </c>
      <c r="M45">
        <f t="shared" si="4"/>
        <v>222.29900000000001</v>
      </c>
    </row>
    <row r="46" spans="5:13" x14ac:dyDescent="0.2">
      <c r="E46">
        <f>E45*1000</f>
        <v>146968</v>
      </c>
      <c r="F46">
        <f t="shared" ref="F46:M46" si="5">F45*1000</f>
        <v>140037</v>
      </c>
      <c r="G46">
        <f t="shared" si="5"/>
        <v>148602</v>
      </c>
      <c r="H46">
        <f t="shared" si="5"/>
        <v>163140</v>
      </c>
      <c r="I46">
        <f t="shared" si="5"/>
        <v>174091.99999999997</v>
      </c>
      <c r="J46">
        <f t="shared" si="5"/>
        <v>183618</v>
      </c>
      <c r="K46">
        <f t="shared" si="5"/>
        <v>196115</v>
      </c>
      <c r="L46">
        <f t="shared" si="5"/>
        <v>208892</v>
      </c>
      <c r="M46">
        <f t="shared" si="5"/>
        <v>222299</v>
      </c>
    </row>
    <row r="48" spans="5:13" x14ac:dyDescent="0.2">
      <c r="E48" s="3" t="s">
        <v>15</v>
      </c>
      <c r="F48" s="3" t="s">
        <v>45</v>
      </c>
      <c r="G48" s="3" t="s">
        <v>73</v>
      </c>
      <c r="H48" s="3" t="s">
        <v>101</v>
      </c>
      <c r="I48" s="3" t="s">
        <v>129</v>
      </c>
      <c r="J48" s="3" t="s">
        <v>157</v>
      </c>
      <c r="K48" s="3" t="s">
        <v>185</v>
      </c>
      <c r="L48" s="3" t="s">
        <v>213</v>
      </c>
      <c r="M48" s="3" t="s">
        <v>241</v>
      </c>
    </row>
    <row r="49" spans="5:13" x14ac:dyDescent="0.2">
      <c r="E49">
        <v>2</v>
      </c>
      <c r="F49">
        <v>2</v>
      </c>
      <c r="G49">
        <v>2</v>
      </c>
      <c r="H49">
        <v>2</v>
      </c>
      <c r="I49">
        <v>2</v>
      </c>
      <c r="J49">
        <v>3</v>
      </c>
      <c r="K49">
        <v>3</v>
      </c>
      <c r="L49">
        <v>3</v>
      </c>
      <c r="M49">
        <v>3</v>
      </c>
    </row>
    <row r="50" spans="5:13" x14ac:dyDescent="0.2">
      <c r="E50">
        <v>12.343</v>
      </c>
      <c r="F50">
        <v>18.277000000000001</v>
      </c>
      <c r="G50">
        <v>33.906999999999996</v>
      </c>
      <c r="H50">
        <v>43.689</v>
      </c>
      <c r="I50">
        <v>54.493000000000002</v>
      </c>
      <c r="J50">
        <v>5.7370000000000001</v>
      </c>
      <c r="K50">
        <v>15.273999999999999</v>
      </c>
      <c r="L50">
        <v>30.184999999999999</v>
      </c>
      <c r="M50">
        <v>39.234999999999999</v>
      </c>
    </row>
    <row r="51" spans="5:13" x14ac:dyDescent="0.2">
      <c r="E51">
        <f>E49*60+E50</f>
        <v>132.34299999999999</v>
      </c>
      <c r="F51">
        <f t="shared" ref="F51:M51" si="6">F49*60+F50</f>
        <v>138.27699999999999</v>
      </c>
      <c r="G51">
        <f t="shared" si="6"/>
        <v>153.90699999999998</v>
      </c>
      <c r="H51">
        <f t="shared" si="6"/>
        <v>163.68899999999999</v>
      </c>
      <c r="I51">
        <f t="shared" si="6"/>
        <v>174.49299999999999</v>
      </c>
      <c r="J51">
        <f t="shared" si="6"/>
        <v>185.73699999999999</v>
      </c>
      <c r="K51">
        <f t="shared" si="6"/>
        <v>195.274</v>
      </c>
      <c r="L51">
        <f t="shared" si="6"/>
        <v>210.185</v>
      </c>
      <c r="M51">
        <f t="shared" si="6"/>
        <v>219.23500000000001</v>
      </c>
    </row>
    <row r="52" spans="5:13" x14ac:dyDescent="0.2">
      <c r="E52">
        <f>E51*1000</f>
        <v>132343</v>
      </c>
      <c r="F52">
        <f t="shared" ref="F52:M52" si="7">F51*1000</f>
        <v>138277</v>
      </c>
      <c r="G52">
        <f t="shared" si="7"/>
        <v>153906.99999999997</v>
      </c>
      <c r="H52">
        <f t="shared" si="7"/>
        <v>163689</v>
      </c>
      <c r="I52">
        <f t="shared" si="7"/>
        <v>174493</v>
      </c>
      <c r="J52">
        <f t="shared" si="7"/>
        <v>185737</v>
      </c>
      <c r="K52">
        <f t="shared" si="7"/>
        <v>195274</v>
      </c>
      <c r="L52">
        <f t="shared" si="7"/>
        <v>210185</v>
      </c>
      <c r="M52">
        <f t="shared" si="7"/>
        <v>219235</v>
      </c>
    </row>
    <row r="54" spans="5:13" x14ac:dyDescent="0.2">
      <c r="E54" s="3" t="s">
        <v>17</v>
      </c>
      <c r="F54" s="3" t="s">
        <v>47</v>
      </c>
      <c r="G54" s="3" t="s">
        <v>75</v>
      </c>
      <c r="H54" s="3" t="s">
        <v>103</v>
      </c>
      <c r="I54" s="3" t="s">
        <v>131</v>
      </c>
      <c r="J54" s="3" t="s">
        <v>159</v>
      </c>
      <c r="K54" s="3" t="s">
        <v>187</v>
      </c>
      <c r="L54" s="3" t="s">
        <v>215</v>
      </c>
      <c r="M54" s="3" t="s">
        <v>243</v>
      </c>
    </row>
    <row r="55" spans="5:13" x14ac:dyDescent="0.2">
      <c r="E55">
        <v>3</v>
      </c>
      <c r="F55">
        <v>3</v>
      </c>
      <c r="G55">
        <v>3</v>
      </c>
      <c r="H55">
        <v>4</v>
      </c>
      <c r="I55">
        <v>4</v>
      </c>
      <c r="J55">
        <v>5</v>
      </c>
      <c r="K55">
        <v>5</v>
      </c>
      <c r="L55">
        <v>5</v>
      </c>
      <c r="M55">
        <v>6</v>
      </c>
    </row>
    <row r="56" spans="5:13" x14ac:dyDescent="0.2">
      <c r="E56">
        <v>19.550999999999998</v>
      </c>
      <c r="F56">
        <v>42.338000000000001</v>
      </c>
      <c r="G56">
        <v>58.408000000000001</v>
      </c>
      <c r="H56">
        <v>17.259</v>
      </c>
      <c r="I56">
        <v>46.151000000000003</v>
      </c>
      <c r="J56">
        <v>5.1870000000000003</v>
      </c>
      <c r="K56">
        <v>23.067</v>
      </c>
      <c r="L56">
        <v>41.244</v>
      </c>
      <c r="M56">
        <v>5.3209999999999997</v>
      </c>
    </row>
    <row r="57" spans="5:13" x14ac:dyDescent="0.2">
      <c r="E57">
        <f>E55*60+E56</f>
        <v>199.55099999999999</v>
      </c>
      <c r="F57">
        <f t="shared" ref="F57:M57" si="8">F55*60+F56</f>
        <v>222.33799999999999</v>
      </c>
      <c r="G57">
        <f t="shared" si="8"/>
        <v>238.40800000000002</v>
      </c>
      <c r="H57">
        <f t="shared" si="8"/>
        <v>257.25900000000001</v>
      </c>
      <c r="I57">
        <f t="shared" si="8"/>
        <v>286.15100000000001</v>
      </c>
      <c r="J57">
        <f t="shared" si="8"/>
        <v>305.18700000000001</v>
      </c>
      <c r="K57">
        <f t="shared" si="8"/>
        <v>323.06700000000001</v>
      </c>
      <c r="L57">
        <f t="shared" si="8"/>
        <v>341.24400000000003</v>
      </c>
      <c r="M57">
        <f t="shared" si="8"/>
        <v>365.32100000000003</v>
      </c>
    </row>
    <row r="58" spans="5:13" x14ac:dyDescent="0.2">
      <c r="E58">
        <f>E57*1000</f>
        <v>199551</v>
      </c>
      <c r="F58">
        <f t="shared" ref="F58:M58" si="9">F57*1000</f>
        <v>222338</v>
      </c>
      <c r="G58">
        <f t="shared" si="9"/>
        <v>238408.00000000003</v>
      </c>
      <c r="H58">
        <f t="shared" si="9"/>
        <v>257259</v>
      </c>
      <c r="I58">
        <f t="shared" si="9"/>
        <v>286151</v>
      </c>
      <c r="J58">
        <f t="shared" si="9"/>
        <v>305187</v>
      </c>
      <c r="K58">
        <f t="shared" si="9"/>
        <v>323067</v>
      </c>
      <c r="L58">
        <f t="shared" si="9"/>
        <v>341244</v>
      </c>
      <c r="M58">
        <f t="shared" si="9"/>
        <v>365321</v>
      </c>
    </row>
    <row r="60" spans="5:13" x14ac:dyDescent="0.2">
      <c r="E60" s="3" t="s">
        <v>19</v>
      </c>
      <c r="F60" s="3" t="s">
        <v>49</v>
      </c>
      <c r="G60" s="3" t="s">
        <v>77</v>
      </c>
      <c r="H60" s="3" t="s">
        <v>105</v>
      </c>
      <c r="I60" s="3" t="s">
        <v>133</v>
      </c>
      <c r="J60" s="3" t="s">
        <v>161</v>
      </c>
      <c r="K60" s="3" t="s">
        <v>189</v>
      </c>
      <c r="L60" s="3" t="s">
        <v>217</v>
      </c>
      <c r="M60" s="3" t="s">
        <v>245</v>
      </c>
    </row>
    <row r="61" spans="5:13" x14ac:dyDescent="0.2">
      <c r="E61">
        <v>3</v>
      </c>
      <c r="F61">
        <v>3</v>
      </c>
      <c r="G61">
        <v>3</v>
      </c>
      <c r="H61">
        <v>4</v>
      </c>
      <c r="I61">
        <v>4</v>
      </c>
      <c r="J61">
        <v>5</v>
      </c>
      <c r="K61">
        <v>5</v>
      </c>
      <c r="L61">
        <v>5</v>
      </c>
      <c r="M61">
        <v>6</v>
      </c>
    </row>
    <row r="62" spans="5:13" x14ac:dyDescent="0.2">
      <c r="E62">
        <v>20.745000000000001</v>
      </c>
      <c r="F62">
        <v>39.950000000000003</v>
      </c>
      <c r="G62">
        <v>58.351999999999997</v>
      </c>
      <c r="H62">
        <v>18.084</v>
      </c>
      <c r="I62">
        <v>40.707999999999998</v>
      </c>
      <c r="J62">
        <v>0.79500000000000004</v>
      </c>
      <c r="K62">
        <v>23.971</v>
      </c>
      <c r="L62">
        <v>42.366</v>
      </c>
      <c r="M62">
        <v>2.8149999999999999</v>
      </c>
    </row>
    <row r="63" spans="5:13" x14ac:dyDescent="0.2">
      <c r="E63">
        <f>E61*60+E62</f>
        <v>200.745</v>
      </c>
      <c r="F63">
        <f t="shared" ref="F63:M63" si="10">F61*60+F62</f>
        <v>219.95</v>
      </c>
      <c r="G63">
        <f t="shared" si="10"/>
        <v>238.352</v>
      </c>
      <c r="H63">
        <f t="shared" si="10"/>
        <v>258.084</v>
      </c>
      <c r="I63">
        <f t="shared" si="10"/>
        <v>280.70799999999997</v>
      </c>
      <c r="J63">
        <f t="shared" si="10"/>
        <v>300.79500000000002</v>
      </c>
      <c r="K63">
        <f t="shared" si="10"/>
        <v>323.971</v>
      </c>
      <c r="L63">
        <f t="shared" si="10"/>
        <v>342.36599999999999</v>
      </c>
      <c r="M63">
        <f t="shared" si="10"/>
        <v>362.815</v>
      </c>
    </row>
    <row r="64" spans="5:13" x14ac:dyDescent="0.2">
      <c r="E64">
        <f>E63*1000</f>
        <v>200745</v>
      </c>
      <c r="F64">
        <f t="shared" ref="F64:M64" si="11">F63*1000</f>
        <v>219950</v>
      </c>
      <c r="G64">
        <f t="shared" si="11"/>
        <v>238352</v>
      </c>
      <c r="H64">
        <f t="shared" si="11"/>
        <v>258084</v>
      </c>
      <c r="I64">
        <f t="shared" si="11"/>
        <v>280707.99999999994</v>
      </c>
      <c r="J64">
        <f t="shared" si="11"/>
        <v>300795</v>
      </c>
      <c r="K64">
        <f t="shared" si="11"/>
        <v>323971</v>
      </c>
      <c r="L64">
        <f t="shared" si="11"/>
        <v>342366</v>
      </c>
      <c r="M64">
        <f t="shared" si="11"/>
        <v>362815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BC2B-46CE-E14B-9E29-18F05D139183}">
  <dimension ref="A1:AA15"/>
  <sheetViews>
    <sheetView workbookViewId="0">
      <selection sqref="A1:AB15"/>
    </sheetView>
  </sheetViews>
  <sheetFormatPr baseColWidth="10" defaultRowHeight="16" x14ac:dyDescent="0.2"/>
  <sheetData>
    <row r="1" spans="1:27" x14ac:dyDescent="0.2">
      <c r="B1" t="s">
        <v>6</v>
      </c>
      <c r="D1" t="s">
        <v>263</v>
      </c>
      <c r="E1" s="1">
        <v>0.41736111111111113</v>
      </c>
      <c r="F1" s="1">
        <v>0.41805555555555557</v>
      </c>
      <c r="G1" s="1">
        <v>0.41875000000000001</v>
      </c>
      <c r="H1" s="1">
        <v>0.41944444444444401</v>
      </c>
      <c r="I1" s="1">
        <v>0.42013888888888901</v>
      </c>
      <c r="J1" s="1">
        <v>0.420833333333333</v>
      </c>
      <c r="K1" s="1">
        <v>0.421527777777778</v>
      </c>
      <c r="L1" s="1">
        <v>0.422222222222222</v>
      </c>
      <c r="M1" s="1">
        <v>0.422916666666667</v>
      </c>
      <c r="P1" t="s">
        <v>6</v>
      </c>
      <c r="R1" t="s">
        <v>263</v>
      </c>
      <c r="S1" s="1">
        <v>0.41736111111111113</v>
      </c>
      <c r="T1" s="1">
        <v>0.41805555555555557</v>
      </c>
      <c r="U1" s="1">
        <v>0.41875000000000001</v>
      </c>
      <c r="V1" s="1">
        <v>0.41944444444444401</v>
      </c>
      <c r="W1" s="1">
        <v>0.42013888888888901</v>
      </c>
      <c r="X1" s="1">
        <v>0.420833333333333</v>
      </c>
      <c r="Y1" s="1">
        <v>0.421527777777778</v>
      </c>
      <c r="Z1" s="1">
        <v>0.422222222222222</v>
      </c>
      <c r="AA1" s="1">
        <v>0.422916666666667</v>
      </c>
    </row>
    <row r="2" spans="1:27" x14ac:dyDescent="0.2">
      <c r="A2" t="s">
        <v>1</v>
      </c>
      <c r="B2" t="s">
        <v>0</v>
      </c>
      <c r="C2" t="s">
        <v>38</v>
      </c>
      <c r="D2" t="s">
        <v>8</v>
      </c>
      <c r="E2">
        <v>168517</v>
      </c>
      <c r="F2">
        <v>138656</v>
      </c>
      <c r="G2">
        <v>149673</v>
      </c>
      <c r="H2">
        <v>164963</v>
      </c>
      <c r="I2">
        <v>174923</v>
      </c>
      <c r="J2">
        <v>184438</v>
      </c>
      <c r="K2">
        <v>197452</v>
      </c>
      <c r="L2">
        <v>206649</v>
      </c>
      <c r="M2">
        <v>216030</v>
      </c>
      <c r="O2" t="s">
        <v>1</v>
      </c>
      <c r="P2" t="s">
        <v>0</v>
      </c>
      <c r="Q2" t="s">
        <v>38</v>
      </c>
      <c r="R2" t="s">
        <v>7</v>
      </c>
      <c r="S2" s="3">
        <v>43.187202999999997</v>
      </c>
      <c r="T2" s="3">
        <v>56.986980000000003</v>
      </c>
      <c r="U2" s="3">
        <v>71.409550999999993</v>
      </c>
      <c r="V2" s="3">
        <v>90.677205000000001</v>
      </c>
      <c r="W2" s="3">
        <v>111.002335</v>
      </c>
      <c r="X2" s="3">
        <v>125.895565</v>
      </c>
      <c r="Y2" s="3">
        <v>181.84400199999999</v>
      </c>
      <c r="Z2" s="3">
        <v>161.94787500000001</v>
      </c>
      <c r="AA2" s="3">
        <v>175.53458499999999</v>
      </c>
    </row>
    <row r="3" spans="1:27" x14ac:dyDescent="0.2">
      <c r="C3" t="s">
        <v>37</v>
      </c>
      <c r="D3" t="s">
        <v>8</v>
      </c>
      <c r="E3">
        <v>150243</v>
      </c>
      <c r="F3">
        <v>142042</v>
      </c>
      <c r="G3">
        <v>151884</v>
      </c>
      <c r="H3">
        <v>160255</v>
      </c>
      <c r="I3">
        <v>172107</v>
      </c>
      <c r="J3">
        <v>185140</v>
      </c>
      <c r="K3">
        <v>194561</v>
      </c>
      <c r="L3">
        <v>210477</v>
      </c>
      <c r="M3">
        <v>219337</v>
      </c>
      <c r="Q3" t="s">
        <v>37</v>
      </c>
      <c r="R3" t="s">
        <v>7</v>
      </c>
      <c r="S3" s="3">
        <v>64.844994999999997</v>
      </c>
      <c r="T3" s="3">
        <v>53.942033000000002</v>
      </c>
      <c r="U3" s="3">
        <v>71.126694999999998</v>
      </c>
      <c r="V3" s="3">
        <v>90.692249000000004</v>
      </c>
      <c r="W3" s="3">
        <v>111.43523399999999</v>
      </c>
      <c r="X3" s="3">
        <v>120.011538</v>
      </c>
      <c r="Y3" s="3">
        <v>149.294692</v>
      </c>
      <c r="Z3" s="3">
        <v>154.54859400000001</v>
      </c>
      <c r="AA3" s="3">
        <v>173.52654200000001</v>
      </c>
    </row>
    <row r="4" spans="1:27" x14ac:dyDescent="0.2">
      <c r="A4" t="s">
        <v>1</v>
      </c>
      <c r="B4" t="s">
        <v>3</v>
      </c>
      <c r="C4" t="s">
        <v>38</v>
      </c>
      <c r="D4" t="s">
        <v>8</v>
      </c>
      <c r="E4">
        <v>146968</v>
      </c>
      <c r="F4">
        <v>140037</v>
      </c>
      <c r="G4">
        <v>148602</v>
      </c>
      <c r="H4">
        <v>163140</v>
      </c>
      <c r="I4">
        <v>174091.99999999997</v>
      </c>
      <c r="J4">
        <v>183618</v>
      </c>
      <c r="K4">
        <v>196115</v>
      </c>
      <c r="L4">
        <v>208892</v>
      </c>
      <c r="M4">
        <v>222299</v>
      </c>
      <c r="O4" t="s">
        <v>1</v>
      </c>
      <c r="P4" t="s">
        <v>3</v>
      </c>
      <c r="Q4" t="s">
        <v>38</v>
      </c>
      <c r="R4" t="s">
        <v>7</v>
      </c>
      <c r="S4" s="3">
        <v>162.94167400000001</v>
      </c>
      <c r="T4" s="3">
        <v>257.43558000000002</v>
      </c>
      <c r="U4" s="3">
        <v>369.26026100000001</v>
      </c>
      <c r="V4" s="3">
        <v>494.87008800000001</v>
      </c>
      <c r="W4" s="3">
        <v>605.84485500000005</v>
      </c>
      <c r="X4" s="3">
        <v>727.21714399999996</v>
      </c>
      <c r="Y4" s="3">
        <v>830.19457799999998</v>
      </c>
      <c r="Z4" s="3">
        <v>950.58381199999997</v>
      </c>
      <c r="AA4">
        <v>1149.0861090000001</v>
      </c>
    </row>
    <row r="5" spans="1:27" x14ac:dyDescent="0.2">
      <c r="C5" t="s">
        <v>37</v>
      </c>
      <c r="D5" t="s">
        <v>8</v>
      </c>
      <c r="E5">
        <v>132343</v>
      </c>
      <c r="F5">
        <v>138277</v>
      </c>
      <c r="G5">
        <v>153906.99999999997</v>
      </c>
      <c r="H5">
        <v>163689</v>
      </c>
      <c r="I5">
        <v>174493</v>
      </c>
      <c r="J5">
        <v>185737</v>
      </c>
      <c r="K5">
        <v>195274</v>
      </c>
      <c r="L5">
        <v>210185</v>
      </c>
      <c r="M5">
        <v>219235</v>
      </c>
      <c r="Q5" t="s">
        <v>37</v>
      </c>
      <c r="R5" t="s">
        <v>7</v>
      </c>
      <c r="S5" s="3">
        <v>138.10144299999999</v>
      </c>
      <c r="T5" s="3">
        <v>394.97592300000002</v>
      </c>
      <c r="U5" s="3">
        <v>377.94743099999999</v>
      </c>
      <c r="V5" s="3">
        <v>507.50164599999999</v>
      </c>
      <c r="W5" s="3">
        <v>600.16052999999999</v>
      </c>
      <c r="X5" s="3">
        <v>725.80956800000001</v>
      </c>
      <c r="Y5" s="3">
        <v>821.73350500000004</v>
      </c>
      <c r="Z5" s="3">
        <v>969.87959599999999</v>
      </c>
      <c r="AA5">
        <v>1307.584893</v>
      </c>
    </row>
    <row r="6" spans="1:27" x14ac:dyDescent="0.2">
      <c r="A6" s="2" t="s">
        <v>2</v>
      </c>
      <c r="B6" s="2" t="s">
        <v>3</v>
      </c>
      <c r="C6" s="2" t="s">
        <v>38</v>
      </c>
      <c r="D6" s="2" t="s">
        <v>8</v>
      </c>
      <c r="E6">
        <v>199551</v>
      </c>
      <c r="F6">
        <v>222338</v>
      </c>
      <c r="G6">
        <v>238408.00000000003</v>
      </c>
      <c r="H6">
        <v>257259</v>
      </c>
      <c r="I6">
        <v>286151</v>
      </c>
      <c r="J6">
        <v>305187</v>
      </c>
      <c r="K6">
        <v>323067</v>
      </c>
      <c r="L6">
        <v>341244</v>
      </c>
      <c r="M6">
        <v>365321</v>
      </c>
      <c r="O6" s="2" t="s">
        <v>2</v>
      </c>
      <c r="P6" s="2" t="s">
        <v>3</v>
      </c>
      <c r="Q6" s="2" t="s">
        <v>38</v>
      </c>
      <c r="R6" s="2" t="s">
        <v>7</v>
      </c>
      <c r="S6" s="3">
        <v>177.87524300000001</v>
      </c>
      <c r="T6" s="3">
        <v>326.62480399999998</v>
      </c>
      <c r="U6" s="3">
        <v>428.29897299999999</v>
      </c>
      <c r="V6" s="3">
        <v>551.29976199999999</v>
      </c>
      <c r="W6" s="3">
        <v>802.30019100000004</v>
      </c>
      <c r="X6" s="3">
        <v>932.19050900000002</v>
      </c>
      <c r="Y6">
        <v>1374.804623</v>
      </c>
      <c r="Z6">
        <v>1366.6574479999999</v>
      </c>
      <c r="AA6">
        <v>1187.2679420000002</v>
      </c>
    </row>
    <row r="7" spans="1:27" x14ac:dyDescent="0.2">
      <c r="A7" s="2"/>
      <c r="B7" s="2"/>
      <c r="C7" s="2" t="s">
        <v>37</v>
      </c>
      <c r="D7" s="2" t="s">
        <v>8</v>
      </c>
      <c r="E7">
        <v>200745</v>
      </c>
      <c r="F7">
        <v>219950</v>
      </c>
      <c r="G7">
        <v>238352</v>
      </c>
      <c r="H7">
        <v>258084</v>
      </c>
      <c r="I7">
        <v>280707.99999999994</v>
      </c>
      <c r="J7">
        <v>300795</v>
      </c>
      <c r="K7">
        <v>323971</v>
      </c>
      <c r="L7">
        <v>342366</v>
      </c>
      <c r="M7">
        <v>362815</v>
      </c>
      <c r="O7" s="2"/>
      <c r="P7" s="2"/>
      <c r="Q7" s="2" t="s">
        <v>37</v>
      </c>
      <c r="R7" s="2" t="s">
        <v>7</v>
      </c>
      <c r="S7" s="3">
        <v>210.61789899999999</v>
      </c>
      <c r="T7" s="3">
        <v>314.741938</v>
      </c>
      <c r="U7" s="3">
        <v>424.22312199999999</v>
      </c>
      <c r="V7" s="3">
        <v>559.59528599999999</v>
      </c>
      <c r="W7" s="3">
        <v>688.45254499999999</v>
      </c>
      <c r="X7" s="3">
        <v>826.46857</v>
      </c>
      <c r="Y7" s="2">
        <v>1082.76368</v>
      </c>
      <c r="Z7">
        <v>1075.3400669999999</v>
      </c>
      <c r="AA7">
        <v>1217.932564</v>
      </c>
    </row>
    <row r="8" spans="1:27" x14ac:dyDescent="0.2">
      <c r="A8" t="s">
        <v>1</v>
      </c>
      <c r="B8" t="s">
        <v>4</v>
      </c>
      <c r="C8" t="s">
        <v>38</v>
      </c>
      <c r="D8" t="s">
        <v>8</v>
      </c>
      <c r="E8" s="3">
        <v>188.74388500000001</v>
      </c>
      <c r="F8" s="3">
        <v>222.15160399999999</v>
      </c>
      <c r="G8" s="3">
        <v>190.55835300000001</v>
      </c>
      <c r="H8" s="3">
        <v>200.155404</v>
      </c>
      <c r="I8" s="3">
        <v>204.39848599999999</v>
      </c>
      <c r="J8" s="3">
        <v>219.11354299999999</v>
      </c>
      <c r="K8" s="3">
        <v>353.11440199999998</v>
      </c>
      <c r="L8" s="3">
        <v>243.17827199999999</v>
      </c>
      <c r="M8" s="3">
        <v>251.76112900000001</v>
      </c>
      <c r="O8" t="s">
        <v>1</v>
      </c>
      <c r="P8" t="s">
        <v>4</v>
      </c>
      <c r="Q8" t="s">
        <v>38</v>
      </c>
      <c r="R8" t="s">
        <v>7</v>
      </c>
      <c r="S8" s="3">
        <v>219.388912</v>
      </c>
      <c r="T8" s="3">
        <v>235.05623299999999</v>
      </c>
      <c r="U8" s="3">
        <v>171.05463</v>
      </c>
      <c r="V8" s="3">
        <v>160.13136600000001</v>
      </c>
      <c r="W8" s="3">
        <v>154.16850299999999</v>
      </c>
      <c r="X8" s="3">
        <v>143.08214100000001</v>
      </c>
      <c r="Y8" s="3">
        <v>186.793927</v>
      </c>
      <c r="Z8" s="3">
        <v>122.022818</v>
      </c>
      <c r="AA8" s="3">
        <v>116.558594</v>
      </c>
    </row>
    <row r="9" spans="1:27" x14ac:dyDescent="0.2">
      <c r="C9" t="s">
        <v>37</v>
      </c>
      <c r="D9" t="s">
        <v>8</v>
      </c>
      <c r="E9" s="3">
        <v>186.85687799999999</v>
      </c>
      <c r="F9" s="3">
        <v>293.06989800000002</v>
      </c>
      <c r="G9" s="3">
        <v>181.64352700000001</v>
      </c>
      <c r="H9" s="3">
        <v>194.56994599999999</v>
      </c>
      <c r="I9" s="3">
        <v>209.734036</v>
      </c>
      <c r="J9" s="3">
        <v>219.36983499999999</v>
      </c>
      <c r="K9" s="3">
        <v>232.317724</v>
      </c>
      <c r="L9" s="3">
        <v>243.15028599999999</v>
      </c>
      <c r="M9" s="3">
        <v>253.39443700000001</v>
      </c>
      <c r="Q9" t="s">
        <v>37</v>
      </c>
      <c r="R9" t="s">
        <v>7</v>
      </c>
      <c r="S9" s="3">
        <v>217.885423</v>
      </c>
      <c r="T9" s="3">
        <v>218.59534300000001</v>
      </c>
      <c r="U9" s="3">
        <v>171.837896</v>
      </c>
      <c r="V9" s="3">
        <v>164.04101800000001</v>
      </c>
      <c r="W9" s="3">
        <v>162.47265999999999</v>
      </c>
      <c r="X9" s="3">
        <v>141.85344499999999</v>
      </c>
      <c r="Y9" s="3">
        <v>137.563929</v>
      </c>
      <c r="Z9" s="3">
        <v>116.632492</v>
      </c>
      <c r="AA9" s="3">
        <v>111.31796300000001</v>
      </c>
    </row>
    <row r="10" spans="1:27" x14ac:dyDescent="0.2">
      <c r="A10" s="2" t="s">
        <v>2</v>
      </c>
      <c r="B10" s="2" t="s">
        <v>4</v>
      </c>
      <c r="C10" s="2" t="s">
        <v>38</v>
      </c>
      <c r="D10" s="2" t="s">
        <v>8</v>
      </c>
      <c r="E10" s="3">
        <v>308.27593300000001</v>
      </c>
      <c r="F10" s="3">
        <v>278.89510999999999</v>
      </c>
      <c r="G10" s="3">
        <v>292.14401600000002</v>
      </c>
      <c r="H10" s="3">
        <v>316.310541</v>
      </c>
      <c r="I10" s="3">
        <v>336.59922399999999</v>
      </c>
      <c r="J10" s="3">
        <v>350.26880399999999</v>
      </c>
      <c r="K10" s="3">
        <v>403.39348200000001</v>
      </c>
      <c r="L10" s="3">
        <v>411.16844500000002</v>
      </c>
      <c r="M10" s="3">
        <v>417.43492400000002</v>
      </c>
      <c r="O10" s="2" t="s">
        <v>2</v>
      </c>
      <c r="P10" s="2" t="s">
        <v>4</v>
      </c>
      <c r="Q10" s="2" t="s">
        <v>38</v>
      </c>
      <c r="R10" s="2" t="s">
        <v>7</v>
      </c>
      <c r="S10" s="3">
        <v>392.23828400000002</v>
      </c>
      <c r="T10" s="3">
        <v>338.34151600000001</v>
      </c>
      <c r="U10" s="3">
        <v>312.408006</v>
      </c>
      <c r="V10" s="3">
        <v>317.80888099999999</v>
      </c>
      <c r="W10" s="3">
        <v>296.11352299999999</v>
      </c>
      <c r="X10" s="3">
        <v>274.25507099999999</v>
      </c>
      <c r="Y10" s="3">
        <v>274.39091400000001</v>
      </c>
      <c r="Z10" s="3">
        <v>239.75785500000001</v>
      </c>
      <c r="AA10" s="3">
        <v>233.894285</v>
      </c>
    </row>
    <row r="11" spans="1:27" x14ac:dyDescent="0.2">
      <c r="A11" s="2"/>
      <c r="B11" s="2"/>
      <c r="C11" s="2" t="s">
        <v>37</v>
      </c>
      <c r="D11" s="2" t="s">
        <v>8</v>
      </c>
      <c r="E11" s="3">
        <v>317.48455999999999</v>
      </c>
      <c r="F11" s="3">
        <v>280.41544099999999</v>
      </c>
      <c r="G11" s="3">
        <v>290.16580499999998</v>
      </c>
      <c r="H11" s="3">
        <v>317.48147499999999</v>
      </c>
      <c r="I11" s="3">
        <v>333.79524700000002</v>
      </c>
      <c r="J11" s="3">
        <v>359.168701</v>
      </c>
      <c r="K11" s="3">
        <v>383.28080799999998</v>
      </c>
      <c r="L11" s="3">
        <v>456.520442</v>
      </c>
      <c r="M11" s="3">
        <v>409.49974600000002</v>
      </c>
      <c r="O11" s="2"/>
      <c r="P11" s="2"/>
      <c r="Q11" s="2" t="s">
        <v>37</v>
      </c>
      <c r="R11" s="2" t="s">
        <v>7</v>
      </c>
      <c r="S11" s="3">
        <v>448.93893700000001</v>
      </c>
      <c r="T11" s="3">
        <v>367.61372</v>
      </c>
      <c r="U11" s="3">
        <v>334.85969399999999</v>
      </c>
      <c r="V11" s="3">
        <v>322.69683400000002</v>
      </c>
      <c r="W11" s="3">
        <v>311.47982999999999</v>
      </c>
      <c r="X11" s="3">
        <v>307.85970600000002</v>
      </c>
      <c r="Y11" s="3">
        <v>280.43413600000002</v>
      </c>
      <c r="Z11" s="3">
        <v>266.03481699999998</v>
      </c>
      <c r="AA11" s="3">
        <v>241.70930100000001</v>
      </c>
    </row>
    <row r="12" spans="1:27" x14ac:dyDescent="0.2">
      <c r="A12" s="2" t="s">
        <v>1</v>
      </c>
      <c r="B12" s="2" t="s">
        <v>5</v>
      </c>
      <c r="C12" s="2" t="s">
        <v>38</v>
      </c>
      <c r="D12" s="2" t="s">
        <v>8</v>
      </c>
      <c r="E12" s="3">
        <v>200.701528</v>
      </c>
      <c r="F12" s="3">
        <v>173.64873700000001</v>
      </c>
      <c r="G12" s="3">
        <v>188.36506600000001</v>
      </c>
      <c r="H12" s="3">
        <v>198.912239</v>
      </c>
      <c r="I12" s="3">
        <v>204.43525299999999</v>
      </c>
      <c r="J12" s="3">
        <v>216.028097</v>
      </c>
      <c r="K12" s="3">
        <v>225.505977</v>
      </c>
      <c r="L12" s="3">
        <v>242.433651</v>
      </c>
      <c r="M12" s="3">
        <v>245.02277599999999</v>
      </c>
      <c r="O12" s="2" t="s">
        <v>1</v>
      </c>
      <c r="P12" s="2" t="s">
        <v>5</v>
      </c>
      <c r="Q12" s="2" t="s">
        <v>38</v>
      </c>
      <c r="R12" s="2" t="s">
        <v>7</v>
      </c>
      <c r="S12" s="3">
        <v>714.11805100000004</v>
      </c>
      <c r="T12" s="3">
        <v>614.44968100000006</v>
      </c>
      <c r="U12" s="3">
        <v>610.79376300000001</v>
      </c>
      <c r="V12" s="3">
        <v>623.90186600000004</v>
      </c>
      <c r="W12" s="3">
        <v>647.15499</v>
      </c>
      <c r="X12" s="3">
        <v>985.453304</v>
      </c>
      <c r="Y12" s="3">
        <v>654.60553900000002</v>
      </c>
      <c r="Z12" s="3">
        <v>679.68929100000003</v>
      </c>
      <c r="AA12" s="3">
        <v>676.00236199999995</v>
      </c>
    </row>
    <row r="13" spans="1:27" x14ac:dyDescent="0.2">
      <c r="A13" s="2"/>
      <c r="B13" s="2"/>
      <c r="C13" s="2" t="s">
        <v>37</v>
      </c>
      <c r="D13" s="2" t="s">
        <v>8</v>
      </c>
      <c r="E13" s="3">
        <v>193.88193100000001</v>
      </c>
      <c r="F13" s="3">
        <v>170.45486600000001</v>
      </c>
      <c r="G13" s="3">
        <v>182.64547200000001</v>
      </c>
      <c r="H13" s="3">
        <v>192.859578</v>
      </c>
      <c r="I13" s="3">
        <v>204.66224500000001</v>
      </c>
      <c r="J13" s="3">
        <v>236.92711199999999</v>
      </c>
      <c r="K13" s="3">
        <v>225.29574600000001</v>
      </c>
      <c r="L13" s="3">
        <v>250.574217</v>
      </c>
      <c r="M13" s="3">
        <v>247.32469399999999</v>
      </c>
      <c r="O13" s="2"/>
      <c r="P13" s="2"/>
      <c r="Q13" s="2" t="s">
        <v>37</v>
      </c>
      <c r="R13" s="2" t="s">
        <v>7</v>
      </c>
      <c r="S13" s="3">
        <v>600.94686200000001</v>
      </c>
      <c r="T13" s="3">
        <v>597.53103199999998</v>
      </c>
      <c r="U13" s="3">
        <v>815.69932900000003</v>
      </c>
      <c r="V13" s="3">
        <v>597.53376800000001</v>
      </c>
      <c r="W13" s="3">
        <v>626.84995000000004</v>
      </c>
      <c r="X13" s="3">
        <v>634.34307899999999</v>
      </c>
      <c r="Y13" s="3">
        <v>642.53251799999998</v>
      </c>
      <c r="Z13" s="3">
        <v>650.70145400000001</v>
      </c>
      <c r="AA13" s="3">
        <v>657.273507</v>
      </c>
    </row>
    <row r="14" spans="1:27" x14ac:dyDescent="0.2">
      <c r="A14" s="2" t="s">
        <v>2</v>
      </c>
      <c r="B14" s="2" t="s">
        <v>5</v>
      </c>
      <c r="C14" s="2" t="s">
        <v>38</v>
      </c>
      <c r="D14" s="2" t="s">
        <v>8</v>
      </c>
      <c r="E14" s="3">
        <v>255.42068</v>
      </c>
      <c r="F14" s="3">
        <v>276.43534</v>
      </c>
      <c r="G14" s="3">
        <v>430.16355700000003</v>
      </c>
      <c r="H14" s="3">
        <v>369.14309400000002</v>
      </c>
      <c r="I14" s="3">
        <v>335.335712</v>
      </c>
      <c r="J14" s="3">
        <v>389.79504900000001</v>
      </c>
      <c r="K14" s="3">
        <v>376.08329600000002</v>
      </c>
      <c r="L14" s="3">
        <v>397.77737999999999</v>
      </c>
      <c r="M14" s="3">
        <v>411.36176999999998</v>
      </c>
      <c r="O14" s="2" t="s">
        <v>2</v>
      </c>
      <c r="P14" s="2" t="s">
        <v>5</v>
      </c>
      <c r="Q14" s="2" t="s">
        <v>38</v>
      </c>
      <c r="R14" s="2" t="s">
        <v>7</v>
      </c>
      <c r="S14" s="3">
        <v>628.15523199999996</v>
      </c>
      <c r="T14" s="3">
        <v>635.70471199999997</v>
      </c>
      <c r="U14" s="3">
        <v>684.81626700000004</v>
      </c>
      <c r="V14" s="3">
        <v>684.95677899999998</v>
      </c>
      <c r="W14" s="3">
        <v>712.52140699999995</v>
      </c>
      <c r="X14" s="3">
        <v>718.03822400000001</v>
      </c>
      <c r="Y14" s="3">
        <v>755.81435899999997</v>
      </c>
      <c r="Z14" s="3">
        <v>754.70368499999995</v>
      </c>
      <c r="AA14" s="3">
        <v>777.75099399999999</v>
      </c>
    </row>
    <row r="15" spans="1:27" x14ac:dyDescent="0.2">
      <c r="A15" s="2"/>
      <c r="B15" s="2"/>
      <c r="C15" s="2" t="s">
        <v>37</v>
      </c>
      <c r="D15" s="2" t="s">
        <v>8</v>
      </c>
      <c r="E15" s="3">
        <v>320.70873999999998</v>
      </c>
      <c r="F15" s="3">
        <v>272.04458299999999</v>
      </c>
      <c r="G15" s="3">
        <v>302.402805</v>
      </c>
      <c r="H15" s="3">
        <v>480.68718000000001</v>
      </c>
      <c r="I15" s="3">
        <v>337.451618</v>
      </c>
      <c r="J15" s="3">
        <v>364.68695300000002</v>
      </c>
      <c r="K15" s="3">
        <v>384.34385600000002</v>
      </c>
      <c r="L15" s="3">
        <v>421.08727599999997</v>
      </c>
      <c r="M15" s="3">
        <v>425.765942</v>
      </c>
      <c r="O15" s="2"/>
      <c r="P15" s="2"/>
      <c r="Q15" s="2" t="s">
        <v>37</v>
      </c>
      <c r="R15" s="2" t="s">
        <v>7</v>
      </c>
      <c r="S15" s="3">
        <v>650.74291600000004</v>
      </c>
      <c r="T15" s="3">
        <v>608.03658199999995</v>
      </c>
      <c r="U15" s="3">
        <v>645.59889499999997</v>
      </c>
      <c r="V15" s="3">
        <v>723.67831000000001</v>
      </c>
      <c r="W15" s="3">
        <v>671.738742</v>
      </c>
      <c r="X15" s="3">
        <v>696.962401</v>
      </c>
      <c r="Y15" s="3">
        <v>709.40900199999999</v>
      </c>
      <c r="Z15" s="3">
        <v>776.38873799999999</v>
      </c>
      <c r="AA15" s="3">
        <v>756.084293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19FE-3131-3B46-87EF-01F1A999E02F}">
  <dimension ref="A1:AA15"/>
  <sheetViews>
    <sheetView workbookViewId="0">
      <selection sqref="A1:M15"/>
    </sheetView>
  </sheetViews>
  <sheetFormatPr baseColWidth="10" defaultRowHeight="16" x14ac:dyDescent="0.2"/>
  <sheetData>
    <row r="1" spans="1:27" x14ac:dyDescent="0.2">
      <c r="A1" t="s">
        <v>265</v>
      </c>
      <c r="B1" t="s">
        <v>264</v>
      </c>
      <c r="D1" t="s">
        <v>263</v>
      </c>
      <c r="E1" s="4">
        <v>1000</v>
      </c>
      <c r="F1" s="4">
        <v>2000</v>
      </c>
      <c r="G1" s="4">
        <v>3000</v>
      </c>
      <c r="H1" s="4">
        <v>4000</v>
      </c>
      <c r="I1" s="4">
        <v>5000</v>
      </c>
      <c r="J1" s="4">
        <v>6000</v>
      </c>
      <c r="K1" s="4">
        <v>7000</v>
      </c>
      <c r="L1" s="4">
        <v>8000</v>
      </c>
      <c r="M1" s="4">
        <v>9000</v>
      </c>
      <c r="P1" t="s">
        <v>264</v>
      </c>
      <c r="R1" t="s">
        <v>263</v>
      </c>
      <c r="S1" s="4">
        <v>1000</v>
      </c>
      <c r="T1" s="4">
        <v>2000</v>
      </c>
      <c r="U1" s="4">
        <v>3000</v>
      </c>
      <c r="V1" s="4">
        <v>4000</v>
      </c>
      <c r="W1" s="4">
        <v>5000</v>
      </c>
      <c r="X1" s="4">
        <v>6000</v>
      </c>
      <c r="Y1" s="4">
        <v>7000</v>
      </c>
      <c r="Z1" s="4">
        <v>8000</v>
      </c>
      <c r="AA1" s="4">
        <v>9000</v>
      </c>
    </row>
    <row r="2" spans="1:27" x14ac:dyDescent="0.2">
      <c r="A2" t="s">
        <v>1</v>
      </c>
      <c r="B2" t="s">
        <v>0</v>
      </c>
      <c r="C2" t="s">
        <v>38</v>
      </c>
      <c r="D2" t="s">
        <v>8</v>
      </c>
      <c r="E2">
        <v>168517</v>
      </c>
      <c r="F2">
        <v>138656</v>
      </c>
      <c r="G2">
        <v>149673</v>
      </c>
      <c r="H2">
        <v>164963</v>
      </c>
      <c r="I2">
        <v>174923</v>
      </c>
      <c r="J2">
        <v>184438</v>
      </c>
      <c r="K2">
        <v>197452</v>
      </c>
      <c r="L2">
        <v>206649</v>
      </c>
      <c r="M2">
        <v>216030</v>
      </c>
      <c r="O2" t="s">
        <v>1</v>
      </c>
      <c r="P2" t="s">
        <v>0</v>
      </c>
      <c r="Q2" t="s">
        <v>38</v>
      </c>
      <c r="R2" t="s">
        <v>7</v>
      </c>
      <c r="S2" s="3">
        <v>43.187202999999997</v>
      </c>
      <c r="T2" s="3">
        <v>56.986980000000003</v>
      </c>
      <c r="U2" s="3">
        <v>71.409550999999993</v>
      </c>
      <c r="V2" s="3">
        <v>90.677205000000001</v>
      </c>
      <c r="W2" s="3">
        <v>111.002335</v>
      </c>
      <c r="X2" s="3">
        <v>125.895565</v>
      </c>
      <c r="Y2" s="3">
        <v>181.84400199999999</v>
      </c>
      <c r="Z2" s="3">
        <v>161.94787500000001</v>
      </c>
      <c r="AA2" s="3">
        <v>175.53458499999999</v>
      </c>
    </row>
    <row r="3" spans="1:27" x14ac:dyDescent="0.2">
      <c r="A3" t="s">
        <v>1</v>
      </c>
      <c r="C3" t="s">
        <v>37</v>
      </c>
      <c r="D3" t="s">
        <v>8</v>
      </c>
      <c r="E3">
        <v>150243</v>
      </c>
      <c r="F3">
        <v>142042</v>
      </c>
      <c r="G3">
        <v>151884</v>
      </c>
      <c r="H3">
        <v>160255</v>
      </c>
      <c r="I3">
        <v>172107</v>
      </c>
      <c r="J3">
        <v>185140</v>
      </c>
      <c r="K3">
        <v>194561</v>
      </c>
      <c r="L3">
        <v>210477</v>
      </c>
      <c r="M3">
        <v>219337</v>
      </c>
      <c r="O3" t="s">
        <v>1</v>
      </c>
      <c r="Q3" t="s">
        <v>37</v>
      </c>
      <c r="R3" t="s">
        <v>7</v>
      </c>
      <c r="S3" s="3">
        <v>64.844994999999997</v>
      </c>
      <c r="T3" s="3">
        <v>53.942033000000002</v>
      </c>
      <c r="U3" s="3">
        <v>71.126694999999998</v>
      </c>
      <c r="V3" s="3">
        <v>90.692249000000004</v>
      </c>
      <c r="W3" s="3">
        <v>111.43523399999999</v>
      </c>
      <c r="X3" s="3">
        <v>120.011538</v>
      </c>
      <c r="Y3" s="3">
        <v>149.294692</v>
      </c>
      <c r="Z3" s="3">
        <v>154.54859400000001</v>
      </c>
      <c r="AA3" s="3">
        <v>173.52654200000001</v>
      </c>
    </row>
    <row r="4" spans="1:27" x14ac:dyDescent="0.2">
      <c r="A4" t="s">
        <v>1</v>
      </c>
      <c r="B4" t="s">
        <v>3</v>
      </c>
      <c r="C4" t="s">
        <v>38</v>
      </c>
      <c r="D4" t="s">
        <v>8</v>
      </c>
      <c r="E4">
        <v>146968</v>
      </c>
      <c r="F4">
        <v>140037</v>
      </c>
      <c r="G4">
        <v>148602</v>
      </c>
      <c r="H4">
        <v>163140</v>
      </c>
      <c r="I4">
        <v>174091.99999999997</v>
      </c>
      <c r="J4">
        <v>183618</v>
      </c>
      <c r="K4">
        <v>196115</v>
      </c>
      <c r="L4">
        <v>208892</v>
      </c>
      <c r="M4">
        <v>222299</v>
      </c>
      <c r="O4" t="s">
        <v>1</v>
      </c>
      <c r="P4" t="s">
        <v>3</v>
      </c>
      <c r="Q4" t="s">
        <v>38</v>
      </c>
      <c r="R4" t="s">
        <v>7</v>
      </c>
      <c r="S4" s="3">
        <v>162.94167400000001</v>
      </c>
      <c r="T4" s="3">
        <v>257.43558000000002</v>
      </c>
      <c r="U4" s="3">
        <v>369.26026100000001</v>
      </c>
      <c r="V4" s="3">
        <v>494.87008800000001</v>
      </c>
      <c r="W4" s="3">
        <v>605.84485500000005</v>
      </c>
      <c r="X4" s="3">
        <v>727.21714399999996</v>
      </c>
      <c r="Y4" s="3">
        <v>830.19457799999998</v>
      </c>
      <c r="Z4" s="3">
        <v>950.58381199999997</v>
      </c>
      <c r="AA4">
        <v>1149.0861090000001</v>
      </c>
    </row>
    <row r="5" spans="1:27" x14ac:dyDescent="0.2">
      <c r="A5" t="s">
        <v>1</v>
      </c>
      <c r="C5" t="s">
        <v>37</v>
      </c>
      <c r="D5" t="s">
        <v>8</v>
      </c>
      <c r="E5">
        <v>132343</v>
      </c>
      <c r="F5">
        <v>138277</v>
      </c>
      <c r="G5">
        <v>153906.99999999997</v>
      </c>
      <c r="H5">
        <v>163689</v>
      </c>
      <c r="I5">
        <v>174493</v>
      </c>
      <c r="J5">
        <v>185737</v>
      </c>
      <c r="K5">
        <v>195274</v>
      </c>
      <c r="L5">
        <v>210185</v>
      </c>
      <c r="M5">
        <v>219235</v>
      </c>
      <c r="O5" t="s">
        <v>1</v>
      </c>
      <c r="Q5" t="s">
        <v>37</v>
      </c>
      <c r="R5" t="s">
        <v>7</v>
      </c>
      <c r="S5" s="3">
        <v>138.10144299999999</v>
      </c>
      <c r="T5" s="3">
        <v>394.97592300000002</v>
      </c>
      <c r="U5" s="3">
        <v>377.94743099999999</v>
      </c>
      <c r="V5" s="3">
        <v>507.50164599999999</v>
      </c>
      <c r="W5" s="3">
        <v>600.16052999999999</v>
      </c>
      <c r="X5" s="3">
        <v>725.80956800000001</v>
      </c>
      <c r="Y5" s="3">
        <v>821.73350500000004</v>
      </c>
      <c r="Z5" s="3">
        <v>969.87959599999999</v>
      </c>
      <c r="AA5">
        <v>1307.584893</v>
      </c>
    </row>
    <row r="6" spans="1:27" x14ac:dyDescent="0.2">
      <c r="A6" s="2" t="s">
        <v>2</v>
      </c>
      <c r="B6" s="2" t="s">
        <v>3</v>
      </c>
      <c r="C6" s="2" t="s">
        <v>38</v>
      </c>
      <c r="D6" s="2" t="s">
        <v>8</v>
      </c>
      <c r="E6">
        <v>199551</v>
      </c>
      <c r="F6">
        <v>222338</v>
      </c>
      <c r="G6">
        <v>238408.00000000003</v>
      </c>
      <c r="H6">
        <v>257259</v>
      </c>
      <c r="I6">
        <v>286151</v>
      </c>
      <c r="J6">
        <v>305187</v>
      </c>
      <c r="K6">
        <v>323067</v>
      </c>
      <c r="L6">
        <v>341244</v>
      </c>
      <c r="M6">
        <v>365321</v>
      </c>
      <c r="O6" s="2" t="s">
        <v>2</v>
      </c>
      <c r="P6" s="2" t="s">
        <v>3</v>
      </c>
      <c r="Q6" s="2" t="s">
        <v>38</v>
      </c>
      <c r="R6" s="2" t="s">
        <v>7</v>
      </c>
      <c r="S6" s="3">
        <v>177.87524300000001</v>
      </c>
      <c r="T6" s="3">
        <v>326.62480399999998</v>
      </c>
      <c r="U6" s="3">
        <v>428.29897299999999</v>
      </c>
      <c r="V6" s="3">
        <v>551.29976199999999</v>
      </c>
      <c r="W6" s="3">
        <v>802.30019100000004</v>
      </c>
      <c r="X6" s="3">
        <v>932.19050900000002</v>
      </c>
      <c r="Y6">
        <v>1374.804623</v>
      </c>
      <c r="Z6">
        <v>1366.6574479999999</v>
      </c>
      <c r="AA6">
        <v>1187.2679420000002</v>
      </c>
    </row>
    <row r="7" spans="1:27" x14ac:dyDescent="0.2">
      <c r="A7" s="2" t="s">
        <v>2</v>
      </c>
      <c r="B7" s="2"/>
      <c r="C7" s="2" t="s">
        <v>37</v>
      </c>
      <c r="D7" s="2" t="s">
        <v>8</v>
      </c>
      <c r="E7">
        <v>200745</v>
      </c>
      <c r="F7">
        <v>219950</v>
      </c>
      <c r="G7">
        <v>238352</v>
      </c>
      <c r="H7">
        <v>258084</v>
      </c>
      <c r="I7">
        <v>280707.99999999994</v>
      </c>
      <c r="J7">
        <v>300795</v>
      </c>
      <c r="K7">
        <v>323971</v>
      </c>
      <c r="L7">
        <v>342366</v>
      </c>
      <c r="M7">
        <v>362815</v>
      </c>
      <c r="O7" s="2" t="s">
        <v>2</v>
      </c>
      <c r="P7" s="2"/>
      <c r="Q7" s="2" t="s">
        <v>37</v>
      </c>
      <c r="R7" s="2" t="s">
        <v>7</v>
      </c>
      <c r="S7" s="3">
        <v>210.61789899999999</v>
      </c>
      <c r="T7" s="3">
        <v>314.741938</v>
      </c>
      <c r="U7" s="3">
        <v>424.22312199999999</v>
      </c>
      <c r="V7" s="3">
        <v>559.59528599999999</v>
      </c>
      <c r="W7" s="3">
        <v>688.45254499999999</v>
      </c>
      <c r="X7" s="3">
        <v>826.46857</v>
      </c>
      <c r="Y7" s="2">
        <v>1082.76368</v>
      </c>
      <c r="Z7">
        <v>1075.3400669999999</v>
      </c>
      <c r="AA7">
        <v>1217.932564</v>
      </c>
    </row>
    <row r="8" spans="1:27" x14ac:dyDescent="0.2">
      <c r="A8" t="s">
        <v>1</v>
      </c>
      <c r="B8" t="s">
        <v>4</v>
      </c>
      <c r="C8" t="s">
        <v>38</v>
      </c>
      <c r="D8" t="s">
        <v>8</v>
      </c>
      <c r="E8" s="3">
        <v>188.74388500000001</v>
      </c>
      <c r="F8" s="3">
        <v>222.15160399999999</v>
      </c>
      <c r="G8" s="3">
        <v>190.55835300000001</v>
      </c>
      <c r="H8" s="3">
        <v>200.155404</v>
      </c>
      <c r="I8" s="3">
        <v>204.39848599999999</v>
      </c>
      <c r="J8" s="3">
        <v>219.11354299999999</v>
      </c>
      <c r="K8" s="3">
        <v>353.11440199999998</v>
      </c>
      <c r="L8" s="3">
        <v>243.17827199999999</v>
      </c>
      <c r="M8" s="3">
        <v>251.76112900000001</v>
      </c>
      <c r="O8" t="s">
        <v>1</v>
      </c>
      <c r="P8" t="s">
        <v>4</v>
      </c>
      <c r="Q8" t="s">
        <v>38</v>
      </c>
      <c r="R8" t="s">
        <v>7</v>
      </c>
      <c r="S8" s="3">
        <v>219.388912</v>
      </c>
      <c r="T8" s="3">
        <v>235.05623299999999</v>
      </c>
      <c r="U8" s="3">
        <v>171.05463</v>
      </c>
      <c r="V8" s="3">
        <v>160.13136600000001</v>
      </c>
      <c r="W8" s="3">
        <v>154.16850299999999</v>
      </c>
      <c r="X8" s="3">
        <v>143.08214100000001</v>
      </c>
      <c r="Y8" s="3">
        <v>186.793927</v>
      </c>
      <c r="Z8" s="3">
        <v>122.022818</v>
      </c>
      <c r="AA8" s="3">
        <v>116.558594</v>
      </c>
    </row>
    <row r="9" spans="1:27" x14ac:dyDescent="0.2">
      <c r="A9" t="s">
        <v>1</v>
      </c>
      <c r="C9" t="s">
        <v>37</v>
      </c>
      <c r="D9" t="s">
        <v>8</v>
      </c>
      <c r="E9" s="3">
        <v>186.85687799999999</v>
      </c>
      <c r="F9" s="3">
        <v>293.06989800000002</v>
      </c>
      <c r="G9" s="3">
        <v>181.64352700000001</v>
      </c>
      <c r="H9" s="3">
        <v>194.56994599999999</v>
      </c>
      <c r="I9" s="3">
        <v>209.734036</v>
      </c>
      <c r="J9" s="3">
        <v>219.36983499999999</v>
      </c>
      <c r="K9" s="3">
        <v>232.317724</v>
      </c>
      <c r="L9" s="3">
        <v>243.15028599999999</v>
      </c>
      <c r="M9" s="3">
        <v>253.39443700000001</v>
      </c>
      <c r="O9" t="s">
        <v>1</v>
      </c>
      <c r="Q9" t="s">
        <v>37</v>
      </c>
      <c r="R9" t="s">
        <v>7</v>
      </c>
      <c r="S9" s="3">
        <v>217.885423</v>
      </c>
      <c r="T9" s="3">
        <v>218.59534300000001</v>
      </c>
      <c r="U9" s="3">
        <v>171.837896</v>
      </c>
      <c r="V9" s="3">
        <v>164.04101800000001</v>
      </c>
      <c r="W9" s="3">
        <v>162.47265999999999</v>
      </c>
      <c r="X9" s="3">
        <v>141.85344499999999</v>
      </c>
      <c r="Y9" s="3">
        <v>137.563929</v>
      </c>
      <c r="Z9" s="3">
        <v>116.632492</v>
      </c>
      <c r="AA9" s="3">
        <v>111.31796300000001</v>
      </c>
    </row>
    <row r="10" spans="1:27" x14ac:dyDescent="0.2">
      <c r="A10" s="2" t="s">
        <v>2</v>
      </c>
      <c r="B10" s="2" t="s">
        <v>4</v>
      </c>
      <c r="C10" s="2" t="s">
        <v>38</v>
      </c>
      <c r="D10" s="2" t="s">
        <v>8</v>
      </c>
      <c r="E10" s="3">
        <v>308.27593300000001</v>
      </c>
      <c r="F10" s="3">
        <v>278.89510999999999</v>
      </c>
      <c r="G10" s="3">
        <v>292.14401600000002</v>
      </c>
      <c r="H10" s="3">
        <v>316.310541</v>
      </c>
      <c r="I10" s="3">
        <v>336.59922399999999</v>
      </c>
      <c r="J10" s="3">
        <v>350.26880399999999</v>
      </c>
      <c r="K10" s="3">
        <v>403.39348200000001</v>
      </c>
      <c r="L10" s="3">
        <v>411.16844500000002</v>
      </c>
      <c r="M10" s="3">
        <v>417.43492400000002</v>
      </c>
      <c r="O10" s="2" t="s">
        <v>2</v>
      </c>
      <c r="P10" s="2" t="s">
        <v>4</v>
      </c>
      <c r="Q10" s="2" t="s">
        <v>38</v>
      </c>
      <c r="R10" s="2" t="s">
        <v>7</v>
      </c>
      <c r="S10" s="3">
        <v>392.23828400000002</v>
      </c>
      <c r="T10" s="3">
        <v>338.34151600000001</v>
      </c>
      <c r="U10" s="3">
        <v>312.408006</v>
      </c>
      <c r="V10" s="3">
        <v>317.80888099999999</v>
      </c>
      <c r="W10" s="3">
        <v>296.11352299999999</v>
      </c>
      <c r="X10" s="3">
        <v>274.25507099999999</v>
      </c>
      <c r="Y10" s="3">
        <v>274.39091400000001</v>
      </c>
      <c r="Z10" s="3">
        <v>239.75785500000001</v>
      </c>
      <c r="AA10" s="3">
        <v>233.894285</v>
      </c>
    </row>
    <row r="11" spans="1:27" x14ac:dyDescent="0.2">
      <c r="A11" s="2" t="s">
        <v>2</v>
      </c>
      <c r="B11" s="2"/>
      <c r="C11" s="2" t="s">
        <v>37</v>
      </c>
      <c r="D11" s="2" t="s">
        <v>8</v>
      </c>
      <c r="E11" s="3">
        <v>317.48455999999999</v>
      </c>
      <c r="F11" s="3">
        <v>280.41544099999999</v>
      </c>
      <c r="G11" s="3">
        <v>290.16580499999998</v>
      </c>
      <c r="H11" s="3">
        <v>317.48147499999999</v>
      </c>
      <c r="I11" s="3">
        <v>333.79524700000002</v>
      </c>
      <c r="J11" s="3">
        <v>359.168701</v>
      </c>
      <c r="K11" s="3">
        <v>383.28080799999998</v>
      </c>
      <c r="L11" s="3">
        <v>456.520442</v>
      </c>
      <c r="M11" s="3">
        <v>409.49974600000002</v>
      </c>
      <c r="O11" s="2" t="s">
        <v>2</v>
      </c>
      <c r="P11" s="2"/>
      <c r="Q11" s="2" t="s">
        <v>37</v>
      </c>
      <c r="R11" s="2" t="s">
        <v>7</v>
      </c>
      <c r="S11" s="3">
        <v>448.93893700000001</v>
      </c>
      <c r="T11" s="3">
        <v>367.61372</v>
      </c>
      <c r="U11" s="3">
        <v>334.85969399999999</v>
      </c>
      <c r="V11" s="3">
        <v>322.69683400000002</v>
      </c>
      <c r="W11" s="3">
        <v>311.47982999999999</v>
      </c>
      <c r="X11" s="3">
        <v>307.85970600000002</v>
      </c>
      <c r="Y11" s="3">
        <v>280.43413600000002</v>
      </c>
      <c r="Z11" s="3">
        <v>266.03481699999998</v>
      </c>
      <c r="AA11" s="3">
        <v>241.70930100000001</v>
      </c>
    </row>
    <row r="12" spans="1:27" x14ac:dyDescent="0.2">
      <c r="A12" s="2" t="s">
        <v>1</v>
      </c>
      <c r="B12" s="2" t="s">
        <v>5</v>
      </c>
      <c r="C12" s="2" t="s">
        <v>38</v>
      </c>
      <c r="D12" s="2" t="s">
        <v>8</v>
      </c>
      <c r="E12" s="3">
        <v>200.701528</v>
      </c>
      <c r="F12" s="3">
        <v>173.64873700000001</v>
      </c>
      <c r="G12" s="3">
        <v>188.36506600000001</v>
      </c>
      <c r="H12" s="3">
        <v>198.912239</v>
      </c>
      <c r="I12" s="3">
        <v>204.43525299999999</v>
      </c>
      <c r="J12" s="3">
        <v>216.028097</v>
      </c>
      <c r="K12" s="3">
        <v>225.505977</v>
      </c>
      <c r="L12" s="3">
        <v>242.433651</v>
      </c>
      <c r="M12" s="3">
        <v>245.02277599999999</v>
      </c>
      <c r="O12" s="2" t="s">
        <v>1</v>
      </c>
      <c r="P12" s="2" t="s">
        <v>5</v>
      </c>
      <c r="Q12" s="2" t="s">
        <v>38</v>
      </c>
      <c r="R12" s="2" t="s">
        <v>7</v>
      </c>
      <c r="S12" s="3">
        <v>714.11805100000004</v>
      </c>
      <c r="T12" s="3">
        <v>614.44968100000006</v>
      </c>
      <c r="U12" s="3">
        <v>610.79376300000001</v>
      </c>
      <c r="V12" s="3">
        <v>623.90186600000004</v>
      </c>
      <c r="W12" s="3">
        <v>647.15499</v>
      </c>
      <c r="X12" s="3">
        <v>985.453304</v>
      </c>
      <c r="Y12" s="3">
        <v>654.60553900000002</v>
      </c>
      <c r="Z12" s="3">
        <v>679.68929100000003</v>
      </c>
      <c r="AA12" s="3">
        <v>676.00236199999995</v>
      </c>
    </row>
    <row r="13" spans="1:27" x14ac:dyDescent="0.2">
      <c r="A13" s="2" t="s">
        <v>1</v>
      </c>
      <c r="B13" s="2"/>
      <c r="C13" s="2" t="s">
        <v>37</v>
      </c>
      <c r="D13" s="2" t="s">
        <v>8</v>
      </c>
      <c r="E13" s="3">
        <v>193.88193100000001</v>
      </c>
      <c r="F13" s="3">
        <v>170.45486600000001</v>
      </c>
      <c r="G13" s="3">
        <v>182.64547200000001</v>
      </c>
      <c r="H13" s="3">
        <v>192.859578</v>
      </c>
      <c r="I13" s="3">
        <v>204.66224500000001</v>
      </c>
      <c r="J13" s="3">
        <v>236.92711199999999</v>
      </c>
      <c r="K13" s="3">
        <v>225.29574600000001</v>
      </c>
      <c r="L13" s="3">
        <v>250.574217</v>
      </c>
      <c r="M13" s="3">
        <v>247.32469399999999</v>
      </c>
      <c r="O13" s="2" t="s">
        <v>1</v>
      </c>
      <c r="P13" s="2"/>
      <c r="Q13" s="2" t="s">
        <v>37</v>
      </c>
      <c r="R13" s="2" t="s">
        <v>7</v>
      </c>
      <c r="S13" s="3">
        <v>600.94686200000001</v>
      </c>
      <c r="T13" s="3">
        <v>597.53103199999998</v>
      </c>
      <c r="U13" s="3">
        <v>815.69932900000003</v>
      </c>
      <c r="V13" s="3">
        <v>597.53376800000001</v>
      </c>
      <c r="W13" s="3">
        <v>626.84995000000004</v>
      </c>
      <c r="X13" s="3">
        <v>634.34307899999999</v>
      </c>
      <c r="Y13" s="3">
        <v>642.53251799999998</v>
      </c>
      <c r="Z13" s="3">
        <v>650.70145400000001</v>
      </c>
      <c r="AA13" s="3">
        <v>657.273507</v>
      </c>
    </row>
    <row r="14" spans="1:27" x14ac:dyDescent="0.2">
      <c r="A14" s="2" t="s">
        <v>2</v>
      </c>
      <c r="B14" s="2" t="s">
        <v>5</v>
      </c>
      <c r="C14" s="2" t="s">
        <v>38</v>
      </c>
      <c r="D14" s="2" t="s">
        <v>8</v>
      </c>
      <c r="E14" s="3">
        <v>255.42068</v>
      </c>
      <c r="F14" s="3">
        <v>276.43534</v>
      </c>
      <c r="G14" s="3">
        <v>430.16355700000003</v>
      </c>
      <c r="H14" s="3">
        <v>369.14309400000002</v>
      </c>
      <c r="I14" s="3">
        <v>335.335712</v>
      </c>
      <c r="J14" s="3">
        <v>389.79504900000001</v>
      </c>
      <c r="K14" s="3">
        <v>376.08329600000002</v>
      </c>
      <c r="L14" s="3">
        <v>397.77737999999999</v>
      </c>
      <c r="M14" s="3">
        <v>411.36176999999998</v>
      </c>
      <c r="O14" s="2" t="s">
        <v>2</v>
      </c>
      <c r="P14" s="2" t="s">
        <v>5</v>
      </c>
      <c r="Q14" s="2" t="s">
        <v>38</v>
      </c>
      <c r="R14" s="2" t="s">
        <v>7</v>
      </c>
      <c r="S14" s="3">
        <v>628.15523199999996</v>
      </c>
      <c r="T14" s="3">
        <v>635.70471199999997</v>
      </c>
      <c r="U14" s="3">
        <v>684.81626700000004</v>
      </c>
      <c r="V14" s="3">
        <v>684.95677899999998</v>
      </c>
      <c r="W14" s="3">
        <v>712.52140699999995</v>
      </c>
      <c r="X14" s="3">
        <v>718.03822400000001</v>
      </c>
      <c r="Y14" s="3">
        <v>755.81435899999997</v>
      </c>
      <c r="Z14" s="3">
        <v>754.70368499999995</v>
      </c>
      <c r="AA14" s="3">
        <v>777.75099399999999</v>
      </c>
    </row>
    <row r="15" spans="1:27" x14ac:dyDescent="0.2">
      <c r="A15" s="2" t="s">
        <v>2</v>
      </c>
      <c r="B15" s="2"/>
      <c r="C15" s="2" t="s">
        <v>37</v>
      </c>
      <c r="D15" s="2" t="s">
        <v>8</v>
      </c>
      <c r="E15" s="3">
        <v>320.70873999999998</v>
      </c>
      <c r="F15" s="3">
        <v>272.04458299999999</v>
      </c>
      <c r="G15" s="3">
        <v>302.402805</v>
      </c>
      <c r="H15" s="3">
        <v>480.68718000000001</v>
      </c>
      <c r="I15" s="3">
        <v>337.451618</v>
      </c>
      <c r="J15" s="3">
        <v>364.68695300000002</v>
      </c>
      <c r="K15" s="3">
        <v>384.34385600000002</v>
      </c>
      <c r="L15" s="3">
        <v>421.08727599999997</v>
      </c>
      <c r="M15" s="3">
        <v>425.765942</v>
      </c>
      <c r="O15" s="2" t="s">
        <v>2</v>
      </c>
      <c r="P15" s="2"/>
      <c r="Q15" s="2" t="s">
        <v>37</v>
      </c>
      <c r="R15" s="2" t="s">
        <v>7</v>
      </c>
      <c r="S15" s="3">
        <v>650.74291600000004</v>
      </c>
      <c r="T15" s="3">
        <v>608.03658199999995</v>
      </c>
      <c r="U15" s="3">
        <v>645.59889499999997</v>
      </c>
      <c r="V15" s="3">
        <v>723.67831000000001</v>
      </c>
      <c r="W15" s="3">
        <v>671.738742</v>
      </c>
      <c r="X15" s="3">
        <v>696.962401</v>
      </c>
      <c r="Y15" s="3">
        <v>709.40900199999999</v>
      </c>
      <c r="Z15" s="3">
        <v>776.38873799999999</v>
      </c>
      <c r="AA15" s="3">
        <v>756.084293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6C04-D93D-6D42-85A9-F3576CDD6A1D}">
  <dimension ref="A1:L63"/>
  <sheetViews>
    <sheetView workbookViewId="0">
      <selection activeCell="H21" sqref="H21:L34"/>
    </sheetView>
  </sheetViews>
  <sheetFormatPr baseColWidth="10" defaultRowHeight="16" x14ac:dyDescent="0.2"/>
  <cols>
    <col min="8" max="8" width="16.33203125" bestFit="1" customWidth="1"/>
    <col min="9" max="9" width="17.33203125" bestFit="1" customWidth="1"/>
    <col min="10" max="10" width="19.33203125" bestFit="1" customWidth="1"/>
    <col min="11" max="11" width="17.33203125" bestFit="1" customWidth="1"/>
    <col min="12" max="12" width="20.33203125" bestFit="1" customWidth="1"/>
  </cols>
  <sheetData>
    <row r="1" spans="1:12" x14ac:dyDescent="0.2">
      <c r="A1" t="s">
        <v>266</v>
      </c>
    </row>
    <row r="2" spans="1:12" x14ac:dyDescent="0.2">
      <c r="A2" t="s">
        <v>267</v>
      </c>
      <c r="D2" t="s">
        <v>329</v>
      </c>
      <c r="G2" t="s">
        <v>330</v>
      </c>
      <c r="H2" t="s">
        <v>331</v>
      </c>
      <c r="I2" t="s">
        <v>332</v>
      </c>
      <c r="J2" t="s">
        <v>333</v>
      </c>
      <c r="K2" t="s">
        <v>334</v>
      </c>
      <c r="L2" t="s">
        <v>335</v>
      </c>
    </row>
    <row r="3" spans="1:12" x14ac:dyDescent="0.2">
      <c r="A3" t="s">
        <v>268</v>
      </c>
      <c r="D3" t="s">
        <v>1</v>
      </c>
      <c r="E3" t="s">
        <v>0</v>
      </c>
      <c r="F3" t="s">
        <v>38</v>
      </c>
      <c r="G3" t="s">
        <v>8</v>
      </c>
      <c r="H3" t="s">
        <v>267</v>
      </c>
      <c r="I3" t="s">
        <v>282</v>
      </c>
      <c r="J3" t="s">
        <v>297</v>
      </c>
      <c r="K3" s="7" t="s">
        <v>336</v>
      </c>
      <c r="L3" s="7" t="s">
        <v>336</v>
      </c>
    </row>
    <row r="4" spans="1:12" x14ac:dyDescent="0.2">
      <c r="A4" t="s">
        <v>269</v>
      </c>
      <c r="G4" t="s">
        <v>7</v>
      </c>
      <c r="H4" t="s">
        <v>268</v>
      </c>
      <c r="I4" t="s">
        <v>283</v>
      </c>
      <c r="J4" t="s">
        <v>298</v>
      </c>
      <c r="K4" s="7" t="s">
        <v>336</v>
      </c>
      <c r="L4" s="7" t="s">
        <v>336</v>
      </c>
    </row>
    <row r="5" spans="1:12" x14ac:dyDescent="0.2">
      <c r="A5" t="s">
        <v>270</v>
      </c>
      <c r="D5" s="2" t="s">
        <v>1</v>
      </c>
      <c r="E5" s="2" t="s">
        <v>3</v>
      </c>
      <c r="F5" s="2" t="s">
        <v>38</v>
      </c>
      <c r="G5" s="2" t="s">
        <v>8</v>
      </c>
      <c r="H5" t="s">
        <v>269</v>
      </c>
      <c r="I5" t="s">
        <v>284</v>
      </c>
      <c r="J5" t="s">
        <v>299</v>
      </c>
      <c r="K5" s="7" t="s">
        <v>336</v>
      </c>
      <c r="L5" s="7" t="s">
        <v>336</v>
      </c>
    </row>
    <row r="6" spans="1:12" x14ac:dyDescent="0.2">
      <c r="A6" t="s">
        <v>271</v>
      </c>
      <c r="D6" s="2"/>
      <c r="E6" s="2"/>
      <c r="F6" s="2"/>
      <c r="G6" s="2" t="s">
        <v>7</v>
      </c>
      <c r="H6" t="s">
        <v>270</v>
      </c>
      <c r="I6" t="s">
        <v>285</v>
      </c>
      <c r="J6" t="s">
        <v>300</v>
      </c>
      <c r="K6" s="7" t="s">
        <v>336</v>
      </c>
      <c r="L6" s="7" t="s">
        <v>336</v>
      </c>
    </row>
    <row r="7" spans="1:12" x14ac:dyDescent="0.2">
      <c r="A7" t="s">
        <v>272</v>
      </c>
      <c r="D7" s="2" t="s">
        <v>2</v>
      </c>
      <c r="E7" s="2" t="s">
        <v>3</v>
      </c>
      <c r="F7" s="2" t="s">
        <v>38</v>
      </c>
      <c r="G7" s="2" t="s">
        <v>8</v>
      </c>
      <c r="H7" t="s">
        <v>271</v>
      </c>
      <c r="I7" t="s">
        <v>286</v>
      </c>
      <c r="J7" t="s">
        <v>301</v>
      </c>
      <c r="K7" s="7" t="s">
        <v>336</v>
      </c>
      <c r="L7" s="7" t="s">
        <v>336</v>
      </c>
    </row>
    <row r="8" spans="1:12" x14ac:dyDescent="0.2">
      <c r="A8" t="s">
        <v>273</v>
      </c>
      <c r="D8" s="2"/>
      <c r="E8" s="2"/>
      <c r="F8" s="2"/>
      <c r="G8" s="2" t="s">
        <v>7</v>
      </c>
      <c r="H8" t="s">
        <v>272</v>
      </c>
      <c r="I8" t="s">
        <v>287</v>
      </c>
      <c r="J8" t="s">
        <v>302</v>
      </c>
      <c r="K8" s="7" t="s">
        <v>336</v>
      </c>
      <c r="L8" s="7" t="s">
        <v>336</v>
      </c>
    </row>
    <row r="9" spans="1:12" x14ac:dyDescent="0.2">
      <c r="A9" t="s">
        <v>274</v>
      </c>
      <c r="D9" s="2" t="s">
        <v>1</v>
      </c>
      <c r="E9" s="2" t="s">
        <v>4</v>
      </c>
      <c r="F9" s="2" t="s">
        <v>38</v>
      </c>
      <c r="G9" s="2" t="s">
        <v>8</v>
      </c>
      <c r="H9" t="s">
        <v>273</v>
      </c>
      <c r="I9" t="s">
        <v>288</v>
      </c>
      <c r="J9" t="s">
        <v>303</v>
      </c>
      <c r="K9" s="2" t="s">
        <v>312</v>
      </c>
      <c r="L9" t="s">
        <v>321</v>
      </c>
    </row>
    <row r="10" spans="1:12" x14ac:dyDescent="0.2">
      <c r="A10" t="s">
        <v>275</v>
      </c>
      <c r="D10" s="2"/>
      <c r="E10" s="2"/>
      <c r="F10" s="2"/>
      <c r="G10" s="2" t="s">
        <v>7</v>
      </c>
      <c r="H10" t="s">
        <v>274</v>
      </c>
      <c r="I10" t="s">
        <v>289</v>
      </c>
      <c r="J10" t="s">
        <v>304</v>
      </c>
      <c r="K10" s="2" t="s">
        <v>313</v>
      </c>
      <c r="L10" t="s">
        <v>322</v>
      </c>
    </row>
    <row r="11" spans="1:12" x14ac:dyDescent="0.2">
      <c r="A11" t="s">
        <v>276</v>
      </c>
      <c r="D11" s="2" t="s">
        <v>2</v>
      </c>
      <c r="E11" s="2" t="s">
        <v>4</v>
      </c>
      <c r="F11" s="2" t="s">
        <v>38</v>
      </c>
      <c r="G11" s="2" t="s">
        <v>8</v>
      </c>
      <c r="H11" t="s">
        <v>275</v>
      </c>
      <c r="I11" t="s">
        <v>290</v>
      </c>
      <c r="J11" t="s">
        <v>305</v>
      </c>
      <c r="K11" s="2" t="s">
        <v>314</v>
      </c>
      <c r="L11" t="s">
        <v>323</v>
      </c>
    </row>
    <row r="12" spans="1:12" x14ac:dyDescent="0.2">
      <c r="A12" t="s">
        <v>277</v>
      </c>
      <c r="D12" s="2"/>
      <c r="E12" s="2"/>
      <c r="F12" s="2"/>
      <c r="G12" s="2" t="s">
        <v>7</v>
      </c>
      <c r="H12" t="s">
        <v>276</v>
      </c>
      <c r="I12" t="s">
        <v>291</v>
      </c>
      <c r="J12" t="s">
        <v>306</v>
      </c>
      <c r="K12" s="2" t="s">
        <v>315</v>
      </c>
      <c r="L12" t="s">
        <v>324</v>
      </c>
    </row>
    <row r="13" spans="1:12" x14ac:dyDescent="0.2">
      <c r="A13" t="s">
        <v>278</v>
      </c>
      <c r="D13" s="2" t="s">
        <v>1</v>
      </c>
      <c r="E13" s="2" t="s">
        <v>5</v>
      </c>
      <c r="F13" s="2" t="s">
        <v>38</v>
      </c>
      <c r="G13" s="2" t="s">
        <v>8</v>
      </c>
      <c r="H13" t="s">
        <v>277</v>
      </c>
      <c r="I13" t="s">
        <v>292</v>
      </c>
      <c r="J13" t="s">
        <v>307</v>
      </c>
      <c r="K13" s="2" t="s">
        <v>316</v>
      </c>
      <c r="L13" t="s">
        <v>325</v>
      </c>
    </row>
    <row r="14" spans="1:12" x14ac:dyDescent="0.2">
      <c r="A14" t="s">
        <v>279</v>
      </c>
      <c r="D14" s="2"/>
      <c r="E14" s="2"/>
      <c r="F14" s="2"/>
      <c r="G14" s="2" t="s">
        <v>7</v>
      </c>
      <c r="H14" t="s">
        <v>278</v>
      </c>
      <c r="I14" t="s">
        <v>293</v>
      </c>
      <c r="J14" t="s">
        <v>308</v>
      </c>
      <c r="K14" s="2" t="s">
        <v>317</v>
      </c>
      <c r="L14" t="s">
        <v>326</v>
      </c>
    </row>
    <row r="15" spans="1:12" x14ac:dyDescent="0.2">
      <c r="A15" t="s">
        <v>280</v>
      </c>
      <c r="D15" s="2" t="s">
        <v>2</v>
      </c>
      <c r="E15" s="2" t="s">
        <v>5</v>
      </c>
      <c r="F15" s="2" t="s">
        <v>38</v>
      </c>
      <c r="G15" s="2" t="s">
        <v>8</v>
      </c>
      <c r="H15" t="s">
        <v>279</v>
      </c>
      <c r="I15" t="s">
        <v>294</v>
      </c>
      <c r="J15" t="s">
        <v>309</v>
      </c>
      <c r="K15" s="2" t="s">
        <v>318</v>
      </c>
      <c r="L15" t="s">
        <v>327</v>
      </c>
    </row>
    <row r="16" spans="1:12" x14ac:dyDescent="0.2">
      <c r="A16" t="s">
        <v>281</v>
      </c>
      <c r="D16" s="2"/>
      <c r="E16" s="2"/>
      <c r="F16" s="2"/>
      <c r="G16" s="2" t="s">
        <v>7</v>
      </c>
      <c r="H16" t="s">
        <v>280</v>
      </c>
      <c r="I16" t="s">
        <v>295</v>
      </c>
      <c r="J16" t="s">
        <v>310</v>
      </c>
      <c r="K16" s="2" t="s">
        <v>319</v>
      </c>
      <c r="L16" t="s">
        <v>328</v>
      </c>
    </row>
    <row r="17" spans="1:12" x14ac:dyDescent="0.2">
      <c r="A17" t="s">
        <v>282</v>
      </c>
    </row>
    <row r="18" spans="1:12" x14ac:dyDescent="0.2">
      <c r="A18" t="s">
        <v>283</v>
      </c>
    </row>
    <row r="19" spans="1:12" x14ac:dyDescent="0.2">
      <c r="A19" t="s">
        <v>284</v>
      </c>
      <c r="D19" s="6" t="s">
        <v>337</v>
      </c>
    </row>
    <row r="20" spans="1:12" x14ac:dyDescent="0.2">
      <c r="A20" t="s">
        <v>285</v>
      </c>
      <c r="D20" t="s">
        <v>329</v>
      </c>
      <c r="G20" t="s">
        <v>330</v>
      </c>
      <c r="H20" t="s">
        <v>331</v>
      </c>
      <c r="I20" t="s">
        <v>332</v>
      </c>
      <c r="J20" t="s">
        <v>333</v>
      </c>
      <c r="K20" t="s">
        <v>334</v>
      </c>
      <c r="L20" t="s">
        <v>335</v>
      </c>
    </row>
    <row r="21" spans="1:12" x14ac:dyDescent="0.2">
      <c r="A21" t="s">
        <v>286</v>
      </c>
      <c r="D21" t="s">
        <v>1</v>
      </c>
      <c r="E21" t="s">
        <v>0</v>
      </c>
      <c r="F21" t="s">
        <v>38</v>
      </c>
      <c r="G21" t="s">
        <v>8</v>
      </c>
      <c r="H21">
        <v>221070</v>
      </c>
      <c r="I21">
        <v>1784141</v>
      </c>
      <c r="J21">
        <v>19058405</v>
      </c>
      <c r="K21" s="7" t="s">
        <v>336</v>
      </c>
      <c r="L21" s="7" t="s">
        <v>336</v>
      </c>
    </row>
    <row r="22" spans="1:12" x14ac:dyDescent="0.2">
      <c r="A22" t="s">
        <v>287</v>
      </c>
      <c r="G22" t="s">
        <v>7</v>
      </c>
      <c r="H22">
        <v>194.798</v>
      </c>
      <c r="I22">
        <v>916.57100000000003</v>
      </c>
      <c r="J22">
        <v>12487.466</v>
      </c>
      <c r="K22" s="7" t="s">
        <v>336</v>
      </c>
      <c r="L22" s="7" t="s">
        <v>336</v>
      </c>
    </row>
    <row r="23" spans="1:12" x14ac:dyDescent="0.2">
      <c r="A23" t="s">
        <v>288</v>
      </c>
      <c r="D23" s="2" t="s">
        <v>1</v>
      </c>
      <c r="E23" s="2" t="s">
        <v>3</v>
      </c>
      <c r="F23" s="2" t="s">
        <v>38</v>
      </c>
      <c r="G23" s="2" t="s">
        <v>8</v>
      </c>
      <c r="H23">
        <v>212036</v>
      </c>
      <c r="I23">
        <v>1725360</v>
      </c>
      <c r="J23">
        <v>18164576</v>
      </c>
      <c r="K23" s="7" t="s">
        <v>336</v>
      </c>
      <c r="L23" s="7" t="s">
        <v>336</v>
      </c>
    </row>
    <row r="24" spans="1:12" x14ac:dyDescent="0.2">
      <c r="A24" t="s">
        <v>289</v>
      </c>
      <c r="D24" s="2"/>
      <c r="E24" s="2"/>
      <c r="F24" s="2"/>
      <c r="G24" s="2" t="s">
        <v>7</v>
      </c>
      <c r="H24">
        <v>646.78599999999994</v>
      </c>
      <c r="I24">
        <v>5965.5789999999997</v>
      </c>
      <c r="J24">
        <v>64131</v>
      </c>
      <c r="K24" s="7" t="s">
        <v>336</v>
      </c>
      <c r="L24" s="7" t="s">
        <v>336</v>
      </c>
    </row>
    <row r="25" spans="1:12" x14ac:dyDescent="0.2">
      <c r="A25" t="s">
        <v>290</v>
      </c>
      <c r="D25" s="2" t="s">
        <v>2</v>
      </c>
      <c r="E25" s="2" t="s">
        <v>3</v>
      </c>
      <c r="F25" s="2" t="s">
        <v>38</v>
      </c>
      <c r="G25" s="2" t="s">
        <v>8</v>
      </c>
      <c r="H25">
        <v>309672</v>
      </c>
      <c r="I25">
        <v>2927754</v>
      </c>
      <c r="J25">
        <v>27726153</v>
      </c>
      <c r="K25" s="7" t="s">
        <v>336</v>
      </c>
      <c r="L25" s="7" t="s">
        <v>336</v>
      </c>
    </row>
    <row r="26" spans="1:12" x14ac:dyDescent="0.2">
      <c r="A26" t="s">
        <v>291</v>
      </c>
      <c r="D26" s="2"/>
      <c r="E26" s="2"/>
      <c r="F26" s="2"/>
      <c r="G26" s="2" t="s">
        <v>7</v>
      </c>
      <c r="H26">
        <v>775.803</v>
      </c>
      <c r="I26">
        <v>7288.7619999999997</v>
      </c>
      <c r="J26">
        <v>66094</v>
      </c>
      <c r="K26" s="7" t="s">
        <v>336</v>
      </c>
      <c r="L26" s="7" t="s">
        <v>336</v>
      </c>
    </row>
    <row r="27" spans="1:12" x14ac:dyDescent="0.2">
      <c r="A27" t="s">
        <v>292</v>
      </c>
      <c r="D27" s="2" t="s">
        <v>1</v>
      </c>
      <c r="E27" s="2" t="s">
        <v>4</v>
      </c>
      <c r="F27" s="2" t="s">
        <v>38</v>
      </c>
      <c r="G27" s="2" t="s">
        <v>8</v>
      </c>
      <c r="H27">
        <v>238.02699999999999</v>
      </c>
      <c r="I27">
        <v>1875.89</v>
      </c>
      <c r="J27">
        <v>17912.637999999999</v>
      </c>
      <c r="K27" s="2">
        <v>179723</v>
      </c>
      <c r="L27">
        <v>1787958</v>
      </c>
    </row>
    <row r="28" spans="1:12" x14ac:dyDescent="0.2">
      <c r="A28" t="s">
        <v>293</v>
      </c>
      <c r="D28" s="2"/>
      <c r="E28" s="2"/>
      <c r="F28" s="2"/>
      <c r="G28" s="2" t="s">
        <v>7</v>
      </c>
      <c r="H28">
        <v>173.38</v>
      </c>
      <c r="I28">
        <v>1636.36</v>
      </c>
      <c r="J28">
        <v>22149.4</v>
      </c>
      <c r="K28" s="2">
        <v>621617</v>
      </c>
      <c r="L28">
        <v>52664095</v>
      </c>
    </row>
    <row r="29" spans="1:12" x14ac:dyDescent="0.2">
      <c r="A29" t="s">
        <v>294</v>
      </c>
      <c r="D29" s="2" t="s">
        <v>2</v>
      </c>
      <c r="E29" s="2" t="s">
        <v>4</v>
      </c>
      <c r="F29" s="2" t="s">
        <v>38</v>
      </c>
      <c r="G29" s="2" t="s">
        <v>8</v>
      </c>
      <c r="H29">
        <v>376.92</v>
      </c>
      <c r="I29">
        <v>3472.6210000000001</v>
      </c>
      <c r="J29">
        <v>29511.94</v>
      </c>
      <c r="K29" s="2">
        <v>287390</v>
      </c>
      <c r="L29">
        <v>2964462</v>
      </c>
    </row>
    <row r="30" spans="1:12" x14ac:dyDescent="0.2">
      <c r="A30" t="s">
        <v>295</v>
      </c>
      <c r="D30" s="2"/>
      <c r="E30" s="2"/>
      <c r="F30" s="2"/>
      <c r="G30" s="2" t="s">
        <v>7</v>
      </c>
      <c r="H30">
        <v>334.55200000000002</v>
      </c>
      <c r="I30">
        <v>3470.3429999999998</v>
      </c>
      <c r="J30">
        <v>39099.142999999996</v>
      </c>
      <c r="K30">
        <v>1103963</v>
      </c>
      <c r="L30">
        <v>97695111</v>
      </c>
    </row>
    <row r="31" spans="1:12" x14ac:dyDescent="0.2">
      <c r="A31" t="s">
        <v>296</v>
      </c>
      <c r="D31" s="2" t="s">
        <v>1</v>
      </c>
      <c r="E31" s="2" t="s">
        <v>5</v>
      </c>
      <c r="F31" s="2" t="s">
        <v>38</v>
      </c>
      <c r="G31" s="2" t="s">
        <v>8</v>
      </c>
      <c r="H31">
        <v>233.619</v>
      </c>
      <c r="I31">
        <v>1835.0730000000001</v>
      </c>
      <c r="J31">
        <v>17990.705999999998</v>
      </c>
      <c r="K31" s="2">
        <v>178816</v>
      </c>
      <c r="L31">
        <v>1934060</v>
      </c>
    </row>
    <row r="32" spans="1:12" x14ac:dyDescent="0.2">
      <c r="A32" t="s">
        <v>297</v>
      </c>
      <c r="D32" s="2"/>
      <c r="E32" s="2"/>
      <c r="F32" s="2"/>
      <c r="G32" s="2" t="s">
        <v>7</v>
      </c>
      <c r="H32">
        <v>747.23699999999997</v>
      </c>
      <c r="I32">
        <v>1126.827</v>
      </c>
      <c r="J32">
        <v>6319.9210000000003</v>
      </c>
      <c r="K32" s="2">
        <v>52932.654999999999</v>
      </c>
      <c r="L32">
        <v>572662</v>
      </c>
    </row>
    <row r="33" spans="1:12" x14ac:dyDescent="0.2">
      <c r="A33" t="s">
        <v>298</v>
      </c>
      <c r="D33" s="2" t="s">
        <v>2</v>
      </c>
      <c r="E33" s="2" t="s">
        <v>5</v>
      </c>
      <c r="F33" s="2" t="s">
        <v>38</v>
      </c>
      <c r="G33" s="2" t="s">
        <v>8</v>
      </c>
      <c r="H33">
        <v>372.55599999999998</v>
      </c>
      <c r="I33">
        <v>3159.674</v>
      </c>
      <c r="J33">
        <v>28907.236000000001</v>
      </c>
      <c r="K33" s="2">
        <v>284098</v>
      </c>
      <c r="L33">
        <v>3047523</v>
      </c>
    </row>
    <row r="34" spans="1:12" x14ac:dyDescent="0.2">
      <c r="A34" t="s">
        <v>299</v>
      </c>
      <c r="D34" s="2"/>
      <c r="E34" s="2"/>
      <c r="F34" s="2"/>
      <c r="G34" s="2" t="s">
        <v>7</v>
      </c>
      <c r="H34">
        <v>815.95</v>
      </c>
      <c r="I34">
        <v>1552.98</v>
      </c>
      <c r="J34">
        <v>10672.056</v>
      </c>
      <c r="K34" s="2">
        <v>100663</v>
      </c>
      <c r="L34">
        <v>1085782</v>
      </c>
    </row>
    <row r="35" spans="1:12" x14ac:dyDescent="0.2">
      <c r="A35" t="s">
        <v>300</v>
      </c>
    </row>
    <row r="36" spans="1:12" x14ac:dyDescent="0.2">
      <c r="A36" t="s">
        <v>301</v>
      </c>
      <c r="F36" t="s">
        <v>342</v>
      </c>
      <c r="G36" s="2" t="s">
        <v>341</v>
      </c>
      <c r="H36">
        <v>0</v>
      </c>
      <c r="I36">
        <v>0</v>
      </c>
      <c r="J36">
        <v>7</v>
      </c>
    </row>
    <row r="37" spans="1:12" x14ac:dyDescent="0.2">
      <c r="A37" t="s">
        <v>302</v>
      </c>
      <c r="G37" s="2" t="s">
        <v>339</v>
      </c>
      <c r="H37">
        <v>1</v>
      </c>
      <c r="I37">
        <v>48</v>
      </c>
      <c r="J37">
        <v>42</v>
      </c>
      <c r="K37">
        <v>1</v>
      </c>
      <c r="L37">
        <v>18</v>
      </c>
    </row>
    <row r="38" spans="1:12" x14ac:dyDescent="0.2">
      <c r="A38" t="s">
        <v>303</v>
      </c>
      <c r="G38" s="10" t="s">
        <v>340</v>
      </c>
      <c r="H38" s="11">
        <v>6.0940000000000003</v>
      </c>
      <c r="I38" s="11">
        <v>47.753999999999998</v>
      </c>
      <c r="J38" s="11">
        <v>6.1529999999999996</v>
      </c>
      <c r="K38" s="11">
        <v>40.662999999999997</v>
      </c>
      <c r="L38" s="11">
        <v>5.782</v>
      </c>
    </row>
    <row r="39" spans="1:12" x14ac:dyDescent="0.2">
      <c r="A39" t="s">
        <v>304</v>
      </c>
      <c r="G39" t="s">
        <v>338</v>
      </c>
      <c r="H39">
        <f>H36*3600000+H37*60000+H38*1000</f>
        <v>66094</v>
      </c>
      <c r="I39">
        <f t="shared" ref="I39:J39" si="0">I36*3600000+I37*60000+I38*1000</f>
        <v>2927754</v>
      </c>
      <c r="J39">
        <f t="shared" si="0"/>
        <v>27726153</v>
      </c>
      <c r="K39">
        <f>K36*3600000+K37*60000+K38*1000</f>
        <v>100663</v>
      </c>
      <c r="L39">
        <f t="shared" ref="L39" si="1">L36*3600000+L37*60000+L38*1000</f>
        <v>1085782</v>
      </c>
    </row>
    <row r="40" spans="1:12" x14ac:dyDescent="0.2">
      <c r="A40" t="s">
        <v>305</v>
      </c>
    </row>
    <row r="41" spans="1:12" x14ac:dyDescent="0.2">
      <c r="A41" t="s">
        <v>306</v>
      </c>
    </row>
    <row r="42" spans="1:12" x14ac:dyDescent="0.2">
      <c r="A42" t="s">
        <v>307</v>
      </c>
    </row>
    <row r="43" spans="1:12" x14ac:dyDescent="0.2">
      <c r="A43" t="s">
        <v>308</v>
      </c>
    </row>
    <row r="44" spans="1:12" x14ac:dyDescent="0.2">
      <c r="A44" t="s">
        <v>309</v>
      </c>
    </row>
    <row r="45" spans="1:12" x14ac:dyDescent="0.2">
      <c r="A45" t="s">
        <v>310</v>
      </c>
    </row>
    <row r="46" spans="1:12" x14ac:dyDescent="0.2">
      <c r="A46" t="s">
        <v>311</v>
      </c>
    </row>
    <row r="47" spans="1:12" x14ac:dyDescent="0.2">
      <c r="A47" t="s">
        <v>312</v>
      </c>
    </row>
    <row r="48" spans="1:12" x14ac:dyDescent="0.2">
      <c r="A48" t="s">
        <v>313</v>
      </c>
    </row>
    <row r="49" spans="1:1" x14ac:dyDescent="0.2">
      <c r="A49" t="s">
        <v>314</v>
      </c>
    </row>
    <row r="50" spans="1:1" x14ac:dyDescent="0.2">
      <c r="A50" t="s">
        <v>315</v>
      </c>
    </row>
    <row r="51" spans="1:1" x14ac:dyDescent="0.2">
      <c r="A51" t="s">
        <v>316</v>
      </c>
    </row>
    <row r="52" spans="1:1" x14ac:dyDescent="0.2">
      <c r="A52" t="s">
        <v>317</v>
      </c>
    </row>
    <row r="53" spans="1:1" x14ac:dyDescent="0.2">
      <c r="A53" t="s">
        <v>318</v>
      </c>
    </row>
    <row r="54" spans="1:1" x14ac:dyDescent="0.2">
      <c r="A54" t="s">
        <v>319</v>
      </c>
    </row>
    <row r="55" spans="1:1" x14ac:dyDescent="0.2">
      <c r="A55" t="s">
        <v>320</v>
      </c>
    </row>
    <row r="56" spans="1:1" x14ac:dyDescent="0.2">
      <c r="A56" t="s">
        <v>321</v>
      </c>
    </row>
    <row r="57" spans="1:1" x14ac:dyDescent="0.2">
      <c r="A57" t="s">
        <v>322</v>
      </c>
    </row>
    <row r="58" spans="1:1" x14ac:dyDescent="0.2">
      <c r="A58" t="s">
        <v>323</v>
      </c>
    </row>
    <row r="59" spans="1:1" x14ac:dyDescent="0.2">
      <c r="A59" t="s">
        <v>324</v>
      </c>
    </row>
    <row r="60" spans="1:1" x14ac:dyDescent="0.2">
      <c r="A60" t="s">
        <v>325</v>
      </c>
    </row>
    <row r="61" spans="1:1" x14ac:dyDescent="0.2">
      <c r="A61" t="s">
        <v>326</v>
      </c>
    </row>
    <row r="62" spans="1:1" x14ac:dyDescent="0.2">
      <c r="A62" t="s">
        <v>327</v>
      </c>
    </row>
    <row r="63" spans="1:1" x14ac:dyDescent="0.2">
      <c r="A63" t="s">
        <v>328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B295C-35B3-E147-96CF-6B560C3C3EE3}">
  <dimension ref="A1:AA32"/>
  <sheetViews>
    <sheetView workbookViewId="0">
      <selection sqref="A1:X9"/>
    </sheetView>
  </sheetViews>
  <sheetFormatPr baseColWidth="10" defaultRowHeight="16" x14ac:dyDescent="0.2"/>
  <cols>
    <col min="8" max="8" width="11.6640625" bestFit="1" customWidth="1"/>
    <col min="9" max="9" width="12.6640625" bestFit="1" customWidth="1"/>
    <col min="19" max="20" width="11" bestFit="1" customWidth="1"/>
    <col min="21" max="21" width="11.6640625" bestFit="1" customWidth="1"/>
    <col min="22" max="22" width="12.6640625" bestFit="1" customWidth="1"/>
    <col min="23" max="23" width="13.6640625" bestFit="1" customWidth="1"/>
  </cols>
  <sheetData>
    <row r="1" spans="1:27" x14ac:dyDescent="0.2">
      <c r="B1" t="s">
        <v>330</v>
      </c>
      <c r="C1" t="s">
        <v>343</v>
      </c>
      <c r="D1" t="s">
        <v>263</v>
      </c>
      <c r="E1" s="4">
        <v>10000</v>
      </c>
      <c r="F1" s="4">
        <v>100000</v>
      </c>
      <c r="G1" s="4">
        <v>1000000</v>
      </c>
      <c r="H1" s="4">
        <v>10000000</v>
      </c>
      <c r="I1" s="4">
        <v>100000000</v>
      </c>
      <c r="J1" s="3"/>
      <c r="K1" s="3"/>
      <c r="L1" s="3"/>
      <c r="M1" s="3"/>
      <c r="P1" t="s">
        <v>330</v>
      </c>
      <c r="Q1" t="s">
        <v>343</v>
      </c>
      <c r="R1" t="s">
        <v>263</v>
      </c>
      <c r="S1" s="4">
        <v>10000</v>
      </c>
      <c r="T1" s="4">
        <v>100000</v>
      </c>
      <c r="U1" s="4">
        <v>1000000</v>
      </c>
      <c r="V1" s="4">
        <v>10000000</v>
      </c>
      <c r="W1" s="4">
        <v>100000000</v>
      </c>
      <c r="X1" s="1"/>
      <c r="Y1" s="1"/>
      <c r="Z1" s="1"/>
      <c r="AA1" s="1"/>
    </row>
    <row r="2" spans="1:27" x14ac:dyDescent="0.2">
      <c r="A2" t="s">
        <v>38</v>
      </c>
      <c r="B2" t="s">
        <v>8</v>
      </c>
      <c r="C2" t="s">
        <v>1</v>
      </c>
      <c r="D2" t="s">
        <v>0</v>
      </c>
      <c r="E2">
        <v>221070</v>
      </c>
      <c r="F2">
        <v>1784141</v>
      </c>
      <c r="G2">
        <v>19058405</v>
      </c>
      <c r="H2" s="12">
        <f>($G2-$F2)/($G$1-$F$1)*($H$1-$F$1)+F2</f>
        <v>191801045</v>
      </c>
      <c r="I2" s="13">
        <f>($G2-$F2)/($G$1-$F$1)*($I$1-$F$1)+F2</f>
        <v>1919227445</v>
      </c>
      <c r="J2" t="s">
        <v>344</v>
      </c>
      <c r="O2" t="s">
        <v>38</v>
      </c>
      <c r="P2" t="s">
        <v>8</v>
      </c>
      <c r="Q2" t="s">
        <v>1</v>
      </c>
      <c r="R2" t="s">
        <v>0</v>
      </c>
      <c r="S2">
        <v>194.798</v>
      </c>
      <c r="T2">
        <v>916.57100000000003</v>
      </c>
      <c r="U2">
        <v>12487.466</v>
      </c>
      <c r="V2" s="12">
        <f>($U2-$T2)/($U$1-$T$1)*($V$1-$T$1)+$T2</f>
        <v>128196.41600000001</v>
      </c>
      <c r="W2" s="13">
        <f>($U2-$T2)/($U$1-$T$1)*($W$1-$T$1)+$T2</f>
        <v>1285285.9160000002</v>
      </c>
      <c r="X2" t="s">
        <v>344</v>
      </c>
      <c r="Y2" s="3"/>
      <c r="Z2" s="3"/>
      <c r="AA2" s="3"/>
    </row>
    <row r="3" spans="1:27" x14ac:dyDescent="0.2">
      <c r="A3" t="s">
        <v>38</v>
      </c>
      <c r="B3" t="s">
        <v>8</v>
      </c>
      <c r="C3" t="s">
        <v>1</v>
      </c>
      <c r="D3" t="s">
        <v>3</v>
      </c>
      <c r="E3">
        <v>212036</v>
      </c>
      <c r="F3">
        <v>1725360</v>
      </c>
      <c r="G3">
        <v>18164576</v>
      </c>
      <c r="H3" s="14">
        <f t="shared" ref="H3:H4" si="0">($G3-$F3)/($G$1-$F$1)*($H$1-$F$1)+F3</f>
        <v>182556736</v>
      </c>
      <c r="I3" s="15">
        <f>($G3-$F3)/($G$1-$F$1)*($I$1-$F$1)+F3</f>
        <v>1826478336</v>
      </c>
      <c r="J3" t="s">
        <v>344</v>
      </c>
      <c r="O3" t="s">
        <v>38</v>
      </c>
      <c r="P3" t="s">
        <v>8</v>
      </c>
      <c r="Q3" t="s">
        <v>1</v>
      </c>
      <c r="R3" t="s">
        <v>3</v>
      </c>
      <c r="S3">
        <v>646.78599999999994</v>
      </c>
      <c r="T3">
        <v>5965.5789999999997</v>
      </c>
      <c r="U3">
        <v>64131</v>
      </c>
      <c r="V3" s="14">
        <f>($U3-$T3)/($U$1-$T$1)*($V$1-$T$1)+$T3</f>
        <v>645785.21000000008</v>
      </c>
      <c r="W3" s="15">
        <f>($U3-$T3)/($U$1-$T$1)*($W$1-$T$1)+$T3</f>
        <v>6462327.3100000005</v>
      </c>
      <c r="X3" t="s">
        <v>344</v>
      </c>
      <c r="Y3" s="3"/>
      <c r="Z3" s="3"/>
    </row>
    <row r="4" spans="1:27" x14ac:dyDescent="0.2">
      <c r="A4" s="2" t="s">
        <v>38</v>
      </c>
      <c r="B4" s="2" t="s">
        <v>8</v>
      </c>
      <c r="C4" s="2" t="s">
        <v>2</v>
      </c>
      <c r="D4" s="2" t="s">
        <v>3</v>
      </c>
      <c r="E4">
        <v>309672</v>
      </c>
      <c r="F4">
        <v>2927754</v>
      </c>
      <c r="G4">
        <v>27726153</v>
      </c>
      <c r="H4" s="16">
        <f t="shared" si="0"/>
        <v>275710143</v>
      </c>
      <c r="I4" s="17">
        <f>($G4-$F4)/($G$1-$F$1)*($I$1-$F$1)+F4</f>
        <v>2755550043</v>
      </c>
      <c r="J4" t="s">
        <v>344</v>
      </c>
      <c r="O4" s="2" t="s">
        <v>38</v>
      </c>
      <c r="P4" s="2" t="s">
        <v>8</v>
      </c>
      <c r="Q4" s="2" t="s">
        <v>2</v>
      </c>
      <c r="R4" s="2" t="s">
        <v>3</v>
      </c>
      <c r="S4">
        <v>775.803</v>
      </c>
      <c r="T4">
        <v>7288.7619999999997</v>
      </c>
      <c r="U4">
        <v>66094</v>
      </c>
      <c r="V4" s="16">
        <f t="shared" ref="V3:V4" si="1">($U4-$T4)/($U$1-$T$1)*($V$1-$T$1)+$T4</f>
        <v>654146.38</v>
      </c>
      <c r="W4" s="17">
        <f>($U4-$T4)/($U$1-$T$1)*($W$1-$T$1)+$T4</f>
        <v>6534670.1799999997</v>
      </c>
      <c r="X4" t="s">
        <v>344</v>
      </c>
    </row>
    <row r="5" spans="1:27" x14ac:dyDescent="0.2">
      <c r="A5" t="s">
        <v>38</v>
      </c>
      <c r="B5" t="s">
        <v>8</v>
      </c>
      <c r="C5" t="s">
        <v>1</v>
      </c>
      <c r="D5" t="s">
        <v>4</v>
      </c>
      <c r="E5">
        <v>238.02699999999999</v>
      </c>
      <c r="F5">
        <v>1875.89</v>
      </c>
      <c r="G5">
        <v>17912.637999999999</v>
      </c>
      <c r="H5" s="2">
        <v>179723</v>
      </c>
      <c r="I5">
        <v>1787958</v>
      </c>
      <c r="J5" s="3"/>
      <c r="K5" s="3"/>
      <c r="L5" s="3"/>
      <c r="M5" s="3"/>
      <c r="O5" t="s">
        <v>38</v>
      </c>
      <c r="P5" t="s">
        <v>8</v>
      </c>
      <c r="Q5" t="s">
        <v>1</v>
      </c>
      <c r="R5" t="s">
        <v>4</v>
      </c>
      <c r="S5">
        <v>173.38</v>
      </c>
      <c r="T5">
        <v>1636.36</v>
      </c>
      <c r="U5">
        <v>22149.4</v>
      </c>
      <c r="V5" s="2">
        <v>621617</v>
      </c>
      <c r="W5">
        <v>52664095</v>
      </c>
      <c r="X5" s="3"/>
      <c r="Y5" s="3"/>
      <c r="Z5" s="3"/>
      <c r="AA5" s="3"/>
    </row>
    <row r="6" spans="1:27" x14ac:dyDescent="0.2">
      <c r="A6" s="2" t="s">
        <v>38</v>
      </c>
      <c r="B6" s="2" t="s">
        <v>8</v>
      </c>
      <c r="C6" s="2" t="s">
        <v>2</v>
      </c>
      <c r="D6" s="2" t="s">
        <v>4</v>
      </c>
      <c r="E6">
        <v>376.92</v>
      </c>
      <c r="F6">
        <v>3472.6210000000001</v>
      </c>
      <c r="G6">
        <v>29511.94</v>
      </c>
      <c r="H6" s="2">
        <v>287390</v>
      </c>
      <c r="I6">
        <v>2964462</v>
      </c>
      <c r="J6" s="3"/>
      <c r="K6" s="3"/>
      <c r="L6" s="3"/>
      <c r="M6" s="3"/>
      <c r="O6" s="2" t="s">
        <v>38</v>
      </c>
      <c r="P6" s="2" t="s">
        <v>8</v>
      </c>
      <c r="Q6" s="2" t="s">
        <v>2</v>
      </c>
      <c r="R6" s="2" t="s">
        <v>4</v>
      </c>
      <c r="S6">
        <v>334.55200000000002</v>
      </c>
      <c r="T6">
        <v>3470.3429999999998</v>
      </c>
      <c r="U6">
        <v>39099.142999999996</v>
      </c>
      <c r="V6">
        <v>1103963</v>
      </c>
      <c r="W6">
        <v>97695111</v>
      </c>
      <c r="X6" s="3"/>
      <c r="Y6" s="3"/>
      <c r="Z6" s="3"/>
      <c r="AA6" s="3"/>
    </row>
    <row r="7" spans="1:27" x14ac:dyDescent="0.2">
      <c r="A7" s="2" t="s">
        <v>38</v>
      </c>
      <c r="B7" s="2" t="s">
        <v>8</v>
      </c>
      <c r="C7" s="2" t="s">
        <v>1</v>
      </c>
      <c r="D7" s="2" t="s">
        <v>5</v>
      </c>
      <c r="E7">
        <v>233.619</v>
      </c>
      <c r="F7">
        <v>1835.0730000000001</v>
      </c>
      <c r="G7">
        <v>17990.705999999998</v>
      </c>
      <c r="H7" s="2">
        <v>178816</v>
      </c>
      <c r="I7">
        <v>1934060</v>
      </c>
      <c r="J7" s="3"/>
      <c r="K7" s="3"/>
      <c r="L7" s="3"/>
      <c r="M7" s="3"/>
      <c r="O7" s="2" t="s">
        <v>38</v>
      </c>
      <c r="P7" s="2" t="s">
        <v>8</v>
      </c>
      <c r="Q7" s="2" t="s">
        <v>1</v>
      </c>
      <c r="R7" s="2" t="s">
        <v>5</v>
      </c>
      <c r="S7">
        <v>747.23699999999997</v>
      </c>
      <c r="T7">
        <v>1126.827</v>
      </c>
      <c r="U7">
        <v>6319.9210000000003</v>
      </c>
      <c r="V7" s="2">
        <v>52932.654999999999</v>
      </c>
      <c r="W7">
        <v>572662</v>
      </c>
      <c r="X7" s="3"/>
      <c r="Y7" s="3"/>
      <c r="Z7" s="3"/>
      <c r="AA7" s="3"/>
    </row>
    <row r="8" spans="1:27" x14ac:dyDescent="0.2">
      <c r="A8" s="2" t="s">
        <v>38</v>
      </c>
      <c r="B8" s="2" t="s">
        <v>8</v>
      </c>
      <c r="C8" s="2" t="s">
        <v>2</v>
      </c>
      <c r="D8" s="2" t="s">
        <v>5</v>
      </c>
      <c r="E8">
        <v>372.55599999999998</v>
      </c>
      <c r="F8">
        <v>3159.674</v>
      </c>
      <c r="G8">
        <v>28907.236000000001</v>
      </c>
      <c r="H8" s="2">
        <v>284098</v>
      </c>
      <c r="I8">
        <v>3047523</v>
      </c>
      <c r="J8" s="3"/>
      <c r="K8" s="3"/>
      <c r="L8" s="3"/>
      <c r="M8" s="3"/>
      <c r="O8" s="2" t="s">
        <v>38</v>
      </c>
      <c r="P8" s="2" t="s">
        <v>8</v>
      </c>
      <c r="Q8" s="2" t="s">
        <v>2</v>
      </c>
      <c r="R8" s="2" t="s">
        <v>5</v>
      </c>
      <c r="S8">
        <v>815.95</v>
      </c>
      <c r="T8">
        <v>1552.98</v>
      </c>
      <c r="U8">
        <v>10672.056</v>
      </c>
      <c r="V8" s="2">
        <v>100663</v>
      </c>
      <c r="W8">
        <v>1085782</v>
      </c>
      <c r="X8" s="3"/>
      <c r="Y8" s="3"/>
      <c r="Z8" s="3"/>
      <c r="AA8" s="3"/>
    </row>
    <row r="19" spans="8:9" x14ac:dyDescent="0.2">
      <c r="H19" s="7"/>
      <c r="I19" s="7"/>
    </row>
    <row r="20" spans="8:9" x14ac:dyDescent="0.2">
      <c r="H20" s="7"/>
      <c r="I20" s="7"/>
    </row>
    <row r="21" spans="8:9" x14ac:dyDescent="0.2">
      <c r="H21" s="7"/>
      <c r="I21" s="7"/>
    </row>
    <row r="22" spans="8:9" x14ac:dyDescent="0.2">
      <c r="H22" s="7"/>
      <c r="I22" s="7"/>
    </row>
    <row r="23" spans="8:9" x14ac:dyDescent="0.2">
      <c r="H23" s="7"/>
      <c r="I23" s="7"/>
    </row>
    <row r="24" spans="8:9" x14ac:dyDescent="0.2">
      <c r="H24" s="7"/>
      <c r="I24" s="7"/>
    </row>
    <row r="25" spans="8:9" x14ac:dyDescent="0.2">
      <c r="H25" s="2"/>
    </row>
    <row r="26" spans="8:9" x14ac:dyDescent="0.2">
      <c r="H26" s="2"/>
    </row>
    <row r="27" spans="8:9" x14ac:dyDescent="0.2">
      <c r="H27" s="2"/>
    </row>
    <row r="29" spans="8:9" x14ac:dyDescent="0.2">
      <c r="H29" s="2"/>
    </row>
    <row r="30" spans="8:9" x14ac:dyDescent="0.2">
      <c r="H30" s="2"/>
    </row>
    <row r="31" spans="8:9" x14ac:dyDescent="0.2">
      <c r="H31" s="2"/>
    </row>
    <row r="32" spans="8:9" x14ac:dyDescent="0.2">
      <c r="H32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D927-81F6-9F46-97F3-6778C8702ED8}">
  <dimension ref="A1:X23"/>
  <sheetViews>
    <sheetView tabSelected="1" workbookViewId="0">
      <selection activeCell="Y18" sqref="Y18"/>
    </sheetView>
  </sheetViews>
  <sheetFormatPr baseColWidth="10" defaultRowHeight="16" x14ac:dyDescent="0.2"/>
  <sheetData>
    <row r="1" spans="1:24" x14ac:dyDescent="0.2">
      <c r="A1" s="2"/>
      <c r="B1" s="2" t="s">
        <v>330</v>
      </c>
      <c r="C1" s="2" t="s">
        <v>343</v>
      </c>
      <c r="D1" s="2" t="s">
        <v>263</v>
      </c>
      <c r="E1" s="5">
        <v>10000</v>
      </c>
      <c r="F1" s="5">
        <v>100000</v>
      </c>
      <c r="G1" s="5">
        <v>1000000</v>
      </c>
      <c r="H1" s="5">
        <v>10000000</v>
      </c>
      <c r="I1" s="5">
        <v>100000000</v>
      </c>
      <c r="J1" s="22"/>
      <c r="K1" s="22"/>
      <c r="L1" s="22"/>
      <c r="M1" s="22"/>
      <c r="N1" s="2"/>
      <c r="O1" s="2"/>
      <c r="P1" s="2" t="s">
        <v>330</v>
      </c>
      <c r="Q1" s="2" t="s">
        <v>343</v>
      </c>
      <c r="R1" s="2" t="s">
        <v>263</v>
      </c>
      <c r="S1" s="5">
        <v>10000</v>
      </c>
      <c r="T1" s="5">
        <v>100000</v>
      </c>
      <c r="U1" s="5">
        <v>1000000</v>
      </c>
      <c r="V1" s="5">
        <v>10000000</v>
      </c>
      <c r="W1" s="5">
        <v>100000000</v>
      </c>
      <c r="X1" s="23"/>
    </row>
    <row r="2" spans="1:24" x14ac:dyDescent="0.2">
      <c r="A2" s="2" t="s">
        <v>38</v>
      </c>
      <c r="B2" s="2" t="s">
        <v>8</v>
      </c>
      <c r="C2" s="2" t="s">
        <v>1</v>
      </c>
      <c r="D2" s="2" t="s">
        <v>0</v>
      </c>
      <c r="E2" s="2">
        <v>221070</v>
      </c>
      <c r="F2" s="2">
        <v>1784141</v>
      </c>
      <c r="G2" s="2">
        <v>19058405</v>
      </c>
      <c r="H2" s="24">
        <v>191801045</v>
      </c>
      <c r="I2" s="25">
        <v>1919227445</v>
      </c>
      <c r="J2" s="2" t="s">
        <v>344</v>
      </c>
      <c r="K2" s="2"/>
      <c r="L2" s="2"/>
      <c r="M2" s="2"/>
      <c r="N2" s="2"/>
      <c r="O2" s="2" t="s">
        <v>38</v>
      </c>
      <c r="P2" s="2" t="s">
        <v>8</v>
      </c>
      <c r="Q2" s="2" t="s">
        <v>1</v>
      </c>
      <c r="R2" s="2" t="s">
        <v>0</v>
      </c>
      <c r="S2" s="2">
        <v>194.798</v>
      </c>
      <c r="T2" s="2">
        <v>916.57100000000003</v>
      </c>
      <c r="U2" s="2">
        <v>12487.466</v>
      </c>
      <c r="V2" s="24">
        <v>128196.416</v>
      </c>
      <c r="W2" s="25">
        <v>1285285.916</v>
      </c>
      <c r="X2" s="2" t="s">
        <v>344</v>
      </c>
    </row>
    <row r="3" spans="1:24" x14ac:dyDescent="0.2">
      <c r="A3" s="2" t="s">
        <v>38</v>
      </c>
      <c r="B3" s="2" t="s">
        <v>8</v>
      </c>
      <c r="C3" s="2" t="s">
        <v>1</v>
      </c>
      <c r="D3" s="2" t="s">
        <v>3</v>
      </c>
      <c r="E3" s="2">
        <v>212036</v>
      </c>
      <c r="F3" s="2">
        <v>1725360</v>
      </c>
      <c r="G3" s="2">
        <v>18164576</v>
      </c>
      <c r="H3" s="26">
        <v>182556736</v>
      </c>
      <c r="I3" s="27">
        <v>1826478336</v>
      </c>
      <c r="J3" s="2" t="s">
        <v>344</v>
      </c>
      <c r="K3" s="2"/>
      <c r="L3" s="2"/>
      <c r="M3" s="2"/>
      <c r="N3" s="2"/>
      <c r="O3" s="2" t="s">
        <v>38</v>
      </c>
      <c r="P3" s="2" t="s">
        <v>8</v>
      </c>
      <c r="Q3" s="2" t="s">
        <v>1</v>
      </c>
      <c r="R3" s="2" t="s">
        <v>3</v>
      </c>
      <c r="S3" s="2">
        <v>646.78599999999994</v>
      </c>
      <c r="T3" s="2">
        <v>5965.5789999999997</v>
      </c>
      <c r="U3" s="2">
        <v>64131</v>
      </c>
      <c r="V3" s="26">
        <v>645785.21</v>
      </c>
      <c r="W3" s="27">
        <v>6462327.3099999996</v>
      </c>
      <c r="X3" s="2" t="s">
        <v>344</v>
      </c>
    </row>
    <row r="4" spans="1:24" x14ac:dyDescent="0.2">
      <c r="A4" s="2" t="s">
        <v>38</v>
      </c>
      <c r="B4" s="2" t="s">
        <v>8</v>
      </c>
      <c r="C4" s="2" t="s">
        <v>2</v>
      </c>
      <c r="D4" s="2" t="s">
        <v>3</v>
      </c>
      <c r="E4" s="2">
        <v>309672</v>
      </c>
      <c r="F4" s="2">
        <v>2927754</v>
      </c>
      <c r="G4" s="2">
        <v>27726153</v>
      </c>
      <c r="H4" s="28">
        <v>275710143</v>
      </c>
      <c r="I4" s="29">
        <v>2755550043</v>
      </c>
      <c r="J4" s="2" t="s">
        <v>344</v>
      </c>
      <c r="K4" s="2"/>
      <c r="L4" s="2"/>
      <c r="M4" s="2"/>
      <c r="N4" s="2"/>
      <c r="O4" s="2" t="s">
        <v>38</v>
      </c>
      <c r="P4" s="2" t="s">
        <v>8</v>
      </c>
      <c r="Q4" s="2" t="s">
        <v>2</v>
      </c>
      <c r="R4" s="2" t="s">
        <v>3</v>
      </c>
      <c r="S4" s="2">
        <v>775.803</v>
      </c>
      <c r="T4" s="2">
        <v>7288.7619999999997</v>
      </c>
      <c r="U4" s="2">
        <v>66094</v>
      </c>
      <c r="V4" s="28">
        <v>654146.38</v>
      </c>
      <c r="W4" s="29">
        <v>6534670.1799999997</v>
      </c>
      <c r="X4" s="2" t="s">
        <v>344</v>
      </c>
    </row>
    <row r="5" spans="1:24" x14ac:dyDescent="0.2">
      <c r="A5" s="2" t="s">
        <v>38</v>
      </c>
      <c r="B5" s="2" t="s">
        <v>8</v>
      </c>
      <c r="C5" s="2" t="s">
        <v>1</v>
      </c>
      <c r="D5" s="2" t="s">
        <v>4</v>
      </c>
      <c r="E5" s="2">
        <v>238.02699999999999</v>
      </c>
      <c r="F5" s="2">
        <v>1875.89</v>
      </c>
      <c r="G5" s="2">
        <v>17912.637999999999</v>
      </c>
      <c r="H5" s="2">
        <v>179723</v>
      </c>
      <c r="I5" s="2">
        <v>1787958</v>
      </c>
      <c r="J5" s="22"/>
      <c r="K5" s="22"/>
      <c r="L5" s="22"/>
      <c r="M5" s="22"/>
      <c r="N5" s="2"/>
      <c r="O5" s="2" t="s">
        <v>38</v>
      </c>
      <c r="P5" s="2" t="s">
        <v>8</v>
      </c>
      <c r="Q5" s="2" t="s">
        <v>1</v>
      </c>
      <c r="R5" s="2" t="s">
        <v>4</v>
      </c>
      <c r="S5" s="2">
        <v>173.38</v>
      </c>
      <c r="T5" s="2">
        <v>1636.36</v>
      </c>
      <c r="U5" s="2">
        <v>22149.4</v>
      </c>
      <c r="V5" s="2">
        <v>621617</v>
      </c>
      <c r="W5" s="2">
        <v>52664095</v>
      </c>
      <c r="X5" s="22"/>
    </row>
    <row r="6" spans="1:24" x14ac:dyDescent="0.2">
      <c r="A6" s="2" t="s">
        <v>38</v>
      </c>
      <c r="B6" s="2" t="s">
        <v>8</v>
      </c>
      <c r="C6" s="2" t="s">
        <v>2</v>
      </c>
      <c r="D6" s="2" t="s">
        <v>4</v>
      </c>
      <c r="E6" s="2">
        <v>376.92</v>
      </c>
      <c r="F6" s="2">
        <v>3472.6210000000001</v>
      </c>
      <c r="G6" s="2">
        <v>29511.94</v>
      </c>
      <c r="H6" s="2">
        <v>287390</v>
      </c>
      <c r="I6" s="2">
        <v>2964462</v>
      </c>
      <c r="J6" s="22"/>
      <c r="K6" s="22"/>
      <c r="L6" s="22"/>
      <c r="M6" s="22"/>
      <c r="N6" s="2"/>
      <c r="O6" s="2" t="s">
        <v>38</v>
      </c>
      <c r="P6" s="2" t="s">
        <v>8</v>
      </c>
      <c r="Q6" s="2" t="s">
        <v>2</v>
      </c>
      <c r="R6" s="2" t="s">
        <v>4</v>
      </c>
      <c r="S6" s="2">
        <v>334.55200000000002</v>
      </c>
      <c r="T6" s="2">
        <v>3470.3429999999998</v>
      </c>
      <c r="U6" s="2">
        <v>39099.142999999996</v>
      </c>
      <c r="V6" s="2">
        <v>1103963</v>
      </c>
      <c r="W6" s="2">
        <v>97695111</v>
      </c>
      <c r="X6" s="22"/>
    </row>
    <row r="7" spans="1:24" x14ac:dyDescent="0.2">
      <c r="A7" s="2" t="s">
        <v>38</v>
      </c>
      <c r="B7" s="2" t="s">
        <v>8</v>
      </c>
      <c r="C7" s="2" t="s">
        <v>1</v>
      </c>
      <c r="D7" s="2" t="s">
        <v>5</v>
      </c>
      <c r="E7" s="2">
        <v>233.619</v>
      </c>
      <c r="F7" s="2">
        <v>1835.0730000000001</v>
      </c>
      <c r="G7" s="2">
        <v>17990.705999999998</v>
      </c>
      <c r="H7" s="2">
        <v>178816</v>
      </c>
      <c r="I7" s="2">
        <v>1934060</v>
      </c>
      <c r="J7" s="22"/>
      <c r="K7" s="22"/>
      <c r="L7" s="22"/>
      <c r="M7" s="22"/>
      <c r="N7" s="2"/>
      <c r="O7" s="2" t="s">
        <v>38</v>
      </c>
      <c r="P7" s="2" t="s">
        <v>8</v>
      </c>
      <c r="Q7" s="2" t="s">
        <v>1</v>
      </c>
      <c r="R7" s="2" t="s">
        <v>5</v>
      </c>
      <c r="S7" s="2">
        <v>747.23699999999997</v>
      </c>
      <c r="T7" s="2">
        <v>1126.827</v>
      </c>
      <c r="U7" s="2">
        <v>6319.9210000000003</v>
      </c>
      <c r="V7" s="2">
        <v>52932.654999999999</v>
      </c>
      <c r="W7" s="2">
        <v>572662</v>
      </c>
      <c r="X7" s="22"/>
    </row>
    <row r="8" spans="1:24" x14ac:dyDescent="0.2">
      <c r="A8" s="2" t="s">
        <v>38</v>
      </c>
      <c r="B8" s="2" t="s">
        <v>8</v>
      </c>
      <c r="C8" s="2" t="s">
        <v>2</v>
      </c>
      <c r="D8" s="2" t="s">
        <v>5</v>
      </c>
      <c r="E8" s="2">
        <v>372.55599999999998</v>
      </c>
      <c r="F8" s="2">
        <v>3159.674</v>
      </c>
      <c r="G8" s="2">
        <v>28907.236000000001</v>
      </c>
      <c r="H8" s="2">
        <v>284098</v>
      </c>
      <c r="I8" s="2">
        <v>3047523</v>
      </c>
      <c r="J8" s="22"/>
      <c r="K8" s="22"/>
      <c r="L8" s="22"/>
      <c r="M8" s="22"/>
      <c r="N8" s="2"/>
      <c r="O8" s="2" t="s">
        <v>38</v>
      </c>
      <c r="P8" s="2" t="s">
        <v>8</v>
      </c>
      <c r="Q8" s="2" t="s">
        <v>2</v>
      </c>
      <c r="R8" s="2" t="s">
        <v>5</v>
      </c>
      <c r="S8" s="2">
        <v>815.95</v>
      </c>
      <c r="T8" s="2">
        <v>1552.98</v>
      </c>
      <c r="U8" s="2">
        <v>10672.056</v>
      </c>
      <c r="V8" s="2">
        <v>100663</v>
      </c>
      <c r="W8" s="2">
        <v>1085782</v>
      </c>
      <c r="X8" s="22"/>
    </row>
    <row r="9" spans="1:24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2" spans="1:24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4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4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4" x14ac:dyDescent="0.2">
      <c r="A15" s="9"/>
      <c r="B15" s="9"/>
      <c r="C15" s="9"/>
      <c r="D15" s="9"/>
      <c r="E15" s="19"/>
      <c r="F15" s="19"/>
      <c r="G15" s="19"/>
      <c r="H15" s="19"/>
      <c r="I15" s="19"/>
      <c r="J15" s="20"/>
      <c r="K15" s="20"/>
      <c r="L15" s="20"/>
      <c r="M15" s="9"/>
      <c r="N15" s="9"/>
      <c r="O15" s="9"/>
      <c r="P15" s="9"/>
      <c r="Q15" s="19"/>
      <c r="R15" s="19"/>
      <c r="S15" s="19"/>
      <c r="T15" s="19"/>
      <c r="U15" s="19"/>
      <c r="V15" s="21"/>
    </row>
    <row r="16" spans="1:24" x14ac:dyDescent="0.2">
      <c r="A16" s="9"/>
      <c r="B16" s="9"/>
      <c r="C16" s="9"/>
      <c r="D16" s="9"/>
      <c r="E16" s="9"/>
      <c r="F16" s="9"/>
      <c r="G16" s="9"/>
      <c r="H16" s="18"/>
      <c r="I16" s="18"/>
      <c r="J16" s="9"/>
      <c r="K16" s="9"/>
      <c r="L16" s="9"/>
      <c r="M16" s="9"/>
      <c r="N16" s="9"/>
      <c r="O16" s="9"/>
      <c r="P16" s="9"/>
      <c r="Q16" s="9"/>
      <c r="R16" s="9"/>
      <c r="S16" s="9"/>
      <c r="T16" s="18"/>
      <c r="U16" s="18"/>
      <c r="V16" s="9"/>
    </row>
    <row r="17" spans="1:22" x14ac:dyDescent="0.2">
      <c r="A17" s="9"/>
      <c r="B17" s="9"/>
      <c r="C17" s="9"/>
      <c r="D17" s="9"/>
      <c r="E17" s="9"/>
      <c r="F17" s="9"/>
      <c r="G17" s="9"/>
      <c r="H17" s="18"/>
      <c r="I17" s="18"/>
      <c r="J17" s="9"/>
      <c r="K17" s="9"/>
      <c r="L17" s="9"/>
      <c r="M17" s="9"/>
      <c r="N17" s="9"/>
      <c r="O17" s="9"/>
      <c r="P17" s="9"/>
      <c r="Q17" s="9"/>
      <c r="R17" s="9"/>
      <c r="S17" s="9"/>
      <c r="T17" s="18"/>
      <c r="U17" s="18"/>
      <c r="V17" s="9"/>
    </row>
    <row r="18" spans="1:22" x14ac:dyDescent="0.2">
      <c r="A18" s="8"/>
      <c r="B18" s="8"/>
      <c r="C18" s="8"/>
      <c r="D18" s="8"/>
      <c r="E18" s="9"/>
      <c r="F18" s="9"/>
      <c r="G18" s="9"/>
      <c r="H18" s="18"/>
      <c r="I18" s="18"/>
      <c r="J18" s="9"/>
      <c r="K18" s="9"/>
      <c r="L18" s="9"/>
      <c r="M18" s="8"/>
      <c r="N18" s="8"/>
      <c r="O18" s="8"/>
      <c r="P18" s="8"/>
      <c r="Q18" s="9"/>
      <c r="R18" s="9"/>
      <c r="S18" s="9"/>
      <c r="T18" s="18"/>
      <c r="U18" s="18"/>
      <c r="V18" s="9"/>
    </row>
    <row r="19" spans="1:22" x14ac:dyDescent="0.2">
      <c r="A19" s="9"/>
      <c r="B19" s="9"/>
      <c r="C19" s="9"/>
      <c r="D19" s="9"/>
      <c r="E19" s="9"/>
      <c r="F19" s="9"/>
      <c r="G19" s="9"/>
      <c r="H19" s="8"/>
      <c r="I19" s="9"/>
      <c r="J19" s="20"/>
      <c r="K19" s="20"/>
      <c r="L19" s="20"/>
      <c r="M19" s="9"/>
      <c r="N19" s="9"/>
      <c r="O19" s="9"/>
      <c r="P19" s="9"/>
      <c r="Q19" s="9"/>
      <c r="R19" s="9"/>
      <c r="S19" s="9"/>
      <c r="T19" s="8"/>
      <c r="U19" s="9"/>
      <c r="V19" s="20"/>
    </row>
    <row r="20" spans="1:22" x14ac:dyDescent="0.2">
      <c r="A20" s="8"/>
      <c r="B20" s="8"/>
      <c r="C20" s="8"/>
      <c r="D20" s="8"/>
      <c r="E20" s="9"/>
      <c r="F20" s="9"/>
      <c r="G20" s="9"/>
      <c r="H20" s="8"/>
      <c r="I20" s="9"/>
      <c r="J20" s="20"/>
      <c r="K20" s="20"/>
      <c r="L20" s="20"/>
      <c r="M20" s="8"/>
      <c r="N20" s="8"/>
      <c r="O20" s="8"/>
      <c r="P20" s="8"/>
      <c r="Q20" s="9"/>
      <c r="R20" s="9"/>
      <c r="S20" s="9"/>
      <c r="T20" s="9"/>
      <c r="U20" s="9"/>
      <c r="V20" s="20"/>
    </row>
    <row r="21" spans="1:22" x14ac:dyDescent="0.2">
      <c r="A21" s="8"/>
      <c r="B21" s="8"/>
      <c r="C21" s="8"/>
      <c r="D21" s="8"/>
      <c r="E21" s="9"/>
      <c r="F21" s="9"/>
      <c r="G21" s="9"/>
      <c r="H21" s="8"/>
      <c r="I21" s="9"/>
      <c r="J21" s="20"/>
      <c r="K21" s="20"/>
      <c r="L21" s="20"/>
      <c r="M21" s="8"/>
      <c r="N21" s="8"/>
      <c r="O21" s="8"/>
      <c r="P21" s="8"/>
      <c r="Q21" s="9"/>
      <c r="R21" s="9"/>
      <c r="S21" s="9"/>
      <c r="T21" s="8"/>
      <c r="U21" s="9"/>
      <c r="V21" s="20"/>
    </row>
    <row r="22" spans="1:22" x14ac:dyDescent="0.2">
      <c r="A22" s="8"/>
      <c r="B22" s="8"/>
      <c r="C22" s="8"/>
      <c r="D22" s="8"/>
      <c r="E22" s="9"/>
      <c r="F22" s="9"/>
      <c r="G22" s="9"/>
      <c r="H22" s="8"/>
      <c r="I22" s="9"/>
      <c r="J22" s="20"/>
      <c r="K22" s="20"/>
      <c r="L22" s="20"/>
      <c r="M22" s="8"/>
      <c r="N22" s="8"/>
      <c r="O22" s="8"/>
      <c r="P22" s="8"/>
      <c r="Q22" s="9"/>
      <c r="R22" s="9"/>
      <c r="S22" s="9"/>
      <c r="T22" s="8"/>
      <c r="U22" s="9"/>
      <c r="V22" s="20"/>
    </row>
    <row r="23" spans="1:22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test1_rawData</vt:lpstr>
      <vt:lpstr>test1_to_ms</vt:lpstr>
      <vt:lpstr>test1_offline_online</vt:lpstr>
      <vt:lpstr>test1_4protocols</vt:lpstr>
      <vt:lpstr>test2_rawData_to_ms</vt:lpstr>
      <vt:lpstr>test2_offline_online</vt:lpstr>
      <vt:lpstr>test2_4protocols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2021-04-26T00:27:22Z</dcterms:created>
  <dcterms:modified xsi:type="dcterms:W3CDTF">2021-04-29T22:11:44Z</dcterms:modified>
</cp:coreProperties>
</file>