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5060" windowHeight="5640"/>
  </bookViews>
  <sheets>
    <sheet name="Listing of Acreage" sheetId="1" r:id="rId1"/>
    <sheet name="Summary of Acreage" sheetId="2" r:id="rId2"/>
    <sheet name="Acreage by State" sheetId="3" r:id="rId3"/>
  </sheets>
  <definedNames>
    <definedName name="_xlnm.Print_Titles" localSheetId="2">'Acreage by State'!$1:$2</definedName>
    <definedName name="_xlnm.Print_Titles" localSheetId="0">'Listing of Acreage'!$1:$2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3" l="1"/>
  <c r="H57" i="3"/>
  <c r="G57" i="3"/>
  <c r="F57" i="3"/>
  <c r="E57" i="3"/>
  <c r="D57" i="3"/>
  <c r="C57" i="3"/>
  <c r="B57" i="3"/>
  <c r="I23" i="2"/>
  <c r="H23" i="2"/>
  <c r="G23" i="2"/>
  <c r="F23" i="2"/>
  <c r="E23" i="2"/>
  <c r="D23" i="2"/>
  <c r="C23" i="2"/>
  <c r="B23" i="2"/>
  <c r="J397" i="1" l="1"/>
  <c r="I397" i="1"/>
  <c r="H397" i="1"/>
  <c r="G397" i="1"/>
  <c r="F397" i="1"/>
  <c r="E397" i="1"/>
  <c r="D397" i="1"/>
  <c r="K397" i="1"/>
</calcChain>
</file>

<file path=xl/sharedStrings.xml><?xml version="1.0" encoding="utf-8"?>
<sst xmlns="http://schemas.openxmlformats.org/spreadsheetml/2006/main" count="1303" uniqueCount="590">
  <si>
    <t>Area Name</t>
  </si>
  <si>
    <t>State</t>
  </si>
  <si>
    <t>Region</t>
  </si>
  <si>
    <t>NPS Fee Acres</t>
  </si>
  <si>
    <t>NPS Less Than Fee Acres</t>
  </si>
  <si>
    <t>Other Federal Fee Acres</t>
  </si>
  <si>
    <t>Subtotal Federal Acres</t>
  </si>
  <si>
    <t>Other Public Acres</t>
  </si>
  <si>
    <t>Private Acres</t>
  </si>
  <si>
    <t>Subtotal Non-Federal Acres</t>
  </si>
  <si>
    <t>Gross Area Acres</t>
  </si>
  <si>
    <t>Total</t>
  </si>
  <si>
    <t>Type of Area</t>
  </si>
  <si>
    <t>REPORT PREPARED BY: NATIONAL PARK SERVICE LAND RESOURCES NATIONAL PROGRAM CENTER (202-354-6961)</t>
  </si>
  <si>
    <t>National Park Service - Listing of Acreage - 12/31/2004</t>
  </si>
  <si>
    <t>National Park Service - Summary of Acreage - 12/31/2004</t>
  </si>
  <si>
    <t>National Park Service - Acreage by State - 12/31/2004</t>
  </si>
  <si>
    <t>A LINCOLN BIRTHPL NHS</t>
  </si>
  <si>
    <t>KY</t>
  </si>
  <si>
    <t>SE</t>
  </si>
  <si>
    <t>ACADIA NP</t>
  </si>
  <si>
    <t>ME</t>
  </si>
  <si>
    <t>NE</t>
  </si>
  <si>
    <t>ADAMS NHP</t>
  </si>
  <si>
    <t>MA</t>
  </si>
  <si>
    <t>AGATE FOSSIL BEDS NM</t>
  </si>
  <si>
    <t>MW</t>
  </si>
  <si>
    <t>ALAGNAK WILD RVR</t>
  </si>
  <si>
    <t>AK</t>
  </si>
  <si>
    <t>A</t>
  </si>
  <si>
    <t>ALIBATES FLINT QUARRIES N</t>
  </si>
  <si>
    <t>TX</t>
  </si>
  <si>
    <t>IM</t>
  </si>
  <si>
    <t>ALLEGHENY PRTGE RR NHS</t>
  </si>
  <si>
    <t>PA</t>
  </si>
  <si>
    <t>AMISTAD NRA</t>
  </si>
  <si>
    <t>ANDERSONVILLE NHS</t>
  </si>
  <si>
    <t>GA</t>
  </si>
  <si>
    <t>ANDREW JOHNSON NHS</t>
  </si>
  <si>
    <t>TN</t>
  </si>
  <si>
    <t>ANIAKCHAK N PRESERVE</t>
  </si>
  <si>
    <t>ANIAKCHAK NM</t>
  </si>
  <si>
    <t>ANTIETAM NB</t>
  </si>
  <si>
    <t>MD</t>
  </si>
  <si>
    <t>NC</t>
  </si>
  <si>
    <t>APOSTLE ISLANDS NL</t>
  </si>
  <si>
    <t>WI</t>
  </si>
  <si>
    <t>APPALACHIAN NS TRAIL</t>
  </si>
  <si>
    <t>ME TO GA 6/</t>
  </si>
  <si>
    <t>AT</t>
  </si>
  <si>
    <t>APPOMATTOX CRT HS NHP</t>
  </si>
  <si>
    <t>VA</t>
  </si>
  <si>
    <t>ARCHES NP</t>
  </si>
  <si>
    <t>UT</t>
  </si>
  <si>
    <t>ARKANSAS POST NMEM</t>
  </si>
  <si>
    <t>AR</t>
  </si>
  <si>
    <t>ARL HOUSE, R E LEE MEM</t>
  </si>
  <si>
    <t>ASSATEAGUE ISLAND NS</t>
  </si>
  <si>
    <t>MD-VA 2/</t>
  </si>
  <si>
    <t>AZTEC RUINS NM</t>
  </si>
  <si>
    <t>NM</t>
  </si>
  <si>
    <t>BADLANDS NP</t>
  </si>
  <si>
    <t>SD</t>
  </si>
  <si>
    <t>BANDELIER NM</t>
  </si>
  <si>
    <t>BENT'S OLD FORT NHS</t>
  </si>
  <si>
    <t>CO</t>
  </si>
  <si>
    <t>BERING LAND BRIDGE N PRES</t>
  </si>
  <si>
    <t>BIG BEND NP</t>
  </si>
  <si>
    <t>BIG CYPRESS ADDITION</t>
  </si>
  <si>
    <t>FL 7/</t>
  </si>
  <si>
    <t>BIG CYPRESS N PRESERVE</t>
  </si>
  <si>
    <t>BIG HOLE NB</t>
  </si>
  <si>
    <t>MT</t>
  </si>
  <si>
    <t>PW</t>
  </si>
  <si>
    <t>BIG SOUTH FORK NR &amp; RA</t>
  </si>
  <si>
    <t>KY-TN</t>
  </si>
  <si>
    <t>BIG THICKET N PRESERVE</t>
  </si>
  <si>
    <t>BIGHORN CANYON NRA</t>
  </si>
  <si>
    <t>MT-WY</t>
  </si>
  <si>
    <t>BISCAYNE NP</t>
  </si>
  <si>
    <t>FL</t>
  </si>
  <si>
    <t>BLACK CANYON OF GUNNISON</t>
  </si>
  <si>
    <t>BLUE RIDGE PKWY</t>
  </si>
  <si>
    <t>NC-VA</t>
  </si>
  <si>
    <t>BLUESTONE NSR</t>
  </si>
  <si>
    <t>WV</t>
  </si>
  <si>
    <t>BOOKER T WASHINGTON NM</t>
  </si>
  <si>
    <t>BOSTON AFRI-AMER NHS</t>
  </si>
  <si>
    <t>BOSTON HARBOR ISLAND NRA</t>
  </si>
  <si>
    <t>BOSTON NHP</t>
  </si>
  <si>
    <t>BRICES CROSS RDS NBS</t>
  </si>
  <si>
    <t>MS</t>
  </si>
  <si>
    <t>BROWN V. BD OF ED. NHS</t>
  </si>
  <si>
    <t>KS</t>
  </si>
  <si>
    <t>BRYCE CANYON NP</t>
  </si>
  <si>
    <t>BUCK ISLAND REEF NM</t>
  </si>
  <si>
    <t>VI</t>
  </si>
  <si>
    <t>BUFFALO N RVR</t>
  </si>
  <si>
    <t>C &amp; O CANAL NHP</t>
  </si>
  <si>
    <t>MD-DC-WV</t>
  </si>
  <si>
    <t>CABRILLO NM</t>
  </si>
  <si>
    <t>CA</t>
  </si>
  <si>
    <t>CANAVERAL NS</t>
  </si>
  <si>
    <t>CANE RIVER CREOLE NHP</t>
  </si>
  <si>
    <t>LA</t>
  </si>
  <si>
    <t>CANYON DE CHELLY NM</t>
  </si>
  <si>
    <t>AZ</t>
  </si>
  <si>
    <t>CANYONLANDS NP</t>
  </si>
  <si>
    <t>CAPE COD NS</t>
  </si>
  <si>
    <t>CAPE HATTERAS NS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</si>
  <si>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</si>
  <si>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</si>
  <si>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</si>
  <si>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</si>
  <si>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</si>
  <si>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</si>
  <si>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CARTER G. WOODSON NHS</t>
  </si>
  <si>
    <t>DC</t>
  </si>
  <si>
    <t>CASA GRANDE RUINS NM</t>
  </si>
  <si>
    <t>CASTILLO DE SAN MARCOS NM</t>
  </si>
  <si>
    <t>CASTLE CLINTON NM</t>
  </si>
  <si>
    <t>NY</t>
  </si>
  <si>
    <t>CATOCTIN MT PARK</t>
  </si>
  <si>
    <t>CEDAR BREAKS NM</t>
  </si>
  <si>
    <t>CEDAR CREEK/BELLE GROVE NHP</t>
  </si>
  <si>
    <t>CHACO CULTURE NHP</t>
  </si>
  <si>
    <t>CHAMIZAL NMEM</t>
  </si>
  <si>
    <t>CHANNEL ISLANDS NP</t>
  </si>
  <si>
    <t>CHARLES PINCKNEY NHS</t>
  </si>
  <si>
    <t>SC</t>
  </si>
  <si>
    <t>CHATTAHOOCHEE RVR NRA</t>
  </si>
  <si>
    <t>CHICK &amp; CHATT NMP</t>
  </si>
  <si>
    <t>GA-TN</t>
  </si>
  <si>
    <t>CHICKASAW NRA</t>
  </si>
  <si>
    <t>OK</t>
  </si>
  <si>
    <t>CHIRICAHUA NM</t>
  </si>
  <si>
    <t>CHRISTIANSTED NHS</t>
  </si>
  <si>
    <t>CITY OF ROCKS NRESERVE</t>
  </si>
  <si>
    <t>ID</t>
  </si>
  <si>
    <t>CLARA BARTON NHS</t>
  </si>
  <si>
    <t>COLONIAL NHP</t>
  </si>
  <si>
    <t>COLORADO NM</t>
  </si>
  <si>
    <t>CONGAREE NP</t>
  </si>
  <si>
    <t>CONSTITUTION GARDENS</t>
  </si>
  <si>
    <t>CORONADO NMEM</t>
  </si>
  <si>
    <t>COWPENS NB</t>
  </si>
  <si>
    <t>CRATER LAKE NP</t>
  </si>
  <si>
    <t>OR</t>
  </si>
  <si>
    <t>CRATERS OF THE MOON NM</t>
  </si>
  <si>
    <t>CRATERS OF THE MOON NPRES</t>
  </si>
  <si>
    <t>CUMBERLAND GAP NHP</t>
  </si>
  <si>
    <t>KY-TN-VA</t>
  </si>
  <si>
    <t>CUMBERLAND ISLAND NS</t>
  </si>
  <si>
    <t>CURECANTI NRA</t>
  </si>
  <si>
    <t>CO 1/</t>
  </si>
  <si>
    <t>CUYAHOGA VALLEY NP</t>
  </si>
  <si>
    <t>OH</t>
  </si>
  <si>
    <t>DAYTON AVIATION HR NHP</t>
  </si>
  <si>
    <t>DE SOTO NMEM</t>
  </si>
  <si>
    <t>DEATH VALLEY NP</t>
  </si>
  <si>
    <t>CA-NV</t>
  </si>
  <si>
    <t>DEL WATER GAP NRA</t>
  </si>
  <si>
    <t>NJ-PA</t>
  </si>
  <si>
    <t>DELAWARE NSR</t>
  </si>
  <si>
    <t>DENALI N PRESERVE</t>
  </si>
  <si>
    <t>DENALI NP</t>
  </si>
  <si>
    <t>DEVILS POSTPILE NM</t>
  </si>
  <si>
    <t>DEVILS TOWER NM</t>
  </si>
  <si>
    <t>WY</t>
  </si>
  <si>
    <t>DINOSAUR NM</t>
  </si>
  <si>
    <t>CO-UT</t>
  </si>
  <si>
    <t>DRY TORTUGAS NP</t>
  </si>
  <si>
    <t>EBEY'S LANDING NH RES</t>
  </si>
  <si>
    <t>WA</t>
  </si>
  <si>
    <t>EDGAR ALLAN POE NHS</t>
  </si>
  <si>
    <t>EDISON NHS</t>
  </si>
  <si>
    <t>NJ</t>
  </si>
  <si>
    <t>EFFIGY MOUNDS NM</t>
  </si>
  <si>
    <t>IA</t>
  </si>
  <si>
    <t>EISENHOWER NHS</t>
  </si>
  <si>
    <t>EL MALPAIS NM</t>
  </si>
  <si>
    <t>EL MORRO NM</t>
  </si>
  <si>
    <t>ELEANOR ROOSEVELT NHS</t>
  </si>
  <si>
    <t>EUGENE O'NEILL NHS</t>
  </si>
  <si>
    <t>EVERGLADES EXPANSION</t>
  </si>
  <si>
    <t>FL 8/</t>
  </si>
  <si>
    <t>EVERGLADES NP</t>
  </si>
  <si>
    <t>FDR MEMORIAL</t>
  </si>
  <si>
    <t>FEDERAL HALL NMEM</t>
  </si>
  <si>
    <t>FIRE ISLAND NS</t>
  </si>
  <si>
    <t>FIRST LADIES NHS</t>
  </si>
  <si>
    <t>FLIGHT 93 NATIONAL MEMORIAL</t>
  </si>
  <si>
    <t>FLORISSANT FOSSIL BEDS NM</t>
  </si>
  <si>
    <t>FORD'S THEATRE NHS</t>
  </si>
  <si>
    <t>FOSSIL BUTTE NM</t>
  </si>
  <si>
    <t>FRED-SPOTS MEM NMP</t>
  </si>
  <si>
    <t>FREDERICK DOUGLASS NHS</t>
  </si>
  <si>
    <t>FREDERICK LAW OLMSTED NHS</t>
  </si>
  <si>
    <t>FRIENDSHIP HILL NHS</t>
  </si>
  <si>
    <t>FT BOWIE NHS</t>
  </si>
  <si>
    <t>FT CAROLINE NMEM</t>
  </si>
  <si>
    <t>FT DAVIS NHS</t>
  </si>
  <si>
    <t>FT DONELSON NB</t>
  </si>
  <si>
    <t>FT FREDERICA NM</t>
  </si>
  <si>
    <t>FT LARAMIE NHS</t>
  </si>
  <si>
    <t>FT LARNED NHS</t>
  </si>
  <si>
    <t>FT MATANZAS NM</t>
  </si>
  <si>
    <t>FT MCHENRY NM &amp; HSHRIN</t>
  </si>
  <si>
    <t>FT NECESSITY NB</t>
  </si>
  <si>
    <t>FT POINT NHS</t>
  </si>
  <si>
    <t>FT PULASKI NM</t>
  </si>
  <si>
    <t>FT RALEIGH NHS</t>
  </si>
  <si>
    <t>FT SCOTT NHS</t>
  </si>
  <si>
    <t>FT SMITH NHS</t>
  </si>
  <si>
    <t>AR-OK</t>
  </si>
  <si>
    <t>FT STANWIX NM</t>
  </si>
  <si>
    <t>FT SUMTER NM</t>
  </si>
  <si>
    <t>FT UNION NM</t>
  </si>
  <si>
    <t>FT UNION TRADING POST NHS</t>
  </si>
  <si>
    <t>ND-MT</t>
  </si>
  <si>
    <t>FT VANCOUVER NHS</t>
  </si>
  <si>
    <t>FT WASHINGTON PARK</t>
  </si>
  <si>
    <t>G W BIRTHPLACE NM</t>
  </si>
  <si>
    <t>G W MEMORIAL PKWY</t>
  </si>
  <si>
    <t>MD-VA</t>
  </si>
  <si>
    <t>GATES OF ARCTIC N PRES</t>
  </si>
  <si>
    <t>GATES OF THE ARCTIC NP</t>
  </si>
  <si>
    <t>GATEWAY NRA</t>
  </si>
  <si>
    <t>NJ-NY</t>
  </si>
  <si>
    <t>GAULEY RIVER NRA</t>
  </si>
  <si>
    <t>GENERAL GRANT NMEM</t>
  </si>
  <si>
    <t>GEORGE R CLARK NHP</t>
  </si>
  <si>
    <t>IN</t>
  </si>
  <si>
    <t>GEORGE WASH. CARVER NM</t>
  </si>
  <si>
    <t>MO</t>
  </si>
  <si>
    <t>GETTYSBURG NMP</t>
  </si>
  <si>
    <t>GILA CLIFF DWELNGS NM</t>
  </si>
  <si>
    <t>GLACIER BAY N PRESERVE</t>
  </si>
  <si>
    <t>GLACIER BAY NP</t>
  </si>
  <si>
    <t>GLACIER NP</t>
  </si>
  <si>
    <t>GLEN CANYON NRA</t>
  </si>
  <si>
    <t>AZ-UT</t>
  </si>
  <si>
    <t>GOLDEN GATE NRA</t>
  </si>
  <si>
    <t>GOLDEN SPIKE NHS</t>
  </si>
  <si>
    <t>GOVERNORS ISLAND NM</t>
  </si>
  <si>
    <t>GRAND CANYON NP</t>
  </si>
  <si>
    <t>GRAND PORTAGE NM</t>
  </si>
  <si>
    <t>MN</t>
  </si>
  <si>
    <t>GRAND TETON NP</t>
  </si>
  <si>
    <t>GRANT-KOHRS RANCH NHS</t>
  </si>
  <si>
    <t>GREAT BASIN NP</t>
  </si>
  <si>
    <t>NV</t>
  </si>
  <si>
    <t>GREAT EGG HARBOR N. RIVER</t>
  </si>
  <si>
    <t>GREAT SAND DUNES N PRES</t>
  </si>
  <si>
    <t>GREAT SAND DUNES NP</t>
  </si>
  <si>
    <t>GREAT SMOKY MTS NP</t>
  </si>
  <si>
    <t>TN-NC</t>
  </si>
  <si>
    <t>GREENBELT PARK</t>
  </si>
  <si>
    <t>GUADALUPE MTS NP</t>
  </si>
  <si>
    <t>GUILFORD COURTHS NMP</t>
  </si>
  <si>
    <t>GULF ISLANDS NS</t>
  </si>
  <si>
    <t>FL-MS</t>
  </si>
  <si>
    <t>HAGERMAN FOSSIL BEDS</t>
  </si>
  <si>
    <t>HALEAKALA NP</t>
  </si>
  <si>
    <t>HI</t>
  </si>
  <si>
    <t>HAMILTON GRANGE NMEM</t>
  </si>
  <si>
    <t>HAMPTON NHS</t>
  </si>
  <si>
    <t>HARPERS FERRY NHP</t>
  </si>
  <si>
    <t>MD-VA-WV</t>
  </si>
  <si>
    <t>HARRY S TRUMAN NHS</t>
  </si>
  <si>
    <t>HAWAII VOLCANOES NP</t>
  </si>
  <si>
    <t>HI 3/</t>
  </si>
  <si>
    <t>HERBERT HOOVER NHS</t>
  </si>
  <si>
    <t>HOHOKAM PIMA NM</t>
  </si>
  <si>
    <t>HOME OF F D R NHS</t>
  </si>
  <si>
    <t>HOMESTEAD NM OF AMERIC</t>
  </si>
  <si>
    <t>HOPEWELL CULTURE NHP</t>
  </si>
  <si>
    <t>HOPEWELL FURNACE NHS</t>
  </si>
  <si>
    <t>HORSESHOE BEND NMP</t>
  </si>
  <si>
    <t>AL</t>
  </si>
  <si>
    <t>HOT SPRINGS NP</t>
  </si>
  <si>
    <t>HOVENWEEP NM</t>
  </si>
  <si>
    <t>HUBBELL T P NHS</t>
  </si>
  <si>
    <t>INDEPENDENCE NHP</t>
  </si>
  <si>
    <t>INDIANA DUNES NL</t>
  </si>
  <si>
    <t>ISLE ROYALE NP</t>
  </si>
  <si>
    <t>MI</t>
  </si>
  <si>
    <t>J F KENNEDY NHS</t>
  </si>
  <si>
    <t>JAMES A GARFIELD NHS</t>
  </si>
  <si>
    <t>JDROCKEFELLER MEM PKWY</t>
  </si>
  <si>
    <t>JEAN LAFITTE NHP &amp;PRES</t>
  </si>
  <si>
    <t>JEFFERSON N EXPAN MEM</t>
  </si>
  <si>
    <t>MO-IL</t>
  </si>
  <si>
    <t>JEWEL CAVE NM</t>
  </si>
  <si>
    <t>JIMMY CARTER NHS</t>
  </si>
  <si>
    <t>JOHN DAY FOS BEDS NM</t>
  </si>
  <si>
    <t>JOHN MUIR NHS</t>
  </si>
  <si>
    <t>JOHNSTOWN FLOOD NMEM</t>
  </si>
  <si>
    <t>JOSHUA TREE NP</t>
  </si>
  <si>
    <t>KALAUPAPA NHP</t>
  </si>
  <si>
    <t>KALOKO-HONOKOHAU NHP</t>
  </si>
  <si>
    <t>KATMAI N PRESERVE</t>
  </si>
  <si>
    <t>KATMAI NP</t>
  </si>
  <si>
    <t>KENAI FJORDS NP</t>
  </si>
  <si>
    <t>KENNESAW MT NBP</t>
  </si>
  <si>
    <t>KEWEENAW NHP</t>
  </si>
  <si>
    <t>KINGS CANYON NP</t>
  </si>
  <si>
    <t>KINGS MT NMP</t>
  </si>
  <si>
    <t>KLONDIKE GOLD RUSH NHP</t>
  </si>
  <si>
    <t>AK-WA</t>
  </si>
  <si>
    <t>KNIFE RIVER INDIAN VIL NH</t>
  </si>
  <si>
    <t>ND</t>
  </si>
  <si>
    <t>KOBUK VALLEY NP</t>
  </si>
  <si>
    <t>KOREN WAR VETERANS MEM</t>
  </si>
  <si>
    <t>LAKE CHELAN NRA</t>
  </si>
  <si>
    <t>LAKE CLARK N PRESERVE</t>
  </si>
  <si>
    <t>LAKE CLARK NP</t>
  </si>
  <si>
    <t>LAKE MEAD NRA</t>
  </si>
  <si>
    <t>AZ-NV 4/</t>
  </si>
  <si>
    <t>LAKE MEREDITH NRA</t>
  </si>
  <si>
    <t>LAKE ROOSEVELT NRA</t>
  </si>
  <si>
    <t>WA 1/</t>
  </si>
  <si>
    <t>LASSEN VOLCANIC NP</t>
  </si>
  <si>
    <t>LAVA BEDS NM</t>
  </si>
  <si>
    <t>LBJ MEM GROVE ON THE POTOMAC</t>
  </si>
  <si>
    <t>LEWIS AND CLARK NHP</t>
  </si>
  <si>
    <t>LINCOLN BOYHOOD NMEM</t>
  </si>
  <si>
    <t>LINCOLN HOME NHS</t>
  </si>
  <si>
    <t>IL</t>
  </si>
  <si>
    <t>LINCOLN MEMORIAL</t>
  </si>
  <si>
    <t>LITTLE BIGHORN BATTLEFLD</t>
  </si>
  <si>
    <t>LITTLE RIVER CANYON</t>
  </si>
  <si>
    <t>LITTLE ROCK CENTRAL HS NH</t>
  </si>
  <si>
    <t>LONGFELLOW NHS</t>
  </si>
  <si>
    <t>LOWELL NHP</t>
  </si>
  <si>
    <t>LOWER ST CROIX NSR</t>
  </si>
  <si>
    <t>MN-WI</t>
  </si>
  <si>
    <t>LYNDON B JOHNSON NHP</t>
  </si>
  <si>
    <t>M MCLEOD BETHUNE HOUSE NHS</t>
  </si>
  <si>
    <t>MAGGIE L WALKER NHS</t>
  </si>
  <si>
    <t>MAMMOTH CAVE NP</t>
  </si>
  <si>
    <t>MANASSAS NBP</t>
  </si>
  <si>
    <t>MANZANAR NHS</t>
  </si>
  <si>
    <t>MARSH-BILLINGS-ROCKEFELLER N</t>
  </si>
  <si>
    <t>VT</t>
  </si>
  <si>
    <t>MARTIN L KING, JR, NHS</t>
  </si>
  <si>
    <t>MARTIN VAN BUREN NHS</t>
  </si>
  <si>
    <t>MESA VERDE NP</t>
  </si>
  <si>
    <t>MINIDOKA INTERNMENT NM</t>
  </si>
  <si>
    <t>MINUTE MAN NHP</t>
  </si>
  <si>
    <t>MINUTEMAN MISSILE NHS</t>
  </si>
  <si>
    <t>MISSISSIPPI N RVR &amp; RA</t>
  </si>
  <si>
    <t>MISSOURI N REC RIVER</t>
  </si>
  <si>
    <t>SD-NE</t>
  </si>
  <si>
    <t>MOJAVE NATIONAL PRESERVE</t>
  </si>
  <si>
    <t>MONOCACY NB</t>
  </si>
  <si>
    <t>MONTEZUMA CASTLE NM</t>
  </si>
  <si>
    <t>MOORES CREEK NB</t>
  </si>
  <si>
    <t>MORRISTOWN NHP</t>
  </si>
  <si>
    <t>MT RAINIER NP</t>
  </si>
  <si>
    <t>MT RUSHMORE NMEM</t>
  </si>
  <si>
    <t>MUIR WOODS NM</t>
  </si>
  <si>
    <t>NATCHEZ NHP</t>
  </si>
  <si>
    <t>NATCHEZ TRACE NS TRAIL</t>
  </si>
  <si>
    <t>MS-TN</t>
  </si>
  <si>
    <t>NATCHEZ TRACE PKWY</t>
  </si>
  <si>
    <t>TN TO MS</t>
  </si>
  <si>
    <t>NATIONAL CAPITAL PARKS</t>
  </si>
  <si>
    <t>DC-MD-VA</t>
  </si>
  <si>
    <t>NATIONAL MALL</t>
  </si>
  <si>
    <t>NATIONAL WWII MEMORIAL</t>
  </si>
  <si>
    <t>NATURAL BRIDGES NM</t>
  </si>
  <si>
    <t>NAVAJO NM</t>
  </si>
  <si>
    <t>NEW BEDFORD WHALING</t>
  </si>
  <si>
    <t>NEW ORLEANS JAZZ NHP</t>
  </si>
  <si>
    <t>NEW RIVER GORGE N RVR</t>
  </si>
  <si>
    <t>NEZ PERCE NHP</t>
  </si>
  <si>
    <t>NICODEMUS NHS</t>
  </si>
  <si>
    <t>NINETY SIX NHS</t>
  </si>
  <si>
    <t>NIOBRARA N. SCENIC RIVER</t>
  </si>
  <si>
    <t>NOATAK N PRESERVE</t>
  </si>
  <si>
    <t>NORTH CASCADES NP</t>
  </si>
  <si>
    <t>NP OF AMERICAN SAMOA</t>
  </si>
  <si>
    <t>SAMOA</t>
  </si>
  <si>
    <t>OBED WILD &amp; SCENIC RVR</t>
  </si>
  <si>
    <t>OCMULGEE NM</t>
  </si>
  <si>
    <t>OLYMPIC NP</t>
  </si>
  <si>
    <t>OREGON CAVES NM</t>
  </si>
  <si>
    <t>ORGAN PIPE CACTUS NM</t>
  </si>
  <si>
    <t>OZARK NS RIVERWAYS</t>
  </si>
  <si>
    <t>PADRE ISLAND NS</t>
  </si>
  <si>
    <t>PALO ALTO BTLFLD NHS</t>
  </si>
  <si>
    <t>PEA RIDGE NMP</t>
  </si>
  <si>
    <t>PECOS NHP</t>
  </si>
  <si>
    <t>PENNSYLVANIA AVE NHS</t>
  </si>
  <si>
    <t>PERRY'S VIC &amp; INT PEACE M</t>
  </si>
  <si>
    <t>PETERSBURG NB</t>
  </si>
  <si>
    <t>PETRIFIED FOREST NP</t>
  </si>
  <si>
    <t>PETROGLYPH NM</t>
  </si>
  <si>
    <t>PICTURED ROCKS NL</t>
  </si>
  <si>
    <t>PINNACLES NM</t>
  </si>
  <si>
    <t>PIPE SPRING NM</t>
  </si>
  <si>
    <t>PIPESTONE NM</t>
  </si>
  <si>
    <t>PISCATAWAY PARK</t>
  </si>
  <si>
    <t>POINT REYES NS</t>
  </si>
  <si>
    <t>POTOMAC HERITAGE NST</t>
  </si>
  <si>
    <t>PA TO VA</t>
  </si>
  <si>
    <t>POVERTY POINT NM</t>
  </si>
  <si>
    <t>PRINCE WM FOREST PARK</t>
  </si>
  <si>
    <t>PU'UHONUA O HONAUNAU</t>
  </si>
  <si>
    <t>PUUKOHOLA HEIAU NHS</t>
  </si>
  <si>
    <t>R REAGAN BOYHOOD HOME NHS</t>
  </si>
  <si>
    <t>RAINBOW BRIDGE NM</t>
  </si>
  <si>
    <t>REDWOOD NP</t>
  </si>
  <si>
    <t>RICHMOND NBP</t>
  </si>
  <si>
    <t>RIO GRANDE WILD &amp; SR</t>
  </si>
  <si>
    <t>ROCK CREEK PARK</t>
  </si>
  <si>
    <t>ROCKY MT NP</t>
  </si>
  <si>
    <t>ROGER WILLIAMS NMEM</t>
  </si>
  <si>
    <t>RI</t>
  </si>
  <si>
    <t>ROSIE THE RIVETER  NHP</t>
  </si>
  <si>
    <t>ROSS LAKE NRA</t>
  </si>
  <si>
    <t>RUSSELL CAVE NM</t>
  </si>
  <si>
    <t>SAGAMORE HILL NHS</t>
  </si>
  <si>
    <t>SAGUARO NP</t>
  </si>
  <si>
    <t>SAINT CROIX NSR</t>
  </si>
  <si>
    <t>SAINT-GAUDENS NHS</t>
  </si>
  <si>
    <t>NH</t>
  </si>
  <si>
    <t>SALEM MARITIME NHS</t>
  </si>
  <si>
    <t>SALINAS PUEBLO MSNS NM</t>
  </si>
  <si>
    <t>SALT RVR BAY NHP</t>
  </si>
  <si>
    <t>SAN ANTONIO MISSIONS NHP</t>
  </si>
  <si>
    <t>SAN FRAN MARITIME NHP</t>
  </si>
  <si>
    <t>SAN JUAN ISLAND NHP</t>
  </si>
  <si>
    <t>SAN JUAN NHS</t>
  </si>
  <si>
    <t>PR</t>
  </si>
  <si>
    <t>SAND CREEK MASSACRE NHS</t>
  </si>
  <si>
    <t>SANTA MONICA MTS NRA</t>
  </si>
  <si>
    <t>SARATOGA NHP</t>
  </si>
  <si>
    <t>SAUGUS IRON WORKS NHS</t>
  </si>
  <si>
    <t>SCOTTS BLUFF NM</t>
  </si>
  <si>
    <t>SEQUOIA NP</t>
  </si>
  <si>
    <t>SHENANDOAH NP</t>
  </si>
  <si>
    <t>SHILOH NMP</t>
  </si>
  <si>
    <t>SITKA NHP</t>
  </si>
  <si>
    <t>SLEEPING BEAR DUNES NL</t>
  </si>
  <si>
    <t>SPRINGFIELD ARMORY NHS</t>
  </si>
  <si>
    <t>ST CROIX ISLAND IHS</t>
  </si>
  <si>
    <t>ST PAUL'S CHURCH NHS</t>
  </si>
  <si>
    <t>STATUE OF LIBERTY NM</t>
  </si>
  <si>
    <t>NY-NJ</t>
  </si>
  <si>
    <t>STEAMTOWN NHS</t>
  </si>
  <si>
    <t>STONES RIVER NB</t>
  </si>
  <si>
    <t>SUNSET CRATER VOLC NM</t>
  </si>
  <si>
    <t>T KOSCIUSZKO NMEM</t>
  </si>
  <si>
    <t>T ROOSEVELT BIRTHPLACE NHS</t>
  </si>
  <si>
    <t>T ROOSEVELT INAUG NHS</t>
  </si>
  <si>
    <t>T ROOSEVELT ISLAND</t>
  </si>
  <si>
    <t>T ROOSEVELT NP</t>
  </si>
  <si>
    <t>TALLGRASS PRAIRIE NPRE</t>
  </si>
  <si>
    <t>THOMAS JEFFERSON MEM</t>
  </si>
  <si>
    <t>THOMAS STONE NHS</t>
  </si>
  <si>
    <t>TIMPANOGOS CAVE NM</t>
  </si>
  <si>
    <t>TIMUCUAN ECO &amp; H PRES</t>
  </si>
  <si>
    <t>TONTO NM</t>
  </si>
  <si>
    <t>TUMACACORI NHP</t>
  </si>
  <si>
    <t>TUPELO NB</t>
  </si>
  <si>
    <t>TUSKEGEE AIRMEN NHS</t>
  </si>
  <si>
    <t>TUSKEGEE INSTITUTE NHS</t>
  </si>
  <si>
    <t>TUZIGOOT NM</t>
  </si>
  <si>
    <t>ULYSSES S GRANT NHS</t>
  </si>
  <si>
    <t>UPPER DEL SCENIC &amp; R RVR</t>
  </si>
  <si>
    <t>NY-PA</t>
  </si>
  <si>
    <t>USS ARIZONA MEM</t>
  </si>
  <si>
    <t>VALLEY FORGE NHP</t>
  </si>
  <si>
    <t>VANDERBILT MANSION NHS</t>
  </si>
  <si>
    <t>VICKSBURG NMP</t>
  </si>
  <si>
    <t>VIETNAM VETERANS MEM</t>
  </si>
  <si>
    <t>VIRGIN ISLANDS CORAL REEF</t>
  </si>
  <si>
    <t>VIRGIN ISLANDS NP</t>
  </si>
  <si>
    <t>VOYAGEURS NP</t>
  </si>
  <si>
    <t>WALNUT CANYON NM</t>
  </si>
  <si>
    <t>WAR IN THE PACIFIC NHP</t>
  </si>
  <si>
    <t>GUAM</t>
  </si>
  <si>
    <t>WASHINGTON MONUMENT</t>
  </si>
  <si>
    <t>WASHITA BATTLEFIELD NHS</t>
  </si>
  <si>
    <t>WEIR FARMS NHS</t>
  </si>
  <si>
    <t>CT</t>
  </si>
  <si>
    <t>WHISKEYTOWN-S-T NRA</t>
  </si>
  <si>
    <t>CA 5/</t>
  </si>
  <si>
    <t>WHITE HOUSE</t>
  </si>
  <si>
    <t>WHITE SANDS NM</t>
  </si>
  <si>
    <t>WHITMAN MISSION NHS</t>
  </si>
  <si>
    <t>WILLIAM H TAFT NHS</t>
  </si>
  <si>
    <t>WILSONS CREEK NB</t>
  </si>
  <si>
    <t>WIND CAVE NP</t>
  </si>
  <si>
    <t>WOLF TRAP FARM PK</t>
  </si>
  <si>
    <t>WOMEN'S RIGHTS NHP</t>
  </si>
  <si>
    <t>WRANGELL-ST ELIAS N PRES</t>
  </si>
  <si>
    <t>WRANGELL-ST ELIAS NP</t>
  </si>
  <si>
    <t>WRIGHT BROTHERS NMEM</t>
  </si>
  <si>
    <t>WUPATKI NM</t>
  </si>
  <si>
    <t>YELLOWSTONE NP</t>
  </si>
  <si>
    <t>ID-MT-WY</t>
  </si>
  <si>
    <t>YOSEMITE NP</t>
  </si>
  <si>
    <t>YUCCA HOUSE NM</t>
  </si>
  <si>
    <t>YUKON-CHARLEY RIVERS N PR</t>
  </si>
  <si>
    <t>ZION NP</t>
  </si>
  <si>
    <t>INTERNATIONAL HISTORIC SITE</t>
  </si>
  <si>
    <t>NATIONAL BATTLEFIELD PARKS</t>
  </si>
  <si>
    <t>NATIONAL BATTLEFIELD SITE</t>
  </si>
  <si>
    <t>NATIONAL BATTLEFIELDS</t>
  </si>
  <si>
    <t>NATIONAL HISTORIC SITES</t>
  </si>
  <si>
    <t>NATIONAL HISTORICAL PARKS</t>
  </si>
  <si>
    <t>NATIONAL LAKESHORES</t>
  </si>
  <si>
    <t>NATIONAL MEMORIALS</t>
  </si>
  <si>
    <t>NATIONAL MILITARY PARKS</t>
  </si>
  <si>
    <t>NATIONAL MONUMENTS</t>
  </si>
  <si>
    <t>NATIONAL PARKS</t>
  </si>
  <si>
    <t>NATIONAL PRESERVES</t>
  </si>
  <si>
    <t>NATIONAL RECREATION AREAS</t>
  </si>
  <si>
    <t>NATIONAL RESERVES</t>
  </si>
  <si>
    <t>NATIONAL RIVERS</t>
  </si>
  <si>
    <t>NATIONAL SCENIC TRAILS</t>
  </si>
  <si>
    <t>NATIONAL SEASHORES</t>
  </si>
  <si>
    <t>NATIONAL WILD &amp; SCENIC RVRS</t>
  </si>
  <si>
    <t>PARKS (OTHER)</t>
  </si>
  <si>
    <t>PARKWAYS</t>
  </si>
  <si>
    <t>ALASKA</t>
  </si>
  <si>
    <t>ALABAMA</t>
  </si>
  <si>
    <t>AMERICAN SAMOA</t>
  </si>
  <si>
    <t>ARKANSAS</t>
  </si>
  <si>
    <t>ARIZONA</t>
  </si>
  <si>
    <t>CALIFORNIA</t>
  </si>
  <si>
    <t>COLORADO</t>
  </si>
  <si>
    <t>CONNECTICUT</t>
  </si>
  <si>
    <t>DISTRICT OF COLUMBIA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</si>
  <si>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</si>
  <si>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</si>
  <si>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</si>
  <si>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</si>
  <si>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</si>
  <si>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</si>
  <si>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</si>
  <si>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</si>
  <si>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</si>
  <si>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</si>
  <si>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</si>
  <si>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</si>
  <si>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</si>
  <si>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</si>
  <si>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</si>
  <si>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</si>
  <si>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</si>
  <si>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</si>
  <si>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</si>
  <si>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</si>
  <si>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</si>
  <si>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</si>
  <si>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</si>
  <si>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</si>
  <si>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</si>
  <si>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</si>
  <si>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</si>
  <si>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</si>
  <si>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</si>
  <si>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</si>
  <si>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</si>
  <si>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</si>
  <si>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</si>
  <si>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</si>
  <si>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</si>
  <si>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</si>
  <si>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</si>
  <si>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</si>
  <si>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VIRGIN ISLANDS</t>
  </si>
  <si>
    <t>VERMONT</t>
  </si>
  <si>
    <t>WASHINGTON</t>
  </si>
  <si>
    <t>WISCONSIN</t>
  </si>
  <si>
    <t>WEST VIRGINIA</t>
  </si>
  <si>
    <t>WYOMING</t>
  </si>
  <si>
    <t>ENDNOTES:</t>
  </si>
  <si>
    <t>1/ CURECANTI NRA AND LAKE ROOSEVELT NRA ARE ADMINISTERED UNDER COOPERATIVE AGREEMENT WITH OTHER FEDERAL AGENCIES.</t>
  </si>
  <si>
    <t>2/ ASSATEAGUE ISLAND NS FEDERAL LAND INCLUDES 9,448.00 ACRES ADMINISTERED BY U.S. FISH AND WILDLIFE SERVICE.</t>
  </si>
  <si>
    <t>3/ HAWAII VOLCANOES NP FEDERAL LAND INCLUDES 9,654.67 ACRES UNDER CUSTODY &amp; ADMINISTRATION OF NPS WITH THEIR INCLUSION IN THE PARK PENDING.</t>
  </si>
  <si>
    <t>4/ LAKE MEAD NRA FEDERAL LAND INCLUDES 220,000.00 ACRES IN THE HUALAPAI INDIAN RESERVATION.</t>
  </si>
  <si>
    <t>5/ WHISKEYTOWN-SHASTA-TRINITY NRA - SHASTA AND TRINITY PORTION ADMINISTERED BY THE FOREST SERVICE. ONLY NPS ACREAGE IS SHOWN.</t>
  </si>
  <si>
    <t>6/ APPALACHIAN NS TRAIL - MANAGEMENT OF TRAIL HANDLED BY THE WASHINGTON OFFICE.</t>
  </si>
  <si>
    <t>7/ FOR TOTAL ACREAGE OF BIG CYPRESS NATIONAL PRESERVE - ADD THE ACREAGE FOR BIG CYPRESS NATIONAL PRESERVE AND BIG CYPRESS ADDITION.</t>
  </si>
  <si>
    <t>8/ FOR TOTAL ACREAGE OF EVERGLADES NATIONAL PARK - ADD THE ACREAGE FOR EVERGLADES NATIONAL PARK AND EVERGLADES EXPANSION.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</si>
</sst>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1010409]##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8"/>
      <color indexed="8"/>
      <name val="Arial Narrow"/>
      <family val="2"/>
    </font>
    <font>
      <sz val="8"/>
      <color indexed="8"/>
      <name val="Arial Narrow"/>
      <charset val="1"/>
    </font>
    <font>
      <sz val="8"/>
      <color theme="1"/>
      <name val="Arial"/>
    </font>
    <font>
      <sz val="8"/>
      <color theme="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4" fontId="2" fillId="0" borderId="0" xfId="1" applyNumberFormat="1" applyFont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left" vertical="top" wrapText="1"/>
    </xf>
    <xf numFmtId="164" fontId="7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Border="1" applyAlignment="1" applyProtection="1">
      <alignment wrapText="1"/>
      <protection locked="0"/>
    </xf>
    <xf numFmtId="4" fontId="2" fillId="0" borderId="0" xfId="1" applyNumberFormat="1" applyFont="1" applyBorder="1" applyAlignment="1" applyProtection="1">
      <alignment wrapText="1"/>
      <protection locked="0"/>
    </xf>
    <xf numFmtId="0" fontId="8" fillId="0" borderId="0" xfId="0" applyFont="1" applyFill="1" applyBorder="1" applyAlignment="1">
      <alignment vertical="top" wrapText="1"/>
    </xf>
    <xf numFmtId="164" fontId="8" fillId="0" borderId="0" xfId="0" applyNumberFormat="1" applyFont="1" applyFill="1" applyBorder="1" applyAlignment="1">
      <alignment horizontal="right" vertical="top" wrapText="1"/>
    </xf>
    <xf numFmtId="0" fontId="9" fillId="0" borderId="0" xfId="0" applyFont="1"/>
    <xf numFmtId="4" fontId="9" fillId="0" borderId="0" xfId="0" applyNumberFormat="1" applyFont="1"/>
    <xf numFmtId="0" fontId="9" fillId="0" borderId="0" xfId="0" applyFont="1" applyFill="1" applyBorder="1" applyAlignment="1">
      <alignment vertical="top" wrapText="1"/>
    </xf>
    <xf numFmtId="4" fontId="9" fillId="0" borderId="0" xfId="1" applyNumberFormat="1" applyFont="1" applyFill="1" applyBorder="1" applyAlignment="1">
      <alignment horizontal="right" vertical="top" wrapText="1"/>
    </xf>
    <xf numFmtId="0" fontId="10" fillId="0" borderId="0" xfId="0" applyFont="1"/>
    <xf numFmtId="4" fontId="10" fillId="0" borderId="0" xfId="1" applyNumberFormat="1" applyFont="1"/>
    <xf numFmtId="0" fontId="11" fillId="0" borderId="0" xfId="0" applyFont="1"/>
    <xf numFmtId="0" fontId="10" fillId="0" borderId="0" xfId="0" applyFont="1" applyBorder="1"/>
  </cellXfs>
  <cellStyles count="2">
    <cellStyle name="Comma" xfId="1" builtinId="3"/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K397" totalsRowCount="1" headerRowDxfId="63" dataDxfId="62" headerRowCellStyle="Comma" dataCellStyle="Comma">
  <autoFilter ref="A2:K39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Area Name" totalsRowLabel="Total" dataDxfId="61" totalsRowDxfId="60"/>
    <tableColumn id="2" name="State" dataDxfId="59" totalsRowDxfId="58"/>
    <tableColumn id="3" name="Region" dataDxfId="57" totalsRowDxfId="56"/>
    <tableColumn id="4" name="NPS Fee Acres" totalsRowFunction="sum" dataDxfId="55" totalsRowDxfId="54" dataCellStyle="Comma"/>
    <tableColumn id="5" name="NPS Less Than Fee Acres" totalsRowFunction="sum" dataDxfId="53" totalsRowDxfId="52" dataCellStyle="Comma"/>
    <tableColumn id="6" name="Other Federal Fee Acres" totalsRowFunction="sum" dataDxfId="51" totalsRowDxfId="50" dataCellStyle="Comma"/>
    <tableColumn id="7" name="Subtotal Federal Acres" totalsRowFunction="sum" dataDxfId="49" totalsRowDxfId="48" dataCellStyle="Comma"/>
    <tableColumn id="8" name="Other Public Acres" totalsRowFunction="sum" dataDxfId="47" totalsRowDxfId="46" dataCellStyle="Comma"/>
    <tableColumn id="9" name="Private Acres" totalsRowFunction="sum" dataDxfId="45" totalsRowDxfId="44" dataCellStyle="Comma"/>
    <tableColumn id="10" name="Subtotal Non-Federal Acres" totalsRowFunction="sum" dataDxfId="43" totalsRowDxfId="42" dataCellStyle="Comma"/>
    <tableColumn id="11" name="Gross Area Acres" totalsRowFunction="sum" dataDxfId="41" totalsRowDxfId="4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Listing of Acreage Report December 31, 2004" altTextSummary="National Park Service_x000d__x000a_Listing of Acreage Report_x000d__x000a_as of December 31, 2004"/>
    </ext>
  </extLst>
</table>
</file>

<file path=xl/tables/table2.xml><?xml version="1.0" encoding="utf-8"?>
<table xmlns="http://schemas.openxmlformats.org/spreadsheetml/2006/main" id="2" name="Table13" displayName="Table13" ref="A2:I23" totalsRowCount="1" headerRowDxfId="39" dataDxfId="38" headerRowCellStyle="Comma" dataCellStyle="Comma">
  <tableColumns count="9">
    <tableColumn id="1" name="Type of Area" totalsRowLabel="Total" dataDxfId="37" totalsRowDxfId="36"/>
    <tableColumn id="4" name="NPS Fee Acres" totalsRowFunction="sum" dataDxfId="35" totalsRowDxfId="34" dataCellStyle="Comma"/>
    <tableColumn id="5" name="NPS Less Than Fee Acres" totalsRowFunction="sum" dataDxfId="33" totalsRowDxfId="32" dataCellStyle="Comma"/>
    <tableColumn id="6" name="Other Federal Fee Acres" totalsRowFunction="sum" dataDxfId="31" totalsRowDxfId="30" dataCellStyle="Comma"/>
    <tableColumn id="7" name="Subtotal Federal Acres" totalsRowFunction="sum" dataDxfId="29" totalsRowDxfId="28" dataCellStyle="Comma"/>
    <tableColumn id="8" name="Other Public Acres" totalsRowFunction="sum" dataDxfId="27" totalsRowDxfId="26" dataCellStyle="Comma"/>
    <tableColumn id="9" name="Private Acres" totalsRowFunction="sum" dataDxfId="25" totalsRowDxfId="24" dataCellStyle="Comma"/>
    <tableColumn id="10" name="Subtotal Non-Federal Acres" totalsRowFunction="sum" dataDxfId="23" totalsRowDxfId="22" dataCellStyle="Comma"/>
    <tableColumn id="11" name="Gross Area Acres" totalsRowFunction="sum" dataDxfId="21" totalsRowDxfId="2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Summary of Acreage Report December 31, 2004" altTextSummary="National Park Service_x000d__x000a_Summary of Acreage Report_x000d__x000a_as of December 31, 2004"/>
    </ext>
  </extLst>
</table>
</file>

<file path=xl/tables/table3.xml><?xml version="1.0" encoding="utf-8"?>
<table xmlns="http://schemas.openxmlformats.org/spreadsheetml/2006/main" id="3" name="Table134" displayName="Table134" ref="A2:I57" totalsRowCount="1" headerRowDxfId="19" dataDxfId="18" headerRowCellStyle="Comma" dataCellStyle="Comma">
  <tableColumns count="9">
    <tableColumn id="1" name="State" totalsRowLabel="Total" dataDxfId="17" totalsRowDxfId="16"/>
    <tableColumn id="4" name="NPS Fee Acres" totalsRowFunction="sum" dataDxfId="15" totalsRowDxfId="14" dataCellStyle="Comma"/>
    <tableColumn id="5" name="NPS Less Than Fee Acres" totalsRowFunction="sum" dataDxfId="13" totalsRowDxfId="12" dataCellStyle="Comma"/>
    <tableColumn id="6" name="Other Federal Fee Acres" totalsRowFunction="sum" dataDxfId="11" totalsRowDxfId="10" dataCellStyle="Comma"/>
    <tableColumn id="7" name="Subtotal Federal Acres" totalsRowFunction="sum" dataDxfId="9" totalsRowDxfId="8" dataCellStyle="Comma"/>
    <tableColumn id="8" name="Other Public Acres" totalsRowFunction="sum" dataDxfId="7" totalsRowDxfId="6" dataCellStyle="Comma"/>
    <tableColumn id="9" name="Private Acres" totalsRowFunction="sum" dataDxfId="5" totalsRowDxfId="4" dataCellStyle="Comma"/>
    <tableColumn id="10" name="Subtotal Non-Federal Acres" totalsRowFunction="sum" dataDxfId="3" totalsRowDxfId="2" dataCellStyle="Comma"/>
    <tableColumn id="11" name="Gross Area Acres" totalsRowFunction="sum" dataDxfId="1" totalsRowDxfId="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Acreage by State Report December 31, 2004" altTextSummary="National Park Service_x000d__x000a_Acreage by State Report_x000d__x000a_as of December 31, 2004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8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6.85546875" style="1" customWidth="1"/>
    <col min="2" max="2" width="9.85546875" style="1" customWidth="1"/>
    <col min="3" max="3" width="7" style="1" customWidth="1"/>
    <col min="4" max="4" width="11.7109375" style="2" customWidth="1"/>
    <col min="5" max="5" width="10.5703125" style="2" customWidth="1"/>
    <col min="6" max="6" width="11.140625" style="2" customWidth="1"/>
    <col min="7" max="7" width="11.42578125" style="2" customWidth="1"/>
    <col min="8" max="8" width="10" style="2" bestFit="1" customWidth="1"/>
    <col min="9" max="9" width="10.5703125" style="2" customWidth="1"/>
    <col min="10" max="10" width="11.28515625" style="2" customWidth="1"/>
    <col min="11" max="11" width="12.140625" style="2" customWidth="1"/>
    <col min="12" max="14" width="9.140625" style="1"/>
  </cols>
  <sheetData>
    <row r="1" spans="1:14" s="10" customFormat="1" ht="27.75" customHeight="1" x14ac:dyDescent="0.25">
      <c r="A1" s="7" t="s">
        <v>14</v>
      </c>
      <c r="B1" s="8"/>
      <c r="C1" s="8"/>
      <c r="D1" s="8"/>
      <c r="E1" s="8"/>
      <c r="F1" s="8"/>
      <c r="G1" s="8"/>
      <c r="H1" s="8"/>
      <c r="I1" s="8"/>
      <c r="J1" s="8"/>
      <c r="K1" s="8"/>
      <c r="L1" s="9"/>
      <c r="M1" s="9"/>
      <c r="N1" s="9"/>
    </row>
    <row r="2" spans="1:14" s="4" customFormat="1" ht="34.5" x14ac:dyDescent="0.25">
      <c r="A2" s="14" t="s">
        <v>0</v>
      </c>
      <c r="B2" s="14" t="s">
        <v>1</v>
      </c>
      <c r="C2" s="14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3"/>
      <c r="M2" s="3"/>
      <c r="N2" s="3"/>
    </row>
    <row r="3" spans="1:14" s="6" customFormat="1" x14ac:dyDescent="0.25">
      <c r="A3" s="11" t="s">
        <v>17</v>
      </c>
      <c r="B3" s="12" t="s">
        <v>18</v>
      </c>
      <c r="C3" s="12" t="s">
        <v>19</v>
      </c>
      <c r="D3" s="13">
        <v>344.5</v>
      </c>
      <c r="E3" s="13">
        <v>0</v>
      </c>
      <c r="F3" s="13">
        <v>0</v>
      </c>
      <c r="G3" s="13">
        <v>344.5</v>
      </c>
      <c r="H3" s="13">
        <v>0</v>
      </c>
      <c r="I3" s="13">
        <v>0</v>
      </c>
      <c r="J3" s="13">
        <v>0</v>
      </c>
      <c r="K3" s="13">
        <v>344.5</v>
      </c>
      <c r="L3" s="5"/>
      <c r="M3" s="5"/>
      <c r="N3" s="5"/>
    </row>
    <row r="4" spans="1:14" x14ac:dyDescent="0.25">
      <c r="A4" s="11" t="s">
        <v>20</v>
      </c>
      <c r="B4" s="12" t="s">
        <v>21</v>
      </c>
      <c r="C4" s="12" t="s">
        <v>22</v>
      </c>
      <c r="D4" s="13">
        <v>35490.379999999997</v>
      </c>
      <c r="E4" s="13">
        <v>10636.03</v>
      </c>
      <c r="F4" s="13">
        <v>21.8</v>
      </c>
      <c r="G4" s="13">
        <v>46148.21</v>
      </c>
      <c r="H4" s="13">
        <v>48.22</v>
      </c>
      <c r="I4" s="13">
        <v>1193.24</v>
      </c>
      <c r="J4" s="13">
        <v>1241.46</v>
      </c>
      <c r="K4" s="13">
        <v>47389.67</v>
      </c>
    </row>
    <row r="5" spans="1:14" x14ac:dyDescent="0.25">
      <c r="A5" s="11" t="s">
        <v>23</v>
      </c>
      <c r="B5" s="12" t="s">
        <v>24</v>
      </c>
      <c r="C5" s="12" t="s">
        <v>22</v>
      </c>
      <c r="D5" s="13">
        <v>9.17</v>
      </c>
      <c r="E5" s="13">
        <v>0</v>
      </c>
      <c r="F5" s="13">
        <v>0</v>
      </c>
      <c r="G5" s="13">
        <v>9.17</v>
      </c>
      <c r="H5" s="13">
        <v>4</v>
      </c>
      <c r="I5" s="13">
        <v>10.65</v>
      </c>
      <c r="J5" s="13">
        <v>14.65</v>
      </c>
      <c r="K5" s="13">
        <v>23.82</v>
      </c>
    </row>
    <row r="6" spans="1:14" x14ac:dyDescent="0.25">
      <c r="A6" s="11" t="s">
        <v>25</v>
      </c>
      <c r="B6" s="12" t="s">
        <v>22</v>
      </c>
      <c r="C6" s="12" t="s">
        <v>26</v>
      </c>
      <c r="D6" s="13">
        <v>2270.33</v>
      </c>
      <c r="E6" s="13">
        <v>467.19</v>
      </c>
      <c r="F6" s="13">
        <v>0</v>
      </c>
      <c r="G6" s="13">
        <v>2737.52</v>
      </c>
      <c r="H6" s="13">
        <v>24.43</v>
      </c>
      <c r="I6" s="13">
        <v>293.27</v>
      </c>
      <c r="J6" s="13">
        <v>317.7</v>
      </c>
      <c r="K6" s="13">
        <v>3055.22</v>
      </c>
    </row>
    <row r="7" spans="1:14" x14ac:dyDescent="0.25">
      <c r="A7" s="11" t="s">
        <v>27</v>
      </c>
      <c r="B7" s="12" t="s">
        <v>28</v>
      </c>
      <c r="C7" s="12" t="s">
        <v>29</v>
      </c>
      <c r="D7" s="13">
        <v>26806</v>
      </c>
      <c r="E7" s="13">
        <v>0</v>
      </c>
      <c r="F7" s="13">
        <v>0</v>
      </c>
      <c r="G7" s="13">
        <v>26806</v>
      </c>
      <c r="H7" s="13">
        <v>90</v>
      </c>
      <c r="I7" s="13">
        <v>3769.45</v>
      </c>
      <c r="J7" s="13">
        <v>3859.45</v>
      </c>
      <c r="K7" s="13">
        <v>30665.45</v>
      </c>
    </row>
    <row r="8" spans="1:14" x14ac:dyDescent="0.25">
      <c r="A8" s="11" t="s">
        <v>30</v>
      </c>
      <c r="B8" s="12" t="s">
        <v>31</v>
      </c>
      <c r="C8" s="12" t="s">
        <v>32</v>
      </c>
      <c r="D8" s="13">
        <v>1079.23</v>
      </c>
      <c r="E8" s="13">
        <v>0</v>
      </c>
      <c r="F8" s="13">
        <v>0</v>
      </c>
      <c r="G8" s="13">
        <v>1079.23</v>
      </c>
      <c r="H8" s="13">
        <v>0</v>
      </c>
      <c r="I8" s="13">
        <v>291.74</v>
      </c>
      <c r="J8" s="13">
        <v>291.74</v>
      </c>
      <c r="K8" s="13">
        <v>1370.97</v>
      </c>
    </row>
    <row r="9" spans="1:14" x14ac:dyDescent="0.25">
      <c r="A9" s="11" t="s">
        <v>33</v>
      </c>
      <c r="B9" s="12" t="s">
        <v>34</v>
      </c>
      <c r="C9" s="12" t="s">
        <v>22</v>
      </c>
      <c r="D9" s="13">
        <v>1267.02</v>
      </c>
      <c r="E9" s="13">
        <v>0</v>
      </c>
      <c r="F9" s="13">
        <v>0</v>
      </c>
      <c r="G9" s="13">
        <v>1267.02</v>
      </c>
      <c r="H9" s="13">
        <v>16.25</v>
      </c>
      <c r="I9" s="13">
        <v>13</v>
      </c>
      <c r="J9" s="13">
        <v>29.25</v>
      </c>
      <c r="K9" s="13">
        <v>1296.27</v>
      </c>
    </row>
    <row r="10" spans="1:14" x14ac:dyDescent="0.25">
      <c r="A10" s="11" t="s">
        <v>35</v>
      </c>
      <c r="B10" s="12" t="s">
        <v>31</v>
      </c>
      <c r="C10" s="12" t="s">
        <v>32</v>
      </c>
      <c r="D10" s="13">
        <v>57292.44</v>
      </c>
      <c r="E10" s="13">
        <v>0</v>
      </c>
      <c r="F10" s="13">
        <v>0</v>
      </c>
      <c r="G10" s="13">
        <v>57292.44</v>
      </c>
      <c r="H10" s="13">
        <v>0</v>
      </c>
      <c r="I10" s="13">
        <v>1207.56</v>
      </c>
      <c r="J10" s="13">
        <v>1207.56</v>
      </c>
      <c r="K10" s="13">
        <v>58500</v>
      </c>
    </row>
    <row r="11" spans="1:14" x14ac:dyDescent="0.25">
      <c r="A11" s="11" t="s">
        <v>36</v>
      </c>
      <c r="B11" s="12" t="s">
        <v>37</v>
      </c>
      <c r="C11" s="12" t="s">
        <v>19</v>
      </c>
      <c r="D11" s="13">
        <v>479.88</v>
      </c>
      <c r="E11" s="13">
        <v>1</v>
      </c>
      <c r="F11" s="13">
        <v>0</v>
      </c>
      <c r="G11" s="13">
        <v>480.88</v>
      </c>
      <c r="H11" s="13">
        <v>7.89</v>
      </c>
      <c r="I11" s="13">
        <v>25.84</v>
      </c>
      <c r="J11" s="13">
        <v>33.729999999999997</v>
      </c>
      <c r="K11" s="13">
        <v>514.61</v>
      </c>
    </row>
    <row r="12" spans="1:14" x14ac:dyDescent="0.25">
      <c r="A12" s="11" t="s">
        <v>38</v>
      </c>
      <c r="B12" s="12" t="s">
        <v>39</v>
      </c>
      <c r="C12" s="12" t="s">
        <v>19</v>
      </c>
      <c r="D12" s="13">
        <v>16.68</v>
      </c>
      <c r="E12" s="13">
        <v>0</v>
      </c>
      <c r="F12" s="13">
        <v>0</v>
      </c>
      <c r="G12" s="13">
        <v>16.68</v>
      </c>
      <c r="H12" s="13">
        <v>0</v>
      </c>
      <c r="I12" s="13">
        <v>0</v>
      </c>
      <c r="J12" s="13">
        <v>0</v>
      </c>
      <c r="K12" s="13">
        <v>16.68</v>
      </c>
    </row>
    <row r="13" spans="1:14" x14ac:dyDescent="0.25">
      <c r="A13" s="11" t="s">
        <v>40</v>
      </c>
      <c r="B13" s="12" t="s">
        <v>28</v>
      </c>
      <c r="C13" s="12" t="s">
        <v>29</v>
      </c>
      <c r="D13" s="13">
        <v>439863</v>
      </c>
      <c r="E13" s="13">
        <v>0</v>
      </c>
      <c r="F13" s="13">
        <v>0</v>
      </c>
      <c r="G13" s="13">
        <v>439863</v>
      </c>
      <c r="H13" s="13">
        <v>5147</v>
      </c>
      <c r="I13" s="13">
        <v>19107.93</v>
      </c>
      <c r="J13" s="13">
        <v>24254.93</v>
      </c>
      <c r="K13" s="13">
        <v>464117.93</v>
      </c>
    </row>
    <row r="14" spans="1:14" x14ac:dyDescent="0.25">
      <c r="A14" s="11" t="s">
        <v>41</v>
      </c>
      <c r="B14" s="12" t="s">
        <v>28</v>
      </c>
      <c r="C14" s="12" t="s">
        <v>29</v>
      </c>
      <c r="D14" s="13">
        <v>137176</v>
      </c>
      <c r="E14" s="13">
        <v>0</v>
      </c>
      <c r="F14" s="13">
        <v>0</v>
      </c>
      <c r="G14" s="13">
        <v>137176</v>
      </c>
      <c r="H14" s="13">
        <v>0</v>
      </c>
      <c r="I14" s="13">
        <v>0</v>
      </c>
      <c r="J14" s="13">
        <v>0</v>
      </c>
      <c r="K14" s="13">
        <v>137176</v>
      </c>
    </row>
    <row r="15" spans="1:14" x14ac:dyDescent="0.25">
      <c r="A15" s="11" t="s">
        <v>42</v>
      </c>
      <c r="B15" s="12" t="s">
        <v>43</v>
      </c>
      <c r="C15" s="12" t="s">
        <v>44</v>
      </c>
      <c r="D15" s="13">
        <v>1938.91</v>
      </c>
      <c r="E15" s="13">
        <v>812.55</v>
      </c>
      <c r="F15" s="13">
        <v>0</v>
      </c>
      <c r="G15" s="13">
        <v>2751.46</v>
      </c>
      <c r="H15" s="13">
        <v>20.98</v>
      </c>
      <c r="I15" s="13">
        <v>479.53</v>
      </c>
      <c r="J15" s="13">
        <v>500.51</v>
      </c>
      <c r="K15" s="13">
        <v>3251.97</v>
      </c>
    </row>
    <row r="16" spans="1:14" x14ac:dyDescent="0.25">
      <c r="A16" s="11" t="s">
        <v>45</v>
      </c>
      <c r="B16" s="12" t="s">
        <v>46</v>
      </c>
      <c r="C16" s="12" t="s">
        <v>26</v>
      </c>
      <c r="D16" s="13">
        <v>42160.65</v>
      </c>
      <c r="E16" s="13">
        <v>0</v>
      </c>
      <c r="F16" s="13">
        <v>0</v>
      </c>
      <c r="G16" s="13">
        <v>42160.65</v>
      </c>
      <c r="H16" s="13">
        <v>27211.24</v>
      </c>
      <c r="I16" s="13">
        <v>0</v>
      </c>
      <c r="J16" s="13">
        <v>27211.24</v>
      </c>
      <c r="K16" s="13">
        <v>69371.89</v>
      </c>
    </row>
    <row r="17" spans="1:11" x14ac:dyDescent="0.25">
      <c r="A17" s="11" t="s">
        <v>47</v>
      </c>
      <c r="B17" s="12" t="s">
        <v>48</v>
      </c>
      <c r="C17" s="12" t="s">
        <v>49</v>
      </c>
      <c r="D17" s="13">
        <v>97956.19</v>
      </c>
      <c r="E17" s="13">
        <v>13299.38</v>
      </c>
      <c r="F17" s="13">
        <v>58187.19</v>
      </c>
      <c r="G17" s="13">
        <v>169442.76</v>
      </c>
      <c r="H17" s="13">
        <v>48793.91</v>
      </c>
      <c r="I17" s="13">
        <v>8296.14</v>
      </c>
      <c r="J17" s="13">
        <v>57090.05</v>
      </c>
      <c r="K17" s="13">
        <v>226532.81</v>
      </c>
    </row>
    <row r="18" spans="1:11" x14ac:dyDescent="0.25">
      <c r="A18" s="11" t="s">
        <v>50</v>
      </c>
      <c r="B18" s="12" t="s">
        <v>51</v>
      </c>
      <c r="C18" s="12" t="s">
        <v>22</v>
      </c>
      <c r="D18" s="13">
        <v>1690.31</v>
      </c>
      <c r="E18" s="13">
        <v>4.67</v>
      </c>
      <c r="F18" s="13">
        <v>0</v>
      </c>
      <c r="G18" s="13">
        <v>1694.98</v>
      </c>
      <c r="H18" s="13">
        <v>2.12</v>
      </c>
      <c r="I18" s="13">
        <v>77.010000000000005</v>
      </c>
      <c r="J18" s="13">
        <v>79.13</v>
      </c>
      <c r="K18" s="13">
        <v>1774.11</v>
      </c>
    </row>
    <row r="19" spans="1:11" x14ac:dyDescent="0.25">
      <c r="A19" s="11" t="s">
        <v>52</v>
      </c>
      <c r="B19" s="12" t="s">
        <v>53</v>
      </c>
      <c r="C19" s="12" t="s">
        <v>32</v>
      </c>
      <c r="D19" s="13">
        <v>73405.95</v>
      </c>
      <c r="E19" s="13">
        <v>0</v>
      </c>
      <c r="F19" s="13">
        <v>2947.06</v>
      </c>
      <c r="G19" s="13">
        <v>76353.009999999995</v>
      </c>
      <c r="H19" s="13">
        <v>165.97</v>
      </c>
      <c r="I19" s="13">
        <v>0</v>
      </c>
      <c r="J19" s="13">
        <v>165.97</v>
      </c>
      <c r="K19" s="13">
        <v>76518.98</v>
      </c>
    </row>
    <row r="20" spans="1:11" x14ac:dyDescent="0.25">
      <c r="A20" s="11" t="s">
        <v>54</v>
      </c>
      <c r="B20" s="12" t="s">
        <v>55</v>
      </c>
      <c r="C20" s="12" t="s">
        <v>26</v>
      </c>
      <c r="D20" s="13">
        <v>564.37</v>
      </c>
      <c r="E20" s="13">
        <v>0</v>
      </c>
      <c r="F20" s="13">
        <v>0</v>
      </c>
      <c r="G20" s="13">
        <v>564.37</v>
      </c>
      <c r="H20" s="13">
        <v>0</v>
      </c>
      <c r="I20" s="13">
        <v>193.14</v>
      </c>
      <c r="J20" s="13">
        <v>193.14</v>
      </c>
      <c r="K20" s="13">
        <v>757.51</v>
      </c>
    </row>
    <row r="21" spans="1:11" x14ac:dyDescent="0.25">
      <c r="A21" s="11" t="s">
        <v>56</v>
      </c>
      <c r="B21" s="12" t="s">
        <v>51</v>
      </c>
      <c r="C21" s="12" t="s">
        <v>44</v>
      </c>
      <c r="D21" s="13">
        <v>28.08</v>
      </c>
      <c r="E21" s="13">
        <v>0</v>
      </c>
      <c r="F21" s="13">
        <v>0</v>
      </c>
      <c r="G21" s="13">
        <v>28.08</v>
      </c>
      <c r="H21" s="13">
        <v>0</v>
      </c>
      <c r="I21" s="13">
        <v>0</v>
      </c>
      <c r="J21" s="13">
        <v>0</v>
      </c>
      <c r="K21" s="13">
        <v>28.08</v>
      </c>
    </row>
    <row r="22" spans="1:11" x14ac:dyDescent="0.25">
      <c r="A22" s="11" t="s">
        <v>57</v>
      </c>
      <c r="B22" s="12" t="s">
        <v>58</v>
      </c>
      <c r="C22" s="12" t="s">
        <v>22</v>
      </c>
      <c r="D22" s="13">
        <v>7920.99</v>
      </c>
      <c r="E22" s="13">
        <v>101.82</v>
      </c>
      <c r="F22" s="13">
        <v>9842.69</v>
      </c>
      <c r="G22" s="13">
        <v>17865.5</v>
      </c>
      <c r="H22" s="13">
        <v>21857.15</v>
      </c>
      <c r="I22" s="13">
        <v>4.0999999999999996</v>
      </c>
      <c r="J22" s="13">
        <v>21861.25</v>
      </c>
      <c r="K22" s="13">
        <v>39726.75</v>
      </c>
    </row>
    <row r="23" spans="1:11" x14ac:dyDescent="0.25">
      <c r="A23" s="11" t="s">
        <v>59</v>
      </c>
      <c r="B23" s="12" t="s">
        <v>60</v>
      </c>
      <c r="C23" s="12" t="s">
        <v>32</v>
      </c>
      <c r="D23" s="13">
        <v>257.33</v>
      </c>
      <c r="E23" s="13">
        <v>0</v>
      </c>
      <c r="F23" s="13">
        <v>0</v>
      </c>
      <c r="G23" s="13">
        <v>257.33</v>
      </c>
      <c r="H23" s="13">
        <v>6.78</v>
      </c>
      <c r="I23" s="13">
        <v>53.69</v>
      </c>
      <c r="J23" s="13">
        <v>60.47</v>
      </c>
      <c r="K23" s="13">
        <v>317.8</v>
      </c>
    </row>
    <row r="24" spans="1:11" x14ac:dyDescent="0.25">
      <c r="A24" s="11" t="s">
        <v>61</v>
      </c>
      <c r="B24" s="12" t="s">
        <v>62</v>
      </c>
      <c r="C24" s="12" t="s">
        <v>26</v>
      </c>
      <c r="D24" s="13">
        <v>110498.24000000001</v>
      </c>
      <c r="E24" s="13">
        <v>122324</v>
      </c>
      <c r="F24" s="13">
        <v>0</v>
      </c>
      <c r="G24" s="13">
        <v>232822.24</v>
      </c>
      <c r="H24" s="13">
        <v>39.24</v>
      </c>
      <c r="I24" s="13">
        <v>9894.4599999999991</v>
      </c>
      <c r="J24" s="13">
        <v>9933.7000000000007</v>
      </c>
      <c r="K24" s="13">
        <v>242755.94</v>
      </c>
    </row>
    <row r="25" spans="1:11" x14ac:dyDescent="0.25">
      <c r="A25" s="11" t="s">
        <v>63</v>
      </c>
      <c r="B25" s="12" t="s">
        <v>60</v>
      </c>
      <c r="C25" s="12" t="s">
        <v>32</v>
      </c>
      <c r="D25" s="13">
        <v>32831.440000000002</v>
      </c>
      <c r="E25" s="13">
        <v>0</v>
      </c>
      <c r="F25" s="13">
        <v>0</v>
      </c>
      <c r="G25" s="13">
        <v>32831.440000000002</v>
      </c>
      <c r="H25" s="13">
        <v>0</v>
      </c>
      <c r="I25" s="13">
        <v>845.23</v>
      </c>
      <c r="J25" s="13">
        <v>845.23</v>
      </c>
      <c r="K25" s="13">
        <v>33676.67</v>
      </c>
    </row>
    <row r="26" spans="1:11" x14ac:dyDescent="0.25">
      <c r="A26" s="11" t="s">
        <v>64</v>
      </c>
      <c r="B26" s="12" t="s">
        <v>65</v>
      </c>
      <c r="C26" s="12" t="s">
        <v>32</v>
      </c>
      <c r="D26" s="13">
        <v>735.6</v>
      </c>
      <c r="E26" s="13">
        <v>0</v>
      </c>
      <c r="F26" s="13">
        <v>0</v>
      </c>
      <c r="G26" s="13">
        <v>735.6</v>
      </c>
      <c r="H26" s="13">
        <v>7.4</v>
      </c>
      <c r="I26" s="13">
        <v>55.8</v>
      </c>
      <c r="J26" s="13">
        <v>63.2</v>
      </c>
      <c r="K26" s="13">
        <v>798.8</v>
      </c>
    </row>
    <row r="27" spans="1:11" ht="13.5" customHeight="1" x14ac:dyDescent="0.25">
      <c r="A27" s="11" t="s">
        <v>66</v>
      </c>
      <c r="B27" s="12" t="s">
        <v>28</v>
      </c>
      <c r="C27" s="12" t="s">
        <v>29</v>
      </c>
      <c r="D27" s="13">
        <v>2537672</v>
      </c>
      <c r="E27" s="13">
        <v>0</v>
      </c>
      <c r="F27" s="13">
        <v>0</v>
      </c>
      <c r="G27" s="13">
        <v>2537672</v>
      </c>
      <c r="H27" s="13">
        <v>0</v>
      </c>
      <c r="I27" s="13">
        <v>159721.10999999999</v>
      </c>
      <c r="J27" s="13">
        <v>159721.10999999999</v>
      </c>
      <c r="K27" s="13">
        <v>2697393.11</v>
      </c>
    </row>
    <row r="28" spans="1:11" x14ac:dyDescent="0.25">
      <c r="A28" s="11" t="s">
        <v>67</v>
      </c>
      <c r="B28" s="12" t="s">
        <v>31</v>
      </c>
      <c r="C28" s="12" t="s">
        <v>32</v>
      </c>
      <c r="D28" s="13">
        <v>775279.14</v>
      </c>
      <c r="E28" s="13">
        <v>0</v>
      </c>
      <c r="F28" s="13">
        <v>0</v>
      </c>
      <c r="G28" s="13">
        <v>775279.14</v>
      </c>
      <c r="H28" s="13">
        <v>2601.11</v>
      </c>
      <c r="I28" s="13">
        <v>23282.959999999999</v>
      </c>
      <c r="J28" s="13">
        <v>25884.07</v>
      </c>
      <c r="K28" s="13">
        <v>801163.21</v>
      </c>
    </row>
    <row r="29" spans="1:11" x14ac:dyDescent="0.25">
      <c r="A29" s="11" t="s">
        <v>68</v>
      </c>
      <c r="B29" s="12" t="s">
        <v>69</v>
      </c>
      <c r="C29" s="12" t="s">
        <v>19</v>
      </c>
      <c r="D29" s="13">
        <v>112492.63</v>
      </c>
      <c r="E29" s="13">
        <v>0</v>
      </c>
      <c r="F29" s="13">
        <v>0</v>
      </c>
      <c r="G29" s="13">
        <v>112492.63</v>
      </c>
      <c r="H29" s="13">
        <v>32805.300000000003</v>
      </c>
      <c r="I29" s="13">
        <v>821.19</v>
      </c>
      <c r="J29" s="13">
        <v>33626.49</v>
      </c>
      <c r="K29" s="13">
        <v>146119.12</v>
      </c>
    </row>
    <row r="30" spans="1:11" x14ac:dyDescent="0.25">
      <c r="A30" s="11" t="s">
        <v>70</v>
      </c>
      <c r="B30" s="12" t="s">
        <v>69</v>
      </c>
      <c r="C30" s="12" t="s">
        <v>19</v>
      </c>
      <c r="D30" s="13">
        <v>535717.25</v>
      </c>
      <c r="E30" s="13">
        <v>0</v>
      </c>
      <c r="F30" s="13">
        <v>0</v>
      </c>
      <c r="G30" s="13">
        <v>535717.25</v>
      </c>
      <c r="H30" s="13">
        <v>37886.57</v>
      </c>
      <c r="I30" s="13">
        <v>844.31</v>
      </c>
      <c r="J30" s="13">
        <v>38730.879999999997</v>
      </c>
      <c r="K30" s="13">
        <v>574448.13</v>
      </c>
    </row>
    <row r="31" spans="1:11" x14ac:dyDescent="0.25">
      <c r="A31" s="11" t="s">
        <v>71</v>
      </c>
      <c r="B31" s="12" t="s">
        <v>72</v>
      </c>
      <c r="C31" s="12" t="s">
        <v>73</v>
      </c>
      <c r="D31" s="13">
        <v>655.61</v>
      </c>
      <c r="E31" s="13">
        <v>0</v>
      </c>
      <c r="F31" s="13">
        <v>0</v>
      </c>
      <c r="G31" s="13">
        <v>655.61</v>
      </c>
      <c r="H31" s="13">
        <v>0</v>
      </c>
      <c r="I31" s="13">
        <v>355</v>
      </c>
      <c r="J31" s="13">
        <v>355</v>
      </c>
      <c r="K31" s="13">
        <v>1010.61</v>
      </c>
    </row>
    <row r="32" spans="1:11" x14ac:dyDescent="0.25">
      <c r="A32" s="11" t="s">
        <v>74</v>
      </c>
      <c r="B32" s="12" t="s">
        <v>75</v>
      </c>
      <c r="C32" s="12" t="s">
        <v>19</v>
      </c>
      <c r="D32" s="13">
        <v>114471</v>
      </c>
      <c r="E32" s="13">
        <v>0</v>
      </c>
      <c r="F32" s="13">
        <v>21.13</v>
      </c>
      <c r="G32" s="13">
        <v>114492.13</v>
      </c>
      <c r="H32" s="13">
        <v>3220.23</v>
      </c>
      <c r="I32" s="13">
        <v>7597.98</v>
      </c>
      <c r="J32" s="13">
        <v>10818.21</v>
      </c>
      <c r="K32" s="13">
        <v>125310.34</v>
      </c>
    </row>
    <row r="33" spans="1:11" x14ac:dyDescent="0.25">
      <c r="A33" s="11" t="s">
        <v>76</v>
      </c>
      <c r="B33" s="12" t="s">
        <v>31</v>
      </c>
      <c r="C33" s="12" t="s">
        <v>32</v>
      </c>
      <c r="D33" s="13">
        <v>86168.98</v>
      </c>
      <c r="E33" s="13">
        <v>13.34</v>
      </c>
      <c r="F33" s="13">
        <v>0</v>
      </c>
      <c r="G33" s="13">
        <v>86182.32</v>
      </c>
      <c r="H33" s="13">
        <v>63.97</v>
      </c>
      <c r="I33" s="13">
        <v>11000.32</v>
      </c>
      <c r="J33" s="13">
        <v>11064.29</v>
      </c>
      <c r="K33" s="13">
        <v>97246.61</v>
      </c>
    </row>
    <row r="34" spans="1:11" x14ac:dyDescent="0.25">
      <c r="A34" s="11" t="s">
        <v>77</v>
      </c>
      <c r="B34" s="12" t="s">
        <v>78</v>
      </c>
      <c r="C34" s="12" t="s">
        <v>32</v>
      </c>
      <c r="D34" s="13">
        <v>47986.04</v>
      </c>
      <c r="E34" s="13">
        <v>889.89</v>
      </c>
      <c r="F34" s="13">
        <v>19614.939999999999</v>
      </c>
      <c r="G34" s="13">
        <v>68490.87</v>
      </c>
      <c r="H34" s="13">
        <v>1392.29</v>
      </c>
      <c r="I34" s="13">
        <v>50413.06</v>
      </c>
      <c r="J34" s="13">
        <v>51805.35</v>
      </c>
      <c r="K34" s="13">
        <v>120296.22</v>
      </c>
    </row>
    <row r="35" spans="1:11" x14ac:dyDescent="0.25">
      <c r="A35" s="11" t="s">
        <v>79</v>
      </c>
      <c r="B35" s="12" t="s">
        <v>80</v>
      </c>
      <c r="C35" s="12" t="s">
        <v>19</v>
      </c>
      <c r="D35" s="13">
        <v>170928.93</v>
      </c>
      <c r="E35" s="13">
        <v>0</v>
      </c>
      <c r="F35" s="13">
        <v>26.13</v>
      </c>
      <c r="G35" s="13">
        <v>170955.06</v>
      </c>
      <c r="H35" s="13">
        <v>1587.05</v>
      </c>
      <c r="I35" s="13">
        <v>381.25</v>
      </c>
      <c r="J35" s="13">
        <v>1968.3</v>
      </c>
      <c r="K35" s="13">
        <v>172923.36</v>
      </c>
    </row>
    <row r="36" spans="1:11" x14ac:dyDescent="0.25">
      <c r="A36" s="11" t="s">
        <v>81</v>
      </c>
      <c r="B36" s="12" t="s">
        <v>65</v>
      </c>
      <c r="C36" s="12" t="s">
        <v>32</v>
      </c>
      <c r="D36" s="13">
        <v>26775.48</v>
      </c>
      <c r="E36" s="13">
        <v>3494.55</v>
      </c>
      <c r="F36" s="13">
        <v>480</v>
      </c>
      <c r="G36" s="13">
        <v>30750.03</v>
      </c>
      <c r="H36" s="13">
        <v>0</v>
      </c>
      <c r="I36" s="13">
        <v>0</v>
      </c>
      <c r="J36" s="13">
        <v>0</v>
      </c>
      <c r="K36" s="13">
        <v>30750.03</v>
      </c>
    </row>
    <row r="37" spans="1:11" x14ac:dyDescent="0.25">
      <c r="A37" s="11" t="s">
        <v>82</v>
      </c>
      <c r="B37" s="12" t="s">
        <v>83</v>
      </c>
      <c r="C37" s="12" t="s">
        <v>19</v>
      </c>
      <c r="D37" s="13">
        <v>80911.34</v>
      </c>
      <c r="E37" s="13">
        <v>2169.37</v>
      </c>
      <c r="F37" s="13">
        <v>125</v>
      </c>
      <c r="G37" s="13">
        <v>83205.710000000006</v>
      </c>
      <c r="H37" s="13">
        <v>382.73</v>
      </c>
      <c r="I37" s="13">
        <v>9801.86</v>
      </c>
      <c r="J37" s="13">
        <v>10184.59</v>
      </c>
      <c r="K37" s="13">
        <v>93390.3</v>
      </c>
    </row>
    <row r="38" spans="1:11" x14ac:dyDescent="0.25">
      <c r="A38" s="11" t="s">
        <v>84</v>
      </c>
      <c r="B38" s="12" t="s">
        <v>85</v>
      </c>
      <c r="C38" s="12" t="s">
        <v>22</v>
      </c>
      <c r="D38" s="13">
        <v>3032</v>
      </c>
      <c r="E38" s="13">
        <v>0</v>
      </c>
      <c r="F38" s="13">
        <v>0</v>
      </c>
      <c r="G38" s="13">
        <v>3032</v>
      </c>
      <c r="H38" s="13">
        <v>1236</v>
      </c>
      <c r="I38" s="13">
        <v>41.51</v>
      </c>
      <c r="J38" s="13">
        <v>1277.51</v>
      </c>
      <c r="K38" s="13">
        <v>4309.51</v>
      </c>
    </row>
    <row r="39" spans="1:11" x14ac:dyDescent="0.25">
      <c r="A39" s="11" t="s">
        <v>86</v>
      </c>
      <c r="B39" s="12" t="s">
        <v>51</v>
      </c>
      <c r="C39" s="12" t="s">
        <v>22</v>
      </c>
      <c r="D39" s="13">
        <v>239.01</v>
      </c>
      <c r="E39" s="13">
        <v>0</v>
      </c>
      <c r="F39" s="13">
        <v>0</v>
      </c>
      <c r="G39" s="13">
        <v>239.01</v>
      </c>
      <c r="H39" s="13">
        <v>0</v>
      </c>
      <c r="I39" s="13">
        <v>0</v>
      </c>
      <c r="J39" s="13">
        <v>0</v>
      </c>
      <c r="K39" s="13">
        <v>239.01</v>
      </c>
    </row>
    <row r="40" spans="1:11" x14ac:dyDescent="0.25">
      <c r="A40" s="11" t="s">
        <v>87</v>
      </c>
      <c r="B40" s="12" t="s">
        <v>24</v>
      </c>
      <c r="C40" s="12" t="s">
        <v>22</v>
      </c>
      <c r="D40" s="13">
        <v>0</v>
      </c>
      <c r="E40" s="13">
        <v>0</v>
      </c>
      <c r="F40" s="13">
        <v>0</v>
      </c>
      <c r="G40" s="13">
        <v>0</v>
      </c>
      <c r="H40" s="13">
        <v>0.06</v>
      </c>
      <c r="I40" s="13">
        <v>0.53</v>
      </c>
      <c r="J40" s="13">
        <v>0.59</v>
      </c>
      <c r="K40" s="13">
        <v>0.59</v>
      </c>
    </row>
    <row r="41" spans="1:11" x14ac:dyDescent="0.25">
      <c r="A41" s="11" t="s">
        <v>88</v>
      </c>
      <c r="B41" s="12" t="s">
        <v>24</v>
      </c>
      <c r="C41" s="12" t="s">
        <v>22</v>
      </c>
      <c r="D41" s="13">
        <v>0</v>
      </c>
      <c r="E41" s="13">
        <v>240.51</v>
      </c>
      <c r="F41" s="13">
        <v>5</v>
      </c>
      <c r="G41" s="13">
        <v>245.51</v>
      </c>
      <c r="H41" s="13">
        <v>988.74</v>
      </c>
      <c r="I41" s="13">
        <v>248</v>
      </c>
      <c r="J41" s="13">
        <v>1236.74</v>
      </c>
      <c r="K41" s="13">
        <v>1482.25</v>
      </c>
    </row>
    <row r="42" spans="1:11" x14ac:dyDescent="0.25">
      <c r="A42" s="11" t="s">
        <v>89</v>
      </c>
      <c r="B42" s="12" t="s">
        <v>24</v>
      </c>
      <c r="C42" s="12" t="s">
        <v>22</v>
      </c>
      <c r="D42" s="13">
        <v>37.46</v>
      </c>
      <c r="E42" s="13">
        <v>0</v>
      </c>
      <c r="F42" s="13">
        <v>0</v>
      </c>
      <c r="G42" s="13">
        <v>37.46</v>
      </c>
      <c r="H42" s="13">
        <v>5.19</v>
      </c>
      <c r="I42" s="13">
        <v>0.77</v>
      </c>
      <c r="J42" s="13">
        <v>5.96</v>
      </c>
      <c r="K42" s="13">
        <v>43.42</v>
      </c>
    </row>
    <row r="43" spans="1:11" x14ac:dyDescent="0.25">
      <c r="A43" s="11" t="s">
        <v>90</v>
      </c>
      <c r="B43" s="12" t="s">
        <v>91</v>
      </c>
      <c r="C43" s="12" t="s">
        <v>19</v>
      </c>
      <c r="D43" s="13">
        <v>1</v>
      </c>
      <c r="E43" s="13">
        <v>0</v>
      </c>
      <c r="F43" s="13">
        <v>0</v>
      </c>
      <c r="G43" s="13">
        <v>1</v>
      </c>
      <c r="H43" s="13">
        <v>0</v>
      </c>
      <c r="I43" s="13">
        <v>0</v>
      </c>
      <c r="J43" s="13">
        <v>0</v>
      </c>
      <c r="K43" s="13">
        <v>1</v>
      </c>
    </row>
    <row r="44" spans="1:11" x14ac:dyDescent="0.25">
      <c r="A44" s="11" t="s">
        <v>92</v>
      </c>
      <c r="B44" s="12" t="s">
        <v>93</v>
      </c>
      <c r="C44" s="12" t="s">
        <v>26</v>
      </c>
      <c r="D44" s="13">
        <v>1.85</v>
      </c>
      <c r="E44" s="13">
        <v>0</v>
      </c>
      <c r="F44" s="13">
        <v>0</v>
      </c>
      <c r="G44" s="13">
        <v>1.85</v>
      </c>
      <c r="H44" s="13">
        <v>0</v>
      </c>
      <c r="I44" s="13">
        <v>0</v>
      </c>
      <c r="J44" s="13">
        <v>0</v>
      </c>
      <c r="K44" s="13">
        <v>1.85</v>
      </c>
    </row>
    <row r="45" spans="1:11" x14ac:dyDescent="0.25">
      <c r="A45" s="11" t="s">
        <v>94</v>
      </c>
      <c r="B45" s="12" t="s">
        <v>53</v>
      </c>
      <c r="C45" s="12" t="s">
        <v>32</v>
      </c>
      <c r="D45" s="13">
        <v>35832.58</v>
      </c>
      <c r="E45" s="13">
        <v>0</v>
      </c>
      <c r="F45" s="13">
        <v>0</v>
      </c>
      <c r="G45" s="13">
        <v>35832.58</v>
      </c>
      <c r="H45" s="13">
        <v>0</v>
      </c>
      <c r="I45" s="13">
        <v>2.5</v>
      </c>
      <c r="J45" s="13">
        <v>2.5</v>
      </c>
      <c r="K45" s="13">
        <v>35835.08</v>
      </c>
    </row>
    <row r="46" spans="1:11" x14ac:dyDescent="0.25">
      <c r="A46" s="11" t="s">
        <v>95</v>
      </c>
      <c r="B46" s="12" t="s">
        <v>96</v>
      </c>
      <c r="C46" s="12" t="s">
        <v>19</v>
      </c>
      <c r="D46" s="13">
        <v>880</v>
      </c>
      <c r="E46" s="13">
        <v>0</v>
      </c>
      <c r="F46" s="13">
        <v>18135.47</v>
      </c>
      <c r="G46" s="13">
        <v>19015.47</v>
      </c>
      <c r="H46" s="13">
        <v>0</v>
      </c>
      <c r="I46" s="13">
        <v>0</v>
      </c>
      <c r="J46" s="13">
        <v>0</v>
      </c>
      <c r="K46" s="13">
        <v>19015.47</v>
      </c>
    </row>
    <row r="47" spans="1:11" x14ac:dyDescent="0.25">
      <c r="A47" s="11" t="s">
        <v>97</v>
      </c>
      <c r="B47" s="12" t="s">
        <v>55</v>
      </c>
      <c r="C47" s="12" t="s">
        <v>26</v>
      </c>
      <c r="D47" s="13">
        <v>88564.47</v>
      </c>
      <c r="E47" s="13">
        <v>3248.62</v>
      </c>
      <c r="F47" s="13">
        <v>0</v>
      </c>
      <c r="G47" s="13">
        <v>91813.09</v>
      </c>
      <c r="H47" s="13">
        <v>2367.91</v>
      </c>
      <c r="I47" s="13">
        <v>112.31</v>
      </c>
      <c r="J47" s="13">
        <v>2480.2199999999998</v>
      </c>
      <c r="K47" s="13">
        <v>94293.31</v>
      </c>
    </row>
    <row r="48" spans="1:11" x14ac:dyDescent="0.25">
      <c r="A48" s="11" t="s">
        <v>98</v>
      </c>
      <c r="B48" s="12" t="s">
        <v>99</v>
      </c>
      <c r="C48" s="12" t="s">
        <v>44</v>
      </c>
      <c r="D48" s="13">
        <v>13155.52</v>
      </c>
      <c r="E48" s="13">
        <v>1308.25</v>
      </c>
      <c r="F48" s="13">
        <v>0</v>
      </c>
      <c r="G48" s="13">
        <v>14463.77</v>
      </c>
      <c r="H48" s="13">
        <v>3172.61</v>
      </c>
      <c r="I48" s="13">
        <v>1950.11</v>
      </c>
      <c r="J48" s="13">
        <v>5122.72</v>
      </c>
      <c r="K48" s="13">
        <v>19586.490000000002</v>
      </c>
    </row>
    <row r="49" spans="1:11" x14ac:dyDescent="0.25">
      <c r="A49" s="11" t="s">
        <v>100</v>
      </c>
      <c r="B49" s="12" t="s">
        <v>101</v>
      </c>
      <c r="C49" s="12" t="s">
        <v>73</v>
      </c>
      <c r="D49" s="13">
        <v>159.94</v>
      </c>
      <c r="E49" s="13">
        <v>0</v>
      </c>
      <c r="F49" s="13">
        <v>0</v>
      </c>
      <c r="G49" s="13">
        <v>159.94</v>
      </c>
      <c r="H49" s="13">
        <v>0</v>
      </c>
      <c r="I49" s="13">
        <v>0</v>
      </c>
      <c r="J49" s="13">
        <v>0</v>
      </c>
      <c r="K49" s="13">
        <v>159.94</v>
      </c>
    </row>
    <row r="50" spans="1:11" x14ac:dyDescent="0.25">
      <c r="A50" s="11" t="s">
        <v>102</v>
      </c>
      <c r="B50" s="12" t="s">
        <v>80</v>
      </c>
      <c r="C50" s="12" t="s">
        <v>19</v>
      </c>
      <c r="D50" s="13">
        <v>17735.689999999999</v>
      </c>
      <c r="E50" s="13">
        <v>0</v>
      </c>
      <c r="F50" s="13">
        <v>39912</v>
      </c>
      <c r="G50" s="13">
        <v>57647.69</v>
      </c>
      <c r="H50" s="13">
        <v>0</v>
      </c>
      <c r="I50" s="13">
        <v>14</v>
      </c>
      <c r="J50" s="13">
        <v>14</v>
      </c>
      <c r="K50" s="13">
        <v>57661.69</v>
      </c>
    </row>
    <row r="51" spans="1:11" x14ac:dyDescent="0.25">
      <c r="A51" s="11" t="s">
        <v>103</v>
      </c>
      <c r="B51" s="12" t="s">
        <v>104</v>
      </c>
      <c r="C51" s="12" t="s">
        <v>19</v>
      </c>
      <c r="D51" s="13">
        <v>62.39</v>
      </c>
      <c r="E51" s="13">
        <v>0</v>
      </c>
      <c r="F51" s="13">
        <v>0</v>
      </c>
      <c r="G51" s="13">
        <v>62.39</v>
      </c>
      <c r="H51" s="13">
        <v>0</v>
      </c>
      <c r="I51" s="13">
        <v>144.47</v>
      </c>
      <c r="J51" s="13">
        <v>144.47</v>
      </c>
      <c r="K51" s="13">
        <v>206.86</v>
      </c>
    </row>
    <row r="52" spans="1:11" x14ac:dyDescent="0.25">
      <c r="A52" s="11" t="s">
        <v>105</v>
      </c>
      <c r="B52" s="12" t="s">
        <v>106</v>
      </c>
      <c r="C52" s="12" t="s">
        <v>32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83840</v>
      </c>
      <c r="J52" s="13">
        <v>83840</v>
      </c>
      <c r="K52" s="13">
        <v>83840</v>
      </c>
    </row>
    <row r="53" spans="1:11" x14ac:dyDescent="0.25">
      <c r="A53" s="11" t="s">
        <v>107</v>
      </c>
      <c r="B53" s="12" t="s">
        <v>53</v>
      </c>
      <c r="C53" s="12" t="s">
        <v>32</v>
      </c>
      <c r="D53" s="13">
        <v>337269.4</v>
      </c>
      <c r="E53" s="13">
        <v>301.02999999999997</v>
      </c>
      <c r="F53" s="13">
        <v>0</v>
      </c>
      <c r="G53" s="13">
        <v>337570.43</v>
      </c>
      <c r="H53" s="13">
        <v>27.4</v>
      </c>
      <c r="I53" s="13">
        <v>0</v>
      </c>
      <c r="J53" s="13">
        <v>27.4</v>
      </c>
      <c r="K53" s="13">
        <v>337597.83</v>
      </c>
    </row>
    <row r="54" spans="1:11" x14ac:dyDescent="0.25">
      <c r="A54" s="11" t="s">
        <v>108</v>
      </c>
      <c r="B54" s="12" t="s">
        <v>24</v>
      </c>
      <c r="C54" s="12" t="s">
        <v>22</v>
      </c>
      <c r="D54" s="13">
        <v>27104.15</v>
      </c>
      <c r="E54" s="13">
        <v>346.75</v>
      </c>
      <c r="F54" s="13">
        <v>31.86</v>
      </c>
      <c r="G54" s="13">
        <v>27482.76</v>
      </c>
      <c r="H54" s="13">
        <v>14556.22</v>
      </c>
      <c r="I54" s="13">
        <v>1569.53</v>
      </c>
      <c r="J54" s="13">
        <v>16125.75</v>
      </c>
      <c r="K54" s="13">
        <v>43608.51</v>
      </c>
    </row>
    <row r="55" spans="1:11" x14ac:dyDescent="0.25">
      <c r="A55" s="11" t="s">
        <v>109</v>
      </c>
      <c r="B55" s="12" t="s">
        <v>44</v>
      </c>
      <c r="C55" s="12" t="s">
        <v>19</v>
      </c>
      <c r="D55" s="13">
        <v>24440.91</v>
      </c>
      <c r="E55" s="13">
        <v>0</v>
      </c>
      <c r="F55" s="13">
        <v>5902.5</v>
      </c>
      <c r="G55" s="13">
        <v>30343.41</v>
      </c>
      <c r="H55" s="13">
        <v>0</v>
      </c>
      <c r="I55" s="13">
        <v>7.24</v>
      </c>
      <c r="J55" s="13">
        <v>7.24</v>
      </c>
      <c r="K55" s="13">
        <v>30350.65</v>
      </c>
    </row>
    <row r="56" spans="1:11" x14ac:dyDescent="0.25">
      <c r="A56" s="11" t="s">
        <v>110</v>
      </c>
      <c r="B56" s="12" t="s">
        <v>28</v>
      </c>
      <c r="C56" s="12" t="s">
        <v>29</v>
      </c>
      <c r="D56" s="13">
        <v>578268.25</v>
      </c>
      <c r="E56" s="13">
        <v>10133.540000000001</v>
      </c>
      <c r="F56" s="13">
        <v>0</v>
      </c>
      <c r="G56" s="13">
        <v>588401.79</v>
      </c>
      <c r="H56" s="13">
        <v>438</v>
      </c>
      <c r="I56" s="13">
        <v>60245.25</v>
      </c>
      <c r="J56" s="13">
        <v>60683.25</v>
      </c>
      <c r="K56" s="13">
        <v>649085.04</v>
      </c>
    </row>
    <row r="57" spans="1:11" x14ac:dyDescent="0.25">
      <c r="A57" s="11" t="s">
        <v>111</v>
      </c>
      <c r="B57" s="12" t="s">
        <v>44</v>
      </c>
      <c r="C57" s="12" t="s">
        <v>19</v>
      </c>
      <c r="D57" s="13">
        <v>13915.7</v>
      </c>
      <c r="E57" s="13">
        <v>11243.4</v>
      </c>
      <c r="F57" s="13">
        <v>14.52</v>
      </c>
      <c r="G57" s="13">
        <v>25173.62</v>
      </c>
      <c r="H57" s="13">
        <v>3048.16</v>
      </c>
      <c r="I57" s="13">
        <v>21.58</v>
      </c>
      <c r="J57" s="13">
        <v>3069.74</v>
      </c>
      <c r="K57" s="13">
        <v>28243.360000000001</v>
      </c>
    </row>
    <row r="58" spans="1:11" x14ac:dyDescent="0.25">
      <c r="A58" s="11" t="s">
        <v>112</v>
      </c>
      <c r="B58" s="12" t="s">
        <v>53</v>
      </c>
      <c r="C58" s="12" t="s">
        <v>32</v>
      </c>
      <c r="D58" s="13">
        <v>241234.29</v>
      </c>
      <c r="E58" s="13">
        <v>0</v>
      </c>
      <c r="F58" s="13">
        <v>0</v>
      </c>
      <c r="G58" s="13">
        <v>241234.29</v>
      </c>
      <c r="H58" s="13">
        <v>669.97</v>
      </c>
      <c r="I58" s="13">
        <v>0</v>
      </c>
      <c r="J58" s="13">
        <v>669.97</v>
      </c>
      <c r="K58" s="13">
        <v>241904.26</v>
      </c>
    </row>
    <row r="59" spans="1:11" x14ac:dyDescent="0.25">
      <c r="A59" s="11" t="s">
        <v>113</v>
      </c>
      <c r="B59" s="12" t="s">
        <v>60</v>
      </c>
      <c r="C59" s="12" t="s">
        <v>32</v>
      </c>
      <c r="D59" s="13">
        <v>792.84</v>
      </c>
      <c r="E59" s="13">
        <v>0</v>
      </c>
      <c r="F59" s="13">
        <v>0</v>
      </c>
      <c r="G59" s="13">
        <v>792.84</v>
      </c>
      <c r="H59" s="13">
        <v>0</v>
      </c>
      <c r="I59" s="13">
        <v>0</v>
      </c>
      <c r="J59" s="13">
        <v>0</v>
      </c>
      <c r="K59" s="13">
        <v>792.84</v>
      </c>
    </row>
    <row r="60" spans="1:11" x14ac:dyDescent="0.25">
      <c r="A60" s="11" t="s">
        <v>114</v>
      </c>
      <c r="B60" s="12" t="s">
        <v>44</v>
      </c>
      <c r="C60" s="12" t="s">
        <v>19</v>
      </c>
      <c r="D60" s="13">
        <v>263.52</v>
      </c>
      <c r="E60" s="13">
        <v>0</v>
      </c>
      <c r="F60" s="13">
        <v>0</v>
      </c>
      <c r="G60" s="13">
        <v>263.52</v>
      </c>
      <c r="H60" s="13">
        <v>0</v>
      </c>
      <c r="I60" s="13">
        <v>0.13</v>
      </c>
      <c r="J60" s="13">
        <v>0.13</v>
      </c>
      <c r="K60" s="13">
        <v>263.64999999999998</v>
      </c>
    </row>
    <row r="61" spans="1:11" x14ac:dyDescent="0.25">
      <c r="A61" s="11" t="s">
        <v>115</v>
      </c>
      <c r="B61" s="12" t="s">
        <v>60</v>
      </c>
      <c r="C61" s="12" t="s">
        <v>32</v>
      </c>
      <c r="D61" s="13">
        <v>46427.26</v>
      </c>
      <c r="E61" s="13">
        <v>0</v>
      </c>
      <c r="F61" s="13">
        <v>0</v>
      </c>
      <c r="G61" s="13">
        <v>46427.26</v>
      </c>
      <c r="H61" s="13">
        <v>0</v>
      </c>
      <c r="I61" s="13">
        <v>339.19</v>
      </c>
      <c r="J61" s="13">
        <v>339.19</v>
      </c>
      <c r="K61" s="13">
        <v>46766.45</v>
      </c>
    </row>
    <row r="62" spans="1:11" x14ac:dyDescent="0.25">
      <c r="A62" s="11" t="s">
        <v>116</v>
      </c>
      <c r="B62" s="12" t="s">
        <v>117</v>
      </c>
      <c r="C62" s="12" t="s">
        <v>44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0.05</v>
      </c>
      <c r="J62" s="13">
        <v>0.05</v>
      </c>
      <c r="K62" s="13">
        <v>0.05</v>
      </c>
    </row>
    <row r="63" spans="1:11" x14ac:dyDescent="0.25">
      <c r="A63" s="11" t="s">
        <v>118</v>
      </c>
      <c r="B63" s="12" t="s">
        <v>106</v>
      </c>
      <c r="C63" s="12" t="s">
        <v>32</v>
      </c>
      <c r="D63" s="13">
        <v>472.5</v>
      </c>
      <c r="E63" s="13">
        <v>0</v>
      </c>
      <c r="F63" s="13">
        <v>0</v>
      </c>
      <c r="G63" s="13">
        <v>472.5</v>
      </c>
      <c r="H63" s="13">
        <v>0</v>
      </c>
      <c r="I63" s="13">
        <v>0</v>
      </c>
      <c r="J63" s="13">
        <v>0</v>
      </c>
      <c r="K63" s="13">
        <v>472.5</v>
      </c>
    </row>
    <row r="64" spans="1:11" x14ac:dyDescent="0.25">
      <c r="A64" s="11" t="s">
        <v>119</v>
      </c>
      <c r="B64" s="12" t="s">
        <v>80</v>
      </c>
      <c r="C64" s="12" t="s">
        <v>19</v>
      </c>
      <c r="D64" s="13">
        <v>20.18</v>
      </c>
      <c r="E64" s="13">
        <v>0</v>
      </c>
      <c r="F64" s="13">
        <v>0</v>
      </c>
      <c r="G64" s="13">
        <v>20.18</v>
      </c>
      <c r="H64" s="13">
        <v>0.02</v>
      </c>
      <c r="I64" s="13">
        <v>0.01</v>
      </c>
      <c r="J64" s="13">
        <v>0.03</v>
      </c>
      <c r="K64" s="13">
        <v>20.21</v>
      </c>
    </row>
    <row r="65" spans="1:11" x14ac:dyDescent="0.25">
      <c r="A65" s="11" t="s">
        <v>120</v>
      </c>
      <c r="B65" s="12" t="s">
        <v>121</v>
      </c>
      <c r="C65" s="12" t="s">
        <v>22</v>
      </c>
      <c r="D65" s="13">
        <v>1</v>
      </c>
      <c r="E65" s="13">
        <v>0</v>
      </c>
      <c r="F65" s="13">
        <v>0</v>
      </c>
      <c r="G65" s="13">
        <v>1</v>
      </c>
      <c r="H65" s="13">
        <v>0</v>
      </c>
      <c r="I65" s="13">
        <v>0</v>
      </c>
      <c r="J65" s="13">
        <v>0</v>
      </c>
      <c r="K65" s="13">
        <v>1</v>
      </c>
    </row>
    <row r="66" spans="1:11" x14ac:dyDescent="0.25">
      <c r="A66" s="11" t="s">
        <v>122</v>
      </c>
      <c r="B66" s="12" t="s">
        <v>43</v>
      </c>
      <c r="C66" s="12" t="s">
        <v>44</v>
      </c>
      <c r="D66" s="13">
        <v>5808.74</v>
      </c>
      <c r="E66" s="13">
        <v>0</v>
      </c>
      <c r="F66" s="13">
        <v>0</v>
      </c>
      <c r="G66" s="13">
        <v>5808.74</v>
      </c>
      <c r="H66" s="13">
        <v>0</v>
      </c>
      <c r="I66" s="13">
        <v>1.1299999999999999</v>
      </c>
      <c r="J66" s="13">
        <v>1.1299999999999999</v>
      </c>
      <c r="K66" s="13">
        <v>5809.87</v>
      </c>
    </row>
    <row r="67" spans="1:11" x14ac:dyDescent="0.25">
      <c r="A67" s="11" t="s">
        <v>123</v>
      </c>
      <c r="B67" s="12" t="s">
        <v>53</v>
      </c>
      <c r="C67" s="12" t="s">
        <v>32</v>
      </c>
      <c r="D67" s="13">
        <v>6154.6</v>
      </c>
      <c r="E67" s="13">
        <v>0</v>
      </c>
      <c r="F67" s="13">
        <v>0</v>
      </c>
      <c r="G67" s="13">
        <v>6154.6</v>
      </c>
      <c r="H67" s="13">
        <v>0</v>
      </c>
      <c r="I67" s="13">
        <v>0</v>
      </c>
      <c r="J67" s="13">
        <v>0</v>
      </c>
      <c r="K67" s="13">
        <v>6154.6</v>
      </c>
    </row>
    <row r="68" spans="1:11" x14ac:dyDescent="0.25">
      <c r="A68" s="11" t="s">
        <v>124</v>
      </c>
      <c r="B68" s="12" t="s">
        <v>51</v>
      </c>
      <c r="C68" s="12" t="s">
        <v>22</v>
      </c>
      <c r="D68" s="13">
        <v>8</v>
      </c>
      <c r="E68" s="13">
        <v>0</v>
      </c>
      <c r="F68" s="13">
        <v>0</v>
      </c>
      <c r="G68" s="13">
        <v>8</v>
      </c>
      <c r="H68" s="13">
        <v>0</v>
      </c>
      <c r="I68" s="13">
        <v>3584.56</v>
      </c>
      <c r="J68" s="13">
        <v>3584.56</v>
      </c>
      <c r="K68" s="13">
        <v>3592.56</v>
      </c>
    </row>
    <row r="69" spans="1:11" x14ac:dyDescent="0.25">
      <c r="A69" s="11" t="s">
        <v>125</v>
      </c>
      <c r="B69" s="12" t="s">
        <v>60</v>
      </c>
      <c r="C69" s="12" t="s">
        <v>32</v>
      </c>
      <c r="D69" s="13">
        <v>32840.14</v>
      </c>
      <c r="E69" s="13">
        <v>0</v>
      </c>
      <c r="F69" s="13">
        <v>0</v>
      </c>
      <c r="G69" s="13">
        <v>32840.14</v>
      </c>
      <c r="H69" s="13">
        <v>0</v>
      </c>
      <c r="I69" s="13">
        <v>1120.05</v>
      </c>
      <c r="J69" s="13">
        <v>1120.05</v>
      </c>
      <c r="K69" s="13">
        <v>33960.19</v>
      </c>
    </row>
    <row r="70" spans="1:11" x14ac:dyDescent="0.25">
      <c r="A70" s="11" t="s">
        <v>126</v>
      </c>
      <c r="B70" s="12" t="s">
        <v>31</v>
      </c>
      <c r="C70" s="12" t="s">
        <v>32</v>
      </c>
      <c r="D70" s="13">
        <v>54.9</v>
      </c>
      <c r="E70" s="13">
        <v>0</v>
      </c>
      <c r="F70" s="13">
        <v>0</v>
      </c>
      <c r="G70" s="13">
        <v>54.9</v>
      </c>
      <c r="H70" s="13">
        <v>0</v>
      </c>
      <c r="I70" s="13">
        <v>0</v>
      </c>
      <c r="J70" s="13">
        <v>0</v>
      </c>
      <c r="K70" s="13">
        <v>54.9</v>
      </c>
    </row>
    <row r="71" spans="1:11" x14ac:dyDescent="0.25">
      <c r="A71" s="11" t="s">
        <v>127</v>
      </c>
      <c r="B71" s="12" t="s">
        <v>101</v>
      </c>
      <c r="C71" s="12" t="s">
        <v>73</v>
      </c>
      <c r="D71" s="13">
        <v>69264.33</v>
      </c>
      <c r="E71" s="13">
        <v>0</v>
      </c>
      <c r="F71" s="13">
        <v>9754.2900000000009</v>
      </c>
      <c r="G71" s="13">
        <v>79018.62</v>
      </c>
      <c r="H71" s="13">
        <v>124554.15</v>
      </c>
      <c r="I71" s="13">
        <v>45988.23</v>
      </c>
      <c r="J71" s="13">
        <v>170542.38</v>
      </c>
      <c r="K71" s="13">
        <v>249561</v>
      </c>
    </row>
    <row r="72" spans="1:11" x14ac:dyDescent="0.25">
      <c r="A72" s="11" t="s">
        <v>128</v>
      </c>
      <c r="B72" s="12" t="s">
        <v>129</v>
      </c>
      <c r="C72" s="12" t="s">
        <v>19</v>
      </c>
      <c r="D72" s="13">
        <v>28.45</v>
      </c>
      <c r="E72" s="13">
        <v>0</v>
      </c>
      <c r="F72" s="13">
        <v>0</v>
      </c>
      <c r="G72" s="13">
        <v>28.45</v>
      </c>
      <c r="H72" s="13">
        <v>0</v>
      </c>
      <c r="I72" s="13">
        <v>0</v>
      </c>
      <c r="J72" s="13">
        <v>0</v>
      </c>
      <c r="K72" s="13">
        <v>28.45</v>
      </c>
    </row>
    <row r="73" spans="1:11" x14ac:dyDescent="0.25">
      <c r="A73" s="11" t="s">
        <v>130</v>
      </c>
      <c r="B73" s="12" t="s">
        <v>37</v>
      </c>
      <c r="C73" s="12" t="s">
        <v>19</v>
      </c>
      <c r="D73" s="13">
        <v>4797.47</v>
      </c>
      <c r="E73" s="13">
        <v>18.940000000000001</v>
      </c>
      <c r="F73" s="13">
        <v>0</v>
      </c>
      <c r="G73" s="13">
        <v>4816.41</v>
      </c>
      <c r="H73" s="13">
        <v>2686.16</v>
      </c>
      <c r="I73" s="13">
        <v>1767.79</v>
      </c>
      <c r="J73" s="13">
        <v>4453.95</v>
      </c>
      <c r="K73" s="13">
        <v>9270.36</v>
      </c>
    </row>
    <row r="74" spans="1:11" x14ac:dyDescent="0.25">
      <c r="A74" s="11" t="s">
        <v>131</v>
      </c>
      <c r="B74" s="12" t="s">
        <v>132</v>
      </c>
      <c r="C74" s="12" t="s">
        <v>19</v>
      </c>
      <c r="D74" s="13">
        <v>8501.61</v>
      </c>
      <c r="E74" s="13">
        <v>12.89</v>
      </c>
      <c r="F74" s="13">
        <v>0</v>
      </c>
      <c r="G74" s="13">
        <v>8514.5</v>
      </c>
      <c r="H74" s="13">
        <v>431.31</v>
      </c>
      <c r="I74" s="13">
        <v>90.5</v>
      </c>
      <c r="J74" s="13">
        <v>521.80999999999995</v>
      </c>
      <c r="K74" s="13">
        <v>9036.31</v>
      </c>
    </row>
    <row r="75" spans="1:11" x14ac:dyDescent="0.25">
      <c r="A75" s="11" t="s">
        <v>133</v>
      </c>
      <c r="B75" s="12" t="s">
        <v>134</v>
      </c>
      <c r="C75" s="12" t="s">
        <v>32</v>
      </c>
      <c r="D75" s="13">
        <v>9685.99</v>
      </c>
      <c r="E75" s="13">
        <v>9.1999999999999993</v>
      </c>
      <c r="F75" s="13">
        <v>189.14</v>
      </c>
      <c r="G75" s="13">
        <v>9884.33</v>
      </c>
      <c r="H75" s="13">
        <v>4.5</v>
      </c>
      <c r="I75" s="13">
        <v>0</v>
      </c>
      <c r="J75" s="13">
        <v>4.5</v>
      </c>
      <c r="K75" s="13">
        <v>9888.83</v>
      </c>
    </row>
    <row r="76" spans="1:11" x14ac:dyDescent="0.25">
      <c r="A76" s="11" t="s">
        <v>135</v>
      </c>
      <c r="B76" s="12" t="s">
        <v>106</v>
      </c>
      <c r="C76" s="12" t="s">
        <v>32</v>
      </c>
      <c r="D76" s="13">
        <v>11132.38</v>
      </c>
      <c r="E76" s="13">
        <v>0</v>
      </c>
      <c r="F76" s="13">
        <v>850</v>
      </c>
      <c r="G76" s="13">
        <v>11982.38</v>
      </c>
      <c r="H76" s="13">
        <v>0</v>
      </c>
      <c r="I76" s="13">
        <v>2.35</v>
      </c>
      <c r="J76" s="13">
        <v>2.35</v>
      </c>
      <c r="K76" s="13">
        <v>11984.73</v>
      </c>
    </row>
    <row r="77" spans="1:11" x14ac:dyDescent="0.25">
      <c r="A77" s="11" t="s">
        <v>136</v>
      </c>
      <c r="B77" s="12" t="s">
        <v>96</v>
      </c>
      <c r="C77" s="12" t="s">
        <v>19</v>
      </c>
      <c r="D77" s="13">
        <v>26.24</v>
      </c>
      <c r="E77" s="13">
        <v>0</v>
      </c>
      <c r="F77" s="13">
        <v>0</v>
      </c>
      <c r="G77" s="13">
        <v>26.24</v>
      </c>
      <c r="H77" s="13">
        <v>0.91</v>
      </c>
      <c r="I77" s="13">
        <v>0</v>
      </c>
      <c r="J77" s="13">
        <v>0.91</v>
      </c>
      <c r="K77" s="13">
        <v>27.15</v>
      </c>
    </row>
    <row r="78" spans="1:11" x14ac:dyDescent="0.25">
      <c r="A78" s="11" t="s">
        <v>137</v>
      </c>
      <c r="B78" s="12" t="s">
        <v>138</v>
      </c>
      <c r="C78" s="12" t="s">
        <v>73</v>
      </c>
      <c r="D78" s="13">
        <v>9226.99</v>
      </c>
      <c r="E78" s="13">
        <v>0</v>
      </c>
      <c r="F78" s="13">
        <v>0</v>
      </c>
      <c r="G78" s="13">
        <v>9226.99</v>
      </c>
      <c r="H78" s="13">
        <v>640</v>
      </c>
      <c r="I78" s="13">
        <v>4240.2</v>
      </c>
      <c r="J78" s="13">
        <v>4880.2</v>
      </c>
      <c r="K78" s="13">
        <v>14107.19</v>
      </c>
    </row>
    <row r="79" spans="1:11" x14ac:dyDescent="0.25">
      <c r="A79" s="11" t="s">
        <v>139</v>
      </c>
      <c r="B79" s="12" t="s">
        <v>43</v>
      </c>
      <c r="C79" s="12" t="s">
        <v>44</v>
      </c>
      <c r="D79" s="13">
        <v>8.59</v>
      </c>
      <c r="E79" s="13">
        <v>0</v>
      </c>
      <c r="F79" s="13">
        <v>0</v>
      </c>
      <c r="G79" s="13">
        <v>8.59</v>
      </c>
      <c r="H79" s="13">
        <v>0</v>
      </c>
      <c r="I79" s="13">
        <v>0</v>
      </c>
      <c r="J79" s="13">
        <v>0</v>
      </c>
      <c r="K79" s="13">
        <v>8.59</v>
      </c>
    </row>
    <row r="80" spans="1:11" x14ac:dyDescent="0.25">
      <c r="A80" s="11" t="s">
        <v>140</v>
      </c>
      <c r="B80" s="12" t="s">
        <v>51</v>
      </c>
      <c r="C80" s="12" t="s">
        <v>22</v>
      </c>
      <c r="D80" s="13">
        <v>8051.38</v>
      </c>
      <c r="E80" s="13">
        <v>557.84</v>
      </c>
      <c r="F80" s="13">
        <v>0</v>
      </c>
      <c r="G80" s="13">
        <v>8609.2199999999993</v>
      </c>
      <c r="H80" s="13">
        <v>66.77</v>
      </c>
      <c r="I80" s="13">
        <v>0.92</v>
      </c>
      <c r="J80" s="13">
        <v>67.69</v>
      </c>
      <c r="K80" s="13">
        <v>8676.91</v>
      </c>
    </row>
    <row r="81" spans="1:11" x14ac:dyDescent="0.25">
      <c r="A81" s="11" t="s">
        <v>141</v>
      </c>
      <c r="B81" s="12" t="s">
        <v>65</v>
      </c>
      <c r="C81" s="12" t="s">
        <v>32</v>
      </c>
      <c r="D81" s="13">
        <v>20533.93</v>
      </c>
      <c r="E81" s="13">
        <v>0</v>
      </c>
      <c r="F81" s="13">
        <v>0</v>
      </c>
      <c r="G81" s="13">
        <v>20533.93</v>
      </c>
      <c r="H81" s="13">
        <v>0</v>
      </c>
      <c r="I81" s="13">
        <v>0</v>
      </c>
      <c r="J81" s="13">
        <v>0</v>
      </c>
      <c r="K81" s="13">
        <v>20533.93</v>
      </c>
    </row>
    <row r="82" spans="1:11" x14ac:dyDescent="0.25">
      <c r="A82" s="11" t="s">
        <v>142</v>
      </c>
      <c r="B82" s="12" t="s">
        <v>129</v>
      </c>
      <c r="C82" s="12" t="s">
        <v>19</v>
      </c>
      <c r="D82" s="13">
        <v>21768.79</v>
      </c>
      <c r="E82" s="13">
        <v>0</v>
      </c>
      <c r="F82" s="13">
        <v>0</v>
      </c>
      <c r="G82" s="13">
        <v>21768.79</v>
      </c>
      <c r="H82" s="13">
        <v>0</v>
      </c>
      <c r="I82" s="13">
        <v>4777.07</v>
      </c>
      <c r="J82" s="13">
        <v>4777.07</v>
      </c>
      <c r="K82" s="13">
        <v>26545.86</v>
      </c>
    </row>
    <row r="83" spans="1:11" x14ac:dyDescent="0.25">
      <c r="A83" s="11" t="s">
        <v>143</v>
      </c>
      <c r="B83" s="12" t="s">
        <v>117</v>
      </c>
      <c r="C83" s="12" t="s">
        <v>44</v>
      </c>
      <c r="D83" s="13">
        <v>52</v>
      </c>
      <c r="E83" s="13">
        <v>0</v>
      </c>
      <c r="F83" s="13">
        <v>0</v>
      </c>
      <c r="G83" s="13">
        <v>52</v>
      </c>
      <c r="H83" s="13">
        <v>0</v>
      </c>
      <c r="I83" s="13">
        <v>0</v>
      </c>
      <c r="J83" s="13">
        <v>0</v>
      </c>
      <c r="K83" s="13">
        <v>52</v>
      </c>
    </row>
    <row r="84" spans="1:11" x14ac:dyDescent="0.25">
      <c r="A84" s="11" t="s">
        <v>144</v>
      </c>
      <c r="B84" s="12" t="s">
        <v>106</v>
      </c>
      <c r="C84" s="12" t="s">
        <v>32</v>
      </c>
      <c r="D84" s="13">
        <v>4609.88</v>
      </c>
      <c r="E84" s="13">
        <v>0</v>
      </c>
      <c r="F84" s="13">
        <v>138.34</v>
      </c>
      <c r="G84" s="13">
        <v>4748.22</v>
      </c>
      <c r="H84" s="13">
        <v>0</v>
      </c>
      <c r="I84" s="13">
        <v>2</v>
      </c>
      <c r="J84" s="13">
        <v>2</v>
      </c>
      <c r="K84" s="13">
        <v>4750.22</v>
      </c>
    </row>
    <row r="85" spans="1:11" x14ac:dyDescent="0.25">
      <c r="A85" s="11" t="s">
        <v>145</v>
      </c>
      <c r="B85" s="12" t="s">
        <v>129</v>
      </c>
      <c r="C85" s="12" t="s">
        <v>19</v>
      </c>
      <c r="D85" s="13">
        <v>790.9</v>
      </c>
      <c r="E85" s="13">
        <v>0</v>
      </c>
      <c r="F85" s="13">
        <v>0</v>
      </c>
      <c r="G85" s="13">
        <v>790.9</v>
      </c>
      <c r="H85" s="13">
        <v>46.63</v>
      </c>
      <c r="I85" s="13">
        <v>4.03</v>
      </c>
      <c r="J85" s="13">
        <v>50.66</v>
      </c>
      <c r="K85" s="13">
        <v>841.56</v>
      </c>
    </row>
    <row r="86" spans="1:11" x14ac:dyDescent="0.25">
      <c r="A86" s="11" t="s">
        <v>146</v>
      </c>
      <c r="B86" s="12" t="s">
        <v>147</v>
      </c>
      <c r="C86" s="12" t="s">
        <v>73</v>
      </c>
      <c r="D86" s="13">
        <v>183223.77</v>
      </c>
      <c r="E86" s="13">
        <v>0</v>
      </c>
      <c r="F86" s="13">
        <v>0</v>
      </c>
      <c r="G86" s="13">
        <v>183223.77</v>
      </c>
      <c r="H86" s="13">
        <v>0</v>
      </c>
      <c r="I86" s="13">
        <v>0.28000000000000003</v>
      </c>
      <c r="J86" s="13">
        <v>0.28000000000000003</v>
      </c>
      <c r="K86" s="13">
        <v>183224.05</v>
      </c>
    </row>
    <row r="87" spans="1:11" x14ac:dyDescent="0.25">
      <c r="A87" s="11" t="s">
        <v>148</v>
      </c>
      <c r="B87" s="12" t="s">
        <v>138</v>
      </c>
      <c r="C87" s="12" t="s">
        <v>73</v>
      </c>
      <c r="D87" s="13">
        <v>53267.31</v>
      </c>
      <c r="E87" s="13">
        <v>0</v>
      </c>
      <c r="F87" s="13">
        <v>251459.74</v>
      </c>
      <c r="G87" s="13">
        <v>304727.05</v>
      </c>
      <c r="H87" s="13">
        <v>0</v>
      </c>
      <c r="I87" s="13">
        <v>0</v>
      </c>
      <c r="J87" s="13">
        <v>0</v>
      </c>
      <c r="K87" s="13">
        <v>304727.05</v>
      </c>
    </row>
    <row r="88" spans="1:11" x14ac:dyDescent="0.25">
      <c r="A88" s="11" t="s">
        <v>149</v>
      </c>
      <c r="B88" s="12" t="s">
        <v>138</v>
      </c>
      <c r="C88" s="12" t="s">
        <v>73</v>
      </c>
      <c r="D88" s="13">
        <v>0</v>
      </c>
      <c r="E88" s="13">
        <v>0</v>
      </c>
      <c r="F88" s="13">
        <v>410000</v>
      </c>
      <c r="G88" s="13">
        <v>410000</v>
      </c>
      <c r="H88" s="13">
        <v>0</v>
      </c>
      <c r="I88" s="13">
        <v>0</v>
      </c>
      <c r="J88" s="13">
        <v>0</v>
      </c>
      <c r="K88" s="13">
        <v>410000</v>
      </c>
    </row>
    <row r="89" spans="1:11" x14ac:dyDescent="0.25">
      <c r="A89" s="11" t="s">
        <v>150</v>
      </c>
      <c r="B89" s="12" t="s">
        <v>151</v>
      </c>
      <c r="C89" s="12" t="s">
        <v>19</v>
      </c>
      <c r="D89" s="13">
        <v>20312.05</v>
      </c>
      <c r="E89" s="13">
        <v>186.17</v>
      </c>
      <c r="F89" s="13">
        <v>0</v>
      </c>
      <c r="G89" s="13">
        <v>20498.22</v>
      </c>
      <c r="H89" s="13">
        <v>0</v>
      </c>
      <c r="I89" s="13">
        <v>9.76</v>
      </c>
      <c r="J89" s="13">
        <v>9.76</v>
      </c>
      <c r="K89" s="13">
        <v>20507.98</v>
      </c>
    </row>
    <row r="90" spans="1:11" x14ac:dyDescent="0.25">
      <c r="A90" s="11" t="s">
        <v>152</v>
      </c>
      <c r="B90" s="12" t="s">
        <v>37</v>
      </c>
      <c r="C90" s="12" t="s">
        <v>19</v>
      </c>
      <c r="D90" s="13">
        <v>18814.169999999998</v>
      </c>
      <c r="E90" s="13">
        <v>1.63</v>
      </c>
      <c r="F90" s="13">
        <v>656.92</v>
      </c>
      <c r="G90" s="13">
        <v>19472.72</v>
      </c>
      <c r="H90" s="13">
        <v>13820.15</v>
      </c>
      <c r="I90" s="13">
        <v>3122.26</v>
      </c>
      <c r="J90" s="13">
        <v>16942.41</v>
      </c>
      <c r="K90" s="13">
        <v>36415.129999999997</v>
      </c>
    </row>
    <row r="91" spans="1:11" x14ac:dyDescent="0.25">
      <c r="A91" s="11" t="s">
        <v>153</v>
      </c>
      <c r="B91" s="12" t="s">
        <v>154</v>
      </c>
      <c r="C91" s="12" t="s">
        <v>32</v>
      </c>
      <c r="D91" s="13">
        <v>0</v>
      </c>
      <c r="E91" s="13">
        <v>1.38</v>
      </c>
      <c r="F91" s="13">
        <v>41971.040000000001</v>
      </c>
      <c r="G91" s="13">
        <v>41972.42</v>
      </c>
      <c r="H91" s="13">
        <v>0</v>
      </c>
      <c r="I91" s="13">
        <v>0</v>
      </c>
      <c r="J91" s="13">
        <v>0</v>
      </c>
      <c r="K91" s="13">
        <v>41972.42</v>
      </c>
    </row>
    <row r="92" spans="1:11" x14ac:dyDescent="0.25">
      <c r="A92" s="11" t="s">
        <v>155</v>
      </c>
      <c r="B92" s="12" t="s">
        <v>156</v>
      </c>
      <c r="C92" s="12" t="s">
        <v>26</v>
      </c>
      <c r="D92" s="13">
        <v>18255.88</v>
      </c>
      <c r="E92" s="13">
        <v>1303.21</v>
      </c>
      <c r="F92" s="13">
        <v>0</v>
      </c>
      <c r="G92" s="13">
        <v>19559.09</v>
      </c>
      <c r="H92" s="13">
        <v>8201.58</v>
      </c>
      <c r="I92" s="13">
        <v>5100.0600000000004</v>
      </c>
      <c r="J92" s="13">
        <v>13301.64</v>
      </c>
      <c r="K92" s="13">
        <v>32860.730000000003</v>
      </c>
    </row>
    <row r="93" spans="1:11" x14ac:dyDescent="0.25">
      <c r="A93" s="11" t="s">
        <v>157</v>
      </c>
      <c r="B93" s="12" t="s">
        <v>156</v>
      </c>
      <c r="C93" s="12" t="s">
        <v>26</v>
      </c>
      <c r="D93" s="13">
        <v>0.69</v>
      </c>
      <c r="E93" s="13">
        <v>0</v>
      </c>
      <c r="F93" s="13">
        <v>84.41</v>
      </c>
      <c r="G93" s="13">
        <v>85.1</v>
      </c>
      <c r="H93" s="13">
        <v>0.47</v>
      </c>
      <c r="I93" s="13">
        <v>0.89</v>
      </c>
      <c r="J93" s="13">
        <v>1.36</v>
      </c>
      <c r="K93" s="13">
        <v>86.46</v>
      </c>
    </row>
    <row r="94" spans="1:11" x14ac:dyDescent="0.25">
      <c r="A94" s="11" t="s">
        <v>158</v>
      </c>
      <c r="B94" s="12" t="s">
        <v>80</v>
      </c>
      <c r="C94" s="12" t="s">
        <v>19</v>
      </c>
      <c r="D94" s="13">
        <v>24.78</v>
      </c>
      <c r="E94" s="13">
        <v>0</v>
      </c>
      <c r="F94" s="13">
        <v>0</v>
      </c>
      <c r="G94" s="13">
        <v>24.78</v>
      </c>
      <c r="H94" s="13">
        <v>0</v>
      </c>
      <c r="I94" s="13">
        <v>2.06</v>
      </c>
      <c r="J94" s="13">
        <v>2.06</v>
      </c>
      <c r="K94" s="13">
        <v>26.84</v>
      </c>
    </row>
    <row r="95" spans="1:11" x14ac:dyDescent="0.25">
      <c r="A95" s="11" t="s">
        <v>159</v>
      </c>
      <c r="B95" s="12" t="s">
        <v>160</v>
      </c>
      <c r="C95" s="12" t="s">
        <v>73</v>
      </c>
      <c r="D95" s="13">
        <v>3323691.75</v>
      </c>
      <c r="E95" s="13">
        <v>0</v>
      </c>
      <c r="F95" s="13">
        <v>80</v>
      </c>
      <c r="G95" s="13">
        <v>3323771.75</v>
      </c>
      <c r="H95" s="13">
        <v>38223.53</v>
      </c>
      <c r="I95" s="13">
        <v>10406.68</v>
      </c>
      <c r="J95" s="13">
        <v>48630.21</v>
      </c>
      <c r="K95" s="13">
        <v>3372401.96</v>
      </c>
    </row>
    <row r="96" spans="1:11" x14ac:dyDescent="0.25">
      <c r="A96" s="11" t="s">
        <v>161</v>
      </c>
      <c r="B96" s="12" t="s">
        <v>162</v>
      </c>
      <c r="C96" s="12" t="s">
        <v>22</v>
      </c>
      <c r="D96" s="13">
        <v>56133.279999999999</v>
      </c>
      <c r="E96" s="13">
        <v>54.52</v>
      </c>
      <c r="F96" s="13">
        <v>0</v>
      </c>
      <c r="G96" s="13">
        <v>56187.8</v>
      </c>
      <c r="H96" s="13">
        <v>7527.28</v>
      </c>
      <c r="I96" s="13">
        <v>3025.38</v>
      </c>
      <c r="J96" s="13">
        <v>10552.66</v>
      </c>
      <c r="K96" s="13">
        <v>66740.460000000006</v>
      </c>
    </row>
    <row r="97" spans="1:11" x14ac:dyDescent="0.25">
      <c r="A97" s="11" t="s">
        <v>163</v>
      </c>
      <c r="B97" s="12" t="s">
        <v>162</v>
      </c>
      <c r="C97" s="12" t="s">
        <v>22</v>
      </c>
      <c r="D97" s="13">
        <v>0</v>
      </c>
      <c r="E97" s="13">
        <v>0</v>
      </c>
      <c r="F97" s="13">
        <v>0</v>
      </c>
      <c r="G97" s="13">
        <v>0</v>
      </c>
      <c r="H97" s="13">
        <v>1973.33</v>
      </c>
      <c r="I97" s="13">
        <v>0</v>
      </c>
      <c r="J97" s="13">
        <v>1973.33</v>
      </c>
      <c r="K97" s="13">
        <v>1973.33</v>
      </c>
    </row>
    <row r="98" spans="1:11" x14ac:dyDescent="0.25">
      <c r="A98" s="11" t="s">
        <v>164</v>
      </c>
      <c r="B98" s="12" t="s">
        <v>28</v>
      </c>
      <c r="C98" s="12" t="s">
        <v>29</v>
      </c>
      <c r="D98" s="13">
        <v>1303972</v>
      </c>
      <c r="E98" s="13">
        <v>0</v>
      </c>
      <c r="F98" s="13">
        <v>0</v>
      </c>
      <c r="G98" s="13">
        <v>1303972</v>
      </c>
      <c r="H98" s="13">
        <v>640</v>
      </c>
      <c r="I98" s="13">
        <v>29505.87</v>
      </c>
      <c r="J98" s="13">
        <v>30145.87</v>
      </c>
      <c r="K98" s="13">
        <v>1334117.8700000001</v>
      </c>
    </row>
    <row r="99" spans="1:11" x14ac:dyDescent="0.25">
      <c r="A99" s="11" t="s">
        <v>165</v>
      </c>
      <c r="B99" s="12" t="s">
        <v>28</v>
      </c>
      <c r="C99" s="12" t="s">
        <v>29</v>
      </c>
      <c r="D99" s="13">
        <v>4724790.51</v>
      </c>
      <c r="E99" s="13">
        <v>0</v>
      </c>
      <c r="F99" s="13">
        <v>0</v>
      </c>
      <c r="G99" s="13">
        <v>4724790.51</v>
      </c>
      <c r="H99" s="13">
        <v>5663</v>
      </c>
      <c r="I99" s="13">
        <v>10458.209999999999</v>
      </c>
      <c r="J99" s="13">
        <v>16121.21</v>
      </c>
      <c r="K99" s="13">
        <v>4740911.72</v>
      </c>
    </row>
    <row r="100" spans="1:11" x14ac:dyDescent="0.25">
      <c r="A100" s="11" t="s">
        <v>166</v>
      </c>
      <c r="B100" s="12" t="s">
        <v>101</v>
      </c>
      <c r="C100" s="12" t="s">
        <v>73</v>
      </c>
      <c r="D100" s="13">
        <v>798.46</v>
      </c>
      <c r="E100" s="13">
        <v>0</v>
      </c>
      <c r="F100" s="13">
        <v>0</v>
      </c>
      <c r="G100" s="13">
        <v>798.46</v>
      </c>
      <c r="H100" s="13">
        <v>0</v>
      </c>
      <c r="I100" s="13">
        <v>0</v>
      </c>
      <c r="J100" s="13">
        <v>0</v>
      </c>
      <c r="K100" s="13">
        <v>798.46</v>
      </c>
    </row>
    <row r="101" spans="1:11" x14ac:dyDescent="0.25">
      <c r="A101" s="11" t="s">
        <v>167</v>
      </c>
      <c r="B101" s="12" t="s">
        <v>168</v>
      </c>
      <c r="C101" s="12" t="s">
        <v>32</v>
      </c>
      <c r="D101" s="13">
        <v>1346.91</v>
      </c>
      <c r="E101" s="13">
        <v>0</v>
      </c>
      <c r="F101" s="13">
        <v>0</v>
      </c>
      <c r="G101" s="13">
        <v>1346.91</v>
      </c>
      <c r="H101" s="13">
        <v>0</v>
      </c>
      <c r="I101" s="13">
        <v>0</v>
      </c>
      <c r="J101" s="13">
        <v>0</v>
      </c>
      <c r="K101" s="13">
        <v>1346.91</v>
      </c>
    </row>
    <row r="102" spans="1:11" x14ac:dyDescent="0.25">
      <c r="A102" s="11" t="s">
        <v>169</v>
      </c>
      <c r="B102" s="12" t="s">
        <v>170</v>
      </c>
      <c r="C102" s="12" t="s">
        <v>32</v>
      </c>
      <c r="D102" s="13">
        <v>203031.38</v>
      </c>
      <c r="E102" s="13">
        <v>2654.16</v>
      </c>
      <c r="F102" s="13">
        <v>0</v>
      </c>
      <c r="G102" s="13">
        <v>205685.54</v>
      </c>
      <c r="H102" s="13">
        <v>50.96</v>
      </c>
      <c r="I102" s="13">
        <v>4541.05</v>
      </c>
      <c r="J102" s="13">
        <v>4592.01</v>
      </c>
      <c r="K102" s="13">
        <v>210277.55</v>
      </c>
    </row>
    <row r="103" spans="1:11" x14ac:dyDescent="0.25">
      <c r="A103" s="11" t="s">
        <v>171</v>
      </c>
      <c r="B103" s="12" t="s">
        <v>80</v>
      </c>
      <c r="C103" s="12" t="s">
        <v>19</v>
      </c>
      <c r="D103" s="13">
        <v>61481.22</v>
      </c>
      <c r="E103" s="13">
        <v>0</v>
      </c>
      <c r="F103" s="13">
        <v>0</v>
      </c>
      <c r="G103" s="13">
        <v>61481.22</v>
      </c>
      <c r="H103" s="13">
        <v>3220</v>
      </c>
      <c r="I103" s="13">
        <v>0</v>
      </c>
      <c r="J103" s="13">
        <v>3220</v>
      </c>
      <c r="K103" s="13">
        <v>64701.22</v>
      </c>
    </row>
    <row r="104" spans="1:11" x14ac:dyDescent="0.25">
      <c r="A104" s="11" t="s">
        <v>172</v>
      </c>
      <c r="B104" s="12" t="s">
        <v>173</v>
      </c>
      <c r="C104" s="12" t="s">
        <v>73</v>
      </c>
      <c r="D104" s="13">
        <v>683.57</v>
      </c>
      <c r="E104" s="13">
        <v>2022.66</v>
      </c>
      <c r="F104" s="13">
        <v>2.5</v>
      </c>
      <c r="G104" s="13">
        <v>2708.73</v>
      </c>
      <c r="H104" s="13">
        <v>68</v>
      </c>
      <c r="I104" s="13">
        <v>16547.259999999998</v>
      </c>
      <c r="J104" s="13">
        <v>16615.259999999998</v>
      </c>
      <c r="K104" s="13">
        <v>19323.990000000002</v>
      </c>
    </row>
    <row r="105" spans="1:11" x14ac:dyDescent="0.25">
      <c r="A105" s="11" t="s">
        <v>174</v>
      </c>
      <c r="B105" s="12" t="s">
        <v>34</v>
      </c>
      <c r="C105" s="12" t="s">
        <v>22</v>
      </c>
      <c r="D105" s="13">
        <v>0.52</v>
      </c>
      <c r="E105" s="13">
        <v>0</v>
      </c>
      <c r="F105" s="13">
        <v>0</v>
      </c>
      <c r="G105" s="13">
        <v>0.52</v>
      </c>
      <c r="H105" s="13">
        <v>0</v>
      </c>
      <c r="I105" s="13">
        <v>0</v>
      </c>
      <c r="J105" s="13">
        <v>0</v>
      </c>
      <c r="K105" s="13">
        <v>0.52</v>
      </c>
    </row>
    <row r="106" spans="1:11" x14ac:dyDescent="0.25">
      <c r="A106" s="11" t="s">
        <v>175</v>
      </c>
      <c r="B106" s="12" t="s">
        <v>176</v>
      </c>
      <c r="C106" s="12" t="s">
        <v>22</v>
      </c>
      <c r="D106" s="13">
        <v>21.25</v>
      </c>
      <c r="E106" s="13">
        <v>0</v>
      </c>
      <c r="F106" s="13">
        <v>0</v>
      </c>
      <c r="G106" s="13">
        <v>21.25</v>
      </c>
      <c r="H106" s="13">
        <v>0</v>
      </c>
      <c r="I106" s="13">
        <v>0</v>
      </c>
      <c r="J106" s="13">
        <v>0</v>
      </c>
      <c r="K106" s="13">
        <v>21.25</v>
      </c>
    </row>
    <row r="107" spans="1:11" x14ac:dyDescent="0.25">
      <c r="A107" s="11" t="s">
        <v>177</v>
      </c>
      <c r="B107" s="12" t="s">
        <v>178</v>
      </c>
      <c r="C107" s="12" t="s">
        <v>26</v>
      </c>
      <c r="D107" s="13">
        <v>2526.39</v>
      </c>
      <c r="E107" s="13">
        <v>0</v>
      </c>
      <c r="F107" s="13">
        <v>0</v>
      </c>
      <c r="G107" s="13">
        <v>2526.39</v>
      </c>
      <c r="H107" s="13">
        <v>0</v>
      </c>
      <c r="I107" s="13">
        <v>0</v>
      </c>
      <c r="J107" s="13">
        <v>0</v>
      </c>
      <c r="K107" s="13">
        <v>2526.39</v>
      </c>
    </row>
    <row r="108" spans="1:11" x14ac:dyDescent="0.25">
      <c r="A108" s="11" t="s">
        <v>179</v>
      </c>
      <c r="B108" s="12" t="s">
        <v>34</v>
      </c>
      <c r="C108" s="12" t="s">
        <v>22</v>
      </c>
      <c r="D108" s="13">
        <v>687.37</v>
      </c>
      <c r="E108" s="13">
        <v>3.09</v>
      </c>
      <c r="F108" s="13">
        <v>0</v>
      </c>
      <c r="G108" s="13">
        <v>690.46</v>
      </c>
      <c r="H108" s="13">
        <v>0</v>
      </c>
      <c r="I108" s="13">
        <v>0</v>
      </c>
      <c r="J108" s="13">
        <v>0</v>
      </c>
      <c r="K108" s="13">
        <v>690.46</v>
      </c>
    </row>
    <row r="109" spans="1:11" x14ac:dyDescent="0.25">
      <c r="A109" s="11" t="s">
        <v>180</v>
      </c>
      <c r="B109" s="12" t="s">
        <v>60</v>
      </c>
      <c r="C109" s="12" t="s">
        <v>32</v>
      </c>
      <c r="D109" s="13">
        <v>109611.62</v>
      </c>
      <c r="E109" s="13">
        <v>0</v>
      </c>
      <c r="F109" s="13">
        <v>0</v>
      </c>
      <c r="G109" s="13">
        <v>109611.62</v>
      </c>
      <c r="H109" s="13">
        <v>402.37</v>
      </c>
      <c r="I109" s="13">
        <v>4262.96</v>
      </c>
      <c r="J109" s="13">
        <v>4665.33</v>
      </c>
      <c r="K109" s="13">
        <v>114276.95</v>
      </c>
    </row>
    <row r="110" spans="1:11" x14ac:dyDescent="0.25">
      <c r="A110" s="11" t="s">
        <v>181</v>
      </c>
      <c r="B110" s="12" t="s">
        <v>60</v>
      </c>
      <c r="C110" s="12" t="s">
        <v>32</v>
      </c>
      <c r="D110" s="13">
        <v>1039.92</v>
      </c>
      <c r="E110" s="13">
        <v>0</v>
      </c>
      <c r="F110" s="13">
        <v>0</v>
      </c>
      <c r="G110" s="13">
        <v>1039.92</v>
      </c>
      <c r="H110" s="13">
        <v>0</v>
      </c>
      <c r="I110" s="13">
        <v>238.8</v>
      </c>
      <c r="J110" s="13">
        <v>238.8</v>
      </c>
      <c r="K110" s="13">
        <v>1278.72</v>
      </c>
    </row>
    <row r="111" spans="1:11" x14ac:dyDescent="0.25">
      <c r="A111" s="11" t="s">
        <v>182</v>
      </c>
      <c r="B111" s="12" t="s">
        <v>121</v>
      </c>
      <c r="C111" s="12" t="s">
        <v>22</v>
      </c>
      <c r="D111" s="13">
        <v>180.5</v>
      </c>
      <c r="E111" s="13">
        <v>0</v>
      </c>
      <c r="F111" s="13">
        <v>0</v>
      </c>
      <c r="G111" s="13">
        <v>180.5</v>
      </c>
      <c r="H111" s="13">
        <v>0</v>
      </c>
      <c r="I111" s="13">
        <v>0</v>
      </c>
      <c r="J111" s="13">
        <v>0</v>
      </c>
      <c r="K111" s="13">
        <v>180.5</v>
      </c>
    </row>
    <row r="112" spans="1:11" x14ac:dyDescent="0.25">
      <c r="A112" s="11" t="s">
        <v>183</v>
      </c>
      <c r="B112" s="12" t="s">
        <v>101</v>
      </c>
      <c r="C112" s="12" t="s">
        <v>73</v>
      </c>
      <c r="D112" s="13">
        <v>13.19</v>
      </c>
      <c r="E112" s="13">
        <v>0</v>
      </c>
      <c r="F112" s="13">
        <v>0</v>
      </c>
      <c r="G112" s="13">
        <v>13.19</v>
      </c>
      <c r="H112" s="13">
        <v>0</v>
      </c>
      <c r="I112" s="13">
        <v>0</v>
      </c>
      <c r="J112" s="13">
        <v>0</v>
      </c>
      <c r="K112" s="13">
        <v>13.19</v>
      </c>
    </row>
    <row r="113" spans="1:11" x14ac:dyDescent="0.25">
      <c r="A113" s="11" t="s">
        <v>184</v>
      </c>
      <c r="B113" s="12" t="s">
        <v>185</v>
      </c>
      <c r="C113" s="12" t="s">
        <v>19</v>
      </c>
      <c r="D113" s="13">
        <v>107528.35</v>
      </c>
      <c r="E113" s="13">
        <v>0</v>
      </c>
      <c r="F113" s="13">
        <v>1405.91</v>
      </c>
      <c r="G113" s="13">
        <v>108934.26</v>
      </c>
      <c r="H113" s="13">
        <v>178</v>
      </c>
      <c r="I113" s="13">
        <v>522.19000000000005</v>
      </c>
      <c r="J113" s="13">
        <v>700.19</v>
      </c>
      <c r="K113" s="13">
        <v>109634.45</v>
      </c>
    </row>
    <row r="114" spans="1:11" x14ac:dyDescent="0.25">
      <c r="A114" s="11" t="s">
        <v>186</v>
      </c>
      <c r="B114" s="12" t="s">
        <v>185</v>
      </c>
      <c r="C114" s="12" t="s">
        <v>19</v>
      </c>
      <c r="D114" s="13">
        <v>1398657.87</v>
      </c>
      <c r="E114" s="13">
        <v>0</v>
      </c>
      <c r="F114" s="13">
        <v>0</v>
      </c>
      <c r="G114" s="13">
        <v>1398657.87</v>
      </c>
      <c r="H114" s="13">
        <v>0</v>
      </c>
      <c r="I114" s="13">
        <v>245.58</v>
      </c>
      <c r="J114" s="13">
        <v>245.58</v>
      </c>
      <c r="K114" s="13">
        <v>1398903.45</v>
      </c>
    </row>
    <row r="115" spans="1:11" x14ac:dyDescent="0.25">
      <c r="A115" s="11" t="s">
        <v>187</v>
      </c>
      <c r="B115" s="12" t="s">
        <v>117</v>
      </c>
      <c r="C115" s="12" t="s">
        <v>44</v>
      </c>
      <c r="D115" s="13">
        <v>7.5</v>
      </c>
      <c r="E115" s="13">
        <v>0</v>
      </c>
      <c r="F115" s="13">
        <v>0</v>
      </c>
      <c r="G115" s="13">
        <v>7.5</v>
      </c>
      <c r="H115" s="13">
        <v>0</v>
      </c>
      <c r="I115" s="13">
        <v>0</v>
      </c>
      <c r="J115" s="13">
        <v>0</v>
      </c>
      <c r="K115" s="13">
        <v>7.5</v>
      </c>
    </row>
    <row r="116" spans="1:11" x14ac:dyDescent="0.25">
      <c r="A116" s="11" t="s">
        <v>188</v>
      </c>
      <c r="B116" s="12" t="s">
        <v>121</v>
      </c>
      <c r="C116" s="12" t="s">
        <v>22</v>
      </c>
      <c r="D116" s="13">
        <v>0.45</v>
      </c>
      <c r="E116" s="13">
        <v>0</v>
      </c>
      <c r="F116" s="13">
        <v>0</v>
      </c>
      <c r="G116" s="13">
        <v>0.45</v>
      </c>
      <c r="H116" s="13">
        <v>0</v>
      </c>
      <c r="I116" s="13">
        <v>0</v>
      </c>
      <c r="J116" s="13">
        <v>0</v>
      </c>
      <c r="K116" s="13">
        <v>0.45</v>
      </c>
    </row>
    <row r="117" spans="1:11" x14ac:dyDescent="0.25">
      <c r="A117" s="11" t="s">
        <v>189</v>
      </c>
      <c r="B117" s="12" t="s">
        <v>121</v>
      </c>
      <c r="C117" s="12" t="s">
        <v>22</v>
      </c>
      <c r="D117" s="13">
        <v>3089.62</v>
      </c>
      <c r="E117" s="13">
        <v>3151.51</v>
      </c>
      <c r="F117" s="13">
        <v>0</v>
      </c>
      <c r="G117" s="13">
        <v>6241.13</v>
      </c>
      <c r="H117" s="13">
        <v>12422.73</v>
      </c>
      <c r="I117" s="13">
        <v>915.61</v>
      </c>
      <c r="J117" s="13">
        <v>13338.34</v>
      </c>
      <c r="K117" s="13">
        <v>19579.47</v>
      </c>
    </row>
    <row r="118" spans="1:11" x14ac:dyDescent="0.25">
      <c r="A118" s="11" t="s">
        <v>190</v>
      </c>
      <c r="B118" s="12" t="s">
        <v>156</v>
      </c>
      <c r="C118" s="12" t="s">
        <v>26</v>
      </c>
      <c r="D118" s="13">
        <v>0.33</v>
      </c>
      <c r="E118" s="13">
        <v>0</v>
      </c>
      <c r="F118" s="13">
        <v>0</v>
      </c>
      <c r="G118" s="13">
        <v>0.33</v>
      </c>
      <c r="H118" s="13">
        <v>0</v>
      </c>
      <c r="I118" s="13">
        <v>0</v>
      </c>
      <c r="J118" s="13">
        <v>0</v>
      </c>
      <c r="K118" s="13">
        <v>0.33</v>
      </c>
    </row>
    <row r="119" spans="1:11" x14ac:dyDescent="0.25">
      <c r="A119" s="11" t="s">
        <v>191</v>
      </c>
      <c r="B119" s="12" t="s">
        <v>34</v>
      </c>
      <c r="C119" s="12" t="s">
        <v>22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1787.18</v>
      </c>
      <c r="J119" s="13">
        <v>1787.18</v>
      </c>
      <c r="K119" s="13">
        <v>1787.18</v>
      </c>
    </row>
    <row r="120" spans="1:11" x14ac:dyDescent="0.25">
      <c r="A120" s="11" t="s">
        <v>192</v>
      </c>
      <c r="B120" s="12" t="s">
        <v>65</v>
      </c>
      <c r="C120" s="12" t="s">
        <v>32</v>
      </c>
      <c r="D120" s="13">
        <v>5992.32</v>
      </c>
      <c r="E120" s="13">
        <v>0</v>
      </c>
      <c r="F120" s="13">
        <v>0</v>
      </c>
      <c r="G120" s="13">
        <v>5992.32</v>
      </c>
      <c r="H120" s="13">
        <v>5.77</v>
      </c>
      <c r="I120" s="13">
        <v>0</v>
      </c>
      <c r="J120" s="13">
        <v>5.77</v>
      </c>
      <c r="K120" s="13">
        <v>5998.09</v>
      </c>
    </row>
    <row r="121" spans="1:11" x14ac:dyDescent="0.25">
      <c r="A121" s="11" t="s">
        <v>193</v>
      </c>
      <c r="B121" s="12" t="s">
        <v>117</v>
      </c>
      <c r="C121" s="12" t="s">
        <v>44</v>
      </c>
      <c r="D121" s="13">
        <v>0.28999999999999998</v>
      </c>
      <c r="E121" s="13">
        <v>0</v>
      </c>
      <c r="F121" s="13">
        <v>0</v>
      </c>
      <c r="G121" s="13">
        <v>0.28999999999999998</v>
      </c>
      <c r="H121" s="13">
        <v>0</v>
      </c>
      <c r="I121" s="13">
        <v>0</v>
      </c>
      <c r="J121" s="13">
        <v>0</v>
      </c>
      <c r="K121" s="13">
        <v>0.28999999999999998</v>
      </c>
    </row>
    <row r="122" spans="1:11" x14ac:dyDescent="0.25">
      <c r="A122" s="11" t="s">
        <v>194</v>
      </c>
      <c r="B122" s="12" t="s">
        <v>168</v>
      </c>
      <c r="C122" s="12" t="s">
        <v>32</v>
      </c>
      <c r="D122" s="13">
        <v>8198</v>
      </c>
      <c r="E122" s="13">
        <v>0</v>
      </c>
      <c r="F122" s="13">
        <v>0</v>
      </c>
      <c r="G122" s="13">
        <v>8198</v>
      </c>
      <c r="H122" s="13">
        <v>0</v>
      </c>
      <c r="I122" s="13">
        <v>0</v>
      </c>
      <c r="J122" s="13">
        <v>0</v>
      </c>
      <c r="K122" s="13">
        <v>8198</v>
      </c>
    </row>
    <row r="123" spans="1:11" x14ac:dyDescent="0.25">
      <c r="A123" s="11" t="s">
        <v>195</v>
      </c>
      <c r="B123" s="12" t="s">
        <v>51</v>
      </c>
      <c r="C123" s="12" t="s">
        <v>22</v>
      </c>
      <c r="D123" s="13">
        <v>7187.2</v>
      </c>
      <c r="E123" s="13">
        <v>85.69</v>
      </c>
      <c r="F123" s="13">
        <v>0</v>
      </c>
      <c r="G123" s="13">
        <v>7272.89</v>
      </c>
      <c r="H123" s="13">
        <v>13.2</v>
      </c>
      <c r="I123" s="13">
        <v>1087.81</v>
      </c>
      <c r="J123" s="13">
        <v>1101.01</v>
      </c>
      <c r="K123" s="13">
        <v>8373.9</v>
      </c>
    </row>
    <row r="124" spans="1:11" x14ac:dyDescent="0.25">
      <c r="A124" s="11" t="s">
        <v>196</v>
      </c>
      <c r="B124" s="12" t="s">
        <v>117</v>
      </c>
      <c r="C124" s="12" t="s">
        <v>44</v>
      </c>
      <c r="D124" s="13">
        <v>8.08</v>
      </c>
      <c r="E124" s="13">
        <v>0</v>
      </c>
      <c r="F124" s="13">
        <v>0</v>
      </c>
      <c r="G124" s="13">
        <v>8.08</v>
      </c>
      <c r="H124" s="13">
        <v>0</v>
      </c>
      <c r="I124" s="13">
        <v>0.45</v>
      </c>
      <c r="J124" s="13">
        <v>0.45</v>
      </c>
      <c r="K124" s="13">
        <v>8.5299999999999994</v>
      </c>
    </row>
    <row r="125" spans="1:11" x14ac:dyDescent="0.25">
      <c r="A125" s="11" t="s">
        <v>197</v>
      </c>
      <c r="B125" s="12" t="s">
        <v>24</v>
      </c>
      <c r="C125" s="12" t="s">
        <v>22</v>
      </c>
      <c r="D125" s="13">
        <v>7.06</v>
      </c>
      <c r="E125" s="13">
        <v>0.15</v>
      </c>
      <c r="F125" s="13">
        <v>0</v>
      </c>
      <c r="G125" s="13">
        <v>7.21</v>
      </c>
      <c r="H125" s="13">
        <v>0</v>
      </c>
      <c r="I125" s="13">
        <v>0</v>
      </c>
      <c r="J125" s="13">
        <v>0</v>
      </c>
      <c r="K125" s="13">
        <v>7.21</v>
      </c>
    </row>
    <row r="126" spans="1:11" x14ac:dyDescent="0.25">
      <c r="A126" s="11" t="s">
        <v>198</v>
      </c>
      <c r="B126" s="12" t="s">
        <v>34</v>
      </c>
      <c r="C126" s="12" t="s">
        <v>22</v>
      </c>
      <c r="D126" s="13">
        <v>661.44</v>
      </c>
      <c r="E126" s="13">
        <v>0</v>
      </c>
      <c r="F126" s="13">
        <v>0</v>
      </c>
      <c r="G126" s="13">
        <v>661.44</v>
      </c>
      <c r="H126" s="13">
        <v>0</v>
      </c>
      <c r="I126" s="13">
        <v>13.12</v>
      </c>
      <c r="J126" s="13">
        <v>13.12</v>
      </c>
      <c r="K126" s="13">
        <v>674.56</v>
      </c>
    </row>
    <row r="127" spans="1:11" x14ac:dyDescent="0.25">
      <c r="A127" s="11" t="s">
        <v>199</v>
      </c>
      <c r="B127" s="12" t="s">
        <v>106</v>
      </c>
      <c r="C127" s="12" t="s">
        <v>32</v>
      </c>
      <c r="D127" s="13">
        <v>999.45</v>
      </c>
      <c r="E127" s="13">
        <v>0</v>
      </c>
      <c r="F127" s="13">
        <v>0</v>
      </c>
      <c r="G127" s="13">
        <v>999.45</v>
      </c>
      <c r="H127" s="13">
        <v>0</v>
      </c>
      <c r="I127" s="13">
        <v>0</v>
      </c>
      <c r="J127" s="13">
        <v>0</v>
      </c>
      <c r="K127" s="13">
        <v>999.45</v>
      </c>
    </row>
    <row r="128" spans="1:11" x14ac:dyDescent="0.25">
      <c r="A128" s="11" t="s">
        <v>200</v>
      </c>
      <c r="B128" s="12" t="s">
        <v>80</v>
      </c>
      <c r="C128" s="12" t="s">
        <v>19</v>
      </c>
      <c r="D128" s="13">
        <v>133.15</v>
      </c>
      <c r="E128" s="13">
        <v>0</v>
      </c>
      <c r="F128" s="13">
        <v>0</v>
      </c>
      <c r="G128" s="13">
        <v>133.15</v>
      </c>
      <c r="H128" s="13">
        <v>0</v>
      </c>
      <c r="I128" s="13">
        <v>5.24</v>
      </c>
      <c r="J128" s="13">
        <v>5.24</v>
      </c>
      <c r="K128" s="13">
        <v>138.38999999999999</v>
      </c>
    </row>
    <row r="129" spans="1:11" x14ac:dyDescent="0.25">
      <c r="A129" s="11" t="s">
        <v>201</v>
      </c>
      <c r="B129" s="12" t="s">
        <v>31</v>
      </c>
      <c r="C129" s="12" t="s">
        <v>32</v>
      </c>
      <c r="D129" s="13">
        <v>473.87</v>
      </c>
      <c r="E129" s="13">
        <v>0</v>
      </c>
      <c r="F129" s="13">
        <v>0</v>
      </c>
      <c r="G129" s="13">
        <v>473.87</v>
      </c>
      <c r="H129" s="13">
        <v>0</v>
      </c>
      <c r="I129" s="13">
        <v>0</v>
      </c>
      <c r="J129" s="13">
        <v>0</v>
      </c>
      <c r="K129" s="13">
        <v>473.87</v>
      </c>
    </row>
    <row r="130" spans="1:11" x14ac:dyDescent="0.25">
      <c r="A130" s="11" t="s">
        <v>202</v>
      </c>
      <c r="B130" s="12" t="s">
        <v>39</v>
      </c>
      <c r="C130" s="12" t="s">
        <v>19</v>
      </c>
      <c r="D130" s="13">
        <v>539.89</v>
      </c>
      <c r="E130" s="13">
        <v>0</v>
      </c>
      <c r="F130" s="13">
        <v>0</v>
      </c>
      <c r="G130" s="13">
        <v>539.89</v>
      </c>
      <c r="H130" s="13">
        <v>0</v>
      </c>
      <c r="I130" s="13">
        <v>11.8</v>
      </c>
      <c r="J130" s="13">
        <v>11.8</v>
      </c>
      <c r="K130" s="13">
        <v>551.69000000000005</v>
      </c>
    </row>
    <row r="131" spans="1:11" x14ac:dyDescent="0.25">
      <c r="A131" s="11" t="s">
        <v>203</v>
      </c>
      <c r="B131" s="12" t="s">
        <v>37</v>
      </c>
      <c r="C131" s="12" t="s">
        <v>19</v>
      </c>
      <c r="D131" s="13">
        <v>234.72</v>
      </c>
      <c r="E131" s="13">
        <v>4.47</v>
      </c>
      <c r="F131" s="13">
        <v>0</v>
      </c>
      <c r="G131" s="13">
        <v>239.19</v>
      </c>
      <c r="H131" s="13">
        <v>0</v>
      </c>
      <c r="I131" s="13">
        <v>2.23</v>
      </c>
      <c r="J131" s="13">
        <v>2.23</v>
      </c>
      <c r="K131" s="13">
        <v>241.42</v>
      </c>
    </row>
    <row r="132" spans="1:11" x14ac:dyDescent="0.25">
      <c r="A132" s="11" t="s">
        <v>204</v>
      </c>
      <c r="B132" s="12" t="s">
        <v>168</v>
      </c>
      <c r="C132" s="12" t="s">
        <v>32</v>
      </c>
      <c r="D132" s="13">
        <v>831.52</v>
      </c>
      <c r="E132" s="13">
        <v>0</v>
      </c>
      <c r="F132" s="13">
        <v>0</v>
      </c>
      <c r="G132" s="13">
        <v>831.52</v>
      </c>
      <c r="H132" s="13">
        <v>0</v>
      </c>
      <c r="I132" s="13">
        <v>1.33</v>
      </c>
      <c r="J132" s="13">
        <v>1.33</v>
      </c>
      <c r="K132" s="13">
        <v>832.85</v>
      </c>
    </row>
    <row r="133" spans="1:11" x14ac:dyDescent="0.25">
      <c r="A133" s="11" t="s">
        <v>205</v>
      </c>
      <c r="B133" s="12" t="s">
        <v>93</v>
      </c>
      <c r="C133" s="12" t="s">
        <v>26</v>
      </c>
      <c r="D133" s="13">
        <v>410.46</v>
      </c>
      <c r="E133" s="13">
        <v>269.2</v>
      </c>
      <c r="F133" s="13">
        <v>0</v>
      </c>
      <c r="G133" s="13">
        <v>679.66</v>
      </c>
      <c r="H133" s="13">
        <v>38.729999999999997</v>
      </c>
      <c r="I133" s="13">
        <v>0</v>
      </c>
      <c r="J133" s="13">
        <v>38.729999999999997</v>
      </c>
      <c r="K133" s="13">
        <v>718.39</v>
      </c>
    </row>
    <row r="134" spans="1:11" x14ac:dyDescent="0.25">
      <c r="A134" s="11" t="s">
        <v>206</v>
      </c>
      <c r="B134" s="12" t="s">
        <v>80</v>
      </c>
      <c r="C134" s="12" t="s">
        <v>19</v>
      </c>
      <c r="D134" s="13">
        <v>298.51</v>
      </c>
      <c r="E134" s="13">
        <v>0</v>
      </c>
      <c r="F134" s="13">
        <v>0</v>
      </c>
      <c r="G134" s="13">
        <v>298.51</v>
      </c>
      <c r="H134" s="13">
        <v>0</v>
      </c>
      <c r="I134" s="13">
        <v>1.6</v>
      </c>
      <c r="J134" s="13">
        <v>1.6</v>
      </c>
      <c r="K134" s="13">
        <v>300.11</v>
      </c>
    </row>
    <row r="135" spans="1:11" x14ac:dyDescent="0.25">
      <c r="A135" s="11" t="s">
        <v>207</v>
      </c>
      <c r="B135" s="12" t="s">
        <v>43</v>
      </c>
      <c r="C135" s="12" t="s">
        <v>22</v>
      </c>
      <c r="D135" s="13">
        <v>43.26</v>
      </c>
      <c r="E135" s="13">
        <v>0</v>
      </c>
      <c r="F135" s="13">
        <v>0</v>
      </c>
      <c r="G135" s="13">
        <v>43.26</v>
      </c>
      <c r="H135" s="13">
        <v>0</v>
      </c>
      <c r="I135" s="13">
        <v>0</v>
      </c>
      <c r="J135" s="13">
        <v>0</v>
      </c>
      <c r="K135" s="13">
        <v>43.26</v>
      </c>
    </row>
    <row r="136" spans="1:11" x14ac:dyDescent="0.25">
      <c r="A136" s="11" t="s">
        <v>208</v>
      </c>
      <c r="B136" s="12" t="s">
        <v>34</v>
      </c>
      <c r="C136" s="12" t="s">
        <v>22</v>
      </c>
      <c r="D136" s="13">
        <v>894.47</v>
      </c>
      <c r="E136" s="13">
        <v>0</v>
      </c>
      <c r="F136" s="13">
        <v>0</v>
      </c>
      <c r="G136" s="13">
        <v>894.47</v>
      </c>
      <c r="H136" s="13">
        <v>8.33</v>
      </c>
      <c r="I136" s="13">
        <v>0</v>
      </c>
      <c r="J136" s="13">
        <v>8.33</v>
      </c>
      <c r="K136" s="13">
        <v>902.8</v>
      </c>
    </row>
    <row r="137" spans="1:11" x14ac:dyDescent="0.25">
      <c r="A137" s="11" t="s">
        <v>209</v>
      </c>
      <c r="B137" s="12" t="s">
        <v>101</v>
      </c>
      <c r="C137" s="12" t="s">
        <v>73</v>
      </c>
      <c r="D137" s="13">
        <v>29</v>
      </c>
      <c r="E137" s="13">
        <v>0</v>
      </c>
      <c r="F137" s="13">
        <v>0</v>
      </c>
      <c r="G137" s="13">
        <v>29</v>
      </c>
      <c r="H137" s="13">
        <v>0</v>
      </c>
      <c r="I137" s="13">
        <v>0</v>
      </c>
      <c r="J137" s="13">
        <v>0</v>
      </c>
      <c r="K137" s="13">
        <v>29</v>
      </c>
    </row>
    <row r="138" spans="1:11" x14ac:dyDescent="0.25">
      <c r="A138" s="11" t="s">
        <v>210</v>
      </c>
      <c r="B138" s="12" t="s">
        <v>37</v>
      </c>
      <c r="C138" s="12" t="s">
        <v>19</v>
      </c>
      <c r="D138" s="13">
        <v>5365.13</v>
      </c>
      <c r="E138" s="13">
        <v>0</v>
      </c>
      <c r="F138" s="13">
        <v>0</v>
      </c>
      <c r="G138" s="13">
        <v>5365.13</v>
      </c>
      <c r="H138" s="13">
        <v>257.97000000000003</v>
      </c>
      <c r="I138" s="13">
        <v>0</v>
      </c>
      <c r="J138" s="13">
        <v>257.97000000000003</v>
      </c>
      <c r="K138" s="13">
        <v>5623.1</v>
      </c>
    </row>
    <row r="139" spans="1:11" x14ac:dyDescent="0.25">
      <c r="A139" s="11" t="s">
        <v>211</v>
      </c>
      <c r="B139" s="12" t="s">
        <v>44</v>
      </c>
      <c r="C139" s="12" t="s">
        <v>19</v>
      </c>
      <c r="D139" s="13">
        <v>355.45</v>
      </c>
      <c r="E139" s="13">
        <v>0</v>
      </c>
      <c r="F139" s="13">
        <v>0</v>
      </c>
      <c r="G139" s="13">
        <v>355.45</v>
      </c>
      <c r="H139" s="13">
        <v>18.09</v>
      </c>
      <c r="I139" s="13">
        <v>139.38999999999999</v>
      </c>
      <c r="J139" s="13">
        <v>157.47999999999999</v>
      </c>
      <c r="K139" s="13">
        <v>512.92999999999995</v>
      </c>
    </row>
    <row r="140" spans="1:11" x14ac:dyDescent="0.25">
      <c r="A140" s="11" t="s">
        <v>212</v>
      </c>
      <c r="B140" s="12" t="s">
        <v>93</v>
      </c>
      <c r="C140" s="12" t="s">
        <v>26</v>
      </c>
      <c r="D140" s="13">
        <v>16.690000000000001</v>
      </c>
      <c r="E140" s="13">
        <v>0</v>
      </c>
      <c r="F140" s="13">
        <v>0</v>
      </c>
      <c r="G140" s="13">
        <v>16.690000000000001</v>
      </c>
      <c r="H140" s="13">
        <v>0</v>
      </c>
      <c r="I140" s="13">
        <v>0</v>
      </c>
      <c r="J140" s="13">
        <v>0</v>
      </c>
      <c r="K140" s="13">
        <v>16.690000000000001</v>
      </c>
    </row>
    <row r="141" spans="1:11" x14ac:dyDescent="0.25">
      <c r="A141" s="11" t="s">
        <v>213</v>
      </c>
      <c r="B141" s="12" t="s">
        <v>214</v>
      </c>
      <c r="C141" s="12" t="s">
        <v>26</v>
      </c>
      <c r="D141" s="13">
        <v>31.75</v>
      </c>
      <c r="E141" s="13">
        <v>0.41</v>
      </c>
      <c r="F141" s="13">
        <v>5.8</v>
      </c>
      <c r="G141" s="13">
        <v>37.96</v>
      </c>
      <c r="H141" s="13">
        <v>0.54</v>
      </c>
      <c r="I141" s="13">
        <v>36.5</v>
      </c>
      <c r="J141" s="13">
        <v>37.04</v>
      </c>
      <c r="K141" s="13">
        <v>75</v>
      </c>
    </row>
    <row r="142" spans="1:11" x14ac:dyDescent="0.25">
      <c r="A142" s="11" t="s">
        <v>215</v>
      </c>
      <c r="B142" s="12" t="s">
        <v>121</v>
      </c>
      <c r="C142" s="12" t="s">
        <v>22</v>
      </c>
      <c r="D142" s="13">
        <v>15.52</v>
      </c>
      <c r="E142" s="13">
        <v>0</v>
      </c>
      <c r="F142" s="13">
        <v>0</v>
      </c>
      <c r="G142" s="13">
        <v>15.52</v>
      </c>
      <c r="H142" s="13">
        <v>0</v>
      </c>
      <c r="I142" s="13">
        <v>0</v>
      </c>
      <c r="J142" s="13">
        <v>0</v>
      </c>
      <c r="K142" s="13">
        <v>15.52</v>
      </c>
    </row>
    <row r="143" spans="1:11" x14ac:dyDescent="0.25">
      <c r="A143" s="11" t="s">
        <v>216</v>
      </c>
      <c r="B143" s="12" t="s">
        <v>129</v>
      </c>
      <c r="C143" s="12" t="s">
        <v>19</v>
      </c>
      <c r="D143" s="13">
        <v>164.6</v>
      </c>
      <c r="E143" s="13">
        <v>30</v>
      </c>
      <c r="F143" s="13">
        <v>4.97</v>
      </c>
      <c r="G143" s="13">
        <v>199.57</v>
      </c>
      <c r="H143" s="13">
        <v>0</v>
      </c>
      <c r="I143" s="13">
        <v>0</v>
      </c>
      <c r="J143" s="13">
        <v>0</v>
      </c>
      <c r="K143" s="13">
        <v>199.57</v>
      </c>
    </row>
    <row r="144" spans="1:11" x14ac:dyDescent="0.25">
      <c r="A144" s="11" t="s">
        <v>217</v>
      </c>
      <c r="B144" s="12" t="s">
        <v>60</v>
      </c>
      <c r="C144" s="12" t="s">
        <v>32</v>
      </c>
      <c r="D144" s="13">
        <v>720.6</v>
      </c>
      <c r="E144" s="13">
        <v>0</v>
      </c>
      <c r="F144" s="13">
        <v>0</v>
      </c>
      <c r="G144" s="13">
        <v>720.6</v>
      </c>
      <c r="H144" s="13">
        <v>0</v>
      </c>
      <c r="I144" s="13">
        <v>0</v>
      </c>
      <c r="J144" s="13">
        <v>0</v>
      </c>
      <c r="K144" s="13">
        <v>720.6</v>
      </c>
    </row>
    <row r="145" spans="1:11" x14ac:dyDescent="0.25">
      <c r="A145" s="11" t="s">
        <v>218</v>
      </c>
      <c r="B145" s="12" t="s">
        <v>219</v>
      </c>
      <c r="C145" s="12" t="s">
        <v>26</v>
      </c>
      <c r="D145" s="13">
        <v>296.02999999999997</v>
      </c>
      <c r="E145" s="13">
        <v>121.19</v>
      </c>
      <c r="F145" s="13">
        <v>0</v>
      </c>
      <c r="G145" s="13">
        <v>417.22</v>
      </c>
      <c r="H145" s="13">
        <v>5.4</v>
      </c>
      <c r="I145" s="13">
        <v>21.19</v>
      </c>
      <c r="J145" s="13">
        <v>26.59</v>
      </c>
      <c r="K145" s="13">
        <v>443.81</v>
      </c>
    </row>
    <row r="146" spans="1:11" x14ac:dyDescent="0.25">
      <c r="A146" s="11" t="s">
        <v>220</v>
      </c>
      <c r="B146" s="12" t="s">
        <v>173</v>
      </c>
      <c r="C146" s="12" t="s">
        <v>73</v>
      </c>
      <c r="D146" s="13">
        <v>162.15</v>
      </c>
      <c r="E146" s="13">
        <v>0.63</v>
      </c>
      <c r="F146" s="13">
        <v>39.58</v>
      </c>
      <c r="G146" s="13">
        <v>202.36</v>
      </c>
      <c r="H146" s="13">
        <v>7.16</v>
      </c>
      <c r="I146" s="13">
        <v>0</v>
      </c>
      <c r="J146" s="13">
        <v>7.16</v>
      </c>
      <c r="K146" s="13">
        <v>209.52</v>
      </c>
    </row>
    <row r="147" spans="1:11" x14ac:dyDescent="0.25">
      <c r="A147" s="11" t="s">
        <v>221</v>
      </c>
      <c r="B147" s="12" t="s">
        <v>43</v>
      </c>
      <c r="C147" s="12" t="s">
        <v>44</v>
      </c>
      <c r="D147" s="13">
        <v>341</v>
      </c>
      <c r="E147" s="13">
        <v>0</v>
      </c>
      <c r="F147" s="13">
        <v>0</v>
      </c>
      <c r="G147" s="13">
        <v>341</v>
      </c>
      <c r="H147" s="13">
        <v>0</v>
      </c>
      <c r="I147" s="13">
        <v>0</v>
      </c>
      <c r="J147" s="13">
        <v>0</v>
      </c>
      <c r="K147" s="13">
        <v>341</v>
      </c>
    </row>
    <row r="148" spans="1:11" x14ac:dyDescent="0.25">
      <c r="A148" s="11" t="s">
        <v>222</v>
      </c>
      <c r="B148" s="12" t="s">
        <v>51</v>
      </c>
      <c r="C148" s="12" t="s">
        <v>22</v>
      </c>
      <c r="D148" s="13">
        <v>550.23</v>
      </c>
      <c r="E148" s="13">
        <v>0</v>
      </c>
      <c r="F148" s="13">
        <v>0</v>
      </c>
      <c r="G148" s="13">
        <v>550.23</v>
      </c>
      <c r="H148" s="13">
        <v>0</v>
      </c>
      <c r="I148" s="13">
        <v>111.5</v>
      </c>
      <c r="J148" s="13">
        <v>111.5</v>
      </c>
      <c r="K148" s="13">
        <v>661.73</v>
      </c>
    </row>
    <row r="149" spans="1:11" x14ac:dyDescent="0.25">
      <c r="A149" s="11" t="s">
        <v>223</v>
      </c>
      <c r="B149" s="12" t="s">
        <v>224</v>
      </c>
      <c r="C149" s="12" t="s">
        <v>44</v>
      </c>
      <c r="D149" s="13">
        <v>6724.81</v>
      </c>
      <c r="E149" s="13">
        <v>449.25</v>
      </c>
      <c r="F149" s="13">
        <v>0</v>
      </c>
      <c r="G149" s="13">
        <v>7174.06</v>
      </c>
      <c r="H149" s="13">
        <v>0</v>
      </c>
      <c r="I149" s="13">
        <v>18.670000000000002</v>
      </c>
      <c r="J149" s="13">
        <v>18.670000000000002</v>
      </c>
      <c r="K149" s="13">
        <v>7192.73</v>
      </c>
    </row>
    <row r="150" spans="1:11" x14ac:dyDescent="0.25">
      <c r="A150" s="11" t="s">
        <v>225</v>
      </c>
      <c r="B150" s="12" t="s">
        <v>28</v>
      </c>
      <c r="C150" s="12" t="s">
        <v>29</v>
      </c>
      <c r="D150" s="13">
        <v>948200</v>
      </c>
      <c r="E150" s="13">
        <v>0</v>
      </c>
      <c r="F150" s="13">
        <v>0</v>
      </c>
      <c r="G150" s="13">
        <v>948200</v>
      </c>
      <c r="H150" s="13">
        <v>0</v>
      </c>
      <c r="I150" s="13">
        <v>407.96</v>
      </c>
      <c r="J150" s="13">
        <v>407.96</v>
      </c>
      <c r="K150" s="13">
        <v>948607.96</v>
      </c>
    </row>
    <row r="151" spans="1:11" x14ac:dyDescent="0.25">
      <c r="A151" s="11" t="s">
        <v>226</v>
      </c>
      <c r="B151" s="12" t="s">
        <v>28</v>
      </c>
      <c r="C151" s="12" t="s">
        <v>29</v>
      </c>
      <c r="D151" s="13">
        <v>7263934.3899999997</v>
      </c>
      <c r="E151" s="13">
        <v>2328</v>
      </c>
      <c r="F151" s="13">
        <v>0</v>
      </c>
      <c r="G151" s="13">
        <v>7266262.3899999997</v>
      </c>
      <c r="H151" s="13">
        <v>1235</v>
      </c>
      <c r="I151" s="13">
        <v>256400.35</v>
      </c>
      <c r="J151" s="13">
        <v>257635.35</v>
      </c>
      <c r="K151" s="13">
        <v>7523897.7400000002</v>
      </c>
    </row>
    <row r="152" spans="1:11" x14ac:dyDescent="0.25">
      <c r="A152" s="11" t="s">
        <v>227</v>
      </c>
      <c r="B152" s="12" t="s">
        <v>228</v>
      </c>
      <c r="C152" s="12" t="s">
        <v>22</v>
      </c>
      <c r="D152" s="13">
        <v>20160.41</v>
      </c>
      <c r="E152" s="13">
        <v>1.63</v>
      </c>
      <c r="F152" s="13">
        <v>282.36</v>
      </c>
      <c r="G152" s="13">
        <v>20444.400000000001</v>
      </c>
      <c r="H152" s="13">
        <v>5560.04</v>
      </c>
      <c r="I152" s="13">
        <v>602.19000000000005</v>
      </c>
      <c r="J152" s="13">
        <v>6162.23</v>
      </c>
      <c r="K152" s="13">
        <v>26606.63</v>
      </c>
    </row>
    <row r="153" spans="1:11" x14ac:dyDescent="0.25">
      <c r="A153" s="11" t="s">
        <v>229</v>
      </c>
      <c r="B153" s="12" t="s">
        <v>85</v>
      </c>
      <c r="C153" s="12" t="s">
        <v>22</v>
      </c>
      <c r="D153" s="13">
        <v>4239.76</v>
      </c>
      <c r="E153" s="13">
        <v>0</v>
      </c>
      <c r="F153" s="13">
        <v>43.36</v>
      </c>
      <c r="G153" s="13">
        <v>4283.12</v>
      </c>
      <c r="H153" s="13">
        <v>989.83</v>
      </c>
      <c r="I153" s="13">
        <v>6234</v>
      </c>
      <c r="J153" s="13">
        <v>7223.83</v>
      </c>
      <c r="K153" s="13">
        <v>11506.95</v>
      </c>
    </row>
    <row r="154" spans="1:11" x14ac:dyDescent="0.25">
      <c r="A154" s="11" t="s">
        <v>230</v>
      </c>
      <c r="B154" s="12" t="s">
        <v>121</v>
      </c>
      <c r="C154" s="12" t="s">
        <v>22</v>
      </c>
      <c r="D154" s="13">
        <v>0.76</v>
      </c>
      <c r="E154" s="13">
        <v>0</v>
      </c>
      <c r="F154" s="13">
        <v>0</v>
      </c>
      <c r="G154" s="13">
        <v>0.76</v>
      </c>
      <c r="H154" s="13">
        <v>0</v>
      </c>
      <c r="I154" s="13">
        <v>0</v>
      </c>
      <c r="J154" s="13">
        <v>0</v>
      </c>
      <c r="K154" s="13">
        <v>0.76</v>
      </c>
    </row>
    <row r="155" spans="1:11" x14ac:dyDescent="0.25">
      <c r="A155" s="11" t="s">
        <v>231</v>
      </c>
      <c r="B155" s="12" t="s">
        <v>232</v>
      </c>
      <c r="C155" s="12" t="s">
        <v>26</v>
      </c>
      <c r="D155" s="13">
        <v>26.17</v>
      </c>
      <c r="E155" s="13">
        <v>0</v>
      </c>
      <c r="F155" s="13">
        <v>0</v>
      </c>
      <c r="G155" s="13">
        <v>26.17</v>
      </c>
      <c r="H155" s="13">
        <v>0</v>
      </c>
      <c r="I155" s="13">
        <v>0</v>
      </c>
      <c r="J155" s="13">
        <v>0</v>
      </c>
      <c r="K155" s="13">
        <v>26.17</v>
      </c>
    </row>
    <row r="156" spans="1:11" x14ac:dyDescent="0.25">
      <c r="A156" s="11" t="s">
        <v>233</v>
      </c>
      <c r="B156" s="12" t="s">
        <v>234</v>
      </c>
      <c r="C156" s="12" t="s">
        <v>26</v>
      </c>
      <c r="D156" s="13">
        <v>210</v>
      </c>
      <c r="E156" s="13">
        <v>0</v>
      </c>
      <c r="F156" s="13">
        <v>0</v>
      </c>
      <c r="G156" s="13">
        <v>210</v>
      </c>
      <c r="H156" s="13">
        <v>0</v>
      </c>
      <c r="I156" s="13">
        <v>0</v>
      </c>
      <c r="J156" s="13">
        <v>0</v>
      </c>
      <c r="K156" s="13">
        <v>210</v>
      </c>
    </row>
    <row r="157" spans="1:11" x14ac:dyDescent="0.25">
      <c r="A157" s="11" t="s">
        <v>235</v>
      </c>
      <c r="B157" s="12" t="s">
        <v>34</v>
      </c>
      <c r="C157" s="12" t="s">
        <v>22</v>
      </c>
      <c r="D157" s="13">
        <v>4265.34</v>
      </c>
      <c r="E157" s="13">
        <v>512.41</v>
      </c>
      <c r="F157" s="13">
        <v>0.01</v>
      </c>
      <c r="G157" s="13">
        <v>4777.76</v>
      </c>
      <c r="H157" s="13">
        <v>43.2</v>
      </c>
      <c r="I157" s="13">
        <v>1169.43</v>
      </c>
      <c r="J157" s="13">
        <v>1212.6300000000001</v>
      </c>
      <c r="K157" s="13">
        <v>5990.39</v>
      </c>
    </row>
    <row r="158" spans="1:11" x14ac:dyDescent="0.25">
      <c r="A158" s="11" t="s">
        <v>236</v>
      </c>
      <c r="B158" s="12" t="s">
        <v>60</v>
      </c>
      <c r="C158" s="12" t="s">
        <v>32</v>
      </c>
      <c r="D158" s="13">
        <v>533.13</v>
      </c>
      <c r="E158" s="13">
        <v>0</v>
      </c>
      <c r="F158" s="13">
        <v>0</v>
      </c>
      <c r="G158" s="13">
        <v>533.13</v>
      </c>
      <c r="H158" s="13">
        <v>0</v>
      </c>
      <c r="I158" s="13">
        <v>0</v>
      </c>
      <c r="J158" s="13">
        <v>0</v>
      </c>
      <c r="K158" s="13">
        <v>533.13</v>
      </c>
    </row>
    <row r="159" spans="1:11" x14ac:dyDescent="0.25">
      <c r="A159" s="11" t="s">
        <v>237</v>
      </c>
      <c r="B159" s="12" t="s">
        <v>28</v>
      </c>
      <c r="C159" s="12" t="s">
        <v>29</v>
      </c>
      <c r="D159" s="13">
        <v>58406</v>
      </c>
      <c r="E159" s="13">
        <v>0</v>
      </c>
      <c r="F159" s="13">
        <v>0</v>
      </c>
      <c r="G159" s="13">
        <v>58406</v>
      </c>
      <c r="H159" s="13">
        <v>0</v>
      </c>
      <c r="I159" s="13">
        <v>0</v>
      </c>
      <c r="J159" s="13">
        <v>0</v>
      </c>
      <c r="K159" s="13">
        <v>58406</v>
      </c>
    </row>
    <row r="160" spans="1:11" x14ac:dyDescent="0.25">
      <c r="A160" s="11" t="s">
        <v>238</v>
      </c>
      <c r="B160" s="12" t="s">
        <v>28</v>
      </c>
      <c r="C160" s="12" t="s">
        <v>29</v>
      </c>
      <c r="D160" s="13">
        <v>3223018.23</v>
      </c>
      <c r="E160" s="13">
        <v>0</v>
      </c>
      <c r="F160" s="13">
        <v>0</v>
      </c>
      <c r="G160" s="13">
        <v>3223018.23</v>
      </c>
      <c r="H160" s="13">
        <v>0</v>
      </c>
      <c r="I160" s="13">
        <v>1822.08</v>
      </c>
      <c r="J160" s="13">
        <v>1822.08</v>
      </c>
      <c r="K160" s="13">
        <v>3224840.31</v>
      </c>
    </row>
    <row r="161" spans="1:11" x14ac:dyDescent="0.25">
      <c r="A161" s="11" t="s">
        <v>239</v>
      </c>
      <c r="B161" s="12" t="s">
        <v>72</v>
      </c>
      <c r="C161" s="12" t="s">
        <v>32</v>
      </c>
      <c r="D161" s="13">
        <v>1013084.36</v>
      </c>
      <c r="E161" s="13">
        <v>70.28</v>
      </c>
      <c r="F161" s="13">
        <v>0</v>
      </c>
      <c r="G161" s="13">
        <v>1013154.64</v>
      </c>
      <c r="H161" s="13">
        <v>2.5099999999999998</v>
      </c>
      <c r="I161" s="13">
        <v>415.26</v>
      </c>
      <c r="J161" s="13">
        <v>417.77</v>
      </c>
      <c r="K161" s="13">
        <v>1013572.41</v>
      </c>
    </row>
    <row r="162" spans="1:11" x14ac:dyDescent="0.25">
      <c r="A162" s="11" t="s">
        <v>240</v>
      </c>
      <c r="B162" s="12" t="s">
        <v>241</v>
      </c>
      <c r="C162" s="12" t="s">
        <v>32</v>
      </c>
      <c r="D162" s="13">
        <v>1238934.49</v>
      </c>
      <c r="E162" s="13">
        <v>0</v>
      </c>
      <c r="F162" s="13">
        <v>1141.8499999999999</v>
      </c>
      <c r="G162" s="13">
        <v>1240076.3400000001</v>
      </c>
      <c r="H162" s="13">
        <v>14352.78</v>
      </c>
      <c r="I162" s="13">
        <v>0</v>
      </c>
      <c r="J162" s="13">
        <v>14352.78</v>
      </c>
      <c r="K162" s="13">
        <v>1254429.1200000001</v>
      </c>
    </row>
    <row r="163" spans="1:11" x14ac:dyDescent="0.25">
      <c r="A163" s="11" t="s">
        <v>242</v>
      </c>
      <c r="B163" s="12" t="s">
        <v>101</v>
      </c>
      <c r="C163" s="12" t="s">
        <v>73</v>
      </c>
      <c r="D163" s="13">
        <v>30272.87</v>
      </c>
      <c r="E163" s="13">
        <v>19.07</v>
      </c>
      <c r="F163" s="13">
        <v>775.47</v>
      </c>
      <c r="G163" s="13">
        <v>31067.41</v>
      </c>
      <c r="H163" s="13">
        <v>40865.72</v>
      </c>
      <c r="I163" s="13">
        <v>2892.16</v>
      </c>
      <c r="J163" s="13">
        <v>43757.88</v>
      </c>
      <c r="K163" s="13">
        <v>74825.289999999994</v>
      </c>
    </row>
    <row r="164" spans="1:11" x14ac:dyDescent="0.25">
      <c r="A164" s="11" t="s">
        <v>243</v>
      </c>
      <c r="B164" s="12" t="s">
        <v>53</v>
      </c>
      <c r="C164" s="12" t="s">
        <v>32</v>
      </c>
      <c r="D164" s="13">
        <v>2203.1999999999998</v>
      </c>
      <c r="E164" s="13">
        <v>0</v>
      </c>
      <c r="F164" s="13">
        <v>0</v>
      </c>
      <c r="G164" s="13">
        <v>2203.1999999999998</v>
      </c>
      <c r="H164" s="13">
        <v>0</v>
      </c>
      <c r="I164" s="13">
        <v>532.08000000000004</v>
      </c>
      <c r="J164" s="13">
        <v>532.08000000000004</v>
      </c>
      <c r="K164" s="13">
        <v>2735.28</v>
      </c>
    </row>
    <row r="165" spans="1:11" x14ac:dyDescent="0.25">
      <c r="A165" s="11" t="s">
        <v>244</v>
      </c>
      <c r="B165" s="12" t="s">
        <v>121</v>
      </c>
      <c r="C165" s="12" t="s">
        <v>22</v>
      </c>
      <c r="D165" s="13">
        <v>22.27</v>
      </c>
      <c r="E165" s="13">
        <v>0.01</v>
      </c>
      <c r="F165" s="13">
        <v>0</v>
      </c>
      <c r="G165" s="13">
        <v>22.28</v>
      </c>
      <c r="H165" s="13">
        <v>0</v>
      </c>
      <c r="I165" s="13">
        <v>0.5</v>
      </c>
      <c r="J165" s="13">
        <v>0.5</v>
      </c>
      <c r="K165" s="13">
        <v>22.78</v>
      </c>
    </row>
    <row r="166" spans="1:11" x14ac:dyDescent="0.25">
      <c r="A166" s="11" t="s">
        <v>245</v>
      </c>
      <c r="B166" s="12" t="s">
        <v>106</v>
      </c>
      <c r="C166" s="12" t="s">
        <v>32</v>
      </c>
      <c r="D166" s="13">
        <v>1180862.78</v>
      </c>
      <c r="E166" s="13">
        <v>0</v>
      </c>
      <c r="F166" s="13">
        <v>0</v>
      </c>
      <c r="G166" s="13">
        <v>1180862.78</v>
      </c>
      <c r="H166" s="13">
        <v>11860</v>
      </c>
      <c r="I166" s="13">
        <v>24680.54</v>
      </c>
      <c r="J166" s="13">
        <v>36540.54</v>
      </c>
      <c r="K166" s="13">
        <v>1217403.32</v>
      </c>
    </row>
    <row r="167" spans="1:11" x14ac:dyDescent="0.25">
      <c r="A167" s="11" t="s">
        <v>246</v>
      </c>
      <c r="B167" s="12" t="s">
        <v>247</v>
      </c>
      <c r="C167" s="12" t="s">
        <v>26</v>
      </c>
      <c r="D167" s="13">
        <v>709.97</v>
      </c>
      <c r="E167" s="13">
        <v>0</v>
      </c>
      <c r="F167" s="13">
        <v>0</v>
      </c>
      <c r="G167" s="13">
        <v>709.97</v>
      </c>
      <c r="H167" s="13">
        <v>0</v>
      </c>
      <c r="I167" s="13">
        <v>0</v>
      </c>
      <c r="J167" s="13">
        <v>0</v>
      </c>
      <c r="K167" s="13">
        <v>709.97</v>
      </c>
    </row>
    <row r="168" spans="1:11" x14ac:dyDescent="0.25">
      <c r="A168" s="11" t="s">
        <v>248</v>
      </c>
      <c r="B168" s="12" t="s">
        <v>168</v>
      </c>
      <c r="C168" s="12" t="s">
        <v>32</v>
      </c>
      <c r="D168" s="13">
        <v>271591.71000000002</v>
      </c>
      <c r="E168" s="13">
        <v>1114.3399999999999</v>
      </c>
      <c r="F168" s="13">
        <v>34984.620000000003</v>
      </c>
      <c r="G168" s="13">
        <v>307690.67</v>
      </c>
      <c r="H168" s="13">
        <v>1379.66</v>
      </c>
      <c r="I168" s="13">
        <v>924.33</v>
      </c>
      <c r="J168" s="13">
        <v>2303.9899999999998</v>
      </c>
      <c r="K168" s="13">
        <v>309994.65999999997</v>
      </c>
    </row>
    <row r="169" spans="1:11" x14ac:dyDescent="0.25">
      <c r="A169" s="11" t="s">
        <v>249</v>
      </c>
      <c r="B169" s="12" t="s">
        <v>72</v>
      </c>
      <c r="C169" s="12" t="s">
        <v>32</v>
      </c>
      <c r="D169" s="13">
        <v>1325.83</v>
      </c>
      <c r="E169" s="13">
        <v>165.63</v>
      </c>
      <c r="F169" s="13">
        <v>0</v>
      </c>
      <c r="G169" s="13">
        <v>1491.46</v>
      </c>
      <c r="H169" s="13">
        <v>69.47</v>
      </c>
      <c r="I169" s="13">
        <v>57.45</v>
      </c>
      <c r="J169" s="13">
        <v>126.92</v>
      </c>
      <c r="K169" s="13">
        <v>1618.38</v>
      </c>
    </row>
    <row r="170" spans="1:11" x14ac:dyDescent="0.25">
      <c r="A170" s="11" t="s">
        <v>250</v>
      </c>
      <c r="B170" s="12" t="s">
        <v>251</v>
      </c>
      <c r="C170" s="12" t="s">
        <v>73</v>
      </c>
      <c r="D170" s="13">
        <v>77180</v>
      </c>
      <c r="E170" s="13">
        <v>0</v>
      </c>
      <c r="F170" s="13">
        <v>0</v>
      </c>
      <c r="G170" s="13">
        <v>77180</v>
      </c>
      <c r="H170" s="13">
        <v>0</v>
      </c>
      <c r="I170" s="13">
        <v>0</v>
      </c>
      <c r="J170" s="13">
        <v>0</v>
      </c>
      <c r="K170" s="13">
        <v>77180</v>
      </c>
    </row>
    <row r="171" spans="1:11" x14ac:dyDescent="0.25">
      <c r="A171" s="11" t="s">
        <v>252</v>
      </c>
      <c r="B171" s="12" t="s">
        <v>176</v>
      </c>
      <c r="C171" s="12" t="s">
        <v>22</v>
      </c>
      <c r="D171" s="13">
        <v>0</v>
      </c>
      <c r="E171" s="13">
        <v>0</v>
      </c>
      <c r="F171" s="13">
        <v>0</v>
      </c>
      <c r="G171" s="13">
        <v>0</v>
      </c>
      <c r="H171" s="13">
        <v>43311.42</v>
      </c>
      <c r="I171" s="13">
        <v>0</v>
      </c>
      <c r="J171" s="13">
        <v>43311.42</v>
      </c>
      <c r="K171" s="13">
        <v>43311.42</v>
      </c>
    </row>
    <row r="172" spans="1:11" x14ac:dyDescent="0.25">
      <c r="A172" s="11" t="s">
        <v>253</v>
      </c>
      <c r="B172" s="12" t="s">
        <v>65</v>
      </c>
      <c r="C172" s="12" t="s">
        <v>32</v>
      </c>
      <c r="D172" s="13">
        <v>41676</v>
      </c>
      <c r="E172" s="13">
        <v>0</v>
      </c>
      <c r="F172" s="13">
        <v>0</v>
      </c>
      <c r="G172" s="13">
        <v>41676</v>
      </c>
      <c r="H172" s="13">
        <v>0</v>
      </c>
      <c r="I172" s="13">
        <v>10</v>
      </c>
      <c r="J172" s="13">
        <v>10</v>
      </c>
      <c r="K172" s="13">
        <v>41686</v>
      </c>
    </row>
    <row r="173" spans="1:11" x14ac:dyDescent="0.25">
      <c r="A173" s="11" t="s">
        <v>254</v>
      </c>
      <c r="B173" s="12" t="s">
        <v>65</v>
      </c>
      <c r="C173" s="12" t="s">
        <v>32</v>
      </c>
      <c r="D173" s="13">
        <v>44246.37</v>
      </c>
      <c r="E173" s="13">
        <v>0</v>
      </c>
      <c r="F173" s="13">
        <v>0</v>
      </c>
      <c r="G173" s="13">
        <v>44246.37</v>
      </c>
      <c r="H173" s="13">
        <v>0</v>
      </c>
      <c r="I173" s="13">
        <v>0</v>
      </c>
      <c r="J173" s="13">
        <v>0</v>
      </c>
      <c r="K173" s="13">
        <v>44246.37</v>
      </c>
    </row>
    <row r="174" spans="1:11" x14ac:dyDescent="0.25">
      <c r="A174" s="11" t="s">
        <v>255</v>
      </c>
      <c r="B174" s="12" t="s">
        <v>256</v>
      </c>
      <c r="C174" s="12" t="s">
        <v>19</v>
      </c>
      <c r="D174" s="13">
        <v>521122.02</v>
      </c>
      <c r="E174" s="13">
        <v>0</v>
      </c>
      <c r="F174" s="13">
        <v>0</v>
      </c>
      <c r="G174" s="13">
        <v>521122.02</v>
      </c>
      <c r="H174" s="13">
        <v>0</v>
      </c>
      <c r="I174" s="13">
        <v>654.47</v>
      </c>
      <c r="J174" s="13">
        <v>654.47</v>
      </c>
      <c r="K174" s="13">
        <v>521776.49</v>
      </c>
    </row>
    <row r="175" spans="1:11" x14ac:dyDescent="0.25">
      <c r="A175" s="11" t="s">
        <v>257</v>
      </c>
      <c r="B175" s="12" t="s">
        <v>43</v>
      </c>
      <c r="C175" s="12" t="s">
        <v>44</v>
      </c>
      <c r="D175" s="13">
        <v>1175.42</v>
      </c>
      <c r="E175" s="13">
        <v>0</v>
      </c>
      <c r="F175" s="13">
        <v>0</v>
      </c>
      <c r="G175" s="13">
        <v>1175.42</v>
      </c>
      <c r="H175" s="13">
        <v>0</v>
      </c>
      <c r="I175" s="13">
        <v>0.56999999999999995</v>
      </c>
      <c r="J175" s="13">
        <v>0.56999999999999995</v>
      </c>
      <c r="K175" s="13">
        <v>1175.99</v>
      </c>
    </row>
    <row r="176" spans="1:11" x14ac:dyDescent="0.25">
      <c r="A176" s="11" t="s">
        <v>258</v>
      </c>
      <c r="B176" s="12" t="s">
        <v>31</v>
      </c>
      <c r="C176" s="12" t="s">
        <v>32</v>
      </c>
      <c r="D176" s="13">
        <v>86189.97</v>
      </c>
      <c r="E176" s="13">
        <v>0</v>
      </c>
      <c r="F176" s="13">
        <v>0</v>
      </c>
      <c r="G176" s="13">
        <v>86189.97</v>
      </c>
      <c r="H176" s="13">
        <v>0</v>
      </c>
      <c r="I176" s="13">
        <v>226</v>
      </c>
      <c r="J176" s="13">
        <v>226</v>
      </c>
      <c r="K176" s="13">
        <v>86415.97</v>
      </c>
    </row>
    <row r="177" spans="1:11" x14ac:dyDescent="0.25">
      <c r="A177" s="11" t="s">
        <v>259</v>
      </c>
      <c r="B177" s="12" t="s">
        <v>44</v>
      </c>
      <c r="C177" s="12" t="s">
        <v>19</v>
      </c>
      <c r="D177" s="13">
        <v>228.59</v>
      </c>
      <c r="E177" s="13">
        <v>0</v>
      </c>
      <c r="F177" s="13">
        <v>0</v>
      </c>
      <c r="G177" s="13">
        <v>228.59</v>
      </c>
      <c r="H177" s="13">
        <v>0</v>
      </c>
      <c r="I177" s="13">
        <v>0</v>
      </c>
      <c r="J177" s="13">
        <v>0</v>
      </c>
      <c r="K177" s="13">
        <v>228.59</v>
      </c>
    </row>
    <row r="178" spans="1:11" x14ac:dyDescent="0.25">
      <c r="A178" s="11" t="s">
        <v>260</v>
      </c>
      <c r="B178" s="12" t="s">
        <v>261</v>
      </c>
      <c r="C178" s="12" t="s">
        <v>19</v>
      </c>
      <c r="D178" s="13">
        <v>95061.38</v>
      </c>
      <c r="E178" s="13">
        <v>2.09</v>
      </c>
      <c r="F178" s="13">
        <v>4553.25</v>
      </c>
      <c r="G178" s="13">
        <v>99616.72</v>
      </c>
      <c r="H178" s="13">
        <v>37655.56</v>
      </c>
      <c r="I178" s="13">
        <v>718.69</v>
      </c>
      <c r="J178" s="13">
        <v>38374.25</v>
      </c>
      <c r="K178" s="13">
        <v>137990.97</v>
      </c>
    </row>
    <row r="179" spans="1:11" x14ac:dyDescent="0.25">
      <c r="A179" s="11" t="s">
        <v>262</v>
      </c>
      <c r="B179" s="12" t="s">
        <v>138</v>
      </c>
      <c r="C179" s="12" t="s">
        <v>73</v>
      </c>
      <c r="D179" s="13">
        <v>546.92999999999995</v>
      </c>
      <c r="E179" s="13">
        <v>0</v>
      </c>
      <c r="F179" s="13">
        <v>3787.72</v>
      </c>
      <c r="G179" s="13">
        <v>4334.6499999999996</v>
      </c>
      <c r="H179" s="13">
        <v>0</v>
      </c>
      <c r="I179" s="13">
        <v>16.5</v>
      </c>
      <c r="J179" s="13">
        <v>16.5</v>
      </c>
      <c r="K179" s="13">
        <v>4351.1499999999996</v>
      </c>
    </row>
    <row r="180" spans="1:11" x14ac:dyDescent="0.25">
      <c r="A180" s="11" t="s">
        <v>263</v>
      </c>
      <c r="B180" s="12" t="s">
        <v>264</v>
      </c>
      <c r="C180" s="12" t="s">
        <v>73</v>
      </c>
      <c r="D180" s="13">
        <v>29110.7</v>
      </c>
      <c r="E180" s="13">
        <v>0</v>
      </c>
      <c r="F180" s="13">
        <v>0</v>
      </c>
      <c r="G180" s="13">
        <v>29110.7</v>
      </c>
      <c r="H180" s="13">
        <v>0.15</v>
      </c>
      <c r="I180" s="13">
        <v>0</v>
      </c>
      <c r="J180" s="13">
        <v>0.15</v>
      </c>
      <c r="K180" s="13">
        <v>29110.85</v>
      </c>
    </row>
    <row r="181" spans="1:11" x14ac:dyDescent="0.25">
      <c r="A181" s="11" t="s">
        <v>265</v>
      </c>
      <c r="B181" s="12" t="s">
        <v>121</v>
      </c>
      <c r="C181" s="12" t="s">
        <v>22</v>
      </c>
      <c r="D181" s="13">
        <v>0.11</v>
      </c>
      <c r="E181" s="13">
        <v>0.93</v>
      </c>
      <c r="F181" s="13">
        <v>0</v>
      </c>
      <c r="G181" s="13">
        <v>1.04</v>
      </c>
      <c r="H181" s="13">
        <v>0</v>
      </c>
      <c r="I181" s="13">
        <v>0</v>
      </c>
      <c r="J181" s="13">
        <v>0</v>
      </c>
      <c r="K181" s="13">
        <v>1.04</v>
      </c>
    </row>
    <row r="182" spans="1:11" x14ac:dyDescent="0.25">
      <c r="A182" s="11" t="s">
        <v>266</v>
      </c>
      <c r="B182" s="12" t="s">
        <v>43</v>
      </c>
      <c r="C182" s="12" t="s">
        <v>22</v>
      </c>
      <c r="D182" s="13">
        <v>62.04</v>
      </c>
      <c r="E182" s="13">
        <v>0</v>
      </c>
      <c r="F182" s="13">
        <v>0</v>
      </c>
      <c r="G182" s="13">
        <v>62.04</v>
      </c>
      <c r="H182" s="13">
        <v>0</v>
      </c>
      <c r="I182" s="13">
        <v>0</v>
      </c>
      <c r="J182" s="13">
        <v>0</v>
      </c>
      <c r="K182" s="13">
        <v>62.04</v>
      </c>
    </row>
    <row r="183" spans="1:11" x14ac:dyDescent="0.25">
      <c r="A183" s="11" t="s">
        <v>267</v>
      </c>
      <c r="B183" s="12" t="s">
        <v>268</v>
      </c>
      <c r="C183" s="12" t="s">
        <v>44</v>
      </c>
      <c r="D183" s="13">
        <v>2866.36</v>
      </c>
      <c r="E183" s="13">
        <v>52.51</v>
      </c>
      <c r="F183" s="13">
        <v>327.45999999999998</v>
      </c>
      <c r="G183" s="13">
        <v>3246.33</v>
      </c>
      <c r="H183" s="13">
        <v>60.32</v>
      </c>
      <c r="I183" s="13">
        <v>402.29</v>
      </c>
      <c r="J183" s="13">
        <v>462.61</v>
      </c>
      <c r="K183" s="13">
        <v>3708.94</v>
      </c>
    </row>
    <row r="184" spans="1:11" x14ac:dyDescent="0.25">
      <c r="A184" s="11" t="s">
        <v>269</v>
      </c>
      <c r="B184" s="12" t="s">
        <v>234</v>
      </c>
      <c r="C184" s="12" t="s">
        <v>26</v>
      </c>
      <c r="D184" s="13">
        <v>6.67</v>
      </c>
      <c r="E184" s="13">
        <v>0</v>
      </c>
      <c r="F184" s="13">
        <v>0</v>
      </c>
      <c r="G184" s="13">
        <v>6.67</v>
      </c>
      <c r="H184" s="13">
        <v>0</v>
      </c>
      <c r="I184" s="13">
        <v>0</v>
      </c>
      <c r="J184" s="13">
        <v>0</v>
      </c>
      <c r="K184" s="13">
        <v>6.67</v>
      </c>
    </row>
    <row r="185" spans="1:11" x14ac:dyDescent="0.25">
      <c r="A185" s="11" t="s">
        <v>270</v>
      </c>
      <c r="B185" s="12" t="s">
        <v>271</v>
      </c>
      <c r="C185" s="12" t="s">
        <v>73</v>
      </c>
      <c r="D185" s="13">
        <v>323431.38</v>
      </c>
      <c r="E185" s="13">
        <v>0</v>
      </c>
      <c r="F185" s="13">
        <v>0</v>
      </c>
      <c r="G185" s="13">
        <v>323431.38</v>
      </c>
      <c r="H185" s="13">
        <v>0</v>
      </c>
      <c r="I185" s="13">
        <v>0</v>
      </c>
      <c r="J185" s="13">
        <v>0</v>
      </c>
      <c r="K185" s="13">
        <v>323431.38</v>
      </c>
    </row>
    <row r="186" spans="1:11" x14ac:dyDescent="0.25">
      <c r="A186" s="11" t="s">
        <v>272</v>
      </c>
      <c r="B186" s="12" t="s">
        <v>178</v>
      </c>
      <c r="C186" s="12" t="s">
        <v>26</v>
      </c>
      <c r="D186" s="13">
        <v>181.11</v>
      </c>
      <c r="E186" s="13">
        <v>0</v>
      </c>
      <c r="F186" s="13">
        <v>0</v>
      </c>
      <c r="G186" s="13">
        <v>181.11</v>
      </c>
      <c r="H186" s="13">
        <v>4.59</v>
      </c>
      <c r="I186" s="13">
        <v>1.1000000000000001</v>
      </c>
      <c r="J186" s="13">
        <v>5.69</v>
      </c>
      <c r="K186" s="13">
        <v>186.8</v>
      </c>
    </row>
    <row r="187" spans="1:11" x14ac:dyDescent="0.25">
      <c r="A187" s="11" t="s">
        <v>273</v>
      </c>
      <c r="B187" s="12" t="s">
        <v>106</v>
      </c>
      <c r="C187" s="12" t="s">
        <v>32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1690</v>
      </c>
      <c r="J187" s="13">
        <v>1690</v>
      </c>
      <c r="K187" s="13">
        <v>1690</v>
      </c>
    </row>
    <row r="188" spans="1:11" x14ac:dyDescent="0.25">
      <c r="A188" s="11" t="s">
        <v>274</v>
      </c>
      <c r="B188" s="12" t="s">
        <v>121</v>
      </c>
      <c r="C188" s="12" t="s">
        <v>22</v>
      </c>
      <c r="D188" s="13">
        <v>383.27</v>
      </c>
      <c r="E188" s="13">
        <v>0</v>
      </c>
      <c r="F188" s="13">
        <v>1</v>
      </c>
      <c r="G188" s="13">
        <v>384.27</v>
      </c>
      <c r="H188" s="13">
        <v>0</v>
      </c>
      <c r="I188" s="13">
        <v>415.71</v>
      </c>
      <c r="J188" s="13">
        <v>415.71</v>
      </c>
      <c r="K188" s="13">
        <v>799.98</v>
      </c>
    </row>
    <row r="189" spans="1:11" x14ac:dyDescent="0.25">
      <c r="A189" s="11" t="s">
        <v>275</v>
      </c>
      <c r="B189" s="12" t="s">
        <v>22</v>
      </c>
      <c r="C189" s="12" t="s">
        <v>26</v>
      </c>
      <c r="D189" s="13">
        <v>181.11</v>
      </c>
      <c r="E189" s="13">
        <v>24.07</v>
      </c>
      <c r="F189" s="13">
        <v>0</v>
      </c>
      <c r="G189" s="13">
        <v>205.18</v>
      </c>
      <c r="H189" s="13">
        <v>5.91</v>
      </c>
      <c r="I189" s="13">
        <v>0</v>
      </c>
      <c r="J189" s="13">
        <v>5.91</v>
      </c>
      <c r="K189" s="13">
        <v>211.09</v>
      </c>
    </row>
    <row r="190" spans="1:11" x14ac:dyDescent="0.25">
      <c r="A190" s="11" t="s">
        <v>276</v>
      </c>
      <c r="B190" s="12" t="s">
        <v>156</v>
      </c>
      <c r="C190" s="12" t="s">
        <v>26</v>
      </c>
      <c r="D190" s="13">
        <v>947.17</v>
      </c>
      <c r="E190" s="13">
        <v>8.0500000000000007</v>
      </c>
      <c r="F190" s="13">
        <v>0</v>
      </c>
      <c r="G190" s="13">
        <v>955.22</v>
      </c>
      <c r="H190" s="13">
        <v>0</v>
      </c>
      <c r="I190" s="13">
        <v>215.08</v>
      </c>
      <c r="J190" s="13">
        <v>215.08</v>
      </c>
      <c r="K190" s="13">
        <v>1170.3</v>
      </c>
    </row>
    <row r="191" spans="1:11" x14ac:dyDescent="0.25">
      <c r="A191" s="11" t="s">
        <v>277</v>
      </c>
      <c r="B191" s="12" t="s">
        <v>34</v>
      </c>
      <c r="C191" s="12" t="s">
        <v>22</v>
      </c>
      <c r="D191" s="13">
        <v>848.06</v>
      </c>
      <c r="E191" s="13">
        <v>0</v>
      </c>
      <c r="F191" s="13">
        <v>0</v>
      </c>
      <c r="G191" s="13">
        <v>848.06</v>
      </c>
      <c r="H191" s="13">
        <v>0</v>
      </c>
      <c r="I191" s="13">
        <v>0</v>
      </c>
      <c r="J191" s="13">
        <v>0</v>
      </c>
      <c r="K191" s="13">
        <v>848.06</v>
      </c>
    </row>
    <row r="192" spans="1:11" x14ac:dyDescent="0.25">
      <c r="A192" s="11" t="s">
        <v>278</v>
      </c>
      <c r="B192" s="12" t="s">
        <v>279</v>
      </c>
      <c r="C192" s="12" t="s">
        <v>19</v>
      </c>
      <c r="D192" s="13">
        <v>2040</v>
      </c>
      <c r="E192" s="13">
        <v>0</v>
      </c>
      <c r="F192" s="13">
        <v>0</v>
      </c>
      <c r="G192" s="13">
        <v>2040</v>
      </c>
      <c r="H192" s="13">
        <v>0</v>
      </c>
      <c r="I192" s="13">
        <v>0</v>
      </c>
      <c r="J192" s="13">
        <v>0</v>
      </c>
      <c r="K192" s="13">
        <v>2040</v>
      </c>
    </row>
    <row r="193" spans="1:11" x14ac:dyDescent="0.25">
      <c r="A193" s="11" t="s">
        <v>280</v>
      </c>
      <c r="B193" s="12" t="s">
        <v>55</v>
      </c>
      <c r="C193" s="12" t="s">
        <v>26</v>
      </c>
      <c r="D193" s="13">
        <v>4932.78</v>
      </c>
      <c r="E193" s="13">
        <v>0</v>
      </c>
      <c r="F193" s="13">
        <v>0</v>
      </c>
      <c r="G193" s="13">
        <v>4932.78</v>
      </c>
      <c r="H193" s="13">
        <v>343.49</v>
      </c>
      <c r="I193" s="13">
        <v>273.48</v>
      </c>
      <c r="J193" s="13">
        <v>616.97</v>
      </c>
      <c r="K193" s="13">
        <v>5549.75</v>
      </c>
    </row>
    <row r="194" spans="1:11" x14ac:dyDescent="0.25">
      <c r="A194" s="11" t="s">
        <v>281</v>
      </c>
      <c r="B194" s="12" t="s">
        <v>170</v>
      </c>
      <c r="C194" s="12" t="s">
        <v>32</v>
      </c>
      <c r="D194" s="13">
        <v>784.93</v>
      </c>
      <c r="E194" s="13">
        <v>0</v>
      </c>
      <c r="F194" s="13">
        <v>0</v>
      </c>
      <c r="G194" s="13">
        <v>784.93</v>
      </c>
      <c r="H194" s="13">
        <v>0</v>
      </c>
      <c r="I194" s="13">
        <v>0</v>
      </c>
      <c r="J194" s="13">
        <v>0</v>
      </c>
      <c r="K194" s="13">
        <v>784.93</v>
      </c>
    </row>
    <row r="195" spans="1:11" x14ac:dyDescent="0.25">
      <c r="A195" s="11" t="s">
        <v>282</v>
      </c>
      <c r="B195" s="12" t="s">
        <v>106</v>
      </c>
      <c r="C195" s="12" t="s">
        <v>32</v>
      </c>
      <c r="D195" s="13">
        <v>160.09</v>
      </c>
      <c r="E195" s="13">
        <v>0</v>
      </c>
      <c r="F195" s="13">
        <v>0</v>
      </c>
      <c r="G195" s="13">
        <v>160.09</v>
      </c>
      <c r="H195" s="13">
        <v>0</v>
      </c>
      <c r="I195" s="13">
        <v>0</v>
      </c>
      <c r="J195" s="13">
        <v>0</v>
      </c>
      <c r="K195" s="13">
        <v>160.09</v>
      </c>
    </row>
    <row r="196" spans="1:11" x14ac:dyDescent="0.25">
      <c r="A196" s="11" t="s">
        <v>283</v>
      </c>
      <c r="B196" s="12" t="s">
        <v>34</v>
      </c>
      <c r="C196" s="12" t="s">
        <v>22</v>
      </c>
      <c r="D196" s="13">
        <v>34.14</v>
      </c>
      <c r="E196" s="13">
        <v>0.22</v>
      </c>
      <c r="F196" s="13">
        <v>0</v>
      </c>
      <c r="G196" s="13">
        <v>34.36</v>
      </c>
      <c r="H196" s="13">
        <v>4.95</v>
      </c>
      <c r="I196" s="13">
        <v>5.49</v>
      </c>
      <c r="J196" s="13">
        <v>10.44</v>
      </c>
      <c r="K196" s="13">
        <v>44.8</v>
      </c>
    </row>
    <row r="197" spans="1:11" x14ac:dyDescent="0.25">
      <c r="A197" s="11" t="s">
        <v>284</v>
      </c>
      <c r="B197" s="12" t="s">
        <v>232</v>
      </c>
      <c r="C197" s="12" t="s">
        <v>26</v>
      </c>
      <c r="D197" s="13">
        <v>10262.129999999999</v>
      </c>
      <c r="E197" s="13">
        <v>498.17</v>
      </c>
      <c r="F197" s="13">
        <v>0</v>
      </c>
      <c r="G197" s="13">
        <v>10760.3</v>
      </c>
      <c r="H197" s="13">
        <v>3253.29</v>
      </c>
      <c r="I197" s="13">
        <v>1053.79</v>
      </c>
      <c r="J197" s="13">
        <v>4307.08</v>
      </c>
      <c r="K197" s="13">
        <v>15067.38</v>
      </c>
    </row>
    <row r="198" spans="1:11" x14ac:dyDescent="0.25">
      <c r="A198" s="11" t="s">
        <v>285</v>
      </c>
      <c r="B198" s="12" t="s">
        <v>286</v>
      </c>
      <c r="C198" s="12" t="s">
        <v>26</v>
      </c>
      <c r="D198" s="13">
        <v>539281.87</v>
      </c>
      <c r="E198" s="13">
        <v>0</v>
      </c>
      <c r="F198" s="13">
        <v>0</v>
      </c>
      <c r="G198" s="13">
        <v>539281.87</v>
      </c>
      <c r="H198" s="13">
        <v>32508.240000000002</v>
      </c>
      <c r="I198" s="13">
        <v>0</v>
      </c>
      <c r="J198" s="13">
        <v>32508.240000000002</v>
      </c>
      <c r="K198" s="13">
        <v>571790.11</v>
      </c>
    </row>
    <row r="199" spans="1:11" x14ac:dyDescent="0.25">
      <c r="A199" s="11" t="s">
        <v>287</v>
      </c>
      <c r="B199" s="12" t="s">
        <v>24</v>
      </c>
      <c r="C199" s="12" t="s">
        <v>22</v>
      </c>
      <c r="D199" s="13">
        <v>0.09</v>
      </c>
      <c r="E199" s="13">
        <v>0</v>
      </c>
      <c r="F199" s="13">
        <v>0</v>
      </c>
      <c r="G199" s="13">
        <v>0.09</v>
      </c>
      <c r="H199" s="13">
        <v>0</v>
      </c>
      <c r="I199" s="13">
        <v>0</v>
      </c>
      <c r="J199" s="13">
        <v>0</v>
      </c>
      <c r="K199" s="13">
        <v>0.09</v>
      </c>
    </row>
    <row r="200" spans="1:11" x14ac:dyDescent="0.25">
      <c r="A200" s="11" t="s">
        <v>288</v>
      </c>
      <c r="B200" s="12" t="s">
        <v>156</v>
      </c>
      <c r="C200" s="12" t="s">
        <v>26</v>
      </c>
      <c r="D200" s="13">
        <v>7.82</v>
      </c>
      <c r="E200" s="13">
        <v>0</v>
      </c>
      <c r="F200" s="13">
        <v>0</v>
      </c>
      <c r="G200" s="13">
        <v>7.82</v>
      </c>
      <c r="H200" s="13">
        <v>0</v>
      </c>
      <c r="I200" s="13">
        <v>0</v>
      </c>
      <c r="J200" s="13">
        <v>0</v>
      </c>
      <c r="K200" s="13">
        <v>7.82</v>
      </c>
    </row>
    <row r="201" spans="1:11" x14ac:dyDescent="0.25">
      <c r="A201" s="11" t="s">
        <v>289</v>
      </c>
      <c r="B201" s="12" t="s">
        <v>168</v>
      </c>
      <c r="C201" s="12" t="s">
        <v>32</v>
      </c>
      <c r="D201" s="13">
        <v>23777.22</v>
      </c>
      <c r="E201" s="13">
        <v>0</v>
      </c>
      <c r="F201" s="13">
        <v>0</v>
      </c>
      <c r="G201" s="13">
        <v>23777.22</v>
      </c>
      <c r="H201" s="13">
        <v>0</v>
      </c>
      <c r="I201" s="13">
        <v>0</v>
      </c>
      <c r="J201" s="13">
        <v>0</v>
      </c>
      <c r="K201" s="13">
        <v>23777.22</v>
      </c>
    </row>
    <row r="202" spans="1:11" x14ac:dyDescent="0.25">
      <c r="A202" s="11" t="s">
        <v>290</v>
      </c>
      <c r="B202" s="12" t="s">
        <v>104</v>
      </c>
      <c r="C202" s="12" t="s">
        <v>19</v>
      </c>
      <c r="D202" s="13">
        <v>14474.86</v>
      </c>
      <c r="E202" s="13">
        <v>0.4</v>
      </c>
      <c r="F202" s="13">
        <v>0</v>
      </c>
      <c r="G202" s="13">
        <v>14475.26</v>
      </c>
      <c r="H202" s="13">
        <v>2035.62</v>
      </c>
      <c r="I202" s="13">
        <v>3494.02</v>
      </c>
      <c r="J202" s="13">
        <v>5529.64</v>
      </c>
      <c r="K202" s="13">
        <v>20004.900000000001</v>
      </c>
    </row>
    <row r="203" spans="1:11" x14ac:dyDescent="0.25">
      <c r="A203" s="11" t="s">
        <v>291</v>
      </c>
      <c r="B203" s="12" t="s">
        <v>292</v>
      </c>
      <c r="C203" s="12" t="s">
        <v>26</v>
      </c>
      <c r="D203" s="13">
        <v>85.46</v>
      </c>
      <c r="E203" s="13">
        <v>5.5</v>
      </c>
      <c r="F203" s="13">
        <v>0</v>
      </c>
      <c r="G203" s="13">
        <v>90.96</v>
      </c>
      <c r="H203" s="13">
        <v>0</v>
      </c>
      <c r="I203" s="13">
        <v>0</v>
      </c>
      <c r="J203" s="13">
        <v>0</v>
      </c>
      <c r="K203" s="13">
        <v>90.96</v>
      </c>
    </row>
    <row r="204" spans="1:11" x14ac:dyDescent="0.25">
      <c r="A204" s="11" t="s">
        <v>293</v>
      </c>
      <c r="B204" s="12" t="s">
        <v>62</v>
      </c>
      <c r="C204" s="12" t="s">
        <v>26</v>
      </c>
      <c r="D204" s="13">
        <v>1273.51</v>
      </c>
      <c r="E204" s="13">
        <v>0</v>
      </c>
      <c r="F204" s="13">
        <v>0</v>
      </c>
      <c r="G204" s="13">
        <v>1273.51</v>
      </c>
      <c r="H204" s="13">
        <v>0</v>
      </c>
      <c r="I204" s="13">
        <v>0</v>
      </c>
      <c r="J204" s="13">
        <v>0</v>
      </c>
      <c r="K204" s="13">
        <v>1273.51</v>
      </c>
    </row>
    <row r="205" spans="1:11" x14ac:dyDescent="0.25">
      <c r="A205" s="11" t="s">
        <v>294</v>
      </c>
      <c r="B205" s="12" t="s">
        <v>37</v>
      </c>
      <c r="C205" s="12" t="s">
        <v>19</v>
      </c>
      <c r="D205" s="13">
        <v>36.11</v>
      </c>
      <c r="E205" s="13">
        <v>9.51</v>
      </c>
      <c r="F205" s="13">
        <v>1.92</v>
      </c>
      <c r="G205" s="13">
        <v>47.54</v>
      </c>
      <c r="H205" s="13">
        <v>0</v>
      </c>
      <c r="I205" s="13">
        <v>23</v>
      </c>
      <c r="J205" s="13">
        <v>23</v>
      </c>
      <c r="K205" s="13">
        <v>70.540000000000006</v>
      </c>
    </row>
    <row r="206" spans="1:11" x14ac:dyDescent="0.25">
      <c r="A206" s="11" t="s">
        <v>295</v>
      </c>
      <c r="B206" s="12" t="s">
        <v>147</v>
      </c>
      <c r="C206" s="12" t="s">
        <v>73</v>
      </c>
      <c r="D206" s="13">
        <v>7082.05</v>
      </c>
      <c r="E206" s="13">
        <v>1403.05</v>
      </c>
      <c r="F206" s="13">
        <v>4969.7700000000004</v>
      </c>
      <c r="G206" s="13">
        <v>13454.87</v>
      </c>
      <c r="H206" s="13">
        <v>22.23</v>
      </c>
      <c r="I206" s="13">
        <v>467.32</v>
      </c>
      <c r="J206" s="13">
        <v>489.55</v>
      </c>
      <c r="K206" s="13">
        <v>13944.42</v>
      </c>
    </row>
    <row r="207" spans="1:11" x14ac:dyDescent="0.25">
      <c r="A207" s="11" t="s">
        <v>296</v>
      </c>
      <c r="B207" s="12" t="s">
        <v>101</v>
      </c>
      <c r="C207" s="12" t="s">
        <v>73</v>
      </c>
      <c r="D207" s="13">
        <v>335.99</v>
      </c>
      <c r="E207" s="13">
        <v>0</v>
      </c>
      <c r="F207" s="13">
        <v>0</v>
      </c>
      <c r="G207" s="13">
        <v>335.99</v>
      </c>
      <c r="H207" s="13">
        <v>6.93</v>
      </c>
      <c r="I207" s="13">
        <v>1.81</v>
      </c>
      <c r="J207" s="13">
        <v>8.74</v>
      </c>
      <c r="K207" s="13">
        <v>344.73</v>
      </c>
    </row>
    <row r="208" spans="1:11" x14ac:dyDescent="0.25">
      <c r="A208" s="11" t="s">
        <v>297</v>
      </c>
      <c r="B208" s="12" t="s">
        <v>34</v>
      </c>
      <c r="C208" s="12" t="s">
        <v>22</v>
      </c>
      <c r="D208" s="13">
        <v>154.13</v>
      </c>
      <c r="E208" s="13">
        <v>1.24</v>
      </c>
      <c r="F208" s="13">
        <v>0</v>
      </c>
      <c r="G208" s="13">
        <v>155.37</v>
      </c>
      <c r="H208" s="13">
        <v>5.55</v>
      </c>
      <c r="I208" s="13">
        <v>3.2</v>
      </c>
      <c r="J208" s="13">
        <v>8.75</v>
      </c>
      <c r="K208" s="13">
        <v>164.12</v>
      </c>
    </row>
    <row r="209" spans="1:11" x14ac:dyDescent="0.25">
      <c r="A209" s="11" t="s">
        <v>298</v>
      </c>
      <c r="B209" s="12" t="s">
        <v>101</v>
      </c>
      <c r="C209" s="12" t="s">
        <v>73</v>
      </c>
      <c r="D209" s="13">
        <v>769175.15</v>
      </c>
      <c r="E209" s="13">
        <v>0</v>
      </c>
      <c r="F209" s="13">
        <v>0</v>
      </c>
      <c r="G209" s="13">
        <v>769175.15</v>
      </c>
      <c r="H209" s="13">
        <v>2468.63</v>
      </c>
      <c r="I209" s="13">
        <v>18222.18</v>
      </c>
      <c r="J209" s="13">
        <v>20690.810000000001</v>
      </c>
      <c r="K209" s="13">
        <v>789865.96</v>
      </c>
    </row>
    <row r="210" spans="1:11" x14ac:dyDescent="0.25">
      <c r="A210" s="11" t="s">
        <v>299</v>
      </c>
      <c r="B210" s="12" t="s">
        <v>264</v>
      </c>
      <c r="C210" s="12" t="s">
        <v>73</v>
      </c>
      <c r="D210" s="13">
        <v>22.13</v>
      </c>
      <c r="E210" s="13">
        <v>0</v>
      </c>
      <c r="F210" s="13">
        <v>0.75</v>
      </c>
      <c r="G210" s="13">
        <v>22.88</v>
      </c>
      <c r="H210" s="13">
        <v>10684</v>
      </c>
      <c r="I210" s="13">
        <v>72</v>
      </c>
      <c r="J210" s="13">
        <v>10756</v>
      </c>
      <c r="K210" s="13">
        <v>10778.88</v>
      </c>
    </row>
    <row r="211" spans="1:11" x14ac:dyDescent="0.25">
      <c r="A211" s="11" t="s">
        <v>300</v>
      </c>
      <c r="B211" s="12" t="s">
        <v>264</v>
      </c>
      <c r="C211" s="12" t="s">
        <v>73</v>
      </c>
      <c r="D211" s="13">
        <v>615.9</v>
      </c>
      <c r="E211" s="13">
        <v>0</v>
      </c>
      <c r="F211" s="13">
        <v>0</v>
      </c>
      <c r="G211" s="13">
        <v>615.9</v>
      </c>
      <c r="H211" s="13">
        <v>518.83000000000004</v>
      </c>
      <c r="I211" s="13">
        <v>26.18</v>
      </c>
      <c r="J211" s="13">
        <v>545.01</v>
      </c>
      <c r="K211" s="13">
        <v>1160.9100000000001</v>
      </c>
    </row>
    <row r="212" spans="1:11" x14ac:dyDescent="0.25">
      <c r="A212" s="11" t="s">
        <v>301</v>
      </c>
      <c r="B212" s="12" t="s">
        <v>28</v>
      </c>
      <c r="C212" s="12" t="s">
        <v>29</v>
      </c>
      <c r="D212" s="13">
        <v>405432</v>
      </c>
      <c r="E212" s="13">
        <v>0</v>
      </c>
      <c r="F212" s="13">
        <v>0</v>
      </c>
      <c r="G212" s="13">
        <v>405432</v>
      </c>
      <c r="H212" s="13">
        <v>512</v>
      </c>
      <c r="I212" s="13">
        <v>12755.22</v>
      </c>
      <c r="J212" s="13">
        <v>13267.22</v>
      </c>
      <c r="K212" s="13">
        <v>418699.22</v>
      </c>
    </row>
    <row r="213" spans="1:11" x14ac:dyDescent="0.25">
      <c r="A213" s="11" t="s">
        <v>302</v>
      </c>
      <c r="B213" s="12" t="s">
        <v>28</v>
      </c>
      <c r="C213" s="12" t="s">
        <v>29</v>
      </c>
      <c r="D213" s="13">
        <v>3611680.69</v>
      </c>
      <c r="E213" s="13">
        <v>20.43</v>
      </c>
      <c r="F213" s="13">
        <v>7.5</v>
      </c>
      <c r="G213" s="13">
        <v>3611708.62</v>
      </c>
      <c r="H213" s="13">
        <v>50172</v>
      </c>
      <c r="I213" s="13">
        <v>12649.06</v>
      </c>
      <c r="J213" s="13">
        <v>62821.06</v>
      </c>
      <c r="K213" s="13">
        <v>3674529.68</v>
      </c>
    </row>
    <row r="214" spans="1:11" x14ac:dyDescent="0.25">
      <c r="A214" s="11" t="s">
        <v>303</v>
      </c>
      <c r="B214" s="12" t="s">
        <v>28</v>
      </c>
      <c r="C214" s="12" t="s">
        <v>29</v>
      </c>
      <c r="D214" s="13">
        <v>595771.06999999995</v>
      </c>
      <c r="E214" s="13">
        <v>6068.13</v>
      </c>
      <c r="F214" s="13">
        <v>0</v>
      </c>
      <c r="G214" s="13">
        <v>601839.19999999995</v>
      </c>
      <c r="H214" s="13">
        <v>19302</v>
      </c>
      <c r="I214" s="13">
        <v>48841.79</v>
      </c>
      <c r="J214" s="13">
        <v>68143.789999999994</v>
      </c>
      <c r="K214" s="13">
        <v>669982.99</v>
      </c>
    </row>
    <row r="215" spans="1:11" x14ac:dyDescent="0.25">
      <c r="A215" s="11" t="s">
        <v>304</v>
      </c>
      <c r="B215" s="12" t="s">
        <v>37</v>
      </c>
      <c r="C215" s="12" t="s">
        <v>19</v>
      </c>
      <c r="D215" s="13">
        <v>2879.6</v>
      </c>
      <c r="E215" s="13">
        <v>0</v>
      </c>
      <c r="F215" s="13">
        <v>0</v>
      </c>
      <c r="G215" s="13">
        <v>2879.6</v>
      </c>
      <c r="H215" s="13">
        <v>4.54</v>
      </c>
      <c r="I215" s="13">
        <v>0</v>
      </c>
      <c r="J215" s="13">
        <v>4.54</v>
      </c>
      <c r="K215" s="13">
        <v>2884.14</v>
      </c>
    </row>
    <row r="216" spans="1:11" x14ac:dyDescent="0.25">
      <c r="A216" s="11" t="s">
        <v>305</v>
      </c>
      <c r="B216" s="12" t="s">
        <v>286</v>
      </c>
      <c r="C216" s="12" t="s">
        <v>26</v>
      </c>
      <c r="D216" s="13">
        <v>134.43</v>
      </c>
      <c r="E216" s="13">
        <v>0</v>
      </c>
      <c r="F216" s="13">
        <v>0</v>
      </c>
      <c r="G216" s="13">
        <v>134.43</v>
      </c>
      <c r="H216" s="13">
        <v>0</v>
      </c>
      <c r="I216" s="13">
        <v>1734.97</v>
      </c>
      <c r="J216" s="13">
        <v>1734.97</v>
      </c>
      <c r="K216" s="13">
        <v>1869.4</v>
      </c>
    </row>
    <row r="217" spans="1:11" x14ac:dyDescent="0.25">
      <c r="A217" s="11" t="s">
        <v>306</v>
      </c>
      <c r="B217" s="12" t="s">
        <v>101</v>
      </c>
      <c r="C217" s="12" t="s">
        <v>73</v>
      </c>
      <c r="D217" s="13">
        <v>460170.42</v>
      </c>
      <c r="E217" s="13">
        <v>0</v>
      </c>
      <c r="F217" s="13">
        <v>1675</v>
      </c>
      <c r="G217" s="13">
        <v>461845.42</v>
      </c>
      <c r="H217" s="13">
        <v>0</v>
      </c>
      <c r="I217" s="13">
        <v>55.78</v>
      </c>
      <c r="J217" s="13">
        <v>55.78</v>
      </c>
      <c r="K217" s="13">
        <v>461901.2</v>
      </c>
    </row>
    <row r="218" spans="1:11" x14ac:dyDescent="0.25">
      <c r="A218" s="11" t="s">
        <v>307</v>
      </c>
      <c r="B218" s="12" t="s">
        <v>129</v>
      </c>
      <c r="C218" s="12" t="s">
        <v>19</v>
      </c>
      <c r="D218" s="13">
        <v>3945.29</v>
      </c>
      <c r="E218" s="13">
        <v>0</v>
      </c>
      <c r="F218" s="13">
        <v>0</v>
      </c>
      <c r="G218" s="13">
        <v>3945.29</v>
      </c>
      <c r="H218" s="13">
        <v>0</v>
      </c>
      <c r="I218" s="13">
        <v>0</v>
      </c>
      <c r="J218" s="13">
        <v>0</v>
      </c>
      <c r="K218" s="13">
        <v>3945.29</v>
      </c>
    </row>
    <row r="219" spans="1:11" x14ac:dyDescent="0.25">
      <c r="A219" s="11" t="s">
        <v>308</v>
      </c>
      <c r="B219" s="12" t="s">
        <v>309</v>
      </c>
      <c r="C219" s="12" t="s">
        <v>29</v>
      </c>
      <c r="D219" s="13">
        <v>2418.9299999999998</v>
      </c>
      <c r="E219" s="13">
        <v>0</v>
      </c>
      <c r="F219" s="13">
        <v>0</v>
      </c>
      <c r="G219" s="13">
        <v>2418.9299999999998</v>
      </c>
      <c r="H219" s="13">
        <v>10199.64</v>
      </c>
      <c r="I219" s="13">
        <v>572.78</v>
      </c>
      <c r="J219" s="13">
        <v>10772.42</v>
      </c>
      <c r="K219" s="13">
        <v>13191.35</v>
      </c>
    </row>
    <row r="220" spans="1:11" x14ac:dyDescent="0.25">
      <c r="A220" s="11" t="s">
        <v>310</v>
      </c>
      <c r="B220" s="12" t="s">
        <v>311</v>
      </c>
      <c r="C220" s="12" t="s">
        <v>26</v>
      </c>
      <c r="D220" s="13">
        <v>1457.24</v>
      </c>
      <c r="E220" s="13">
        <v>136.41</v>
      </c>
      <c r="F220" s="13">
        <v>0</v>
      </c>
      <c r="G220" s="13">
        <v>1593.65</v>
      </c>
      <c r="H220" s="13">
        <v>0</v>
      </c>
      <c r="I220" s="13">
        <v>164.7</v>
      </c>
      <c r="J220" s="13">
        <v>164.7</v>
      </c>
      <c r="K220" s="13">
        <v>1758.35</v>
      </c>
    </row>
    <row r="221" spans="1:11" x14ac:dyDescent="0.25">
      <c r="A221" s="11" t="s">
        <v>312</v>
      </c>
      <c r="B221" s="12" t="s">
        <v>28</v>
      </c>
      <c r="C221" s="12" t="s">
        <v>29</v>
      </c>
      <c r="D221" s="13">
        <v>1669907.98</v>
      </c>
      <c r="E221" s="13">
        <v>5</v>
      </c>
      <c r="F221" s="13">
        <v>0</v>
      </c>
      <c r="G221" s="13">
        <v>1669912.98</v>
      </c>
      <c r="H221" s="13">
        <v>896</v>
      </c>
      <c r="I221" s="13">
        <v>79907.520000000004</v>
      </c>
      <c r="J221" s="13">
        <v>80803.520000000004</v>
      </c>
      <c r="K221" s="13">
        <v>1750716.5</v>
      </c>
    </row>
    <row r="222" spans="1:11" x14ac:dyDescent="0.25">
      <c r="A222" s="11" t="s">
        <v>313</v>
      </c>
      <c r="B222" s="12" t="s">
        <v>117</v>
      </c>
      <c r="C222" s="12" t="s">
        <v>44</v>
      </c>
      <c r="D222" s="13">
        <v>2.2000000000000002</v>
      </c>
      <c r="E222" s="13">
        <v>0</v>
      </c>
      <c r="F222" s="13">
        <v>0</v>
      </c>
      <c r="G222" s="13">
        <v>2.2000000000000002</v>
      </c>
      <c r="H222" s="13">
        <v>0</v>
      </c>
      <c r="I222" s="13">
        <v>0</v>
      </c>
      <c r="J222" s="13">
        <v>0</v>
      </c>
      <c r="K222" s="13">
        <v>2.2000000000000002</v>
      </c>
    </row>
    <row r="223" spans="1:11" x14ac:dyDescent="0.25">
      <c r="A223" s="11" t="s">
        <v>314</v>
      </c>
      <c r="B223" s="12" t="s">
        <v>173</v>
      </c>
      <c r="C223" s="12" t="s">
        <v>73</v>
      </c>
      <c r="D223" s="13">
        <v>59330.68</v>
      </c>
      <c r="E223" s="13">
        <v>11.83</v>
      </c>
      <c r="F223" s="13">
        <v>0</v>
      </c>
      <c r="G223" s="13">
        <v>59342.51</v>
      </c>
      <c r="H223" s="13">
        <v>2209.0300000000002</v>
      </c>
      <c r="I223" s="13">
        <v>395.18</v>
      </c>
      <c r="J223" s="13">
        <v>2604.21</v>
      </c>
      <c r="K223" s="13">
        <v>61946.720000000001</v>
      </c>
    </row>
    <row r="224" spans="1:11" x14ac:dyDescent="0.25">
      <c r="A224" s="11" t="s">
        <v>315</v>
      </c>
      <c r="B224" s="12" t="s">
        <v>28</v>
      </c>
      <c r="C224" s="12" t="s">
        <v>29</v>
      </c>
      <c r="D224" s="13">
        <v>1200121.25</v>
      </c>
      <c r="E224" s="13">
        <v>9239</v>
      </c>
      <c r="F224" s="13">
        <v>0</v>
      </c>
      <c r="G224" s="13">
        <v>1209360.25</v>
      </c>
      <c r="H224" s="13">
        <v>13384</v>
      </c>
      <c r="I224" s="13">
        <v>187547.73</v>
      </c>
      <c r="J224" s="13">
        <v>200931.73</v>
      </c>
      <c r="K224" s="13">
        <v>1410291.98</v>
      </c>
    </row>
    <row r="225" spans="1:11" x14ac:dyDescent="0.25">
      <c r="A225" s="11" t="s">
        <v>316</v>
      </c>
      <c r="B225" s="12" t="s">
        <v>28</v>
      </c>
      <c r="C225" s="12" t="s">
        <v>29</v>
      </c>
      <c r="D225" s="13">
        <v>2226807.06</v>
      </c>
      <c r="E225" s="13">
        <v>0</v>
      </c>
      <c r="F225" s="13">
        <v>0</v>
      </c>
      <c r="G225" s="13">
        <v>2226807.06</v>
      </c>
      <c r="H225" s="13">
        <v>0</v>
      </c>
      <c r="I225" s="13">
        <v>392926.15</v>
      </c>
      <c r="J225" s="13">
        <v>392926.15</v>
      </c>
      <c r="K225" s="13">
        <v>2619733.21</v>
      </c>
    </row>
    <row r="226" spans="1:11" x14ac:dyDescent="0.25">
      <c r="A226" s="11" t="s">
        <v>317</v>
      </c>
      <c r="B226" s="12" t="s">
        <v>318</v>
      </c>
      <c r="C226" s="12" t="s">
        <v>73</v>
      </c>
      <c r="D226" s="13">
        <v>1392055.77</v>
      </c>
      <c r="E226" s="13">
        <v>41.31</v>
      </c>
      <c r="F226" s="13">
        <v>78230.759999999995</v>
      </c>
      <c r="G226" s="13">
        <v>1470327.84</v>
      </c>
      <c r="H226" s="13">
        <v>2482.08</v>
      </c>
      <c r="I226" s="13">
        <v>22854.080000000002</v>
      </c>
      <c r="J226" s="13">
        <v>25336.16</v>
      </c>
      <c r="K226" s="13">
        <v>1495664</v>
      </c>
    </row>
    <row r="227" spans="1:11" x14ac:dyDescent="0.25">
      <c r="A227" s="11" t="s">
        <v>319</v>
      </c>
      <c r="B227" s="12" t="s">
        <v>31</v>
      </c>
      <c r="C227" s="12" t="s">
        <v>32</v>
      </c>
      <c r="D227" s="13">
        <v>43964.63</v>
      </c>
      <c r="E227" s="13">
        <v>0</v>
      </c>
      <c r="F227" s="13">
        <v>1013</v>
      </c>
      <c r="G227" s="13">
        <v>44977.63</v>
      </c>
      <c r="H227" s="13">
        <v>0</v>
      </c>
      <c r="I227" s="13">
        <v>0</v>
      </c>
      <c r="J227" s="13">
        <v>0</v>
      </c>
      <c r="K227" s="13">
        <v>44977.63</v>
      </c>
    </row>
    <row r="228" spans="1:11" x14ac:dyDescent="0.25">
      <c r="A228" s="11" t="s">
        <v>320</v>
      </c>
      <c r="B228" s="12" t="s">
        <v>321</v>
      </c>
      <c r="C228" s="12" t="s">
        <v>73</v>
      </c>
      <c r="D228" s="13">
        <v>331.31</v>
      </c>
      <c r="E228" s="13">
        <v>0</v>
      </c>
      <c r="F228" s="13">
        <v>100059</v>
      </c>
      <c r="G228" s="13">
        <v>100390.31</v>
      </c>
      <c r="H228" s="13">
        <v>0</v>
      </c>
      <c r="I228" s="13">
        <v>0</v>
      </c>
      <c r="J228" s="13">
        <v>0</v>
      </c>
      <c r="K228" s="13">
        <v>100390.31</v>
      </c>
    </row>
    <row r="229" spans="1:11" x14ac:dyDescent="0.25">
      <c r="A229" s="11" t="s">
        <v>322</v>
      </c>
      <c r="B229" s="12" t="s">
        <v>101</v>
      </c>
      <c r="C229" s="12" t="s">
        <v>73</v>
      </c>
      <c r="D229" s="13">
        <v>106368.14</v>
      </c>
      <c r="E229" s="13">
        <v>0</v>
      </c>
      <c r="F229" s="13">
        <v>0</v>
      </c>
      <c r="G229" s="13">
        <v>106368.14</v>
      </c>
      <c r="H229" s="13">
        <v>0</v>
      </c>
      <c r="I229" s="13">
        <v>4.22</v>
      </c>
      <c r="J229" s="13">
        <v>4.22</v>
      </c>
      <c r="K229" s="13">
        <v>106372.36</v>
      </c>
    </row>
    <row r="230" spans="1:11" x14ac:dyDescent="0.25">
      <c r="A230" s="11" t="s">
        <v>323</v>
      </c>
      <c r="B230" s="12" t="s">
        <v>101</v>
      </c>
      <c r="C230" s="12" t="s">
        <v>73</v>
      </c>
      <c r="D230" s="13">
        <v>46559.87</v>
      </c>
      <c r="E230" s="13">
        <v>0</v>
      </c>
      <c r="F230" s="13">
        <v>0</v>
      </c>
      <c r="G230" s="13">
        <v>46559.87</v>
      </c>
      <c r="H230" s="13">
        <v>0</v>
      </c>
      <c r="I230" s="13">
        <v>0</v>
      </c>
      <c r="J230" s="13">
        <v>0</v>
      </c>
      <c r="K230" s="13">
        <v>46559.87</v>
      </c>
    </row>
    <row r="231" spans="1:11" x14ac:dyDescent="0.25">
      <c r="A231" s="11" t="s">
        <v>324</v>
      </c>
      <c r="B231" s="12" t="s">
        <v>117</v>
      </c>
      <c r="C231" s="12" t="s">
        <v>44</v>
      </c>
      <c r="D231" s="13">
        <v>17</v>
      </c>
      <c r="E231" s="13">
        <v>0</v>
      </c>
      <c r="F231" s="13">
        <v>0</v>
      </c>
      <c r="G231" s="13">
        <v>17</v>
      </c>
      <c r="H231" s="13">
        <v>0</v>
      </c>
      <c r="I231" s="13">
        <v>0</v>
      </c>
      <c r="J231" s="13">
        <v>0</v>
      </c>
      <c r="K231" s="13">
        <v>17</v>
      </c>
    </row>
    <row r="232" spans="1:11" x14ac:dyDescent="0.25">
      <c r="A232" s="11" t="s">
        <v>325</v>
      </c>
      <c r="B232" s="12" t="s">
        <v>147</v>
      </c>
      <c r="C232" s="12" t="s">
        <v>73</v>
      </c>
      <c r="D232" s="13">
        <v>157.19999999999999</v>
      </c>
      <c r="E232" s="13">
        <v>0</v>
      </c>
      <c r="F232" s="13">
        <v>0</v>
      </c>
      <c r="G232" s="13">
        <v>157.19999999999999</v>
      </c>
      <c r="H232" s="13">
        <v>160</v>
      </c>
      <c r="I232" s="13">
        <v>1097.6400000000001</v>
      </c>
      <c r="J232" s="13">
        <v>1257.6400000000001</v>
      </c>
      <c r="K232" s="13">
        <v>1414.84</v>
      </c>
    </row>
    <row r="233" spans="1:11" x14ac:dyDescent="0.25">
      <c r="A233" s="11" t="s">
        <v>326</v>
      </c>
      <c r="B233" s="12" t="s">
        <v>232</v>
      </c>
      <c r="C233" s="12" t="s">
        <v>26</v>
      </c>
      <c r="D233" s="13">
        <v>180.81</v>
      </c>
      <c r="E233" s="13">
        <v>0</v>
      </c>
      <c r="F233" s="13">
        <v>0</v>
      </c>
      <c r="G233" s="13">
        <v>180.81</v>
      </c>
      <c r="H233" s="13">
        <v>10.94</v>
      </c>
      <c r="I233" s="13">
        <v>7.9</v>
      </c>
      <c r="J233" s="13">
        <v>18.84</v>
      </c>
      <c r="K233" s="13">
        <v>199.65</v>
      </c>
    </row>
    <row r="234" spans="1:11" x14ac:dyDescent="0.25">
      <c r="A234" s="11" t="s">
        <v>327</v>
      </c>
      <c r="B234" s="12" t="s">
        <v>328</v>
      </c>
      <c r="C234" s="12" t="s">
        <v>26</v>
      </c>
      <c r="D234" s="13">
        <v>12.03</v>
      </c>
      <c r="E234" s="13">
        <v>0</v>
      </c>
      <c r="F234" s="13">
        <v>0</v>
      </c>
      <c r="G234" s="13">
        <v>12.03</v>
      </c>
      <c r="H234" s="13">
        <v>0</v>
      </c>
      <c r="I234" s="13">
        <v>0.21</v>
      </c>
      <c r="J234" s="13">
        <v>0.21</v>
      </c>
      <c r="K234" s="13">
        <v>12.24</v>
      </c>
    </row>
    <row r="235" spans="1:11" x14ac:dyDescent="0.25">
      <c r="A235" s="11" t="s">
        <v>329</v>
      </c>
      <c r="B235" s="12" t="s">
        <v>117</v>
      </c>
      <c r="C235" s="12" t="s">
        <v>44</v>
      </c>
      <c r="D235" s="13">
        <v>107.43</v>
      </c>
      <c r="E235" s="13">
        <v>0</v>
      </c>
      <c r="F235" s="13">
        <v>0</v>
      </c>
      <c r="G235" s="13">
        <v>107.43</v>
      </c>
      <c r="H235" s="13">
        <v>0</v>
      </c>
      <c r="I235" s="13">
        <v>0</v>
      </c>
      <c r="J235" s="13">
        <v>0</v>
      </c>
      <c r="K235" s="13">
        <v>107.43</v>
      </c>
    </row>
    <row r="236" spans="1:11" x14ac:dyDescent="0.25">
      <c r="A236" s="11" t="s">
        <v>330</v>
      </c>
      <c r="B236" s="12" t="s">
        <v>72</v>
      </c>
      <c r="C236" s="12" t="s">
        <v>32</v>
      </c>
      <c r="D236" s="13">
        <v>765.34</v>
      </c>
      <c r="E236" s="13">
        <v>0</v>
      </c>
      <c r="F236" s="13">
        <v>0</v>
      </c>
      <c r="G236" s="13">
        <v>765.34</v>
      </c>
      <c r="H236" s="13">
        <v>0</v>
      </c>
      <c r="I236" s="13">
        <v>0</v>
      </c>
      <c r="J236" s="13">
        <v>0</v>
      </c>
      <c r="K236" s="13">
        <v>765.34</v>
      </c>
    </row>
    <row r="237" spans="1:11" x14ac:dyDescent="0.25">
      <c r="A237" s="11" t="s">
        <v>331</v>
      </c>
      <c r="B237" s="12" t="s">
        <v>279</v>
      </c>
      <c r="C237" s="12" t="s">
        <v>19</v>
      </c>
      <c r="D237" s="13">
        <v>10338.15</v>
      </c>
      <c r="E237" s="13">
        <v>0</v>
      </c>
      <c r="F237" s="13">
        <v>0</v>
      </c>
      <c r="G237" s="13">
        <v>10338.15</v>
      </c>
      <c r="H237" s="13">
        <v>3294.81</v>
      </c>
      <c r="I237" s="13">
        <v>0</v>
      </c>
      <c r="J237" s="13">
        <v>3294.81</v>
      </c>
      <c r="K237" s="13">
        <v>13632.96</v>
      </c>
    </row>
    <row r="238" spans="1:11" x14ac:dyDescent="0.25">
      <c r="A238" s="11" t="s">
        <v>332</v>
      </c>
      <c r="B238" s="12" t="s">
        <v>55</v>
      </c>
      <c r="C238" s="12" t="s">
        <v>26</v>
      </c>
      <c r="D238" s="13">
        <v>2.2200000000000002</v>
      </c>
      <c r="E238" s="13">
        <v>0</v>
      </c>
      <c r="F238" s="13">
        <v>0</v>
      </c>
      <c r="G238" s="13">
        <v>2.2200000000000002</v>
      </c>
      <c r="H238" s="13">
        <v>0</v>
      </c>
      <c r="I238" s="13">
        <v>25.06</v>
      </c>
      <c r="J238" s="13">
        <v>25.06</v>
      </c>
      <c r="K238" s="13">
        <v>27.28</v>
      </c>
    </row>
    <row r="239" spans="1:11" x14ac:dyDescent="0.25">
      <c r="A239" s="11" t="s">
        <v>333</v>
      </c>
      <c r="B239" s="12" t="s">
        <v>24</v>
      </c>
      <c r="C239" s="12" t="s">
        <v>22</v>
      </c>
      <c r="D239" s="13">
        <v>1.98</v>
      </c>
      <c r="E239" s="13">
        <v>0</v>
      </c>
      <c r="F239" s="13">
        <v>0</v>
      </c>
      <c r="G239" s="13">
        <v>1.98</v>
      </c>
      <c r="H239" s="13">
        <v>0</v>
      </c>
      <c r="I239" s="13">
        <v>0</v>
      </c>
      <c r="J239" s="13">
        <v>0</v>
      </c>
      <c r="K239" s="13">
        <v>1.98</v>
      </c>
    </row>
    <row r="240" spans="1:11" x14ac:dyDescent="0.25">
      <c r="A240" s="11" t="s">
        <v>334</v>
      </c>
      <c r="B240" s="12" t="s">
        <v>24</v>
      </c>
      <c r="C240" s="12" t="s">
        <v>22</v>
      </c>
      <c r="D240" s="13">
        <v>10.62</v>
      </c>
      <c r="E240" s="13">
        <v>20.87</v>
      </c>
      <c r="F240" s="13">
        <v>0</v>
      </c>
      <c r="G240" s="13">
        <v>31.49</v>
      </c>
      <c r="H240" s="13">
        <v>4.46</v>
      </c>
      <c r="I240" s="13">
        <v>105.39</v>
      </c>
      <c r="J240" s="13">
        <v>109.85</v>
      </c>
      <c r="K240" s="13">
        <v>141.34</v>
      </c>
    </row>
    <row r="241" spans="1:11" x14ac:dyDescent="0.25">
      <c r="A241" s="11" t="s">
        <v>335</v>
      </c>
      <c r="B241" s="12" t="s">
        <v>336</v>
      </c>
      <c r="C241" s="12" t="s">
        <v>26</v>
      </c>
      <c r="D241" s="13">
        <v>4790.99</v>
      </c>
      <c r="E241" s="13">
        <v>3488.93</v>
      </c>
      <c r="F241" s="13">
        <v>0</v>
      </c>
      <c r="G241" s="13">
        <v>8279.92</v>
      </c>
      <c r="H241" s="13">
        <v>4624.6400000000003</v>
      </c>
      <c r="I241" s="13">
        <v>12374.28</v>
      </c>
      <c r="J241" s="13">
        <v>16998.919999999998</v>
      </c>
      <c r="K241" s="13">
        <v>25278.84</v>
      </c>
    </row>
    <row r="242" spans="1:11" x14ac:dyDescent="0.25">
      <c r="A242" s="11" t="s">
        <v>337</v>
      </c>
      <c r="B242" s="12" t="s">
        <v>31</v>
      </c>
      <c r="C242" s="12" t="s">
        <v>32</v>
      </c>
      <c r="D242" s="13">
        <v>672.27</v>
      </c>
      <c r="E242" s="13">
        <v>1.93</v>
      </c>
      <c r="F242" s="13">
        <v>0</v>
      </c>
      <c r="G242" s="13">
        <v>674.2</v>
      </c>
      <c r="H242" s="13">
        <v>0.06</v>
      </c>
      <c r="I242" s="13">
        <v>895.89</v>
      </c>
      <c r="J242" s="13">
        <v>895.95</v>
      </c>
      <c r="K242" s="13">
        <v>1570.15</v>
      </c>
    </row>
    <row r="243" spans="1:11" x14ac:dyDescent="0.25">
      <c r="A243" s="11" t="s">
        <v>338</v>
      </c>
      <c r="B243" s="12" t="s">
        <v>117</v>
      </c>
      <c r="C243" s="12" t="s">
        <v>44</v>
      </c>
      <c r="D243" s="13">
        <v>7.0000000000000007E-2</v>
      </c>
      <c r="E243" s="13">
        <v>0</v>
      </c>
      <c r="F243" s="13">
        <v>0</v>
      </c>
      <c r="G243" s="13">
        <v>7.0000000000000007E-2</v>
      </c>
      <c r="H243" s="13">
        <v>0</v>
      </c>
      <c r="I243" s="13">
        <v>0</v>
      </c>
      <c r="J243" s="13">
        <v>0</v>
      </c>
      <c r="K243" s="13">
        <v>7.0000000000000007E-2</v>
      </c>
    </row>
    <row r="244" spans="1:11" x14ac:dyDescent="0.25">
      <c r="A244" s="11" t="s">
        <v>339</v>
      </c>
      <c r="B244" s="12" t="s">
        <v>51</v>
      </c>
      <c r="C244" s="12" t="s">
        <v>22</v>
      </c>
      <c r="D244" s="13">
        <v>0.36</v>
      </c>
      <c r="E244" s="13">
        <v>0</v>
      </c>
      <c r="F244" s="13">
        <v>0</v>
      </c>
      <c r="G244" s="13">
        <v>0.36</v>
      </c>
      <c r="H244" s="13">
        <v>0</v>
      </c>
      <c r="I244" s="13">
        <v>0.93</v>
      </c>
      <c r="J244" s="13">
        <v>0.93</v>
      </c>
      <c r="K244" s="13">
        <v>1.29</v>
      </c>
    </row>
    <row r="245" spans="1:11" x14ac:dyDescent="0.25">
      <c r="A245" s="11" t="s">
        <v>340</v>
      </c>
      <c r="B245" s="12" t="s">
        <v>18</v>
      </c>
      <c r="C245" s="12" t="s">
        <v>19</v>
      </c>
      <c r="D245" s="13">
        <v>52003.24</v>
      </c>
      <c r="E245" s="13">
        <v>0</v>
      </c>
      <c r="F245" s="13">
        <v>0</v>
      </c>
      <c r="G245" s="13">
        <v>52003.24</v>
      </c>
      <c r="H245" s="13">
        <v>814.75</v>
      </c>
      <c r="I245" s="13">
        <v>12.2</v>
      </c>
      <c r="J245" s="13">
        <v>826.95</v>
      </c>
      <c r="K245" s="13">
        <v>52830.19</v>
      </c>
    </row>
    <row r="246" spans="1:11" x14ac:dyDescent="0.25">
      <c r="A246" s="11" t="s">
        <v>341</v>
      </c>
      <c r="B246" s="12" t="s">
        <v>51</v>
      </c>
      <c r="C246" s="12" t="s">
        <v>44</v>
      </c>
      <c r="D246" s="13">
        <v>4389.8100000000004</v>
      </c>
      <c r="E246" s="13">
        <v>22.33</v>
      </c>
      <c r="F246" s="13">
        <v>0</v>
      </c>
      <c r="G246" s="13">
        <v>4412.1400000000003</v>
      </c>
      <c r="H246" s="13">
        <v>0</v>
      </c>
      <c r="I246" s="13">
        <v>661.03</v>
      </c>
      <c r="J246" s="13">
        <v>661.03</v>
      </c>
      <c r="K246" s="13">
        <v>5073.17</v>
      </c>
    </row>
    <row r="247" spans="1:11" x14ac:dyDescent="0.25">
      <c r="A247" s="11" t="s">
        <v>342</v>
      </c>
      <c r="B247" s="12" t="s">
        <v>101</v>
      </c>
      <c r="C247" s="12" t="s">
        <v>73</v>
      </c>
      <c r="D247" s="13">
        <v>813.81</v>
      </c>
      <c r="E247" s="13">
        <v>0</v>
      </c>
      <c r="F247" s="13">
        <v>0</v>
      </c>
      <c r="G247" s="13">
        <v>813.81</v>
      </c>
      <c r="H247" s="13">
        <v>0</v>
      </c>
      <c r="I247" s="13">
        <v>0</v>
      </c>
      <c r="J247" s="13">
        <v>0</v>
      </c>
      <c r="K247" s="13">
        <v>813.81</v>
      </c>
    </row>
    <row r="248" spans="1:11" x14ac:dyDescent="0.25">
      <c r="A248" s="11" t="s">
        <v>343</v>
      </c>
      <c r="B248" s="12" t="s">
        <v>344</v>
      </c>
      <c r="C248" s="12" t="s">
        <v>22</v>
      </c>
      <c r="D248" s="13">
        <v>555.07000000000005</v>
      </c>
      <c r="E248" s="13">
        <v>0</v>
      </c>
      <c r="F248" s="13">
        <v>0</v>
      </c>
      <c r="G248" s="13">
        <v>555.07000000000005</v>
      </c>
      <c r="H248" s="13">
        <v>0</v>
      </c>
      <c r="I248" s="13">
        <v>88</v>
      </c>
      <c r="J248" s="13">
        <v>88</v>
      </c>
      <c r="K248" s="13">
        <v>643.07000000000005</v>
      </c>
    </row>
    <row r="249" spans="1:11" x14ac:dyDescent="0.25">
      <c r="A249" s="11" t="s">
        <v>345</v>
      </c>
      <c r="B249" s="12" t="s">
        <v>37</v>
      </c>
      <c r="C249" s="12" t="s">
        <v>19</v>
      </c>
      <c r="D249" s="13">
        <v>13.53</v>
      </c>
      <c r="E249" s="13">
        <v>0</v>
      </c>
      <c r="F249" s="13">
        <v>0</v>
      </c>
      <c r="G249" s="13">
        <v>13.53</v>
      </c>
      <c r="H249" s="13">
        <v>10.220000000000001</v>
      </c>
      <c r="I249" s="13">
        <v>14.91</v>
      </c>
      <c r="J249" s="13">
        <v>25.13</v>
      </c>
      <c r="K249" s="13">
        <v>38.659999999999997</v>
      </c>
    </row>
    <row r="250" spans="1:11" x14ac:dyDescent="0.25">
      <c r="A250" s="11" t="s">
        <v>346</v>
      </c>
      <c r="B250" s="12" t="s">
        <v>121</v>
      </c>
      <c r="C250" s="12" t="s">
        <v>22</v>
      </c>
      <c r="D250" s="13">
        <v>21.07</v>
      </c>
      <c r="E250" s="13">
        <v>18.239999999999998</v>
      </c>
      <c r="F250" s="13">
        <v>0</v>
      </c>
      <c r="G250" s="13">
        <v>39.31</v>
      </c>
      <c r="H250" s="13">
        <v>0.24</v>
      </c>
      <c r="I250" s="13">
        <v>0</v>
      </c>
      <c r="J250" s="13">
        <v>0.24</v>
      </c>
      <c r="K250" s="13">
        <v>39.549999999999997</v>
      </c>
    </row>
    <row r="251" spans="1:11" x14ac:dyDescent="0.25">
      <c r="A251" s="11" t="s">
        <v>347</v>
      </c>
      <c r="B251" s="12" t="s">
        <v>65</v>
      </c>
      <c r="C251" s="12" t="s">
        <v>32</v>
      </c>
      <c r="D251" s="13">
        <v>51890.65</v>
      </c>
      <c r="E251" s="13">
        <v>0</v>
      </c>
      <c r="F251" s="13">
        <v>0</v>
      </c>
      <c r="G251" s="13">
        <v>51890.65</v>
      </c>
      <c r="H251" s="13">
        <v>40.409999999999997</v>
      </c>
      <c r="I251" s="13">
        <v>190.87</v>
      </c>
      <c r="J251" s="13">
        <v>231.28</v>
      </c>
      <c r="K251" s="13">
        <v>52121.93</v>
      </c>
    </row>
    <row r="252" spans="1:11" x14ac:dyDescent="0.25">
      <c r="A252" s="11" t="s">
        <v>348</v>
      </c>
      <c r="B252" s="12" t="s">
        <v>138</v>
      </c>
      <c r="C252" s="12" t="s">
        <v>73</v>
      </c>
      <c r="D252" s="13">
        <v>72.75</v>
      </c>
      <c r="E252" s="13">
        <v>0</v>
      </c>
      <c r="F252" s="13">
        <v>0</v>
      </c>
      <c r="G252" s="13">
        <v>72.75</v>
      </c>
      <c r="H252" s="13">
        <v>0</v>
      </c>
      <c r="I252" s="13">
        <v>0</v>
      </c>
      <c r="J252" s="13">
        <v>0</v>
      </c>
      <c r="K252" s="13">
        <v>72.75</v>
      </c>
    </row>
    <row r="253" spans="1:11" x14ac:dyDescent="0.25">
      <c r="A253" s="11" t="s">
        <v>349</v>
      </c>
      <c r="B253" s="12" t="s">
        <v>24</v>
      </c>
      <c r="C253" s="12" t="s">
        <v>22</v>
      </c>
      <c r="D253" s="13">
        <v>783.58</v>
      </c>
      <c r="E253" s="13">
        <v>7.47</v>
      </c>
      <c r="F253" s="13">
        <v>3.32</v>
      </c>
      <c r="G253" s="13">
        <v>794.37</v>
      </c>
      <c r="H253" s="13">
        <v>72.86</v>
      </c>
      <c r="I253" s="13">
        <v>103.6</v>
      </c>
      <c r="J253" s="13">
        <v>176.46</v>
      </c>
      <c r="K253" s="13">
        <v>970.83</v>
      </c>
    </row>
    <row r="254" spans="1:11" x14ac:dyDescent="0.25">
      <c r="A254" s="11" t="s">
        <v>350</v>
      </c>
      <c r="B254" s="12" t="s">
        <v>62</v>
      </c>
      <c r="C254" s="12" t="s">
        <v>26</v>
      </c>
      <c r="D254" s="13">
        <v>15</v>
      </c>
      <c r="E254" s="13">
        <v>0</v>
      </c>
      <c r="F254" s="13">
        <v>0</v>
      </c>
      <c r="G254" s="13">
        <v>15</v>
      </c>
      <c r="H254" s="13">
        <v>0</v>
      </c>
      <c r="I254" s="13">
        <v>0</v>
      </c>
      <c r="J254" s="13">
        <v>0</v>
      </c>
      <c r="K254" s="13">
        <v>15</v>
      </c>
    </row>
    <row r="255" spans="1:11" x14ac:dyDescent="0.25">
      <c r="A255" s="11" t="s">
        <v>351</v>
      </c>
      <c r="B255" s="12" t="s">
        <v>247</v>
      </c>
      <c r="C255" s="12" t="s">
        <v>26</v>
      </c>
      <c r="D255" s="13">
        <v>62.42</v>
      </c>
      <c r="E255" s="13">
        <v>0</v>
      </c>
      <c r="F255" s="13">
        <v>0</v>
      </c>
      <c r="G255" s="13">
        <v>62.42</v>
      </c>
      <c r="H255" s="13">
        <v>0</v>
      </c>
      <c r="I255" s="13">
        <v>53712.58</v>
      </c>
      <c r="J255" s="13">
        <v>53712.58</v>
      </c>
      <c r="K255" s="13">
        <v>53775</v>
      </c>
    </row>
    <row r="256" spans="1:11" x14ac:dyDescent="0.25">
      <c r="A256" s="11" t="s">
        <v>352</v>
      </c>
      <c r="B256" s="12" t="s">
        <v>353</v>
      </c>
      <c r="C256" s="12" t="s">
        <v>26</v>
      </c>
      <c r="D256" s="13">
        <v>30.96</v>
      </c>
      <c r="E256" s="13">
        <v>0</v>
      </c>
      <c r="F256" s="13">
        <v>0</v>
      </c>
      <c r="G256" s="13">
        <v>30.96</v>
      </c>
      <c r="H256" s="13">
        <v>0</v>
      </c>
      <c r="I256" s="13">
        <v>34128.04</v>
      </c>
      <c r="J256" s="13">
        <v>34128.04</v>
      </c>
      <c r="K256" s="13">
        <v>34159</v>
      </c>
    </row>
    <row r="257" spans="1:11" x14ac:dyDescent="0.25">
      <c r="A257" s="11" t="s">
        <v>354</v>
      </c>
      <c r="B257" s="12" t="s">
        <v>101</v>
      </c>
      <c r="C257" s="12" t="s">
        <v>73</v>
      </c>
      <c r="D257" s="13">
        <v>1457441.32</v>
      </c>
      <c r="E257" s="13">
        <v>0</v>
      </c>
      <c r="F257" s="13">
        <v>0</v>
      </c>
      <c r="G257" s="13">
        <v>1457441.32</v>
      </c>
      <c r="H257" s="13">
        <v>42217.7</v>
      </c>
      <c r="I257" s="13">
        <v>28726.1</v>
      </c>
      <c r="J257" s="13">
        <v>70943.8</v>
      </c>
      <c r="K257" s="13">
        <v>1528385.12</v>
      </c>
    </row>
    <row r="258" spans="1:11" x14ac:dyDescent="0.25">
      <c r="A258" s="11" t="s">
        <v>355</v>
      </c>
      <c r="B258" s="12" t="s">
        <v>43</v>
      </c>
      <c r="C258" s="12" t="s">
        <v>44</v>
      </c>
      <c r="D258" s="13">
        <v>1354.87</v>
      </c>
      <c r="E258" s="13">
        <v>195.37</v>
      </c>
      <c r="F258" s="13">
        <v>0</v>
      </c>
      <c r="G258" s="13">
        <v>1550.24</v>
      </c>
      <c r="H258" s="13">
        <v>51.82</v>
      </c>
      <c r="I258" s="13">
        <v>44.95</v>
      </c>
      <c r="J258" s="13">
        <v>96.77</v>
      </c>
      <c r="K258" s="13">
        <v>1647.01</v>
      </c>
    </row>
    <row r="259" spans="1:11" x14ac:dyDescent="0.25">
      <c r="A259" s="11" t="s">
        <v>356</v>
      </c>
      <c r="B259" s="12" t="s">
        <v>106</v>
      </c>
      <c r="C259" s="12" t="s">
        <v>32</v>
      </c>
      <c r="D259" s="13">
        <v>840.86</v>
      </c>
      <c r="E259" s="13">
        <v>0</v>
      </c>
      <c r="F259" s="13">
        <v>0</v>
      </c>
      <c r="G259" s="13">
        <v>840.86</v>
      </c>
      <c r="H259" s="13">
        <v>0</v>
      </c>
      <c r="I259" s="13">
        <v>16.829999999999998</v>
      </c>
      <c r="J259" s="13">
        <v>16.829999999999998</v>
      </c>
      <c r="K259" s="13">
        <v>857.69</v>
      </c>
    </row>
    <row r="260" spans="1:11" x14ac:dyDescent="0.25">
      <c r="A260" s="11" t="s">
        <v>357</v>
      </c>
      <c r="B260" s="12" t="s">
        <v>44</v>
      </c>
      <c r="C260" s="12" t="s">
        <v>19</v>
      </c>
      <c r="D260" s="13">
        <v>85.35</v>
      </c>
      <c r="E260" s="13">
        <v>2.4</v>
      </c>
      <c r="F260" s="13">
        <v>0</v>
      </c>
      <c r="G260" s="13">
        <v>87.75</v>
      </c>
      <c r="H260" s="13">
        <v>0</v>
      </c>
      <c r="I260" s="13">
        <v>0</v>
      </c>
      <c r="J260" s="13">
        <v>0</v>
      </c>
      <c r="K260" s="13">
        <v>87.75</v>
      </c>
    </row>
    <row r="261" spans="1:11" x14ac:dyDescent="0.25">
      <c r="A261" s="11" t="s">
        <v>358</v>
      </c>
      <c r="B261" s="12" t="s">
        <v>176</v>
      </c>
      <c r="C261" s="12" t="s">
        <v>22</v>
      </c>
      <c r="D261" s="13">
        <v>1704.74</v>
      </c>
      <c r="E261" s="13">
        <v>0.95</v>
      </c>
      <c r="F261" s="13">
        <v>0</v>
      </c>
      <c r="G261" s="13">
        <v>1705.69</v>
      </c>
      <c r="H261" s="13">
        <v>0</v>
      </c>
      <c r="I261" s="13">
        <v>5.03</v>
      </c>
      <c r="J261" s="13">
        <v>5.03</v>
      </c>
      <c r="K261" s="13">
        <v>1710.72</v>
      </c>
    </row>
    <row r="262" spans="1:11" x14ac:dyDescent="0.25">
      <c r="A262" s="11" t="s">
        <v>359</v>
      </c>
      <c r="B262" s="12" t="s">
        <v>173</v>
      </c>
      <c r="C262" s="12" t="s">
        <v>73</v>
      </c>
      <c r="D262" s="13">
        <v>235625</v>
      </c>
      <c r="E262" s="13">
        <v>0</v>
      </c>
      <c r="F262" s="13">
        <v>0</v>
      </c>
      <c r="G262" s="13">
        <v>235625</v>
      </c>
      <c r="H262" s="13">
        <v>0</v>
      </c>
      <c r="I262" s="13">
        <v>0</v>
      </c>
      <c r="J262" s="13">
        <v>0</v>
      </c>
      <c r="K262" s="13">
        <v>235625</v>
      </c>
    </row>
    <row r="263" spans="1:11" x14ac:dyDescent="0.25">
      <c r="A263" s="11" t="s">
        <v>360</v>
      </c>
      <c r="B263" s="12" t="s">
        <v>62</v>
      </c>
      <c r="C263" s="12" t="s">
        <v>26</v>
      </c>
      <c r="D263" s="13">
        <v>1238.45</v>
      </c>
      <c r="E263" s="13">
        <v>0</v>
      </c>
      <c r="F263" s="13">
        <v>0</v>
      </c>
      <c r="G263" s="13">
        <v>1238.45</v>
      </c>
      <c r="H263" s="13">
        <v>40</v>
      </c>
      <c r="I263" s="13">
        <v>0</v>
      </c>
      <c r="J263" s="13">
        <v>40</v>
      </c>
      <c r="K263" s="13">
        <v>1278.45</v>
      </c>
    </row>
    <row r="264" spans="1:11" x14ac:dyDescent="0.25">
      <c r="A264" s="11" t="s">
        <v>361</v>
      </c>
      <c r="B264" s="12" t="s">
        <v>101</v>
      </c>
      <c r="C264" s="12" t="s">
        <v>73</v>
      </c>
      <c r="D264" s="13">
        <v>522.98</v>
      </c>
      <c r="E264" s="13">
        <v>0</v>
      </c>
      <c r="F264" s="13">
        <v>0</v>
      </c>
      <c r="G264" s="13">
        <v>522.98</v>
      </c>
      <c r="H264" s="13">
        <v>30.57</v>
      </c>
      <c r="I264" s="13">
        <v>0</v>
      </c>
      <c r="J264" s="13">
        <v>30.57</v>
      </c>
      <c r="K264" s="13">
        <v>553.54999999999995</v>
      </c>
    </row>
    <row r="265" spans="1:11" x14ac:dyDescent="0.25">
      <c r="A265" s="11" t="s">
        <v>362</v>
      </c>
      <c r="B265" s="12" t="s">
        <v>91</v>
      </c>
      <c r="C265" s="12" t="s">
        <v>19</v>
      </c>
      <c r="D265" s="13">
        <v>82.36</v>
      </c>
      <c r="E265" s="13">
        <v>0</v>
      </c>
      <c r="F265" s="13">
        <v>0</v>
      </c>
      <c r="G265" s="13">
        <v>82.36</v>
      </c>
      <c r="H265" s="13">
        <v>5.42</v>
      </c>
      <c r="I265" s="13">
        <v>17.53</v>
      </c>
      <c r="J265" s="13">
        <v>22.95</v>
      </c>
      <c r="K265" s="13">
        <v>105.31</v>
      </c>
    </row>
    <row r="266" spans="1:11" x14ac:dyDescent="0.25">
      <c r="A266" s="11" t="s">
        <v>363</v>
      </c>
      <c r="B266" s="12" t="s">
        <v>364</v>
      </c>
      <c r="C266" s="12" t="s">
        <v>19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10995</v>
      </c>
      <c r="J266" s="13">
        <v>10995</v>
      </c>
      <c r="K266" s="13">
        <v>10995</v>
      </c>
    </row>
    <row r="267" spans="1:11" x14ac:dyDescent="0.25">
      <c r="A267" s="11" t="s">
        <v>365</v>
      </c>
      <c r="B267" s="12" t="s">
        <v>366</v>
      </c>
      <c r="C267" s="12" t="s">
        <v>19</v>
      </c>
      <c r="D267" s="13">
        <v>45763.93</v>
      </c>
      <c r="E267" s="13">
        <v>5917.04</v>
      </c>
      <c r="F267" s="13">
        <v>0</v>
      </c>
      <c r="G267" s="13">
        <v>51680.97</v>
      </c>
      <c r="H267" s="13">
        <v>242.89</v>
      </c>
      <c r="I267" s="13">
        <v>57.71</v>
      </c>
      <c r="J267" s="13">
        <v>300.60000000000002</v>
      </c>
      <c r="K267" s="13">
        <v>51981.57</v>
      </c>
    </row>
    <row r="268" spans="1:11" x14ac:dyDescent="0.25">
      <c r="A268" s="11" t="s">
        <v>367</v>
      </c>
      <c r="B268" s="12" t="s">
        <v>368</v>
      </c>
      <c r="C268" s="12" t="s">
        <v>44</v>
      </c>
      <c r="D268" s="13">
        <v>6466.97</v>
      </c>
      <c r="E268" s="13">
        <v>15.31</v>
      </c>
      <c r="F268" s="13">
        <v>0.41</v>
      </c>
      <c r="G268" s="13">
        <v>6482.69</v>
      </c>
      <c r="H268" s="13">
        <v>60</v>
      </c>
      <c r="I268" s="13">
        <v>88.46</v>
      </c>
      <c r="J268" s="13">
        <v>148.46</v>
      </c>
      <c r="K268" s="13">
        <v>6631.15</v>
      </c>
    </row>
    <row r="269" spans="1:11" x14ac:dyDescent="0.25">
      <c r="A269" s="11" t="s">
        <v>369</v>
      </c>
      <c r="B269" s="12" t="s">
        <v>117</v>
      </c>
      <c r="C269" s="12" t="s">
        <v>44</v>
      </c>
      <c r="D269" s="13">
        <v>146.35</v>
      </c>
      <c r="E269" s="13">
        <v>0</v>
      </c>
      <c r="F269" s="13">
        <v>0</v>
      </c>
      <c r="G269" s="13">
        <v>146.35</v>
      </c>
      <c r="H269" s="13">
        <v>0</v>
      </c>
      <c r="I269" s="13">
        <v>0</v>
      </c>
      <c r="J269" s="13">
        <v>0</v>
      </c>
      <c r="K269" s="13">
        <v>146.35</v>
      </c>
    </row>
    <row r="270" spans="1:11" x14ac:dyDescent="0.25">
      <c r="A270" s="11" t="s">
        <v>370</v>
      </c>
      <c r="B270" s="12" t="s">
        <v>117</v>
      </c>
      <c r="C270" s="12" t="s">
        <v>44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</row>
    <row r="271" spans="1:11" x14ac:dyDescent="0.25">
      <c r="A271" s="11" t="s">
        <v>371</v>
      </c>
      <c r="B271" s="12" t="s">
        <v>53</v>
      </c>
      <c r="C271" s="12" t="s">
        <v>32</v>
      </c>
      <c r="D271" s="13">
        <v>7620.49</v>
      </c>
      <c r="E271" s="13">
        <v>16</v>
      </c>
      <c r="F271" s="13">
        <v>0</v>
      </c>
      <c r="G271" s="13">
        <v>7636.49</v>
      </c>
      <c r="H271" s="13">
        <v>0</v>
      </c>
      <c r="I271" s="13">
        <v>0</v>
      </c>
      <c r="J271" s="13">
        <v>0</v>
      </c>
      <c r="K271" s="13">
        <v>7636.49</v>
      </c>
    </row>
    <row r="272" spans="1:11" x14ac:dyDescent="0.25">
      <c r="A272" s="11" t="s">
        <v>372</v>
      </c>
      <c r="B272" s="12" t="s">
        <v>106</v>
      </c>
      <c r="C272" s="12" t="s">
        <v>32</v>
      </c>
      <c r="D272" s="13">
        <v>360</v>
      </c>
      <c r="E272" s="13">
        <v>0</v>
      </c>
      <c r="F272" s="13">
        <v>0</v>
      </c>
      <c r="G272" s="13">
        <v>360</v>
      </c>
      <c r="H272" s="13">
        <v>0</v>
      </c>
      <c r="I272" s="13">
        <v>0</v>
      </c>
      <c r="J272" s="13">
        <v>0</v>
      </c>
      <c r="K272" s="13">
        <v>360</v>
      </c>
    </row>
    <row r="273" spans="1:11" x14ac:dyDescent="0.25">
      <c r="A273" s="11" t="s">
        <v>373</v>
      </c>
      <c r="B273" s="12" t="s">
        <v>24</v>
      </c>
      <c r="C273" s="12" t="s">
        <v>22</v>
      </c>
      <c r="D273" s="13">
        <v>0.34</v>
      </c>
      <c r="E273" s="13">
        <v>0</v>
      </c>
      <c r="F273" s="13">
        <v>0</v>
      </c>
      <c r="G273" s="13">
        <v>0.34</v>
      </c>
      <c r="H273" s="13">
        <v>0</v>
      </c>
      <c r="I273" s="13">
        <v>33.659999999999997</v>
      </c>
      <c r="J273" s="13">
        <v>33.659999999999997</v>
      </c>
      <c r="K273" s="13">
        <v>34</v>
      </c>
    </row>
    <row r="274" spans="1:11" x14ac:dyDescent="0.25">
      <c r="A274" s="11" t="s">
        <v>374</v>
      </c>
      <c r="B274" s="12" t="s">
        <v>104</v>
      </c>
      <c r="C274" s="12" t="s">
        <v>19</v>
      </c>
      <c r="D274" s="13">
        <v>0</v>
      </c>
      <c r="E274" s="13">
        <v>0</v>
      </c>
      <c r="F274" s="13">
        <v>0</v>
      </c>
      <c r="G274" s="13">
        <v>0</v>
      </c>
      <c r="H274" s="13">
        <v>5.13</v>
      </c>
      <c r="I274" s="13">
        <v>0</v>
      </c>
      <c r="J274" s="13">
        <v>5.13</v>
      </c>
      <c r="K274" s="13">
        <v>5.13</v>
      </c>
    </row>
    <row r="275" spans="1:11" x14ac:dyDescent="0.25">
      <c r="A275" s="11" t="s">
        <v>375</v>
      </c>
      <c r="B275" s="12" t="s">
        <v>85</v>
      </c>
      <c r="C275" s="12" t="s">
        <v>22</v>
      </c>
      <c r="D275" s="13">
        <v>51711.76</v>
      </c>
      <c r="E275" s="13">
        <v>163.92</v>
      </c>
      <c r="F275" s="13">
        <v>0</v>
      </c>
      <c r="G275" s="13">
        <v>51875.68</v>
      </c>
      <c r="H275" s="13">
        <v>4607.99</v>
      </c>
      <c r="I275" s="13">
        <v>15705.82</v>
      </c>
      <c r="J275" s="13">
        <v>20313.810000000001</v>
      </c>
      <c r="K275" s="13">
        <v>72189.490000000005</v>
      </c>
    </row>
    <row r="276" spans="1:11" x14ac:dyDescent="0.25">
      <c r="A276" s="11" t="s">
        <v>376</v>
      </c>
      <c r="B276" s="12" t="s">
        <v>138</v>
      </c>
      <c r="C276" s="12" t="s">
        <v>73</v>
      </c>
      <c r="D276" s="13">
        <v>1768.55</v>
      </c>
      <c r="E276" s="13">
        <v>445.02</v>
      </c>
      <c r="F276" s="13">
        <v>5.12</v>
      </c>
      <c r="G276" s="13">
        <v>2218.69</v>
      </c>
      <c r="H276" s="13">
        <v>261.2</v>
      </c>
      <c r="I276" s="13">
        <v>14.7</v>
      </c>
      <c r="J276" s="13">
        <v>275.89999999999998</v>
      </c>
      <c r="K276" s="13">
        <v>2494.59</v>
      </c>
    </row>
    <row r="277" spans="1:11" x14ac:dyDescent="0.25">
      <c r="A277" s="11" t="s">
        <v>377</v>
      </c>
      <c r="B277" s="12" t="s">
        <v>93</v>
      </c>
      <c r="C277" s="12" t="s">
        <v>26</v>
      </c>
      <c r="D277" s="13">
        <v>0.17</v>
      </c>
      <c r="E277" s="13">
        <v>0</v>
      </c>
      <c r="F277" s="13">
        <v>0</v>
      </c>
      <c r="G277" s="13">
        <v>0.17</v>
      </c>
      <c r="H277" s="13">
        <v>0</v>
      </c>
      <c r="I277" s="13">
        <v>161.18</v>
      </c>
      <c r="J277" s="13">
        <v>161.18</v>
      </c>
      <c r="K277" s="13">
        <v>161.35</v>
      </c>
    </row>
    <row r="278" spans="1:11" x14ac:dyDescent="0.25">
      <c r="A278" s="11" t="s">
        <v>378</v>
      </c>
      <c r="B278" s="12" t="s">
        <v>129</v>
      </c>
      <c r="C278" s="12" t="s">
        <v>19</v>
      </c>
      <c r="D278" s="13">
        <v>989.14</v>
      </c>
      <c r="E278" s="13">
        <v>0</v>
      </c>
      <c r="F278" s="13">
        <v>0</v>
      </c>
      <c r="G278" s="13">
        <v>989.14</v>
      </c>
      <c r="H278" s="13">
        <v>0</v>
      </c>
      <c r="I278" s="13">
        <v>32.799999999999997</v>
      </c>
      <c r="J278" s="13">
        <v>32.799999999999997</v>
      </c>
      <c r="K278" s="13">
        <v>1021.94</v>
      </c>
    </row>
    <row r="279" spans="1:11" x14ac:dyDescent="0.25">
      <c r="A279" s="11" t="s">
        <v>379</v>
      </c>
      <c r="B279" s="12" t="s">
        <v>22</v>
      </c>
      <c r="C279" s="12" t="s">
        <v>26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23074</v>
      </c>
      <c r="J279" s="13">
        <v>23074</v>
      </c>
      <c r="K279" s="13">
        <v>23074</v>
      </c>
    </row>
    <row r="280" spans="1:11" x14ac:dyDescent="0.25">
      <c r="A280" s="11" t="s">
        <v>380</v>
      </c>
      <c r="B280" s="12" t="s">
        <v>28</v>
      </c>
      <c r="C280" s="12" t="s">
        <v>29</v>
      </c>
      <c r="D280" s="13">
        <v>6276169.9800000004</v>
      </c>
      <c r="E280" s="13">
        <v>0</v>
      </c>
      <c r="F280" s="13">
        <v>0</v>
      </c>
      <c r="G280" s="13">
        <v>6276169.9800000004</v>
      </c>
      <c r="H280" s="13">
        <v>1197</v>
      </c>
      <c r="I280" s="13">
        <v>292537.40999999997</v>
      </c>
      <c r="J280" s="13">
        <v>293734.40999999997</v>
      </c>
      <c r="K280" s="13">
        <v>6569904.3899999997</v>
      </c>
    </row>
    <row r="281" spans="1:11" x14ac:dyDescent="0.25">
      <c r="A281" s="11" t="s">
        <v>381</v>
      </c>
      <c r="B281" s="12" t="s">
        <v>173</v>
      </c>
      <c r="C281" s="12" t="s">
        <v>73</v>
      </c>
      <c r="D281" s="13">
        <v>504633.52</v>
      </c>
      <c r="E281" s="13">
        <v>0</v>
      </c>
      <c r="F281" s="13">
        <v>0</v>
      </c>
      <c r="G281" s="13">
        <v>504633.52</v>
      </c>
      <c r="H281" s="13">
        <v>0</v>
      </c>
      <c r="I281" s="13">
        <v>147.41999999999999</v>
      </c>
      <c r="J281" s="13">
        <v>147.41999999999999</v>
      </c>
      <c r="K281" s="13">
        <v>504780.94</v>
      </c>
    </row>
    <row r="282" spans="1:11" x14ac:dyDescent="0.25">
      <c r="A282" s="11" t="s">
        <v>382</v>
      </c>
      <c r="B282" s="12" t="s">
        <v>383</v>
      </c>
      <c r="C282" s="12" t="s">
        <v>73</v>
      </c>
      <c r="D282" s="13">
        <v>0</v>
      </c>
      <c r="E282" s="13">
        <v>0</v>
      </c>
      <c r="F282" s="13">
        <v>0</v>
      </c>
      <c r="G282" s="13">
        <v>0</v>
      </c>
      <c r="H282" s="13">
        <v>4500</v>
      </c>
      <c r="I282" s="13">
        <v>4500</v>
      </c>
      <c r="J282" s="13">
        <v>9000</v>
      </c>
      <c r="K282" s="13">
        <v>9000</v>
      </c>
    </row>
    <row r="283" spans="1:11" x14ac:dyDescent="0.25">
      <c r="A283" s="11" t="s">
        <v>384</v>
      </c>
      <c r="B283" s="12" t="s">
        <v>39</v>
      </c>
      <c r="C283" s="12" t="s">
        <v>19</v>
      </c>
      <c r="D283" s="13">
        <v>2368.71</v>
      </c>
      <c r="E283" s="13">
        <v>1081.1199999999999</v>
      </c>
      <c r="F283" s="13">
        <v>0</v>
      </c>
      <c r="G283" s="13">
        <v>3449.83</v>
      </c>
      <c r="H283" s="13">
        <v>326.39999999999998</v>
      </c>
      <c r="I283" s="13">
        <v>1397.46</v>
      </c>
      <c r="J283" s="13">
        <v>1723.86</v>
      </c>
      <c r="K283" s="13">
        <v>5173.6899999999996</v>
      </c>
    </row>
    <row r="284" spans="1:11" x14ac:dyDescent="0.25">
      <c r="A284" s="11" t="s">
        <v>385</v>
      </c>
      <c r="B284" s="12" t="s">
        <v>37</v>
      </c>
      <c r="C284" s="12" t="s">
        <v>19</v>
      </c>
      <c r="D284" s="13">
        <v>701.54</v>
      </c>
      <c r="E284" s="13">
        <v>0</v>
      </c>
      <c r="F284" s="13">
        <v>0</v>
      </c>
      <c r="G284" s="13">
        <v>701.54</v>
      </c>
      <c r="H284" s="13">
        <v>0</v>
      </c>
      <c r="I284" s="13">
        <v>0</v>
      </c>
      <c r="J284" s="13">
        <v>0</v>
      </c>
      <c r="K284" s="13">
        <v>701.54</v>
      </c>
    </row>
    <row r="285" spans="1:11" x14ac:dyDescent="0.25">
      <c r="A285" s="11" t="s">
        <v>386</v>
      </c>
      <c r="B285" s="12" t="s">
        <v>173</v>
      </c>
      <c r="C285" s="12" t="s">
        <v>73</v>
      </c>
      <c r="D285" s="13">
        <v>913366.55</v>
      </c>
      <c r="E285" s="13">
        <v>64.88</v>
      </c>
      <c r="F285" s="13">
        <v>100</v>
      </c>
      <c r="G285" s="13">
        <v>913531.43</v>
      </c>
      <c r="H285" s="13">
        <v>8749.4699999999993</v>
      </c>
      <c r="I285" s="13">
        <v>369.96</v>
      </c>
      <c r="J285" s="13">
        <v>9119.43</v>
      </c>
      <c r="K285" s="13">
        <v>922650.86</v>
      </c>
    </row>
    <row r="286" spans="1:11" x14ac:dyDescent="0.25">
      <c r="A286" s="11" t="s">
        <v>387</v>
      </c>
      <c r="B286" s="12" t="s">
        <v>147</v>
      </c>
      <c r="C286" s="12" t="s">
        <v>73</v>
      </c>
      <c r="D286" s="13">
        <v>484.03</v>
      </c>
      <c r="E286" s="13">
        <v>0</v>
      </c>
      <c r="F286" s="13">
        <v>0</v>
      </c>
      <c r="G286" s="13">
        <v>484.03</v>
      </c>
      <c r="H286" s="13">
        <v>0</v>
      </c>
      <c r="I286" s="13">
        <v>3.95</v>
      </c>
      <c r="J286" s="13">
        <v>3.95</v>
      </c>
      <c r="K286" s="13">
        <v>487.98</v>
      </c>
    </row>
    <row r="287" spans="1:11" x14ac:dyDescent="0.25">
      <c r="A287" s="11" t="s">
        <v>388</v>
      </c>
      <c r="B287" s="12" t="s">
        <v>106</v>
      </c>
      <c r="C287" s="12" t="s">
        <v>32</v>
      </c>
      <c r="D287" s="13">
        <v>329114.5</v>
      </c>
      <c r="E287" s="13">
        <v>24.42</v>
      </c>
      <c r="F287" s="13">
        <v>226.37</v>
      </c>
      <c r="G287" s="13">
        <v>329365.28999999998</v>
      </c>
      <c r="H287" s="13">
        <v>1280</v>
      </c>
      <c r="I287" s="13">
        <v>43.57</v>
      </c>
      <c r="J287" s="13">
        <v>1323.57</v>
      </c>
      <c r="K287" s="13">
        <v>330688.86</v>
      </c>
    </row>
    <row r="288" spans="1:11" x14ac:dyDescent="0.25">
      <c r="A288" s="11" t="s">
        <v>389</v>
      </c>
      <c r="B288" s="12" t="s">
        <v>234</v>
      </c>
      <c r="C288" s="12" t="s">
        <v>26</v>
      </c>
      <c r="D288" s="13">
        <v>52111.73</v>
      </c>
      <c r="E288" s="13">
        <v>9256.69</v>
      </c>
      <c r="F288" s="13">
        <v>0</v>
      </c>
      <c r="G288" s="13">
        <v>61368.42</v>
      </c>
      <c r="H288" s="13">
        <v>14062.59</v>
      </c>
      <c r="I288" s="13">
        <v>5354.03</v>
      </c>
      <c r="J288" s="13">
        <v>19416.62</v>
      </c>
      <c r="K288" s="13">
        <v>80785.039999999994</v>
      </c>
    </row>
    <row r="289" spans="1:11" x14ac:dyDescent="0.25">
      <c r="A289" s="11" t="s">
        <v>390</v>
      </c>
      <c r="B289" s="12" t="s">
        <v>31</v>
      </c>
      <c r="C289" s="12" t="s">
        <v>32</v>
      </c>
      <c r="D289" s="13">
        <v>130355.46</v>
      </c>
      <c r="E289" s="13">
        <v>0</v>
      </c>
      <c r="F289" s="13">
        <v>0</v>
      </c>
      <c r="G289" s="13">
        <v>130355.46</v>
      </c>
      <c r="H289" s="13">
        <v>78.81</v>
      </c>
      <c r="I289" s="13">
        <v>0</v>
      </c>
      <c r="J289" s="13">
        <v>78.81</v>
      </c>
      <c r="K289" s="13">
        <v>130434.27</v>
      </c>
    </row>
    <row r="290" spans="1:11" x14ac:dyDescent="0.25">
      <c r="A290" s="11" t="s">
        <v>391</v>
      </c>
      <c r="B290" s="12" t="s">
        <v>31</v>
      </c>
      <c r="C290" s="12" t="s">
        <v>32</v>
      </c>
      <c r="D290" s="13">
        <v>1314.77</v>
      </c>
      <c r="E290" s="13">
        <v>0</v>
      </c>
      <c r="F290" s="13">
        <v>0</v>
      </c>
      <c r="G290" s="13">
        <v>1314.77</v>
      </c>
      <c r="H290" s="13">
        <v>0</v>
      </c>
      <c r="I290" s="13">
        <v>2092.69</v>
      </c>
      <c r="J290" s="13">
        <v>2092.69</v>
      </c>
      <c r="K290" s="13">
        <v>3407.46</v>
      </c>
    </row>
    <row r="291" spans="1:11" ht="14.25" customHeight="1" x14ac:dyDescent="0.25">
      <c r="A291" s="11" t="s">
        <v>392</v>
      </c>
      <c r="B291" s="12" t="s">
        <v>55</v>
      </c>
      <c r="C291" s="12" t="s">
        <v>26</v>
      </c>
      <c r="D291" s="13">
        <v>4278.75</v>
      </c>
      <c r="E291" s="13">
        <v>0</v>
      </c>
      <c r="F291" s="13">
        <v>0</v>
      </c>
      <c r="G291" s="13">
        <v>4278.75</v>
      </c>
      <c r="H291" s="13">
        <v>21.6</v>
      </c>
      <c r="I291" s="13">
        <v>0</v>
      </c>
      <c r="J291" s="13">
        <v>21.6</v>
      </c>
      <c r="K291" s="13">
        <v>4300.3500000000004</v>
      </c>
    </row>
    <row r="292" spans="1:11" x14ac:dyDescent="0.25">
      <c r="A292" s="11" t="s">
        <v>393</v>
      </c>
      <c r="B292" s="12" t="s">
        <v>60</v>
      </c>
      <c r="C292" s="12" t="s">
        <v>32</v>
      </c>
      <c r="D292" s="13">
        <v>6355.36</v>
      </c>
      <c r="E292" s="13">
        <v>0</v>
      </c>
      <c r="F292" s="13">
        <v>0</v>
      </c>
      <c r="G292" s="13">
        <v>6355.36</v>
      </c>
      <c r="H292" s="13">
        <v>22.36</v>
      </c>
      <c r="I292" s="13">
        <v>291.87</v>
      </c>
      <c r="J292" s="13">
        <v>314.23</v>
      </c>
      <c r="K292" s="13">
        <v>6669.59</v>
      </c>
    </row>
    <row r="293" spans="1:11" x14ac:dyDescent="0.25">
      <c r="A293" s="11" t="s">
        <v>394</v>
      </c>
      <c r="B293" s="12" t="s">
        <v>117</v>
      </c>
      <c r="C293" s="12" t="s">
        <v>44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</row>
    <row r="294" spans="1:11" x14ac:dyDescent="0.25">
      <c r="A294" s="11" t="s">
        <v>395</v>
      </c>
      <c r="B294" s="12" t="s">
        <v>156</v>
      </c>
      <c r="C294" s="12" t="s">
        <v>26</v>
      </c>
      <c r="D294" s="13">
        <v>24.84</v>
      </c>
      <c r="E294" s="13">
        <v>0.02</v>
      </c>
      <c r="F294" s="13">
        <v>0</v>
      </c>
      <c r="G294" s="13">
        <v>24.86</v>
      </c>
      <c r="H294" s="13">
        <v>0</v>
      </c>
      <c r="I294" s="13">
        <v>0.53</v>
      </c>
      <c r="J294" s="13">
        <v>0.53</v>
      </c>
      <c r="K294" s="13">
        <v>25.39</v>
      </c>
    </row>
    <row r="295" spans="1:11" x14ac:dyDescent="0.25">
      <c r="A295" s="11" t="s">
        <v>396</v>
      </c>
      <c r="B295" s="12" t="s">
        <v>51</v>
      </c>
      <c r="C295" s="12" t="s">
        <v>22</v>
      </c>
      <c r="D295" s="13">
        <v>2656.27</v>
      </c>
      <c r="E295" s="13">
        <v>0.12</v>
      </c>
      <c r="F295" s="13">
        <v>0</v>
      </c>
      <c r="G295" s="13">
        <v>2656.39</v>
      </c>
      <c r="H295" s="13">
        <v>0</v>
      </c>
      <c r="I295" s="13">
        <v>82.29</v>
      </c>
      <c r="J295" s="13">
        <v>82.29</v>
      </c>
      <c r="K295" s="13">
        <v>2738.68</v>
      </c>
    </row>
    <row r="296" spans="1:11" x14ac:dyDescent="0.25">
      <c r="A296" s="11" t="s">
        <v>397</v>
      </c>
      <c r="B296" s="12" t="s">
        <v>106</v>
      </c>
      <c r="C296" s="12" t="s">
        <v>32</v>
      </c>
      <c r="D296" s="13">
        <v>93532.57</v>
      </c>
      <c r="E296" s="13">
        <v>0</v>
      </c>
      <c r="F296" s="13">
        <v>0</v>
      </c>
      <c r="G296" s="13">
        <v>93532.57</v>
      </c>
      <c r="H296" s="13">
        <v>0</v>
      </c>
      <c r="I296" s="13">
        <v>0</v>
      </c>
      <c r="J296" s="13">
        <v>0</v>
      </c>
      <c r="K296" s="13">
        <v>93532.57</v>
      </c>
    </row>
    <row r="297" spans="1:11" x14ac:dyDescent="0.25">
      <c r="A297" s="11" t="s">
        <v>398</v>
      </c>
      <c r="B297" s="12" t="s">
        <v>60</v>
      </c>
      <c r="C297" s="12" t="s">
        <v>32</v>
      </c>
      <c r="D297" s="13">
        <v>2927.86</v>
      </c>
      <c r="E297" s="13">
        <v>0</v>
      </c>
      <c r="F297" s="13">
        <v>0</v>
      </c>
      <c r="G297" s="13">
        <v>2927.86</v>
      </c>
      <c r="H297" s="13">
        <v>2927.97</v>
      </c>
      <c r="I297" s="13">
        <v>1375.8</v>
      </c>
      <c r="J297" s="13">
        <v>4303.7700000000004</v>
      </c>
      <c r="K297" s="13">
        <v>7231.63</v>
      </c>
    </row>
    <row r="298" spans="1:11" x14ac:dyDescent="0.25">
      <c r="A298" s="11" t="s">
        <v>399</v>
      </c>
      <c r="B298" s="12" t="s">
        <v>286</v>
      </c>
      <c r="C298" s="12" t="s">
        <v>26</v>
      </c>
      <c r="D298" s="13">
        <v>35667.56</v>
      </c>
      <c r="E298" s="13">
        <v>21.3</v>
      </c>
      <c r="F298" s="13">
        <v>40</v>
      </c>
      <c r="G298" s="13">
        <v>35728.86</v>
      </c>
      <c r="H298" s="13">
        <v>13939.75</v>
      </c>
      <c r="I298" s="13">
        <v>23567.22</v>
      </c>
      <c r="J298" s="13">
        <v>37506.97</v>
      </c>
      <c r="K298" s="13">
        <v>73235.83</v>
      </c>
    </row>
    <row r="299" spans="1:11" x14ac:dyDescent="0.25">
      <c r="A299" s="11" t="s">
        <v>400</v>
      </c>
      <c r="B299" s="12" t="s">
        <v>101</v>
      </c>
      <c r="C299" s="12" t="s">
        <v>73</v>
      </c>
      <c r="D299" s="13">
        <v>24502.51</v>
      </c>
      <c r="E299" s="13">
        <v>0.31</v>
      </c>
      <c r="F299" s="13">
        <v>0</v>
      </c>
      <c r="G299" s="13">
        <v>24502.82</v>
      </c>
      <c r="H299" s="13">
        <v>0</v>
      </c>
      <c r="I299" s="13">
        <v>10.82</v>
      </c>
      <c r="J299" s="13">
        <v>10.82</v>
      </c>
      <c r="K299" s="13">
        <v>24513.64</v>
      </c>
    </row>
    <row r="300" spans="1:11" x14ac:dyDescent="0.25">
      <c r="A300" s="11" t="s">
        <v>401</v>
      </c>
      <c r="B300" s="12" t="s">
        <v>106</v>
      </c>
      <c r="C300" s="12" t="s">
        <v>32</v>
      </c>
      <c r="D300" s="13">
        <v>40</v>
      </c>
      <c r="E300" s="13">
        <v>0</v>
      </c>
      <c r="F300" s="13">
        <v>0</v>
      </c>
      <c r="G300" s="13">
        <v>40</v>
      </c>
      <c r="H300" s="13">
        <v>0</v>
      </c>
      <c r="I300" s="13">
        <v>0</v>
      </c>
      <c r="J300" s="13">
        <v>0</v>
      </c>
      <c r="K300" s="13">
        <v>40</v>
      </c>
    </row>
    <row r="301" spans="1:11" x14ac:dyDescent="0.25">
      <c r="A301" s="11" t="s">
        <v>402</v>
      </c>
      <c r="B301" s="12" t="s">
        <v>247</v>
      </c>
      <c r="C301" s="12" t="s">
        <v>26</v>
      </c>
      <c r="D301" s="13">
        <v>281.77999999999997</v>
      </c>
      <c r="E301" s="13">
        <v>0</v>
      </c>
      <c r="F301" s="13">
        <v>0</v>
      </c>
      <c r="G301" s="13">
        <v>281.77999999999997</v>
      </c>
      <c r="H301" s="13">
        <v>0</v>
      </c>
      <c r="I301" s="13">
        <v>0</v>
      </c>
      <c r="J301" s="13">
        <v>0</v>
      </c>
      <c r="K301" s="13">
        <v>281.77999999999997</v>
      </c>
    </row>
    <row r="302" spans="1:11" x14ac:dyDescent="0.25">
      <c r="A302" s="11" t="s">
        <v>403</v>
      </c>
      <c r="B302" s="12" t="s">
        <v>43</v>
      </c>
      <c r="C302" s="12" t="s">
        <v>44</v>
      </c>
      <c r="D302" s="13">
        <v>1699.74</v>
      </c>
      <c r="E302" s="13">
        <v>2880.83</v>
      </c>
      <c r="F302" s="13">
        <v>0</v>
      </c>
      <c r="G302" s="13">
        <v>4580.57</v>
      </c>
      <c r="H302" s="13">
        <v>0</v>
      </c>
      <c r="I302" s="13">
        <v>114.61</v>
      </c>
      <c r="J302" s="13">
        <v>114.61</v>
      </c>
      <c r="K302" s="13">
        <v>4695.18</v>
      </c>
    </row>
    <row r="303" spans="1:11" x14ac:dyDescent="0.25">
      <c r="A303" s="11" t="s">
        <v>404</v>
      </c>
      <c r="B303" s="12" t="s">
        <v>101</v>
      </c>
      <c r="C303" s="12" t="s">
        <v>73</v>
      </c>
      <c r="D303" s="13">
        <v>64712.12</v>
      </c>
      <c r="E303" s="13">
        <v>42.98</v>
      </c>
      <c r="F303" s="13">
        <v>334.87</v>
      </c>
      <c r="G303" s="13">
        <v>65089.97</v>
      </c>
      <c r="H303" s="13">
        <v>2696.98</v>
      </c>
      <c r="I303" s="13">
        <v>3280.83</v>
      </c>
      <c r="J303" s="13">
        <v>5977.81</v>
      </c>
      <c r="K303" s="13">
        <v>71067.78</v>
      </c>
    </row>
    <row r="304" spans="1:11" x14ac:dyDescent="0.25">
      <c r="A304" s="11" t="s">
        <v>405</v>
      </c>
      <c r="B304" s="12" t="s">
        <v>406</v>
      </c>
      <c r="C304" s="12" t="s">
        <v>44</v>
      </c>
      <c r="D304" s="13">
        <v>0</v>
      </c>
      <c r="E304" s="13">
        <v>0</v>
      </c>
      <c r="F304" s="13">
        <v>0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</row>
    <row r="305" spans="1:11" x14ac:dyDescent="0.25">
      <c r="A305" s="11" t="s">
        <v>407</v>
      </c>
      <c r="B305" s="12" t="s">
        <v>104</v>
      </c>
      <c r="C305" s="12" t="s">
        <v>19</v>
      </c>
      <c r="D305" s="13">
        <v>0</v>
      </c>
      <c r="E305" s="13">
        <v>0</v>
      </c>
      <c r="F305" s="13">
        <v>0</v>
      </c>
      <c r="G305" s="13">
        <v>0</v>
      </c>
      <c r="H305" s="13">
        <v>415.14</v>
      </c>
      <c r="I305" s="13">
        <v>495.71</v>
      </c>
      <c r="J305" s="13">
        <v>910.85</v>
      </c>
      <c r="K305" s="13">
        <v>910.85</v>
      </c>
    </row>
    <row r="306" spans="1:11" x14ac:dyDescent="0.25">
      <c r="A306" s="11" t="s">
        <v>408</v>
      </c>
      <c r="B306" s="12" t="s">
        <v>51</v>
      </c>
      <c r="C306" s="12" t="s">
        <v>44</v>
      </c>
      <c r="D306" s="13">
        <v>17876.36</v>
      </c>
      <c r="E306" s="13">
        <v>8.26</v>
      </c>
      <c r="F306" s="13">
        <v>0</v>
      </c>
      <c r="G306" s="13">
        <v>17884.62</v>
      </c>
      <c r="H306" s="13">
        <v>10.53</v>
      </c>
      <c r="I306" s="13">
        <v>1500.07</v>
      </c>
      <c r="J306" s="13">
        <v>1510.6</v>
      </c>
      <c r="K306" s="13">
        <v>19395.22</v>
      </c>
    </row>
    <row r="307" spans="1:11" x14ac:dyDescent="0.25">
      <c r="A307" s="11" t="s">
        <v>409</v>
      </c>
      <c r="B307" s="12" t="s">
        <v>264</v>
      </c>
      <c r="C307" s="12" t="s">
        <v>73</v>
      </c>
      <c r="D307" s="13">
        <v>180.78</v>
      </c>
      <c r="E307" s="13">
        <v>1.02</v>
      </c>
      <c r="F307" s="13">
        <v>0</v>
      </c>
      <c r="G307" s="13">
        <v>181.8</v>
      </c>
      <c r="H307" s="13">
        <v>0</v>
      </c>
      <c r="I307" s="13">
        <v>238</v>
      </c>
      <c r="J307" s="13">
        <v>238</v>
      </c>
      <c r="K307" s="13">
        <v>419.8</v>
      </c>
    </row>
    <row r="308" spans="1:11" x14ac:dyDescent="0.25">
      <c r="A308" s="11" t="s">
        <v>410</v>
      </c>
      <c r="B308" s="12" t="s">
        <v>264</v>
      </c>
      <c r="C308" s="12" t="s">
        <v>73</v>
      </c>
      <c r="D308" s="13">
        <v>60.95</v>
      </c>
      <c r="E308" s="13">
        <v>0</v>
      </c>
      <c r="F308" s="13">
        <v>0</v>
      </c>
      <c r="G308" s="13">
        <v>60.95</v>
      </c>
      <c r="H308" s="13">
        <v>25.29</v>
      </c>
      <c r="I308" s="13">
        <v>0</v>
      </c>
      <c r="J308" s="13">
        <v>25.29</v>
      </c>
      <c r="K308" s="13">
        <v>86.24</v>
      </c>
    </row>
    <row r="309" spans="1:11" x14ac:dyDescent="0.25">
      <c r="A309" s="11" t="s">
        <v>411</v>
      </c>
      <c r="B309" s="12" t="s">
        <v>328</v>
      </c>
      <c r="C309" s="12" t="s">
        <v>26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1.01</v>
      </c>
      <c r="J309" s="13">
        <v>1.01</v>
      </c>
      <c r="K309" s="13">
        <v>1.01</v>
      </c>
    </row>
    <row r="310" spans="1:11" x14ac:dyDescent="0.25">
      <c r="A310" s="11" t="s">
        <v>412</v>
      </c>
      <c r="B310" s="12" t="s">
        <v>53</v>
      </c>
      <c r="C310" s="12" t="s">
        <v>32</v>
      </c>
      <c r="D310" s="13">
        <v>160</v>
      </c>
      <c r="E310" s="13">
        <v>0</v>
      </c>
      <c r="F310" s="13">
        <v>0</v>
      </c>
      <c r="G310" s="13">
        <v>160</v>
      </c>
      <c r="H310" s="13">
        <v>0</v>
      </c>
      <c r="I310" s="13">
        <v>0</v>
      </c>
      <c r="J310" s="13">
        <v>0</v>
      </c>
      <c r="K310" s="13">
        <v>160</v>
      </c>
    </row>
    <row r="311" spans="1:11" x14ac:dyDescent="0.25">
      <c r="A311" s="11" t="s">
        <v>413</v>
      </c>
      <c r="B311" s="12" t="s">
        <v>101</v>
      </c>
      <c r="C311" s="12" t="s">
        <v>73</v>
      </c>
      <c r="D311" s="13">
        <v>77379.009999999995</v>
      </c>
      <c r="E311" s="13">
        <v>28.06</v>
      </c>
      <c r="F311" s="13">
        <v>319.58999999999997</v>
      </c>
      <c r="G311" s="13">
        <v>77726.66</v>
      </c>
      <c r="H311" s="13">
        <v>34630.61</v>
      </c>
      <c r="I311" s="13">
        <v>154.78</v>
      </c>
      <c r="J311" s="13">
        <v>34785.39</v>
      </c>
      <c r="K311" s="13">
        <v>112512.05</v>
      </c>
    </row>
    <row r="312" spans="1:11" x14ac:dyDescent="0.25">
      <c r="A312" s="11" t="s">
        <v>414</v>
      </c>
      <c r="B312" s="12" t="s">
        <v>51</v>
      </c>
      <c r="C312" s="12" t="s">
        <v>22</v>
      </c>
      <c r="D312" s="13">
        <v>1468.35</v>
      </c>
      <c r="E312" s="13">
        <v>19.96</v>
      </c>
      <c r="F312" s="13">
        <v>0</v>
      </c>
      <c r="G312" s="13">
        <v>1488.31</v>
      </c>
      <c r="H312" s="13">
        <v>0</v>
      </c>
      <c r="I312" s="13">
        <v>1028.83</v>
      </c>
      <c r="J312" s="13">
        <v>1028.83</v>
      </c>
      <c r="K312" s="13">
        <v>2517.14</v>
      </c>
    </row>
    <row r="313" spans="1:11" x14ac:dyDescent="0.25">
      <c r="A313" s="11" t="s">
        <v>415</v>
      </c>
      <c r="B313" s="12" t="s">
        <v>31</v>
      </c>
      <c r="C313" s="12" t="s">
        <v>32</v>
      </c>
      <c r="D313" s="13">
        <v>0</v>
      </c>
      <c r="E313" s="13">
        <v>0</v>
      </c>
      <c r="F313" s="13">
        <v>0</v>
      </c>
      <c r="G313" s="13">
        <v>0</v>
      </c>
      <c r="H313" s="13">
        <v>2150</v>
      </c>
      <c r="I313" s="13">
        <v>7450</v>
      </c>
      <c r="J313" s="13">
        <v>9600</v>
      </c>
      <c r="K313" s="13">
        <v>9600</v>
      </c>
    </row>
    <row r="314" spans="1:11" x14ac:dyDescent="0.25">
      <c r="A314" s="11" t="s">
        <v>416</v>
      </c>
      <c r="B314" s="12" t="s">
        <v>117</v>
      </c>
      <c r="C314" s="12" t="s">
        <v>44</v>
      </c>
      <c r="D314" s="13">
        <v>1754.7</v>
      </c>
      <c r="E314" s="13">
        <v>0</v>
      </c>
      <c r="F314" s="13">
        <v>0</v>
      </c>
      <c r="G314" s="13">
        <v>1754.7</v>
      </c>
      <c r="H314" s="13">
        <v>0</v>
      </c>
      <c r="I314" s="13">
        <v>0</v>
      </c>
      <c r="J314" s="13">
        <v>0</v>
      </c>
      <c r="K314" s="13">
        <v>1754.7</v>
      </c>
    </row>
    <row r="315" spans="1:11" x14ac:dyDescent="0.25">
      <c r="A315" s="11" t="s">
        <v>417</v>
      </c>
      <c r="B315" s="12" t="s">
        <v>65</v>
      </c>
      <c r="C315" s="12" t="s">
        <v>32</v>
      </c>
      <c r="D315" s="13">
        <v>264236.58</v>
      </c>
      <c r="E315" s="13">
        <v>1224.76</v>
      </c>
      <c r="F315" s="13">
        <v>0</v>
      </c>
      <c r="G315" s="13">
        <v>265461.34000000003</v>
      </c>
      <c r="H315" s="13">
        <v>117.04</v>
      </c>
      <c r="I315" s="13">
        <v>250.03</v>
      </c>
      <c r="J315" s="13">
        <v>367.07</v>
      </c>
      <c r="K315" s="13">
        <v>265828.40999999997</v>
      </c>
    </row>
    <row r="316" spans="1:11" x14ac:dyDescent="0.25">
      <c r="A316" s="11" t="s">
        <v>418</v>
      </c>
      <c r="B316" s="12" t="s">
        <v>419</v>
      </c>
      <c r="C316" s="12" t="s">
        <v>22</v>
      </c>
      <c r="D316" s="13">
        <v>4.5599999999999996</v>
      </c>
      <c r="E316" s="13">
        <v>0</v>
      </c>
      <c r="F316" s="13">
        <v>0</v>
      </c>
      <c r="G316" s="13">
        <v>4.5599999999999996</v>
      </c>
      <c r="H316" s="13">
        <v>0</v>
      </c>
      <c r="I316" s="13">
        <v>0</v>
      </c>
      <c r="J316" s="13">
        <v>0</v>
      </c>
      <c r="K316" s="13">
        <v>4.5599999999999996</v>
      </c>
    </row>
    <row r="317" spans="1:11" x14ac:dyDescent="0.25">
      <c r="A317" s="11" t="s">
        <v>420</v>
      </c>
      <c r="B317" s="12" t="s">
        <v>101</v>
      </c>
      <c r="C317" s="12" t="s">
        <v>73</v>
      </c>
      <c r="D317" s="13">
        <v>0</v>
      </c>
      <c r="E317" s="13">
        <v>0</v>
      </c>
      <c r="F317" s="13">
        <v>0</v>
      </c>
      <c r="G317" s="13">
        <v>0</v>
      </c>
      <c r="H317" s="13">
        <v>145.19</v>
      </c>
      <c r="I317" s="13">
        <v>0</v>
      </c>
      <c r="J317" s="13">
        <v>145.19</v>
      </c>
      <c r="K317" s="13">
        <v>145.19</v>
      </c>
    </row>
    <row r="318" spans="1:11" x14ac:dyDescent="0.25">
      <c r="A318" s="11" t="s">
        <v>421</v>
      </c>
      <c r="B318" s="12" t="s">
        <v>173</v>
      </c>
      <c r="C318" s="12" t="s">
        <v>73</v>
      </c>
      <c r="D318" s="13">
        <v>115959.59</v>
      </c>
      <c r="E318" s="13">
        <v>0</v>
      </c>
      <c r="F318" s="13">
        <v>0</v>
      </c>
      <c r="G318" s="13">
        <v>115959.59</v>
      </c>
      <c r="H318" s="13">
        <v>1609.37</v>
      </c>
      <c r="I318" s="13">
        <v>5.63</v>
      </c>
      <c r="J318" s="13">
        <v>1615</v>
      </c>
      <c r="K318" s="13">
        <v>117574.59</v>
      </c>
    </row>
    <row r="319" spans="1:11" x14ac:dyDescent="0.25">
      <c r="A319" s="11" t="s">
        <v>422</v>
      </c>
      <c r="B319" s="12" t="s">
        <v>279</v>
      </c>
      <c r="C319" s="12" t="s">
        <v>19</v>
      </c>
      <c r="D319" s="13">
        <v>310.45</v>
      </c>
      <c r="E319" s="13">
        <v>0</v>
      </c>
      <c r="F319" s="13">
        <v>0</v>
      </c>
      <c r="G319" s="13">
        <v>310.45</v>
      </c>
      <c r="H319" s="13">
        <v>0</v>
      </c>
      <c r="I319" s="13">
        <v>0</v>
      </c>
      <c r="J319" s="13">
        <v>0</v>
      </c>
      <c r="K319" s="13">
        <v>310.45</v>
      </c>
    </row>
    <row r="320" spans="1:11" ht="14.25" customHeight="1" x14ac:dyDescent="0.25">
      <c r="A320" s="11" t="s">
        <v>423</v>
      </c>
      <c r="B320" s="12" t="s">
        <v>121</v>
      </c>
      <c r="C320" s="12" t="s">
        <v>22</v>
      </c>
      <c r="D320" s="13">
        <v>83.02</v>
      </c>
      <c r="E320" s="13">
        <v>0</v>
      </c>
      <c r="F320" s="13">
        <v>0</v>
      </c>
      <c r="G320" s="13">
        <v>83.02</v>
      </c>
      <c r="H320" s="13">
        <v>0</v>
      </c>
      <c r="I320" s="13">
        <v>0</v>
      </c>
      <c r="J320" s="13">
        <v>0</v>
      </c>
      <c r="K320" s="13">
        <v>83.02</v>
      </c>
    </row>
    <row r="321" spans="1:11" x14ac:dyDescent="0.25">
      <c r="A321" s="11" t="s">
        <v>424</v>
      </c>
      <c r="B321" s="12" t="s">
        <v>106</v>
      </c>
      <c r="C321" s="12" t="s">
        <v>32</v>
      </c>
      <c r="D321" s="13">
        <v>87512.43</v>
      </c>
      <c r="E321" s="13">
        <v>13.64</v>
      </c>
      <c r="F321" s="13">
        <v>0</v>
      </c>
      <c r="G321" s="13">
        <v>87526.07</v>
      </c>
      <c r="H321" s="13">
        <v>2998.71</v>
      </c>
      <c r="I321" s="13">
        <v>914.93</v>
      </c>
      <c r="J321" s="13">
        <v>3913.64</v>
      </c>
      <c r="K321" s="13">
        <v>91439.71</v>
      </c>
    </row>
    <row r="322" spans="1:11" x14ac:dyDescent="0.25">
      <c r="A322" s="11" t="s">
        <v>425</v>
      </c>
      <c r="B322" s="12" t="s">
        <v>336</v>
      </c>
      <c r="C322" s="12" t="s">
        <v>26</v>
      </c>
      <c r="D322" s="13">
        <v>20250.62</v>
      </c>
      <c r="E322" s="13">
        <v>11205.19</v>
      </c>
      <c r="F322" s="13">
        <v>804.64</v>
      </c>
      <c r="G322" s="13">
        <v>32260.45</v>
      </c>
      <c r="H322" s="13">
        <v>30680.03</v>
      </c>
      <c r="I322" s="13">
        <v>4528.7299999999996</v>
      </c>
      <c r="J322" s="13">
        <v>35208.76</v>
      </c>
      <c r="K322" s="13">
        <v>67469.210000000006</v>
      </c>
    </row>
    <row r="323" spans="1:11" x14ac:dyDescent="0.25">
      <c r="A323" s="11" t="s">
        <v>426</v>
      </c>
      <c r="B323" s="12" t="s">
        <v>427</v>
      </c>
      <c r="C323" s="12" t="s">
        <v>22</v>
      </c>
      <c r="D323" s="13">
        <v>147.69999999999999</v>
      </c>
      <c r="E323" s="13">
        <v>0</v>
      </c>
      <c r="F323" s="13">
        <v>0</v>
      </c>
      <c r="G323" s="13">
        <v>147.69999999999999</v>
      </c>
      <c r="H323" s="13">
        <v>0</v>
      </c>
      <c r="I323" s="13">
        <v>0.45</v>
      </c>
      <c r="J323" s="13">
        <v>0.45</v>
      </c>
      <c r="K323" s="13">
        <v>148.15</v>
      </c>
    </row>
    <row r="324" spans="1:11" x14ac:dyDescent="0.25">
      <c r="A324" s="11" t="s">
        <v>428</v>
      </c>
      <c r="B324" s="12" t="s">
        <v>24</v>
      </c>
      <c r="C324" s="12" t="s">
        <v>22</v>
      </c>
      <c r="D324" s="13">
        <v>8.93</v>
      </c>
      <c r="E324" s="13">
        <v>0</v>
      </c>
      <c r="F324" s="13">
        <v>0</v>
      </c>
      <c r="G324" s="13">
        <v>8.93</v>
      </c>
      <c r="H324" s="13">
        <v>0</v>
      </c>
      <c r="I324" s="13">
        <v>0.09</v>
      </c>
      <c r="J324" s="13">
        <v>0.09</v>
      </c>
      <c r="K324" s="13">
        <v>9.02</v>
      </c>
    </row>
    <row r="325" spans="1:11" x14ac:dyDescent="0.25">
      <c r="A325" s="11" t="s">
        <v>429</v>
      </c>
      <c r="B325" s="12" t="s">
        <v>60</v>
      </c>
      <c r="C325" s="12" t="s">
        <v>32</v>
      </c>
      <c r="D325" s="13">
        <v>979.87</v>
      </c>
      <c r="E325" s="13">
        <v>5.26</v>
      </c>
      <c r="F325" s="13">
        <v>0</v>
      </c>
      <c r="G325" s="13">
        <v>985.13</v>
      </c>
      <c r="H325" s="13">
        <v>5.68</v>
      </c>
      <c r="I325" s="13">
        <v>80.61</v>
      </c>
      <c r="J325" s="13">
        <v>86.29</v>
      </c>
      <c r="K325" s="13">
        <v>1071.42</v>
      </c>
    </row>
    <row r="326" spans="1:11" x14ac:dyDescent="0.25">
      <c r="A326" s="11" t="s">
        <v>430</v>
      </c>
      <c r="B326" s="12" t="s">
        <v>96</v>
      </c>
      <c r="C326" s="12" t="s">
        <v>19</v>
      </c>
      <c r="D326" s="13">
        <v>217.62</v>
      </c>
      <c r="E326" s="13">
        <v>0</v>
      </c>
      <c r="F326" s="13">
        <v>0</v>
      </c>
      <c r="G326" s="13">
        <v>217.62</v>
      </c>
      <c r="H326" s="13">
        <v>649.57000000000005</v>
      </c>
      <c r="I326" s="13">
        <v>110.88</v>
      </c>
      <c r="J326" s="13">
        <v>760.45</v>
      </c>
      <c r="K326" s="13">
        <v>978.07</v>
      </c>
    </row>
    <row r="327" spans="1:11" x14ac:dyDescent="0.25">
      <c r="A327" s="11" t="s">
        <v>431</v>
      </c>
      <c r="B327" s="12" t="s">
        <v>31</v>
      </c>
      <c r="C327" s="12" t="s">
        <v>32</v>
      </c>
      <c r="D327" s="13">
        <v>390.77</v>
      </c>
      <c r="E327" s="13">
        <v>69.680000000000007</v>
      </c>
      <c r="F327" s="13">
        <v>0</v>
      </c>
      <c r="G327" s="13">
        <v>460.45</v>
      </c>
      <c r="H327" s="13">
        <v>179.09</v>
      </c>
      <c r="I327" s="13">
        <v>186.38</v>
      </c>
      <c r="J327" s="13">
        <v>365.47</v>
      </c>
      <c r="K327" s="13">
        <v>825.92</v>
      </c>
    </row>
    <row r="328" spans="1:11" x14ac:dyDescent="0.25">
      <c r="A328" s="11" t="s">
        <v>432</v>
      </c>
      <c r="B328" s="12" t="s">
        <v>101</v>
      </c>
      <c r="C328" s="12" t="s">
        <v>73</v>
      </c>
      <c r="D328" s="13">
        <v>28.15</v>
      </c>
      <c r="E328" s="13">
        <v>0</v>
      </c>
      <c r="F328" s="13">
        <v>0</v>
      </c>
      <c r="G328" s="13">
        <v>28.15</v>
      </c>
      <c r="H328" s="13">
        <v>21.47</v>
      </c>
      <c r="I328" s="13">
        <v>0.24</v>
      </c>
      <c r="J328" s="13">
        <v>21.71</v>
      </c>
      <c r="K328" s="13">
        <v>49.86</v>
      </c>
    </row>
    <row r="329" spans="1:11" x14ac:dyDescent="0.25">
      <c r="A329" s="11" t="s">
        <v>433</v>
      </c>
      <c r="B329" s="12" t="s">
        <v>173</v>
      </c>
      <c r="C329" s="12" t="s">
        <v>73</v>
      </c>
      <c r="D329" s="13">
        <v>1725.45</v>
      </c>
      <c r="E329" s="13">
        <v>0</v>
      </c>
      <c r="F329" s="13">
        <v>0</v>
      </c>
      <c r="G329" s="13">
        <v>1725.45</v>
      </c>
      <c r="H329" s="13">
        <v>26.54</v>
      </c>
      <c r="I329" s="13">
        <v>0</v>
      </c>
      <c r="J329" s="13">
        <v>26.54</v>
      </c>
      <c r="K329" s="13">
        <v>1751.99</v>
      </c>
    </row>
    <row r="330" spans="1:11" x14ac:dyDescent="0.25">
      <c r="A330" s="11" t="s">
        <v>434</v>
      </c>
      <c r="B330" s="12" t="s">
        <v>435</v>
      </c>
      <c r="C330" s="12" t="s">
        <v>19</v>
      </c>
      <c r="D330" s="13">
        <v>53.2</v>
      </c>
      <c r="E330" s="13">
        <v>0</v>
      </c>
      <c r="F330" s="13">
        <v>0</v>
      </c>
      <c r="G330" s="13">
        <v>53.2</v>
      </c>
      <c r="H330" s="13">
        <v>21.93</v>
      </c>
      <c r="I330" s="13">
        <v>0</v>
      </c>
      <c r="J330" s="13">
        <v>21.93</v>
      </c>
      <c r="K330" s="13">
        <v>75.13</v>
      </c>
    </row>
    <row r="331" spans="1:11" x14ac:dyDescent="0.25">
      <c r="A331" s="11" t="s">
        <v>436</v>
      </c>
      <c r="B331" s="12" t="s">
        <v>65</v>
      </c>
      <c r="C331" s="12" t="s">
        <v>32</v>
      </c>
      <c r="D331" s="13">
        <v>920</v>
      </c>
      <c r="E331" s="13">
        <v>0</v>
      </c>
      <c r="F331" s="13">
        <v>0</v>
      </c>
      <c r="G331" s="13">
        <v>920</v>
      </c>
      <c r="H331" s="13">
        <v>640</v>
      </c>
      <c r="I331" s="13">
        <v>11023.34</v>
      </c>
      <c r="J331" s="13">
        <v>11663.34</v>
      </c>
      <c r="K331" s="13">
        <v>12583.34</v>
      </c>
    </row>
    <row r="332" spans="1:11" x14ac:dyDescent="0.25">
      <c r="A332" s="11" t="s">
        <v>437</v>
      </c>
      <c r="B332" s="12" t="s">
        <v>101</v>
      </c>
      <c r="C332" s="12" t="s">
        <v>73</v>
      </c>
      <c r="D332" s="13">
        <v>22841.93</v>
      </c>
      <c r="E332" s="13">
        <v>33.380000000000003</v>
      </c>
      <c r="F332" s="13">
        <v>16.45</v>
      </c>
      <c r="G332" s="13">
        <v>22891.759999999998</v>
      </c>
      <c r="H332" s="13">
        <v>46415.95</v>
      </c>
      <c r="I332" s="13">
        <v>84777.07</v>
      </c>
      <c r="J332" s="13">
        <v>131193.01999999999</v>
      </c>
      <c r="K332" s="13">
        <v>154084.78</v>
      </c>
    </row>
    <row r="333" spans="1:11" x14ac:dyDescent="0.25">
      <c r="A333" s="11" t="s">
        <v>438</v>
      </c>
      <c r="B333" s="12" t="s">
        <v>121</v>
      </c>
      <c r="C333" s="12" t="s">
        <v>22</v>
      </c>
      <c r="D333" s="13">
        <v>2884.13</v>
      </c>
      <c r="E333" s="13">
        <v>0.75</v>
      </c>
      <c r="F333" s="13">
        <v>0</v>
      </c>
      <c r="G333" s="13">
        <v>2884.88</v>
      </c>
      <c r="H333" s="13">
        <v>93.28</v>
      </c>
      <c r="I333" s="13">
        <v>414.26</v>
      </c>
      <c r="J333" s="13">
        <v>507.54</v>
      </c>
      <c r="K333" s="13">
        <v>3392.42</v>
      </c>
    </row>
    <row r="334" spans="1:11" x14ac:dyDescent="0.25">
      <c r="A334" s="11" t="s">
        <v>439</v>
      </c>
      <c r="B334" s="12" t="s">
        <v>24</v>
      </c>
      <c r="C334" s="12" t="s">
        <v>22</v>
      </c>
      <c r="D334" s="13">
        <v>8.51</v>
      </c>
      <c r="E334" s="13">
        <v>0</v>
      </c>
      <c r="F334" s="13">
        <v>0</v>
      </c>
      <c r="G334" s="13">
        <v>8.51</v>
      </c>
      <c r="H334" s="13">
        <v>0</v>
      </c>
      <c r="I334" s="13">
        <v>0</v>
      </c>
      <c r="J334" s="13">
        <v>0</v>
      </c>
      <c r="K334" s="13">
        <v>8.51</v>
      </c>
    </row>
    <row r="335" spans="1:11" x14ac:dyDescent="0.25">
      <c r="A335" s="11" t="s">
        <v>440</v>
      </c>
      <c r="B335" s="12" t="s">
        <v>22</v>
      </c>
      <c r="C335" s="12" t="s">
        <v>26</v>
      </c>
      <c r="D335" s="13">
        <v>2951.23</v>
      </c>
      <c r="E335" s="13">
        <v>0.27</v>
      </c>
      <c r="F335" s="13">
        <v>0</v>
      </c>
      <c r="G335" s="13">
        <v>2951.5</v>
      </c>
      <c r="H335" s="13">
        <v>5.95</v>
      </c>
      <c r="I335" s="13">
        <v>47.36</v>
      </c>
      <c r="J335" s="13">
        <v>53.31</v>
      </c>
      <c r="K335" s="13">
        <v>3004.81</v>
      </c>
    </row>
    <row r="336" spans="1:11" x14ac:dyDescent="0.25">
      <c r="A336" s="11" t="s">
        <v>441</v>
      </c>
      <c r="B336" s="12" t="s">
        <v>101</v>
      </c>
      <c r="C336" s="12" t="s">
        <v>73</v>
      </c>
      <c r="D336" s="13">
        <v>403860.28</v>
      </c>
      <c r="E336" s="13">
        <v>15.36</v>
      </c>
      <c r="F336" s="13">
        <v>0</v>
      </c>
      <c r="G336" s="13">
        <v>403875.64</v>
      </c>
      <c r="H336" s="13">
        <v>4.46</v>
      </c>
      <c r="I336" s="13">
        <v>171.07</v>
      </c>
      <c r="J336" s="13">
        <v>175.53</v>
      </c>
      <c r="K336" s="13">
        <v>404051.17</v>
      </c>
    </row>
    <row r="337" spans="1:11" x14ac:dyDescent="0.25">
      <c r="A337" s="11" t="s">
        <v>442</v>
      </c>
      <c r="B337" s="12" t="s">
        <v>51</v>
      </c>
      <c r="C337" s="12" t="s">
        <v>22</v>
      </c>
      <c r="D337" s="13">
        <v>197451.93</v>
      </c>
      <c r="E337" s="13">
        <v>798.47</v>
      </c>
      <c r="F337" s="13">
        <v>0</v>
      </c>
      <c r="G337" s="13">
        <v>198250.4</v>
      </c>
      <c r="H337" s="13">
        <v>70.88</v>
      </c>
      <c r="I337" s="13">
        <v>723.95</v>
      </c>
      <c r="J337" s="13">
        <v>794.83</v>
      </c>
      <c r="K337" s="13">
        <v>199045.23</v>
      </c>
    </row>
    <row r="338" spans="1:11" x14ac:dyDescent="0.25">
      <c r="A338" s="11" t="s">
        <v>443</v>
      </c>
      <c r="B338" s="12" t="s">
        <v>39</v>
      </c>
      <c r="C338" s="12" t="s">
        <v>19</v>
      </c>
      <c r="D338" s="13">
        <v>4134.41</v>
      </c>
      <c r="E338" s="13">
        <v>0</v>
      </c>
      <c r="F338" s="13">
        <v>0</v>
      </c>
      <c r="G338" s="13">
        <v>4134.41</v>
      </c>
      <c r="H338" s="13">
        <v>57.88</v>
      </c>
      <c r="I338" s="13">
        <v>867.27</v>
      </c>
      <c r="J338" s="13">
        <v>925.15</v>
      </c>
      <c r="K338" s="13">
        <v>5059.5600000000004</v>
      </c>
    </row>
    <row r="339" spans="1:11" x14ac:dyDescent="0.25">
      <c r="A339" s="11" t="s">
        <v>444</v>
      </c>
      <c r="B339" s="12" t="s">
        <v>28</v>
      </c>
      <c r="C339" s="12" t="s">
        <v>29</v>
      </c>
      <c r="D339" s="13">
        <v>61.97</v>
      </c>
      <c r="E339" s="13">
        <v>49.53</v>
      </c>
      <c r="F339" s="13">
        <v>0</v>
      </c>
      <c r="G339" s="13">
        <v>111.5</v>
      </c>
      <c r="H339" s="13">
        <v>0.6</v>
      </c>
      <c r="I339" s="13">
        <v>0.06</v>
      </c>
      <c r="J339" s="13">
        <v>0.66</v>
      </c>
      <c r="K339" s="13">
        <v>112.16</v>
      </c>
    </row>
    <row r="340" spans="1:11" x14ac:dyDescent="0.25">
      <c r="A340" s="11" t="s">
        <v>445</v>
      </c>
      <c r="B340" s="12" t="s">
        <v>286</v>
      </c>
      <c r="C340" s="12" t="s">
        <v>26</v>
      </c>
      <c r="D340" s="13">
        <v>56510.17</v>
      </c>
      <c r="E340" s="13">
        <v>710.41</v>
      </c>
      <c r="F340" s="13">
        <v>1.85</v>
      </c>
      <c r="G340" s="13">
        <v>57222.43</v>
      </c>
      <c r="H340" s="13">
        <v>12066.85</v>
      </c>
      <c r="I340" s="13">
        <v>1919.64</v>
      </c>
      <c r="J340" s="13">
        <v>13986.49</v>
      </c>
      <c r="K340" s="13">
        <v>71208.92</v>
      </c>
    </row>
    <row r="341" spans="1:11" x14ac:dyDescent="0.25">
      <c r="A341" s="11" t="s">
        <v>446</v>
      </c>
      <c r="B341" s="12" t="s">
        <v>24</v>
      </c>
      <c r="C341" s="12" t="s">
        <v>22</v>
      </c>
      <c r="D341" s="13">
        <v>20.32</v>
      </c>
      <c r="E341" s="13">
        <v>0.28000000000000003</v>
      </c>
      <c r="F341" s="13">
        <v>0</v>
      </c>
      <c r="G341" s="13">
        <v>20.6</v>
      </c>
      <c r="H341" s="13">
        <v>34.33</v>
      </c>
      <c r="I341" s="13">
        <v>0</v>
      </c>
      <c r="J341" s="13">
        <v>34.33</v>
      </c>
      <c r="K341" s="13">
        <v>54.93</v>
      </c>
    </row>
    <row r="342" spans="1:11" x14ac:dyDescent="0.25">
      <c r="A342" s="11" t="s">
        <v>447</v>
      </c>
      <c r="B342" s="12" t="s">
        <v>21</v>
      </c>
      <c r="C342" s="12" t="s">
        <v>22</v>
      </c>
      <c r="D342" s="13">
        <v>28.44</v>
      </c>
      <c r="E342" s="13">
        <v>0</v>
      </c>
      <c r="F342" s="13">
        <v>0</v>
      </c>
      <c r="G342" s="13">
        <v>28.44</v>
      </c>
      <c r="H342" s="13">
        <v>0</v>
      </c>
      <c r="I342" s="13">
        <v>16.46</v>
      </c>
      <c r="J342" s="13">
        <v>16.46</v>
      </c>
      <c r="K342" s="13">
        <v>44.9</v>
      </c>
    </row>
    <row r="343" spans="1:11" x14ac:dyDescent="0.25">
      <c r="A343" s="11" t="s">
        <v>448</v>
      </c>
      <c r="B343" s="12" t="s">
        <v>121</v>
      </c>
      <c r="C343" s="12" t="s">
        <v>22</v>
      </c>
      <c r="D343" s="13">
        <v>6.13</v>
      </c>
      <c r="E343" s="13">
        <v>0</v>
      </c>
      <c r="F343" s="13">
        <v>0</v>
      </c>
      <c r="G343" s="13">
        <v>6.13</v>
      </c>
      <c r="H343" s="13">
        <v>0</v>
      </c>
      <c r="I343" s="13">
        <v>0</v>
      </c>
      <c r="J343" s="13">
        <v>0</v>
      </c>
      <c r="K343" s="13">
        <v>6.13</v>
      </c>
    </row>
    <row r="344" spans="1:11" x14ac:dyDescent="0.25">
      <c r="A344" s="11" t="s">
        <v>449</v>
      </c>
      <c r="B344" s="12" t="s">
        <v>450</v>
      </c>
      <c r="C344" s="12" t="s">
        <v>22</v>
      </c>
      <c r="D344" s="13">
        <v>58.38</v>
      </c>
      <c r="E344" s="13">
        <v>0</v>
      </c>
      <c r="F344" s="13">
        <v>0</v>
      </c>
      <c r="G344" s="13">
        <v>58.38</v>
      </c>
      <c r="H344" s="13">
        <v>0</v>
      </c>
      <c r="I344" s="13">
        <v>0</v>
      </c>
      <c r="J344" s="13">
        <v>0</v>
      </c>
      <c r="K344" s="13">
        <v>58.38</v>
      </c>
    </row>
    <row r="345" spans="1:11" x14ac:dyDescent="0.25">
      <c r="A345" s="11" t="s">
        <v>451</v>
      </c>
      <c r="B345" s="12" t="s">
        <v>34</v>
      </c>
      <c r="C345" s="12" t="s">
        <v>22</v>
      </c>
      <c r="D345" s="13">
        <v>51.29</v>
      </c>
      <c r="E345" s="13">
        <v>0</v>
      </c>
      <c r="F345" s="13">
        <v>0</v>
      </c>
      <c r="G345" s="13">
        <v>51.29</v>
      </c>
      <c r="H345" s="13">
        <v>10.55</v>
      </c>
      <c r="I345" s="13">
        <v>0.64</v>
      </c>
      <c r="J345" s="13">
        <v>11.19</v>
      </c>
      <c r="K345" s="13">
        <v>62.48</v>
      </c>
    </row>
    <row r="346" spans="1:11" x14ac:dyDescent="0.25">
      <c r="A346" s="11" t="s">
        <v>452</v>
      </c>
      <c r="B346" s="12" t="s">
        <v>39</v>
      </c>
      <c r="C346" s="12" t="s">
        <v>19</v>
      </c>
      <c r="D346" s="13">
        <v>637.85</v>
      </c>
      <c r="E346" s="13">
        <v>0</v>
      </c>
      <c r="F346" s="13">
        <v>0</v>
      </c>
      <c r="G346" s="13">
        <v>637.85</v>
      </c>
      <c r="H346" s="13">
        <v>13.07</v>
      </c>
      <c r="I346" s="13">
        <v>58.41</v>
      </c>
      <c r="J346" s="13">
        <v>71.48</v>
      </c>
      <c r="K346" s="13">
        <v>709.33</v>
      </c>
    </row>
    <row r="347" spans="1:11" x14ac:dyDescent="0.25">
      <c r="A347" s="11" t="s">
        <v>453</v>
      </c>
      <c r="B347" s="12" t="s">
        <v>106</v>
      </c>
      <c r="C347" s="12" t="s">
        <v>32</v>
      </c>
      <c r="D347" s="13">
        <v>3040</v>
      </c>
      <c r="E347" s="13">
        <v>0</v>
      </c>
      <c r="F347" s="13">
        <v>0</v>
      </c>
      <c r="G347" s="13">
        <v>3040</v>
      </c>
      <c r="H347" s="13">
        <v>0</v>
      </c>
      <c r="I347" s="13">
        <v>0</v>
      </c>
      <c r="J347" s="13">
        <v>0</v>
      </c>
      <c r="K347" s="13">
        <v>3040</v>
      </c>
    </row>
    <row r="348" spans="1:11" x14ac:dyDescent="0.25">
      <c r="A348" s="11" t="s">
        <v>454</v>
      </c>
      <c r="B348" s="12" t="s">
        <v>34</v>
      </c>
      <c r="C348" s="12" t="s">
        <v>22</v>
      </c>
      <c r="D348" s="13">
        <v>0.02</v>
      </c>
      <c r="E348" s="13">
        <v>0</v>
      </c>
      <c r="F348" s="13">
        <v>0</v>
      </c>
      <c r="G348" s="13">
        <v>0.02</v>
      </c>
      <c r="H348" s="13">
        <v>0</v>
      </c>
      <c r="I348" s="13">
        <v>0</v>
      </c>
      <c r="J348" s="13">
        <v>0</v>
      </c>
      <c r="K348" s="13">
        <v>0.02</v>
      </c>
    </row>
    <row r="349" spans="1:11" x14ac:dyDescent="0.25">
      <c r="A349" s="11" t="s">
        <v>455</v>
      </c>
      <c r="B349" s="12" t="s">
        <v>121</v>
      </c>
      <c r="C349" s="12" t="s">
        <v>22</v>
      </c>
      <c r="D349" s="13">
        <v>0.11</v>
      </c>
      <c r="E349" s="13">
        <v>0</v>
      </c>
      <c r="F349" s="13">
        <v>0</v>
      </c>
      <c r="G349" s="13">
        <v>0.11</v>
      </c>
      <c r="H349" s="13">
        <v>0</v>
      </c>
      <c r="I349" s="13">
        <v>0</v>
      </c>
      <c r="J349" s="13">
        <v>0</v>
      </c>
      <c r="K349" s="13">
        <v>0.11</v>
      </c>
    </row>
    <row r="350" spans="1:11" x14ac:dyDescent="0.25">
      <c r="A350" s="11" t="s">
        <v>456</v>
      </c>
      <c r="B350" s="12" t="s">
        <v>121</v>
      </c>
      <c r="C350" s="12" t="s">
        <v>22</v>
      </c>
      <c r="D350" s="13">
        <v>1.03</v>
      </c>
      <c r="E350" s="13">
        <v>0</v>
      </c>
      <c r="F350" s="13">
        <v>0</v>
      </c>
      <c r="G350" s="13">
        <v>1.03</v>
      </c>
      <c r="H350" s="13">
        <v>0</v>
      </c>
      <c r="I350" s="13">
        <v>0</v>
      </c>
      <c r="J350" s="13">
        <v>0</v>
      </c>
      <c r="K350" s="13">
        <v>1.03</v>
      </c>
    </row>
    <row r="351" spans="1:11" x14ac:dyDescent="0.25">
      <c r="A351" s="11" t="s">
        <v>457</v>
      </c>
      <c r="B351" s="12" t="s">
        <v>117</v>
      </c>
      <c r="C351" s="12" t="s">
        <v>44</v>
      </c>
      <c r="D351" s="13">
        <v>88.5</v>
      </c>
      <c r="E351" s="13">
        <v>0</v>
      </c>
      <c r="F351" s="13">
        <v>0</v>
      </c>
      <c r="G351" s="13">
        <v>88.5</v>
      </c>
      <c r="H351" s="13">
        <v>0</v>
      </c>
      <c r="I351" s="13">
        <v>0</v>
      </c>
      <c r="J351" s="13">
        <v>0</v>
      </c>
      <c r="K351" s="13">
        <v>88.5</v>
      </c>
    </row>
    <row r="352" spans="1:11" x14ac:dyDescent="0.25">
      <c r="A352" s="11" t="s">
        <v>458</v>
      </c>
      <c r="B352" s="12" t="s">
        <v>311</v>
      </c>
      <c r="C352" s="12" t="s">
        <v>26</v>
      </c>
      <c r="D352" s="13">
        <v>69550.880000000005</v>
      </c>
      <c r="E352" s="13">
        <v>0</v>
      </c>
      <c r="F352" s="13">
        <v>151.24</v>
      </c>
      <c r="G352" s="13">
        <v>69702.12</v>
      </c>
      <c r="H352" s="13">
        <v>54.33</v>
      </c>
      <c r="I352" s="13">
        <v>690.44</v>
      </c>
      <c r="J352" s="13">
        <v>744.77</v>
      </c>
      <c r="K352" s="13">
        <v>70446.89</v>
      </c>
    </row>
    <row r="353" spans="1:11" x14ac:dyDescent="0.25">
      <c r="A353" s="11" t="s">
        <v>459</v>
      </c>
      <c r="B353" s="12" t="s">
        <v>93</v>
      </c>
      <c r="C353" s="12" t="s">
        <v>26</v>
      </c>
      <c r="D353" s="13">
        <v>32.26</v>
      </c>
      <c r="E353" s="13">
        <v>0</v>
      </c>
      <c r="F353" s="13">
        <v>0</v>
      </c>
      <c r="G353" s="13">
        <v>32.26</v>
      </c>
      <c r="H353" s="13">
        <v>0</v>
      </c>
      <c r="I353" s="13">
        <v>10861.74</v>
      </c>
      <c r="J353" s="13">
        <v>10861.74</v>
      </c>
      <c r="K353" s="13">
        <v>10894</v>
      </c>
    </row>
    <row r="354" spans="1:11" x14ac:dyDescent="0.25">
      <c r="A354" s="11" t="s">
        <v>460</v>
      </c>
      <c r="B354" s="12" t="s">
        <v>117</v>
      </c>
      <c r="C354" s="12" t="s">
        <v>44</v>
      </c>
      <c r="D354" s="13">
        <v>18.36</v>
      </c>
      <c r="E354" s="13">
        <v>0</v>
      </c>
      <c r="F354" s="13">
        <v>0</v>
      </c>
      <c r="G354" s="13">
        <v>18.36</v>
      </c>
      <c r="H354" s="13">
        <v>0</v>
      </c>
      <c r="I354" s="13">
        <v>0</v>
      </c>
      <c r="J354" s="13">
        <v>0</v>
      </c>
      <c r="K354" s="13">
        <v>18.36</v>
      </c>
    </row>
    <row r="355" spans="1:11" x14ac:dyDescent="0.25">
      <c r="A355" s="11" t="s">
        <v>461</v>
      </c>
      <c r="B355" s="12" t="s">
        <v>43</v>
      </c>
      <c r="C355" s="12" t="s">
        <v>22</v>
      </c>
      <c r="D355" s="13">
        <v>321.97000000000003</v>
      </c>
      <c r="E355" s="13">
        <v>0</v>
      </c>
      <c r="F355" s="13">
        <v>0</v>
      </c>
      <c r="G355" s="13">
        <v>321.97000000000003</v>
      </c>
      <c r="H355" s="13">
        <v>0</v>
      </c>
      <c r="I355" s="13">
        <v>6.28</v>
      </c>
      <c r="J355" s="13">
        <v>6.28</v>
      </c>
      <c r="K355" s="13">
        <v>328.25</v>
      </c>
    </row>
    <row r="356" spans="1:11" x14ac:dyDescent="0.25">
      <c r="A356" s="11" t="s">
        <v>462</v>
      </c>
      <c r="B356" s="12" t="s">
        <v>53</v>
      </c>
      <c r="C356" s="12" t="s">
        <v>32</v>
      </c>
      <c r="D356" s="13">
        <v>250</v>
      </c>
      <c r="E356" s="13">
        <v>0</v>
      </c>
      <c r="F356" s="13">
        <v>0</v>
      </c>
      <c r="G356" s="13">
        <v>250</v>
      </c>
      <c r="H356" s="13">
        <v>0</v>
      </c>
      <c r="I356" s="13">
        <v>0</v>
      </c>
      <c r="J356" s="13">
        <v>0</v>
      </c>
      <c r="K356" s="13">
        <v>250</v>
      </c>
    </row>
    <row r="357" spans="1:11" x14ac:dyDescent="0.25">
      <c r="A357" s="11" t="s">
        <v>463</v>
      </c>
      <c r="B357" s="12" t="s">
        <v>80</v>
      </c>
      <c r="C357" s="12" t="s">
        <v>19</v>
      </c>
      <c r="D357" s="13">
        <v>7601.15</v>
      </c>
      <c r="E357" s="13">
        <v>1330</v>
      </c>
      <c r="F357" s="13">
        <v>0</v>
      </c>
      <c r="G357" s="13">
        <v>8931.15</v>
      </c>
      <c r="H357" s="13">
        <v>16022.97</v>
      </c>
      <c r="I357" s="13">
        <v>21341.31</v>
      </c>
      <c r="J357" s="13">
        <v>37364.28</v>
      </c>
      <c r="K357" s="13">
        <v>46295.43</v>
      </c>
    </row>
    <row r="358" spans="1:11" x14ac:dyDescent="0.25">
      <c r="A358" s="11" t="s">
        <v>464</v>
      </c>
      <c r="B358" s="12" t="s">
        <v>106</v>
      </c>
      <c r="C358" s="12" t="s">
        <v>32</v>
      </c>
      <c r="D358" s="13">
        <v>1120</v>
      </c>
      <c r="E358" s="13">
        <v>0</v>
      </c>
      <c r="F358" s="13">
        <v>0</v>
      </c>
      <c r="G358" s="13">
        <v>1120</v>
      </c>
      <c r="H358" s="13">
        <v>0</v>
      </c>
      <c r="I358" s="13">
        <v>0</v>
      </c>
      <c r="J358" s="13">
        <v>0</v>
      </c>
      <c r="K358" s="13">
        <v>1120</v>
      </c>
    </row>
    <row r="359" spans="1:11" x14ac:dyDescent="0.25">
      <c r="A359" s="11" t="s">
        <v>465</v>
      </c>
      <c r="B359" s="12" t="s">
        <v>106</v>
      </c>
      <c r="C359" s="12" t="s">
        <v>32</v>
      </c>
      <c r="D359" s="13">
        <v>357.74</v>
      </c>
      <c r="E359" s="13">
        <v>0</v>
      </c>
      <c r="F359" s="13">
        <v>0</v>
      </c>
      <c r="G359" s="13">
        <v>357.74</v>
      </c>
      <c r="H359" s="13">
        <v>0.64</v>
      </c>
      <c r="I359" s="13">
        <v>1.94</v>
      </c>
      <c r="J359" s="13">
        <v>2.58</v>
      </c>
      <c r="K359" s="13">
        <v>360.32</v>
      </c>
    </row>
    <row r="360" spans="1:11" x14ac:dyDescent="0.25">
      <c r="A360" s="11" t="s">
        <v>466</v>
      </c>
      <c r="B360" s="12" t="s">
        <v>91</v>
      </c>
      <c r="C360" s="12" t="s">
        <v>19</v>
      </c>
      <c r="D360" s="13">
        <v>1</v>
      </c>
      <c r="E360" s="13">
        <v>0</v>
      </c>
      <c r="F360" s="13">
        <v>0</v>
      </c>
      <c r="G360" s="13">
        <v>1</v>
      </c>
      <c r="H360" s="13">
        <v>0</v>
      </c>
      <c r="I360" s="13">
        <v>0</v>
      </c>
      <c r="J360" s="13">
        <v>0</v>
      </c>
      <c r="K360" s="13">
        <v>1</v>
      </c>
    </row>
    <row r="361" spans="1:11" x14ac:dyDescent="0.25">
      <c r="A361" s="11" t="s">
        <v>467</v>
      </c>
      <c r="B361" s="12" t="s">
        <v>279</v>
      </c>
      <c r="C361" s="12" t="s">
        <v>19</v>
      </c>
      <c r="D361" s="13">
        <v>44.71</v>
      </c>
      <c r="E361" s="13">
        <v>0</v>
      </c>
      <c r="F361" s="13">
        <v>0</v>
      </c>
      <c r="G361" s="13">
        <v>44.71</v>
      </c>
      <c r="H361" s="13">
        <v>1.86</v>
      </c>
      <c r="I361" s="13">
        <v>43.12</v>
      </c>
      <c r="J361" s="13">
        <v>44.98</v>
      </c>
      <c r="K361" s="13">
        <v>89.69</v>
      </c>
    </row>
    <row r="362" spans="1:11" x14ac:dyDescent="0.25">
      <c r="A362" s="11" t="s">
        <v>468</v>
      </c>
      <c r="B362" s="12" t="s">
        <v>279</v>
      </c>
      <c r="C362" s="12" t="s">
        <v>19</v>
      </c>
      <c r="D362" s="13">
        <v>7.9</v>
      </c>
      <c r="E362" s="13">
        <v>1.02</v>
      </c>
      <c r="F362" s="13">
        <v>0</v>
      </c>
      <c r="G362" s="13">
        <v>8.92</v>
      </c>
      <c r="H362" s="13">
        <v>0</v>
      </c>
      <c r="I362" s="13">
        <v>49</v>
      </c>
      <c r="J362" s="13">
        <v>49</v>
      </c>
      <c r="K362" s="13">
        <v>57.92</v>
      </c>
    </row>
    <row r="363" spans="1:11" x14ac:dyDescent="0.25">
      <c r="A363" s="11" t="s">
        <v>469</v>
      </c>
      <c r="B363" s="12" t="s">
        <v>106</v>
      </c>
      <c r="C363" s="12" t="s">
        <v>32</v>
      </c>
      <c r="D363" s="13">
        <v>42.67</v>
      </c>
      <c r="E363" s="13">
        <v>15.11</v>
      </c>
      <c r="F363" s="13">
        <v>0</v>
      </c>
      <c r="G363" s="13">
        <v>57.78</v>
      </c>
      <c r="H363" s="13">
        <v>0</v>
      </c>
      <c r="I363" s="13">
        <v>754.11</v>
      </c>
      <c r="J363" s="13">
        <v>754.11</v>
      </c>
      <c r="K363" s="13">
        <v>811.89</v>
      </c>
    </row>
    <row r="364" spans="1:11" x14ac:dyDescent="0.25">
      <c r="A364" s="11" t="s">
        <v>470</v>
      </c>
      <c r="B364" s="12" t="s">
        <v>234</v>
      </c>
      <c r="C364" s="12" t="s">
        <v>26</v>
      </c>
      <c r="D364" s="13">
        <v>9.6</v>
      </c>
      <c r="E364" s="13">
        <v>0</v>
      </c>
      <c r="F364" s="13">
        <v>0</v>
      </c>
      <c r="G364" s="13">
        <v>9.6</v>
      </c>
      <c r="H364" s="13">
        <v>0</v>
      </c>
      <c r="I364" s="13">
        <v>0</v>
      </c>
      <c r="J364" s="13">
        <v>0</v>
      </c>
      <c r="K364" s="13">
        <v>9.6</v>
      </c>
    </row>
    <row r="365" spans="1:11" x14ac:dyDescent="0.25">
      <c r="A365" s="11" t="s">
        <v>471</v>
      </c>
      <c r="B365" s="12" t="s">
        <v>472</v>
      </c>
      <c r="C365" s="12" t="s">
        <v>22</v>
      </c>
      <c r="D365" s="13">
        <v>27.52</v>
      </c>
      <c r="E365" s="13">
        <v>0.28000000000000003</v>
      </c>
      <c r="F365" s="13">
        <v>0</v>
      </c>
      <c r="G365" s="13">
        <v>27.8</v>
      </c>
      <c r="H365" s="13">
        <v>1249.96</v>
      </c>
      <c r="I365" s="13">
        <v>73721.8</v>
      </c>
      <c r="J365" s="13">
        <v>74971.759999999995</v>
      </c>
      <c r="K365" s="13">
        <v>74999.56</v>
      </c>
    </row>
    <row r="366" spans="1:11" x14ac:dyDescent="0.25">
      <c r="A366" s="11" t="s">
        <v>473</v>
      </c>
      <c r="B366" s="12" t="s">
        <v>264</v>
      </c>
      <c r="C366" s="12" t="s">
        <v>73</v>
      </c>
      <c r="D366" s="13">
        <v>0</v>
      </c>
      <c r="E366" s="13">
        <v>0</v>
      </c>
      <c r="F366" s="13">
        <v>10.5</v>
      </c>
      <c r="G366" s="13">
        <v>10.5</v>
      </c>
      <c r="H366" s="13">
        <v>0</v>
      </c>
      <c r="I366" s="13">
        <v>0</v>
      </c>
      <c r="J366" s="13">
        <v>0</v>
      </c>
      <c r="K366" s="13">
        <v>10.5</v>
      </c>
    </row>
    <row r="367" spans="1:11" x14ac:dyDescent="0.25">
      <c r="A367" s="11" t="s">
        <v>474</v>
      </c>
      <c r="B367" s="12" t="s">
        <v>34</v>
      </c>
      <c r="C367" s="12" t="s">
        <v>22</v>
      </c>
      <c r="D367" s="13">
        <v>3030.23</v>
      </c>
      <c r="E367" s="13">
        <v>37.06</v>
      </c>
      <c r="F367" s="13">
        <v>0</v>
      </c>
      <c r="G367" s="13">
        <v>3067.29</v>
      </c>
      <c r="H367" s="13">
        <v>172.34</v>
      </c>
      <c r="I367" s="13">
        <v>225.91</v>
      </c>
      <c r="J367" s="13">
        <v>398.25</v>
      </c>
      <c r="K367" s="13">
        <v>3465.54</v>
      </c>
    </row>
    <row r="368" spans="1:11" x14ac:dyDescent="0.25">
      <c r="A368" s="11" t="s">
        <v>475</v>
      </c>
      <c r="B368" s="12" t="s">
        <v>121</v>
      </c>
      <c r="C368" s="12" t="s">
        <v>22</v>
      </c>
      <c r="D368" s="13">
        <v>211.65</v>
      </c>
      <c r="E368" s="13">
        <v>0</v>
      </c>
      <c r="F368" s="13">
        <v>0</v>
      </c>
      <c r="G368" s="13">
        <v>211.65</v>
      </c>
      <c r="H368" s="13">
        <v>0</v>
      </c>
      <c r="I368" s="13">
        <v>0</v>
      </c>
      <c r="J368" s="13">
        <v>0</v>
      </c>
      <c r="K368" s="13">
        <v>211.65</v>
      </c>
    </row>
    <row r="369" spans="1:11" x14ac:dyDescent="0.25">
      <c r="A369" s="11" t="s">
        <v>476</v>
      </c>
      <c r="B369" s="12" t="s">
        <v>91</v>
      </c>
      <c r="C369" s="12" t="s">
        <v>19</v>
      </c>
      <c r="D369" s="13">
        <v>1736.26</v>
      </c>
      <c r="E369" s="13">
        <v>3.34</v>
      </c>
      <c r="F369" s="13">
        <v>0</v>
      </c>
      <c r="G369" s="13">
        <v>1739.6</v>
      </c>
      <c r="H369" s="13">
        <v>4.84</v>
      </c>
      <c r="I369" s="13">
        <v>50.61</v>
      </c>
      <c r="J369" s="13">
        <v>55.45</v>
      </c>
      <c r="K369" s="13">
        <v>1795.05</v>
      </c>
    </row>
    <row r="370" spans="1:11" x14ac:dyDescent="0.25">
      <c r="A370" s="11" t="s">
        <v>477</v>
      </c>
      <c r="B370" s="12" t="s">
        <v>117</v>
      </c>
      <c r="C370" s="12" t="s">
        <v>44</v>
      </c>
      <c r="D370" s="13">
        <v>2</v>
      </c>
      <c r="E370" s="13">
        <v>0</v>
      </c>
      <c r="F370" s="13">
        <v>0</v>
      </c>
      <c r="G370" s="13">
        <v>2</v>
      </c>
      <c r="H370" s="13">
        <v>0</v>
      </c>
      <c r="I370" s="13">
        <v>0</v>
      </c>
      <c r="J370" s="13">
        <v>0</v>
      </c>
      <c r="K370" s="13">
        <v>2</v>
      </c>
    </row>
    <row r="371" spans="1:11" x14ac:dyDescent="0.25">
      <c r="A371" s="11" t="s">
        <v>478</v>
      </c>
      <c r="B371" s="12" t="s">
        <v>96</v>
      </c>
      <c r="C371" s="12" t="s">
        <v>19</v>
      </c>
      <c r="D371" s="13">
        <v>0</v>
      </c>
      <c r="E371" s="13">
        <v>0</v>
      </c>
      <c r="F371" s="13">
        <v>0</v>
      </c>
      <c r="G371" s="13">
        <v>0</v>
      </c>
      <c r="H371" s="13">
        <v>13892.78</v>
      </c>
      <c r="I371" s="13">
        <v>0</v>
      </c>
      <c r="J371" s="13">
        <v>13892.78</v>
      </c>
      <c r="K371" s="13">
        <v>13892.78</v>
      </c>
    </row>
    <row r="372" spans="1:11" x14ac:dyDescent="0.25">
      <c r="A372" s="11" t="s">
        <v>479</v>
      </c>
      <c r="B372" s="12" t="s">
        <v>96</v>
      </c>
      <c r="C372" s="12" t="s">
        <v>19</v>
      </c>
      <c r="D372" s="13">
        <v>12913.86</v>
      </c>
      <c r="E372" s="13">
        <v>3</v>
      </c>
      <c r="F372" s="13">
        <v>0</v>
      </c>
      <c r="G372" s="13">
        <v>12916.86</v>
      </c>
      <c r="H372" s="13">
        <v>134.07</v>
      </c>
      <c r="I372" s="13">
        <v>1637.94</v>
      </c>
      <c r="J372" s="13">
        <v>1772.01</v>
      </c>
      <c r="K372" s="13">
        <v>14688.87</v>
      </c>
    </row>
    <row r="373" spans="1:11" x14ac:dyDescent="0.25">
      <c r="A373" s="11" t="s">
        <v>480</v>
      </c>
      <c r="B373" s="12" t="s">
        <v>247</v>
      </c>
      <c r="C373" s="12" t="s">
        <v>26</v>
      </c>
      <c r="D373" s="13">
        <v>132982.67000000001</v>
      </c>
      <c r="E373" s="13">
        <v>0</v>
      </c>
      <c r="F373" s="13">
        <v>138.57</v>
      </c>
      <c r="G373" s="13">
        <v>133121.24</v>
      </c>
      <c r="H373" s="13">
        <v>83935.05</v>
      </c>
      <c r="I373" s="13">
        <v>1143.8800000000001</v>
      </c>
      <c r="J373" s="13">
        <v>85078.93</v>
      </c>
      <c r="K373" s="13">
        <v>218200.17</v>
      </c>
    </row>
    <row r="374" spans="1:11" x14ac:dyDescent="0.25">
      <c r="A374" s="11" t="s">
        <v>481</v>
      </c>
      <c r="B374" s="12" t="s">
        <v>106</v>
      </c>
      <c r="C374" s="12" t="s">
        <v>32</v>
      </c>
      <c r="D374" s="13">
        <v>3288.62</v>
      </c>
      <c r="E374" s="13">
        <v>0</v>
      </c>
      <c r="F374" s="13">
        <v>0</v>
      </c>
      <c r="G374" s="13">
        <v>3288.62</v>
      </c>
      <c r="H374" s="13">
        <v>0</v>
      </c>
      <c r="I374" s="13">
        <v>290.83999999999997</v>
      </c>
      <c r="J374" s="13">
        <v>290.83999999999997</v>
      </c>
      <c r="K374" s="13">
        <v>3579.46</v>
      </c>
    </row>
    <row r="375" spans="1:11" x14ac:dyDescent="0.25">
      <c r="A375" s="11" t="s">
        <v>482</v>
      </c>
      <c r="B375" s="12" t="s">
        <v>483</v>
      </c>
      <c r="C375" s="12" t="s">
        <v>73</v>
      </c>
      <c r="D375" s="13">
        <v>724.74</v>
      </c>
      <c r="E375" s="13">
        <v>0</v>
      </c>
      <c r="F375" s="13">
        <v>232.78</v>
      </c>
      <c r="G375" s="13">
        <v>957.52</v>
      </c>
      <c r="H375" s="13">
        <v>871.67</v>
      </c>
      <c r="I375" s="13">
        <v>207.79</v>
      </c>
      <c r="J375" s="13">
        <v>1079.46</v>
      </c>
      <c r="K375" s="13">
        <v>2036.98</v>
      </c>
    </row>
    <row r="376" spans="1:11" x14ac:dyDescent="0.25">
      <c r="A376" s="11" t="s">
        <v>484</v>
      </c>
      <c r="B376" s="12" t="s">
        <v>117</v>
      </c>
      <c r="C376" s="12" t="s">
        <v>44</v>
      </c>
      <c r="D376" s="13">
        <v>106.01</v>
      </c>
      <c r="E376" s="13">
        <v>0</v>
      </c>
      <c r="F376" s="13">
        <v>0</v>
      </c>
      <c r="G376" s="13">
        <v>106.01</v>
      </c>
      <c r="H376" s="13">
        <v>0</v>
      </c>
      <c r="I376" s="13">
        <v>0</v>
      </c>
      <c r="J376" s="13">
        <v>0</v>
      </c>
      <c r="K376" s="13">
        <v>106.01</v>
      </c>
    </row>
    <row r="377" spans="1:11" x14ac:dyDescent="0.25">
      <c r="A377" s="11" t="s">
        <v>485</v>
      </c>
      <c r="B377" s="12" t="s">
        <v>134</v>
      </c>
      <c r="C377" s="12" t="s">
        <v>32</v>
      </c>
      <c r="D377" s="13">
        <v>312.2</v>
      </c>
      <c r="E377" s="13">
        <v>0</v>
      </c>
      <c r="F377" s="13">
        <v>0</v>
      </c>
      <c r="G377" s="13">
        <v>312.2</v>
      </c>
      <c r="H377" s="13">
        <v>3</v>
      </c>
      <c r="I377" s="13">
        <v>0</v>
      </c>
      <c r="J377" s="13">
        <v>3</v>
      </c>
      <c r="K377" s="13">
        <v>315.2</v>
      </c>
    </row>
    <row r="378" spans="1:11" x14ac:dyDescent="0.25">
      <c r="A378" s="11" t="s">
        <v>486</v>
      </c>
      <c r="B378" s="12" t="s">
        <v>487</v>
      </c>
      <c r="C378" s="12" t="s">
        <v>22</v>
      </c>
      <c r="D378" s="13">
        <v>68.05</v>
      </c>
      <c r="E378" s="13">
        <v>0</v>
      </c>
      <c r="F378" s="13">
        <v>0</v>
      </c>
      <c r="G378" s="13">
        <v>68.05</v>
      </c>
      <c r="H378" s="13">
        <v>0</v>
      </c>
      <c r="I378" s="13">
        <v>6.15</v>
      </c>
      <c r="J378" s="13">
        <v>6.15</v>
      </c>
      <c r="K378" s="13">
        <v>74.2</v>
      </c>
    </row>
    <row r="379" spans="1:11" x14ac:dyDescent="0.25">
      <c r="A379" s="11" t="s">
        <v>488</v>
      </c>
      <c r="B379" s="12" t="s">
        <v>489</v>
      </c>
      <c r="C379" s="12" t="s">
        <v>73</v>
      </c>
      <c r="D379" s="13">
        <v>42459.3</v>
      </c>
      <c r="E379" s="13">
        <v>0</v>
      </c>
      <c r="F379" s="13">
        <v>0</v>
      </c>
      <c r="G379" s="13">
        <v>42459.3</v>
      </c>
      <c r="H379" s="13">
        <v>28.93</v>
      </c>
      <c r="I379" s="13">
        <v>15.23</v>
      </c>
      <c r="J379" s="13">
        <v>44.16</v>
      </c>
      <c r="K379" s="13">
        <v>42503.46</v>
      </c>
    </row>
    <row r="380" spans="1:11" x14ac:dyDescent="0.25">
      <c r="A380" s="11" t="s">
        <v>490</v>
      </c>
      <c r="B380" s="12" t="s">
        <v>117</v>
      </c>
      <c r="C380" s="12" t="s">
        <v>44</v>
      </c>
      <c r="D380" s="13">
        <v>18.07</v>
      </c>
      <c r="E380" s="13">
        <v>0</v>
      </c>
      <c r="F380" s="13">
        <v>0</v>
      </c>
      <c r="G380" s="13">
        <v>18.07</v>
      </c>
      <c r="H380" s="13">
        <v>0</v>
      </c>
      <c r="I380" s="13">
        <v>0</v>
      </c>
      <c r="J380" s="13">
        <v>0</v>
      </c>
      <c r="K380" s="13">
        <v>18.07</v>
      </c>
    </row>
    <row r="381" spans="1:11" x14ac:dyDescent="0.25">
      <c r="A381" s="11" t="s">
        <v>491</v>
      </c>
      <c r="B381" s="12" t="s">
        <v>60</v>
      </c>
      <c r="C381" s="12" t="s">
        <v>32</v>
      </c>
      <c r="D381" s="13">
        <v>141209.24</v>
      </c>
      <c r="E381" s="13">
        <v>0</v>
      </c>
      <c r="F381" s="13">
        <v>2524.0100000000002</v>
      </c>
      <c r="G381" s="13">
        <v>143733.25</v>
      </c>
      <c r="H381" s="13">
        <v>0</v>
      </c>
      <c r="I381" s="13">
        <v>0</v>
      </c>
      <c r="J381" s="13">
        <v>0</v>
      </c>
      <c r="K381" s="13">
        <v>143733.25</v>
      </c>
    </row>
    <row r="382" spans="1:11" x14ac:dyDescent="0.25">
      <c r="A382" s="11" t="s">
        <v>492</v>
      </c>
      <c r="B382" s="12" t="s">
        <v>173</v>
      </c>
      <c r="C382" s="12" t="s">
        <v>73</v>
      </c>
      <c r="D382" s="13">
        <v>138.53</v>
      </c>
      <c r="E382" s="13">
        <v>0</v>
      </c>
      <c r="F382" s="13">
        <v>0</v>
      </c>
      <c r="G382" s="13">
        <v>138.53</v>
      </c>
      <c r="H382" s="13">
        <v>0</v>
      </c>
      <c r="I382" s="13">
        <v>0</v>
      </c>
      <c r="J382" s="13">
        <v>0</v>
      </c>
      <c r="K382" s="13">
        <v>138.53</v>
      </c>
    </row>
    <row r="383" spans="1:11" x14ac:dyDescent="0.25">
      <c r="A383" s="11" t="s">
        <v>493</v>
      </c>
      <c r="B383" s="12" t="s">
        <v>156</v>
      </c>
      <c r="C383" s="12" t="s">
        <v>26</v>
      </c>
      <c r="D383" s="13">
        <v>1.7</v>
      </c>
      <c r="E383" s="13">
        <v>0</v>
      </c>
      <c r="F383" s="13">
        <v>0</v>
      </c>
      <c r="G383" s="13">
        <v>1.7</v>
      </c>
      <c r="H383" s="13">
        <v>1.07</v>
      </c>
      <c r="I383" s="13">
        <v>0.33</v>
      </c>
      <c r="J383" s="13">
        <v>1.4</v>
      </c>
      <c r="K383" s="13">
        <v>3.1</v>
      </c>
    </row>
    <row r="384" spans="1:11" x14ac:dyDescent="0.25">
      <c r="A384" s="11" t="s">
        <v>494</v>
      </c>
      <c r="B384" s="12" t="s">
        <v>234</v>
      </c>
      <c r="C384" s="12" t="s">
        <v>26</v>
      </c>
      <c r="D384" s="13">
        <v>1749.91</v>
      </c>
      <c r="E384" s="13">
        <v>0</v>
      </c>
      <c r="F384" s="13">
        <v>0</v>
      </c>
      <c r="G384" s="13">
        <v>1749.91</v>
      </c>
      <c r="H384" s="13">
        <v>0</v>
      </c>
      <c r="I384" s="13">
        <v>0</v>
      </c>
      <c r="J384" s="13">
        <v>0</v>
      </c>
      <c r="K384" s="13">
        <v>1749.91</v>
      </c>
    </row>
    <row r="385" spans="1:14" x14ac:dyDescent="0.25">
      <c r="A385" s="11" t="s">
        <v>495</v>
      </c>
      <c r="B385" s="12" t="s">
        <v>62</v>
      </c>
      <c r="C385" s="12" t="s">
        <v>26</v>
      </c>
      <c r="D385" s="13">
        <v>28292.080000000002</v>
      </c>
      <c r="E385" s="13">
        <v>2.95</v>
      </c>
      <c r="F385" s="13">
        <v>0</v>
      </c>
      <c r="G385" s="13">
        <v>28295.03</v>
      </c>
      <c r="H385" s="13">
        <v>0</v>
      </c>
      <c r="I385" s="13">
        <v>0</v>
      </c>
      <c r="J385" s="13">
        <v>0</v>
      </c>
      <c r="K385" s="13">
        <v>28295.03</v>
      </c>
    </row>
    <row r="386" spans="1:14" x14ac:dyDescent="0.25">
      <c r="A386" s="11" t="s">
        <v>496</v>
      </c>
      <c r="B386" s="12" t="s">
        <v>51</v>
      </c>
      <c r="C386" s="12" t="s">
        <v>44</v>
      </c>
      <c r="D386" s="13">
        <v>117.89</v>
      </c>
      <c r="E386" s="13">
        <v>12.39</v>
      </c>
      <c r="F386" s="13">
        <v>0</v>
      </c>
      <c r="G386" s="13">
        <v>130.28</v>
      </c>
      <c r="H386" s="13">
        <v>0</v>
      </c>
      <c r="I386" s="13">
        <v>0</v>
      </c>
      <c r="J386" s="13">
        <v>0</v>
      </c>
      <c r="K386" s="13">
        <v>130.28</v>
      </c>
    </row>
    <row r="387" spans="1:14" x14ac:dyDescent="0.25">
      <c r="A387" s="11" t="s">
        <v>497</v>
      </c>
      <c r="B387" s="12" t="s">
        <v>121</v>
      </c>
      <c r="C387" s="12" t="s">
        <v>22</v>
      </c>
      <c r="D387" s="13">
        <v>7.03</v>
      </c>
      <c r="E387" s="13">
        <v>0.09</v>
      </c>
      <c r="F387" s="13">
        <v>0</v>
      </c>
      <c r="G387" s="13">
        <v>7.12</v>
      </c>
      <c r="H387" s="13">
        <v>0.1</v>
      </c>
      <c r="I387" s="13">
        <v>0.22</v>
      </c>
      <c r="J387" s="13">
        <v>0.32</v>
      </c>
      <c r="K387" s="13">
        <v>7.44</v>
      </c>
    </row>
    <row r="388" spans="1:14" x14ac:dyDescent="0.25">
      <c r="A388" s="11" t="s">
        <v>498</v>
      </c>
      <c r="B388" s="12" t="s">
        <v>28</v>
      </c>
      <c r="C388" s="12" t="s">
        <v>29</v>
      </c>
      <c r="D388" s="13">
        <v>4002707.6</v>
      </c>
      <c r="E388" s="13">
        <v>0</v>
      </c>
      <c r="F388" s="13">
        <v>0</v>
      </c>
      <c r="G388" s="13">
        <v>4002707.6</v>
      </c>
      <c r="H388" s="13">
        <v>58046.84</v>
      </c>
      <c r="I388" s="13">
        <v>791998.66</v>
      </c>
      <c r="J388" s="13">
        <v>850045.5</v>
      </c>
      <c r="K388" s="13">
        <v>4852753.0999999996</v>
      </c>
    </row>
    <row r="389" spans="1:14" x14ac:dyDescent="0.25">
      <c r="A389" s="11" t="s">
        <v>499</v>
      </c>
      <c r="B389" s="12" t="s">
        <v>28</v>
      </c>
      <c r="C389" s="12" t="s">
        <v>29</v>
      </c>
      <c r="D389" s="13">
        <v>7662705.29</v>
      </c>
      <c r="E389" s="13">
        <v>0</v>
      </c>
      <c r="F389" s="13">
        <v>0</v>
      </c>
      <c r="G389" s="13">
        <v>7662705.29</v>
      </c>
      <c r="H389" s="13">
        <v>17585.84</v>
      </c>
      <c r="I389" s="13">
        <v>642856.46</v>
      </c>
      <c r="J389" s="13">
        <v>660442.30000000005</v>
      </c>
      <c r="K389" s="13">
        <v>8323147.5899999999</v>
      </c>
    </row>
    <row r="390" spans="1:14" x14ac:dyDescent="0.25">
      <c r="A390" s="11" t="s">
        <v>500</v>
      </c>
      <c r="B390" s="12" t="s">
        <v>44</v>
      </c>
      <c r="C390" s="12" t="s">
        <v>19</v>
      </c>
      <c r="D390" s="13">
        <v>421.81</v>
      </c>
      <c r="E390" s="13">
        <v>0</v>
      </c>
      <c r="F390" s="13">
        <v>0</v>
      </c>
      <c r="G390" s="13">
        <v>421.81</v>
      </c>
      <c r="H390" s="13">
        <v>6.63</v>
      </c>
      <c r="I390" s="13">
        <v>0</v>
      </c>
      <c r="J390" s="13">
        <v>6.63</v>
      </c>
      <c r="K390" s="13">
        <v>428.44</v>
      </c>
    </row>
    <row r="391" spans="1:14" x14ac:dyDescent="0.25">
      <c r="A391" s="11" t="s">
        <v>501</v>
      </c>
      <c r="B391" s="12" t="s">
        <v>106</v>
      </c>
      <c r="C391" s="12" t="s">
        <v>32</v>
      </c>
      <c r="D391" s="13">
        <v>35401.730000000003</v>
      </c>
      <c r="E391" s="13">
        <v>20.399999999999999</v>
      </c>
      <c r="F391" s="13">
        <v>0</v>
      </c>
      <c r="G391" s="13">
        <v>35422.129999999997</v>
      </c>
      <c r="H391" s="13">
        <v>0</v>
      </c>
      <c r="I391" s="13">
        <v>0</v>
      </c>
      <c r="J391" s="13">
        <v>0</v>
      </c>
      <c r="K391" s="13">
        <v>35422.129999999997</v>
      </c>
    </row>
    <row r="392" spans="1:14" x14ac:dyDescent="0.25">
      <c r="A392" s="11" t="s">
        <v>502</v>
      </c>
      <c r="B392" s="12" t="s">
        <v>503</v>
      </c>
      <c r="C392" s="12" t="s">
        <v>32</v>
      </c>
      <c r="D392" s="13">
        <v>2219789.13</v>
      </c>
      <c r="E392" s="13">
        <v>0</v>
      </c>
      <c r="F392" s="13">
        <v>0</v>
      </c>
      <c r="G392" s="13">
        <v>2219789.13</v>
      </c>
      <c r="H392" s="13">
        <v>0</v>
      </c>
      <c r="I392" s="13">
        <v>1.58</v>
      </c>
      <c r="J392" s="13">
        <v>1.58</v>
      </c>
      <c r="K392" s="13">
        <v>2219790.71</v>
      </c>
    </row>
    <row r="393" spans="1:14" x14ac:dyDescent="0.25">
      <c r="A393" s="11" t="s">
        <v>504</v>
      </c>
      <c r="B393" s="12" t="s">
        <v>101</v>
      </c>
      <c r="C393" s="12" t="s">
        <v>73</v>
      </c>
      <c r="D393" s="13">
        <v>759200.4</v>
      </c>
      <c r="E393" s="13">
        <v>10.83</v>
      </c>
      <c r="F393" s="13">
        <v>319.11</v>
      </c>
      <c r="G393" s="13">
        <v>759530.34</v>
      </c>
      <c r="H393" s="13">
        <v>1502.7</v>
      </c>
      <c r="I393" s="13">
        <v>233.15</v>
      </c>
      <c r="J393" s="13">
        <v>1735.85</v>
      </c>
      <c r="K393" s="13">
        <v>761266.19</v>
      </c>
    </row>
    <row r="394" spans="1:14" x14ac:dyDescent="0.25">
      <c r="A394" s="11" t="s">
        <v>505</v>
      </c>
      <c r="B394" s="12" t="s">
        <v>65</v>
      </c>
      <c r="C394" s="12" t="s">
        <v>32</v>
      </c>
      <c r="D394" s="13">
        <v>33.869999999999997</v>
      </c>
      <c r="E394" s="13">
        <v>0</v>
      </c>
      <c r="F394" s="13">
        <v>0</v>
      </c>
      <c r="G394" s="13">
        <v>33.869999999999997</v>
      </c>
      <c r="H394" s="13">
        <v>0</v>
      </c>
      <c r="I394" s="13">
        <v>0</v>
      </c>
      <c r="J394" s="13">
        <v>0</v>
      </c>
      <c r="K394" s="13">
        <v>33.869999999999997</v>
      </c>
    </row>
    <row r="395" spans="1:14" x14ac:dyDescent="0.25">
      <c r="A395" s="11" t="s">
        <v>506</v>
      </c>
      <c r="B395" s="12" t="s">
        <v>28</v>
      </c>
      <c r="C395" s="12" t="s">
        <v>29</v>
      </c>
      <c r="D395" s="13">
        <v>2183172.98</v>
      </c>
      <c r="E395" s="13">
        <v>0</v>
      </c>
      <c r="F395" s="13">
        <v>0</v>
      </c>
      <c r="G395" s="13">
        <v>2183172.98</v>
      </c>
      <c r="H395" s="13">
        <v>4704</v>
      </c>
      <c r="I395" s="13">
        <v>338635.33</v>
      </c>
      <c r="J395" s="13">
        <v>343339.33</v>
      </c>
      <c r="K395" s="13">
        <v>2526512.31</v>
      </c>
    </row>
    <row r="396" spans="1:14" x14ac:dyDescent="0.25">
      <c r="A396" s="11" t="s">
        <v>507</v>
      </c>
      <c r="B396" s="12" t="s">
        <v>53</v>
      </c>
      <c r="C396" s="12" t="s">
        <v>32</v>
      </c>
      <c r="D396" s="13">
        <v>143073.35999999999</v>
      </c>
      <c r="E396" s="13">
        <v>0</v>
      </c>
      <c r="F396" s="13">
        <v>0</v>
      </c>
      <c r="G396" s="13">
        <v>143073.35999999999</v>
      </c>
      <c r="H396" s="13">
        <v>0</v>
      </c>
      <c r="I396" s="13">
        <v>3524.24</v>
      </c>
      <c r="J396" s="13">
        <v>3524.24</v>
      </c>
      <c r="K396" s="13">
        <v>146597.6</v>
      </c>
    </row>
    <row r="397" spans="1:14" x14ac:dyDescent="0.25">
      <c r="A397" s="18" t="s">
        <v>11</v>
      </c>
      <c r="B397" s="18"/>
      <c r="C397" s="18"/>
      <c r="D397" s="19">
        <f>SUBTOTAL(109,Table1[NPS Fee Acres])</f>
        <v>77660938.650000095</v>
      </c>
      <c r="E397" s="19">
        <f>SUBTOTAL(109,Table1[NPS Less Than Fee Acres])</f>
        <v>253022.5</v>
      </c>
      <c r="F397" s="19">
        <f>SUBTOTAL(109,Table1[Other Federal Fee Acres])</f>
        <v>1108993.5600000005</v>
      </c>
      <c r="G397" s="19">
        <f>SUBTOTAL(109,Table1[Subtotal Federal Acres])</f>
        <v>79022954.710000083</v>
      </c>
      <c r="H397" s="19">
        <f>SUBTOTAL(109,Table1[Other Public Acres])</f>
        <v>1177156.9899999995</v>
      </c>
      <c r="I397" s="19">
        <f>SUBTOTAL(109,Table1[Private Acres])</f>
        <v>4219656.8499999978</v>
      </c>
      <c r="J397" s="19">
        <f>SUBTOTAL(109,Table1[Subtotal Non-Federal Acres])</f>
        <v>5396813.8399999999</v>
      </c>
      <c r="K397" s="19">
        <f>SUBTOTAL(109,Table1[Gross Area Acres])</f>
        <v>84419768.550000042</v>
      </c>
    </row>
    <row r="398" spans="1:14" s="24" customFormat="1" ht="16.5" x14ac:dyDescent="0.3">
      <c r="A398" s="22" t="s">
        <v>581</v>
      </c>
      <c r="B398" s="22"/>
      <c r="C398" s="22"/>
      <c r="D398" s="23"/>
      <c r="E398" s="23"/>
      <c r="F398" s="23"/>
      <c r="G398" s="23"/>
      <c r="H398" s="23"/>
      <c r="I398" s="23"/>
      <c r="J398" s="23"/>
      <c r="K398" s="23"/>
      <c r="L398" s="22"/>
      <c r="M398" s="22"/>
      <c r="N398" s="22"/>
    </row>
    <row r="399" spans="1:14" s="24" customFormat="1" ht="16.5" x14ac:dyDescent="0.3">
      <c r="A399" s="22" t="s">
        <v>582</v>
      </c>
      <c r="B399" s="22"/>
      <c r="C399" s="22"/>
      <c r="D399" s="23"/>
      <c r="E399" s="23"/>
      <c r="F399" s="23"/>
      <c r="G399" s="23"/>
      <c r="H399" s="23"/>
      <c r="I399" s="23"/>
      <c r="J399" s="23"/>
      <c r="K399" s="23"/>
      <c r="L399" s="22"/>
      <c r="M399" s="22"/>
      <c r="N399" s="22"/>
    </row>
    <row r="400" spans="1:14" s="24" customFormat="1" ht="16.5" x14ac:dyDescent="0.3">
      <c r="A400" s="22" t="s">
        <v>583</v>
      </c>
      <c r="B400" s="22"/>
      <c r="C400" s="22"/>
      <c r="D400" s="23"/>
      <c r="E400" s="23"/>
      <c r="F400" s="23"/>
      <c r="G400" s="23"/>
      <c r="H400" s="23"/>
      <c r="I400" s="23"/>
      <c r="J400" s="23"/>
      <c r="K400" s="23"/>
      <c r="L400" s="22"/>
      <c r="M400" s="22"/>
      <c r="N400" s="22"/>
    </row>
    <row r="401" spans="1:14" s="24" customFormat="1" ht="16.5" x14ac:dyDescent="0.3">
      <c r="A401" s="22" t="s">
        <v>584</v>
      </c>
      <c r="B401" s="22"/>
      <c r="C401" s="22"/>
      <c r="D401" s="23"/>
      <c r="E401" s="23"/>
      <c r="F401" s="23"/>
      <c r="G401" s="23"/>
      <c r="H401" s="23"/>
      <c r="I401" s="23"/>
      <c r="J401" s="23"/>
      <c r="K401" s="23"/>
      <c r="L401" s="22"/>
      <c r="M401" s="22"/>
      <c r="N401" s="22"/>
    </row>
    <row r="402" spans="1:14" s="24" customFormat="1" ht="16.5" x14ac:dyDescent="0.3">
      <c r="A402" s="22" t="s">
        <v>585</v>
      </c>
      <c r="B402" s="22"/>
      <c r="C402" s="22"/>
      <c r="D402" s="23"/>
      <c r="E402" s="23"/>
      <c r="F402" s="23"/>
      <c r="G402" s="23"/>
      <c r="H402" s="23"/>
      <c r="I402" s="23"/>
      <c r="J402" s="23"/>
      <c r="K402" s="23"/>
      <c r="L402" s="22"/>
      <c r="M402" s="22"/>
      <c r="N402" s="22"/>
    </row>
    <row r="403" spans="1:14" s="24" customFormat="1" ht="16.5" x14ac:dyDescent="0.3">
      <c r="A403" s="22" t="s">
        <v>586</v>
      </c>
      <c r="B403" s="22"/>
      <c r="C403" s="22"/>
      <c r="D403" s="23"/>
      <c r="E403" s="23"/>
      <c r="F403" s="23"/>
      <c r="G403" s="23"/>
      <c r="H403" s="23"/>
      <c r="I403" s="23"/>
      <c r="J403" s="23"/>
      <c r="K403" s="23"/>
      <c r="L403" s="22"/>
      <c r="M403" s="22"/>
      <c r="N403" s="22"/>
    </row>
    <row r="404" spans="1:14" s="24" customFormat="1" ht="16.5" x14ac:dyDescent="0.3">
      <c r="A404" s="22" t="s">
        <v>587</v>
      </c>
      <c r="B404" s="22"/>
      <c r="C404" s="22"/>
      <c r="D404" s="23"/>
      <c r="E404" s="23"/>
      <c r="F404" s="23"/>
      <c r="G404" s="23"/>
      <c r="H404" s="23"/>
      <c r="I404" s="23"/>
      <c r="J404" s="23"/>
      <c r="K404" s="23"/>
      <c r="L404" s="22"/>
      <c r="M404" s="22"/>
      <c r="N404" s="22"/>
    </row>
    <row r="405" spans="1:14" s="24" customFormat="1" ht="16.5" x14ac:dyDescent="0.3">
      <c r="A405" s="22" t="s">
        <v>588</v>
      </c>
      <c r="B405" s="22"/>
      <c r="C405" s="22"/>
      <c r="D405" s="23"/>
      <c r="E405" s="23"/>
      <c r="F405" s="23"/>
      <c r="G405" s="23"/>
      <c r="H405" s="23"/>
      <c r="I405" s="23"/>
      <c r="J405" s="23"/>
      <c r="K405" s="23"/>
      <c r="L405" s="22"/>
      <c r="M405" s="22"/>
      <c r="N405" s="22"/>
    </row>
    <row r="406" spans="1:14" s="24" customFormat="1" ht="16.5" x14ac:dyDescent="0.3">
      <c r="A406" s="22" t="s">
        <v>589</v>
      </c>
      <c r="B406" s="22"/>
      <c r="C406" s="22"/>
      <c r="D406" s="23"/>
      <c r="E406" s="23"/>
      <c r="F406" s="23"/>
      <c r="G406" s="23"/>
      <c r="H406" s="23"/>
      <c r="I406" s="23"/>
      <c r="J406" s="23"/>
      <c r="K406" s="23"/>
      <c r="L406" s="22"/>
      <c r="M406" s="22"/>
      <c r="N406" s="22"/>
    </row>
    <row r="407" spans="1:14" s="24" customFormat="1" ht="16.5" x14ac:dyDescent="0.3">
      <c r="A407" s="22" t="s">
        <v>13</v>
      </c>
      <c r="B407" s="22"/>
      <c r="C407" s="22"/>
      <c r="D407" s="23"/>
      <c r="E407" s="23"/>
      <c r="F407" s="23"/>
      <c r="G407" s="23"/>
      <c r="H407" s="23"/>
      <c r="I407" s="23"/>
      <c r="J407" s="23"/>
      <c r="K407" s="23"/>
      <c r="L407" s="22"/>
      <c r="M407" s="22"/>
      <c r="N407" s="22"/>
    </row>
    <row r="408" spans="1:14" x14ac:dyDescent="0.25">
      <c r="C408" s="5"/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3" sqref="A3"/>
    </sheetView>
  </sheetViews>
  <sheetFormatPr defaultRowHeight="15" x14ac:dyDescent="0.25"/>
  <cols>
    <col min="1" max="1" width="32.42578125" customWidth="1"/>
    <col min="2" max="2" width="10.85546875" bestFit="1" customWidth="1"/>
    <col min="3" max="3" width="10.7109375" bestFit="1" customWidth="1"/>
    <col min="4" max="4" width="9.85546875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5.5" customHeight="1" x14ac:dyDescent="0.25">
      <c r="A1" s="7" t="s">
        <v>15</v>
      </c>
    </row>
    <row r="2" spans="1:9" ht="45.75" x14ac:dyDescent="0.25">
      <c r="A2" s="14" t="s">
        <v>12</v>
      </c>
      <c r="B2" s="15" t="s">
        <v>3</v>
      </c>
      <c r="C2" s="15" t="s">
        <v>4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</row>
    <row r="3" spans="1:9" x14ac:dyDescent="0.25">
      <c r="A3" s="16" t="s">
        <v>508</v>
      </c>
      <c r="B3" s="17">
        <v>28.44</v>
      </c>
      <c r="C3" s="17">
        <v>0</v>
      </c>
      <c r="D3" s="17">
        <v>0</v>
      </c>
      <c r="E3" s="17">
        <v>28.44</v>
      </c>
      <c r="F3" s="17">
        <v>0</v>
      </c>
      <c r="G3" s="17">
        <v>16.46</v>
      </c>
      <c r="H3" s="17">
        <v>16.46</v>
      </c>
      <c r="I3" s="17">
        <v>44.9</v>
      </c>
    </row>
    <row r="4" spans="1:9" x14ac:dyDescent="0.25">
      <c r="A4" s="16" t="s">
        <v>509</v>
      </c>
      <c r="B4" s="17">
        <v>8737.76</v>
      </c>
      <c r="C4" s="17">
        <v>42.29</v>
      </c>
      <c r="D4" s="17">
        <v>0</v>
      </c>
      <c r="E4" s="17">
        <v>8780.0499999999993</v>
      </c>
      <c r="F4" s="17">
        <v>4.54</v>
      </c>
      <c r="G4" s="17">
        <v>1689.86</v>
      </c>
      <c r="H4" s="17">
        <v>1694.4</v>
      </c>
      <c r="I4" s="17">
        <v>10474.450000000001</v>
      </c>
    </row>
    <row r="5" spans="1:9" x14ac:dyDescent="0.25">
      <c r="A5" s="16" t="s">
        <v>510</v>
      </c>
      <c r="B5" s="17">
        <v>1</v>
      </c>
      <c r="C5" s="17">
        <v>0</v>
      </c>
      <c r="D5" s="17">
        <v>0</v>
      </c>
      <c r="E5" s="17">
        <v>1</v>
      </c>
      <c r="F5" s="17">
        <v>0</v>
      </c>
      <c r="G5" s="17">
        <v>0</v>
      </c>
      <c r="H5" s="17">
        <v>0</v>
      </c>
      <c r="I5" s="17">
        <v>1</v>
      </c>
    </row>
    <row r="6" spans="1:9" x14ac:dyDescent="0.25">
      <c r="A6" s="16" t="s">
        <v>511</v>
      </c>
      <c r="B6" s="17">
        <v>11305.03</v>
      </c>
      <c r="C6" s="17">
        <v>1010.44</v>
      </c>
      <c r="D6" s="17">
        <v>0</v>
      </c>
      <c r="E6" s="17">
        <v>12315.47</v>
      </c>
      <c r="F6" s="17">
        <v>140.83000000000001</v>
      </c>
      <c r="G6" s="17">
        <v>1036.01</v>
      </c>
      <c r="H6" s="17">
        <v>1176.8399999999999</v>
      </c>
      <c r="I6" s="17">
        <v>13492.31</v>
      </c>
    </row>
    <row r="7" spans="1:9" x14ac:dyDescent="0.25">
      <c r="A7" s="16" t="s">
        <v>512</v>
      </c>
      <c r="B7" s="17">
        <v>21027.9</v>
      </c>
      <c r="C7" s="17">
        <v>726.76</v>
      </c>
      <c r="D7" s="17">
        <v>48.3</v>
      </c>
      <c r="E7" s="17">
        <v>21802.959999999999</v>
      </c>
      <c r="F7" s="17">
        <v>931.91</v>
      </c>
      <c r="G7" s="17">
        <v>14961.37</v>
      </c>
      <c r="H7" s="17">
        <v>15893.28</v>
      </c>
      <c r="I7" s="17">
        <v>37696.239999999998</v>
      </c>
    </row>
    <row r="8" spans="1:9" x14ac:dyDescent="0.25">
      <c r="A8" s="16" t="s">
        <v>513</v>
      </c>
      <c r="B8" s="17">
        <v>119405.9</v>
      </c>
      <c r="C8" s="17">
        <v>2752.48</v>
      </c>
      <c r="D8" s="17">
        <v>653.84</v>
      </c>
      <c r="E8" s="17">
        <v>122812.22</v>
      </c>
      <c r="F8" s="17">
        <v>29446.5</v>
      </c>
      <c r="G8" s="17">
        <v>17460.990000000002</v>
      </c>
      <c r="H8" s="17">
        <v>46907.49</v>
      </c>
      <c r="I8" s="17">
        <v>169719.71</v>
      </c>
    </row>
    <row r="9" spans="1:9" x14ac:dyDescent="0.25">
      <c r="A9" s="16" t="s">
        <v>514</v>
      </c>
      <c r="B9" s="17">
        <v>144600.51</v>
      </c>
      <c r="C9" s="17">
        <v>1229.8800000000001</v>
      </c>
      <c r="D9" s="17">
        <v>41.85</v>
      </c>
      <c r="E9" s="17">
        <v>145872.24</v>
      </c>
      <c r="F9" s="17">
        <v>56471.13</v>
      </c>
      <c r="G9" s="17">
        <v>26540.65</v>
      </c>
      <c r="H9" s="17">
        <v>83011.78</v>
      </c>
      <c r="I9" s="17">
        <v>228884.02</v>
      </c>
    </row>
    <row r="10" spans="1:9" x14ac:dyDescent="0.25">
      <c r="A10" s="16" t="s">
        <v>515</v>
      </c>
      <c r="B10" s="17">
        <v>7875.56</v>
      </c>
      <c r="C10" s="17">
        <v>7.69</v>
      </c>
      <c r="D10" s="17">
        <v>148.84</v>
      </c>
      <c r="E10" s="17">
        <v>8032.09</v>
      </c>
      <c r="F10" s="17">
        <v>63.12</v>
      </c>
      <c r="G10" s="17">
        <v>2001.25</v>
      </c>
      <c r="H10" s="17">
        <v>2064.37</v>
      </c>
      <c r="I10" s="17">
        <v>10096.459999999999</v>
      </c>
    </row>
    <row r="11" spans="1:9" x14ac:dyDescent="0.25">
      <c r="A11" s="16" t="s">
        <v>516</v>
      </c>
      <c r="B11" s="17">
        <v>36317.449999999997</v>
      </c>
      <c r="C11" s="17">
        <v>614.33000000000004</v>
      </c>
      <c r="D11" s="17">
        <v>0.01</v>
      </c>
      <c r="E11" s="17">
        <v>36931.79</v>
      </c>
      <c r="F11" s="17">
        <v>572.03</v>
      </c>
      <c r="G11" s="17">
        <v>3265.62</v>
      </c>
      <c r="H11" s="17">
        <v>3837.65</v>
      </c>
      <c r="I11" s="17">
        <v>40769.440000000002</v>
      </c>
    </row>
    <row r="12" spans="1:9" x14ac:dyDescent="0.25">
      <c r="A12" s="16" t="s">
        <v>517</v>
      </c>
      <c r="B12" s="17">
        <v>1800458.31</v>
      </c>
      <c r="C12" s="17">
        <v>14798.26</v>
      </c>
      <c r="D12" s="17">
        <v>281958.05</v>
      </c>
      <c r="E12" s="17">
        <v>2097214.62</v>
      </c>
      <c r="F12" s="17">
        <v>19772.53</v>
      </c>
      <c r="G12" s="17">
        <v>160023.6</v>
      </c>
      <c r="H12" s="17">
        <v>179796.13</v>
      </c>
      <c r="I12" s="17">
        <v>2277010.75</v>
      </c>
    </row>
    <row r="13" spans="1:9" x14ac:dyDescent="0.25">
      <c r="A13" s="16" t="s">
        <v>518</v>
      </c>
      <c r="B13" s="17">
        <v>49689669.75</v>
      </c>
      <c r="C13" s="17">
        <v>149826.95000000001</v>
      </c>
      <c r="D13" s="17">
        <v>52410.82</v>
      </c>
      <c r="E13" s="17">
        <v>49891907.520000003</v>
      </c>
      <c r="F13" s="17">
        <v>460485.22</v>
      </c>
      <c r="G13" s="17">
        <v>1608117.02</v>
      </c>
      <c r="H13" s="17">
        <v>2068602.24</v>
      </c>
      <c r="I13" s="17">
        <v>51960509.759999998</v>
      </c>
    </row>
    <row r="14" spans="1:9" x14ac:dyDescent="0.25">
      <c r="A14" s="16" t="s">
        <v>519</v>
      </c>
      <c r="B14" s="17">
        <v>21607185.420000002</v>
      </c>
      <c r="C14" s="17">
        <v>10582.34</v>
      </c>
      <c r="D14" s="17">
        <v>410000</v>
      </c>
      <c r="E14" s="17">
        <v>22027767.760000002</v>
      </c>
      <c r="F14" s="17">
        <v>215922.16</v>
      </c>
      <c r="G14" s="17">
        <v>1905823.18</v>
      </c>
      <c r="H14" s="17">
        <v>2121745.34</v>
      </c>
      <c r="I14" s="17">
        <v>24149513.100000001</v>
      </c>
    </row>
    <row r="15" spans="1:9" x14ac:dyDescent="0.25">
      <c r="A15" s="16" t="s">
        <v>520</v>
      </c>
      <c r="B15" s="17">
        <v>3146445.96</v>
      </c>
      <c r="C15" s="17">
        <v>1321.66</v>
      </c>
      <c r="D15" s="17">
        <v>243342.37</v>
      </c>
      <c r="E15" s="17">
        <v>3391109.99</v>
      </c>
      <c r="F15" s="17">
        <v>127112.7</v>
      </c>
      <c r="G15" s="17">
        <v>174437.33</v>
      </c>
      <c r="H15" s="17">
        <v>301550.03000000003</v>
      </c>
      <c r="I15" s="17">
        <v>3692660.02</v>
      </c>
    </row>
    <row r="16" spans="1:9" x14ac:dyDescent="0.25">
      <c r="A16" s="20" t="s">
        <v>521</v>
      </c>
      <c r="B16" s="21">
        <v>9910.56</v>
      </c>
      <c r="C16" s="21">
        <v>2022.66</v>
      </c>
      <c r="D16" s="21">
        <v>2.5</v>
      </c>
      <c r="E16" s="21">
        <v>11935.72</v>
      </c>
      <c r="F16" s="21">
        <v>708</v>
      </c>
      <c r="G16" s="21">
        <v>20787.46</v>
      </c>
      <c r="H16" s="21">
        <v>21495.46</v>
      </c>
      <c r="I16" s="21">
        <v>33431.18</v>
      </c>
    </row>
    <row r="17" spans="1:9" x14ac:dyDescent="0.25">
      <c r="A17" s="20" t="s">
        <v>522</v>
      </c>
      <c r="B17" s="21">
        <v>306921.38</v>
      </c>
      <c r="C17" s="21">
        <v>12669.23</v>
      </c>
      <c r="D17" s="21">
        <v>21.13</v>
      </c>
      <c r="E17" s="21">
        <v>319611.74</v>
      </c>
      <c r="F17" s="21">
        <v>24258.720000000001</v>
      </c>
      <c r="G17" s="21">
        <v>82482.720000000001</v>
      </c>
      <c r="H17" s="21">
        <v>106741.44</v>
      </c>
      <c r="I17" s="21">
        <v>426353.18</v>
      </c>
    </row>
    <row r="18" spans="1:9" x14ac:dyDescent="0.25">
      <c r="A18" s="20" t="s">
        <v>523</v>
      </c>
      <c r="B18" s="21">
        <v>97956.19</v>
      </c>
      <c r="C18" s="21">
        <v>13299.38</v>
      </c>
      <c r="D18" s="21">
        <v>58187.19</v>
      </c>
      <c r="E18" s="21">
        <v>169442.76</v>
      </c>
      <c r="F18" s="21">
        <v>48793.91</v>
      </c>
      <c r="G18" s="21">
        <v>19291.14</v>
      </c>
      <c r="H18" s="21">
        <v>68085.05</v>
      </c>
      <c r="I18" s="21">
        <v>237527.81</v>
      </c>
    </row>
    <row r="19" spans="1:9" x14ac:dyDescent="0.25">
      <c r="A19" s="16" t="s">
        <v>524</v>
      </c>
      <c r="B19" s="17">
        <v>403150.19</v>
      </c>
      <c r="C19" s="17">
        <v>14890.18</v>
      </c>
      <c r="D19" s="17">
        <v>61248.61</v>
      </c>
      <c r="E19" s="17">
        <v>479288.98</v>
      </c>
      <c r="F19" s="17">
        <v>106135.76</v>
      </c>
      <c r="G19" s="17">
        <v>9653.84</v>
      </c>
      <c r="H19" s="17">
        <v>115789.6</v>
      </c>
      <c r="I19" s="17">
        <v>595078.57999999996</v>
      </c>
    </row>
    <row r="20" spans="1:9" x14ac:dyDescent="0.25">
      <c r="A20" s="16" t="s">
        <v>525</v>
      </c>
      <c r="B20" s="17">
        <v>57306.8</v>
      </c>
      <c r="C20" s="17">
        <v>15775.52</v>
      </c>
      <c r="D20" s="17">
        <v>804.64</v>
      </c>
      <c r="E20" s="17">
        <v>73886.960000000006</v>
      </c>
      <c r="F20" s="17">
        <v>85641.78</v>
      </c>
      <c r="G20" s="17">
        <v>160485.26999999999</v>
      </c>
      <c r="H20" s="17">
        <v>246127.05</v>
      </c>
      <c r="I20" s="17">
        <v>320014.01</v>
      </c>
    </row>
    <row r="21" spans="1:9" x14ac:dyDescent="0.25">
      <c r="A21" s="16" t="s">
        <v>526</v>
      </c>
      <c r="B21" s="17">
        <v>35454.769999999997</v>
      </c>
      <c r="C21" s="17">
        <v>2916.79</v>
      </c>
      <c r="D21" s="17">
        <v>0.41</v>
      </c>
      <c r="E21" s="17">
        <v>38371.97</v>
      </c>
      <c r="F21" s="17">
        <v>70.53</v>
      </c>
      <c r="G21" s="17">
        <v>1704.84</v>
      </c>
      <c r="H21" s="17">
        <v>1775.37</v>
      </c>
      <c r="I21" s="17">
        <v>40147.339999999997</v>
      </c>
    </row>
    <row r="22" spans="1:9" x14ac:dyDescent="0.25">
      <c r="A22" s="16" t="s">
        <v>527</v>
      </c>
      <c r="B22" s="17">
        <v>157179.76999999999</v>
      </c>
      <c r="C22" s="17">
        <v>8535.66</v>
      </c>
      <c r="D22" s="17">
        <v>125</v>
      </c>
      <c r="E22" s="17">
        <v>165840.43</v>
      </c>
      <c r="F22" s="17">
        <v>625.62</v>
      </c>
      <c r="G22" s="17">
        <v>9878.24</v>
      </c>
      <c r="H22" s="17">
        <v>10503.86</v>
      </c>
      <c r="I22" s="17">
        <v>176344.29</v>
      </c>
    </row>
    <row r="23" spans="1:9" x14ac:dyDescent="0.25">
      <c r="A23" s="18" t="s">
        <v>11</v>
      </c>
      <c r="B23" s="19">
        <f>SUBTOTAL(109,Table13[NPS Fee Acres])</f>
        <v>77660938.649999976</v>
      </c>
      <c r="C23" s="19">
        <f>SUBTOTAL(109,Table13[NPS Less Than Fee Acres])</f>
        <v>253022.50000000003</v>
      </c>
      <c r="D23" s="19">
        <f>SUBTOTAL(109,Table13[Other Federal Fee Acres])</f>
        <v>1108993.5599999998</v>
      </c>
      <c r="E23" s="19">
        <f>SUBTOTAL(109,Table13[Subtotal Federal Acres])</f>
        <v>79022954.710000008</v>
      </c>
      <c r="F23" s="19">
        <f>SUBTOTAL(109,Table13[Other Public Acres])</f>
        <v>1177156.99</v>
      </c>
      <c r="G23" s="19">
        <f>SUBTOTAL(109,Table13[Private Acres])</f>
        <v>4219656.8499999996</v>
      </c>
      <c r="H23" s="19">
        <f>SUBTOTAL(109,Table13[Subtotal Non-Federal Acres])</f>
        <v>5396813.8400000008</v>
      </c>
      <c r="I23" s="19">
        <f>SUBTOTAL(109,Table13[Gross Area Acres])</f>
        <v>84419768.550000027</v>
      </c>
    </row>
    <row r="24" spans="1:9" x14ac:dyDescent="0.25">
      <c r="A24" s="25" t="s">
        <v>13</v>
      </c>
      <c r="B24" s="25"/>
      <c r="C24" s="25"/>
      <c r="D24" s="25"/>
      <c r="E24" s="25"/>
      <c r="F24" s="25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8.7109375" customWidth="1"/>
    <col min="2" max="2" width="10.85546875" bestFit="1" customWidth="1"/>
    <col min="3" max="3" width="8.7109375" bestFit="1" customWidth="1"/>
    <col min="4" max="4" width="10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9.25" customHeight="1" x14ac:dyDescent="0.25">
      <c r="A1" s="7" t="s">
        <v>16</v>
      </c>
    </row>
    <row r="2" spans="1:9" ht="45.75" x14ac:dyDescent="0.25">
      <c r="A2" s="14" t="s">
        <v>1</v>
      </c>
      <c r="B2" s="15" t="s">
        <v>3</v>
      </c>
      <c r="C2" s="15" t="s">
        <v>4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</row>
    <row r="3" spans="1:9" x14ac:dyDescent="0.25">
      <c r="A3" s="16" t="s">
        <v>528</v>
      </c>
      <c r="B3" s="17">
        <v>51079063.18</v>
      </c>
      <c r="C3" s="17">
        <v>27843.63</v>
      </c>
      <c r="D3" s="17">
        <v>7.5</v>
      </c>
      <c r="E3" s="17">
        <v>51106914.310000002</v>
      </c>
      <c r="F3" s="17">
        <v>189212.92</v>
      </c>
      <c r="G3" s="17">
        <v>3342666.38</v>
      </c>
      <c r="H3" s="17">
        <v>3531879.3</v>
      </c>
      <c r="I3" s="17">
        <v>54638793.609999999</v>
      </c>
    </row>
    <row r="4" spans="1:9" x14ac:dyDescent="0.25">
      <c r="A4" s="16" t="s">
        <v>529</v>
      </c>
      <c r="B4" s="17">
        <v>16714.98</v>
      </c>
      <c r="C4" s="17">
        <v>202.42</v>
      </c>
      <c r="D4" s="17">
        <v>0</v>
      </c>
      <c r="E4" s="17">
        <v>16917.400000000001</v>
      </c>
      <c r="F4" s="17">
        <v>3296.67</v>
      </c>
      <c r="G4" s="17">
        <v>867.12</v>
      </c>
      <c r="H4" s="17">
        <v>4163.79</v>
      </c>
      <c r="I4" s="17">
        <v>21081.19</v>
      </c>
    </row>
    <row r="5" spans="1:9" x14ac:dyDescent="0.25">
      <c r="A5" s="16" t="s">
        <v>530</v>
      </c>
      <c r="B5" s="17">
        <v>0</v>
      </c>
      <c r="C5" s="17">
        <v>0</v>
      </c>
      <c r="D5" s="17">
        <v>0</v>
      </c>
      <c r="E5" s="17">
        <v>0</v>
      </c>
      <c r="F5" s="17">
        <v>4500</v>
      </c>
      <c r="G5" s="17">
        <v>4500</v>
      </c>
      <c r="H5" s="17">
        <v>9000</v>
      </c>
      <c r="I5" s="17">
        <v>9000</v>
      </c>
    </row>
    <row r="6" spans="1:9" x14ac:dyDescent="0.25">
      <c r="A6" s="16" t="s">
        <v>531</v>
      </c>
      <c r="B6" s="17">
        <v>98374.34</v>
      </c>
      <c r="C6" s="17">
        <v>3249.03</v>
      </c>
      <c r="D6" s="17">
        <v>5.8</v>
      </c>
      <c r="E6" s="17">
        <v>101629.17</v>
      </c>
      <c r="F6" s="17">
        <v>2733.54</v>
      </c>
      <c r="G6" s="17">
        <v>613.59</v>
      </c>
      <c r="H6" s="17">
        <v>3347.13</v>
      </c>
      <c r="I6" s="17">
        <v>104976.3</v>
      </c>
    </row>
    <row r="7" spans="1:9" x14ac:dyDescent="0.25">
      <c r="A7" s="16" t="s">
        <v>532</v>
      </c>
      <c r="B7" s="17">
        <v>2602990.2599999998</v>
      </c>
      <c r="C7" s="17">
        <v>114.88</v>
      </c>
      <c r="D7" s="17">
        <v>76937.47</v>
      </c>
      <c r="E7" s="17">
        <v>2680042.61</v>
      </c>
      <c r="F7" s="17">
        <v>20921.21</v>
      </c>
      <c r="G7" s="17">
        <v>133849.57999999999</v>
      </c>
      <c r="H7" s="17">
        <v>154770.79</v>
      </c>
      <c r="I7" s="17">
        <v>2834813.4</v>
      </c>
    </row>
    <row r="8" spans="1:9" x14ac:dyDescent="0.25">
      <c r="A8" s="16" t="s">
        <v>533</v>
      </c>
      <c r="B8" s="17">
        <v>7549788.1900000004</v>
      </c>
      <c r="C8" s="17">
        <v>149.99</v>
      </c>
      <c r="D8" s="17">
        <v>13274.78</v>
      </c>
      <c r="E8" s="17">
        <v>7563212.96</v>
      </c>
      <c r="F8" s="17">
        <v>333813.52</v>
      </c>
      <c r="G8" s="17">
        <v>194767.03</v>
      </c>
      <c r="H8" s="17">
        <v>528580.55000000005</v>
      </c>
      <c r="I8" s="17">
        <v>8091793.5099999998</v>
      </c>
    </row>
    <row r="9" spans="1:9" x14ac:dyDescent="0.25">
      <c r="A9" s="16" t="s">
        <v>534</v>
      </c>
      <c r="B9" s="17">
        <v>608149.13</v>
      </c>
      <c r="C9" s="17">
        <v>6858.97</v>
      </c>
      <c r="D9" s="17">
        <v>42451.040000000001</v>
      </c>
      <c r="E9" s="17">
        <v>657459.14</v>
      </c>
      <c r="F9" s="17">
        <v>861.58</v>
      </c>
      <c r="G9" s="17">
        <v>14975.36</v>
      </c>
      <c r="H9" s="17">
        <v>15836.94</v>
      </c>
      <c r="I9" s="17">
        <v>673296.08</v>
      </c>
    </row>
    <row r="10" spans="1:9" x14ac:dyDescent="0.25">
      <c r="A10" s="16" t="s">
        <v>535</v>
      </c>
      <c r="B10" s="17">
        <v>5719.47</v>
      </c>
      <c r="C10" s="17">
        <v>1055.46</v>
      </c>
      <c r="D10" s="17">
        <v>0</v>
      </c>
      <c r="E10" s="17">
        <v>6774.93</v>
      </c>
      <c r="F10" s="17">
        <v>873.52</v>
      </c>
      <c r="G10" s="17">
        <v>133.13999999999999</v>
      </c>
      <c r="H10" s="17">
        <v>1006.66</v>
      </c>
      <c r="I10" s="17">
        <v>7781.59</v>
      </c>
    </row>
    <row r="11" spans="1:9" x14ac:dyDescent="0.25">
      <c r="A11" s="16" t="s">
        <v>536</v>
      </c>
      <c r="B11" s="17">
        <v>6948.64</v>
      </c>
      <c r="C11" s="17">
        <v>1.41</v>
      </c>
      <c r="D11" s="17">
        <v>0.41</v>
      </c>
      <c r="E11" s="17">
        <v>6950.46</v>
      </c>
      <c r="F11" s="17">
        <v>0</v>
      </c>
      <c r="G11" s="17">
        <v>11.5</v>
      </c>
      <c r="H11" s="17">
        <v>11.5</v>
      </c>
      <c r="I11" s="17">
        <v>6961.96</v>
      </c>
    </row>
    <row r="12" spans="1:9" x14ac:dyDescent="0.25">
      <c r="A12" s="16" t="s">
        <v>537</v>
      </c>
      <c r="B12" s="17">
        <v>2436960.14</v>
      </c>
      <c r="C12" s="17">
        <v>1330</v>
      </c>
      <c r="D12" s="17">
        <v>45897.29</v>
      </c>
      <c r="E12" s="17">
        <v>2484187.4300000002</v>
      </c>
      <c r="F12" s="17">
        <v>129355.47</v>
      </c>
      <c r="G12" s="17">
        <v>24178.74</v>
      </c>
      <c r="H12" s="17">
        <v>153534.21</v>
      </c>
      <c r="I12" s="17">
        <v>2637721.64</v>
      </c>
    </row>
    <row r="13" spans="1:9" x14ac:dyDescent="0.25">
      <c r="A13" s="16" t="s">
        <v>538</v>
      </c>
      <c r="B13" s="17">
        <v>39574.97</v>
      </c>
      <c r="C13" s="17">
        <v>34.47</v>
      </c>
      <c r="D13" s="17">
        <v>1460.93</v>
      </c>
      <c r="E13" s="17">
        <v>41070.370000000003</v>
      </c>
      <c r="F13" s="17">
        <v>16786.93</v>
      </c>
      <c r="G13" s="17">
        <v>5002.1899999999996</v>
      </c>
      <c r="H13" s="17">
        <v>21789.119999999999</v>
      </c>
      <c r="I13" s="17">
        <v>62859.49</v>
      </c>
    </row>
    <row r="14" spans="1:9" x14ac:dyDescent="0.25">
      <c r="A14" s="16" t="s">
        <v>483</v>
      </c>
      <c r="B14" s="17">
        <v>724.74</v>
      </c>
      <c r="C14" s="17">
        <v>0</v>
      </c>
      <c r="D14" s="17">
        <v>232.78</v>
      </c>
      <c r="E14" s="17">
        <v>957.52</v>
      </c>
      <c r="F14" s="17">
        <v>871.67</v>
      </c>
      <c r="G14" s="17">
        <v>207.79</v>
      </c>
      <c r="H14" s="17">
        <v>1079.46</v>
      </c>
      <c r="I14" s="17">
        <v>2036.98</v>
      </c>
    </row>
    <row r="15" spans="1:9" x14ac:dyDescent="0.25">
      <c r="A15" s="16" t="s">
        <v>539</v>
      </c>
      <c r="B15" s="17">
        <v>353421.84</v>
      </c>
      <c r="C15" s="17">
        <v>1.02</v>
      </c>
      <c r="D15" s="17">
        <v>11.25</v>
      </c>
      <c r="E15" s="17">
        <v>353434.11</v>
      </c>
      <c r="F15" s="17">
        <v>11228.27</v>
      </c>
      <c r="G15" s="17">
        <v>336.18</v>
      </c>
      <c r="H15" s="17">
        <v>11564.45</v>
      </c>
      <c r="I15" s="17">
        <v>364998.56</v>
      </c>
    </row>
    <row r="16" spans="1:9" x14ac:dyDescent="0.25">
      <c r="A16" s="16" t="s">
        <v>540</v>
      </c>
      <c r="B16" s="17">
        <v>2707.5</v>
      </c>
      <c r="C16" s="17">
        <v>0</v>
      </c>
      <c r="D16" s="17">
        <v>0</v>
      </c>
      <c r="E16" s="17">
        <v>2707.5</v>
      </c>
      <c r="F16" s="17">
        <v>4.59</v>
      </c>
      <c r="G16" s="17">
        <v>1.1000000000000001</v>
      </c>
      <c r="H16" s="17">
        <v>5.69</v>
      </c>
      <c r="I16" s="17">
        <v>2713.19</v>
      </c>
    </row>
    <row r="17" spans="1:9" x14ac:dyDescent="0.25">
      <c r="A17" s="16" t="s">
        <v>541</v>
      </c>
      <c r="B17" s="17">
        <v>96268.04</v>
      </c>
      <c r="C17" s="17">
        <v>445.02</v>
      </c>
      <c r="D17" s="17">
        <v>665247.46</v>
      </c>
      <c r="E17" s="17">
        <v>761960.52</v>
      </c>
      <c r="F17" s="17">
        <v>901.2</v>
      </c>
      <c r="G17" s="17">
        <v>4271.3999999999996</v>
      </c>
      <c r="H17" s="17">
        <v>5172.6000000000004</v>
      </c>
      <c r="I17" s="17">
        <v>767133.12</v>
      </c>
    </row>
    <row r="18" spans="1:9" x14ac:dyDescent="0.25">
      <c r="A18" s="16" t="s">
        <v>542</v>
      </c>
      <c r="B18" s="17">
        <v>12.03</v>
      </c>
      <c r="C18" s="17">
        <v>0</v>
      </c>
      <c r="D18" s="17">
        <v>0</v>
      </c>
      <c r="E18" s="17">
        <v>12.03</v>
      </c>
      <c r="F18" s="17">
        <v>0</v>
      </c>
      <c r="G18" s="17">
        <v>1.22</v>
      </c>
      <c r="H18" s="17">
        <v>1.22</v>
      </c>
      <c r="I18" s="17">
        <v>13.25</v>
      </c>
    </row>
    <row r="19" spans="1:9" x14ac:dyDescent="0.25">
      <c r="A19" s="16" t="s">
        <v>543</v>
      </c>
      <c r="B19" s="17">
        <v>10469.11</v>
      </c>
      <c r="C19" s="17">
        <v>498.17</v>
      </c>
      <c r="D19" s="17">
        <v>0</v>
      </c>
      <c r="E19" s="17">
        <v>10967.28</v>
      </c>
      <c r="F19" s="17">
        <v>3264.23</v>
      </c>
      <c r="G19" s="17">
        <v>1061.69</v>
      </c>
      <c r="H19" s="17">
        <v>4325.92</v>
      </c>
      <c r="I19" s="17">
        <v>15293.2</v>
      </c>
    </row>
    <row r="20" spans="1:9" x14ac:dyDescent="0.25">
      <c r="A20" s="16" t="s">
        <v>544</v>
      </c>
      <c r="B20" s="17">
        <v>461.43</v>
      </c>
      <c r="C20" s="17">
        <v>269.2</v>
      </c>
      <c r="D20" s="17">
        <v>0</v>
      </c>
      <c r="E20" s="17">
        <v>730.63</v>
      </c>
      <c r="F20" s="17">
        <v>38.729999999999997</v>
      </c>
      <c r="G20" s="17">
        <v>11022.92</v>
      </c>
      <c r="H20" s="17">
        <v>11061.65</v>
      </c>
      <c r="I20" s="17">
        <v>11792.28</v>
      </c>
    </row>
    <row r="21" spans="1:9" x14ac:dyDescent="0.25">
      <c r="A21" s="16" t="s">
        <v>545</v>
      </c>
      <c r="B21" s="17">
        <v>94032.54</v>
      </c>
      <c r="C21" s="17">
        <v>136.87</v>
      </c>
      <c r="D21" s="17">
        <v>0</v>
      </c>
      <c r="E21" s="17">
        <v>94169.41</v>
      </c>
      <c r="F21" s="17">
        <v>814.75</v>
      </c>
      <c r="G21" s="17">
        <v>12.83</v>
      </c>
      <c r="H21" s="17">
        <v>827.58</v>
      </c>
      <c r="I21" s="17">
        <v>94996.99</v>
      </c>
    </row>
    <row r="22" spans="1:9" x14ac:dyDescent="0.25">
      <c r="A22" s="16" t="s">
        <v>546</v>
      </c>
      <c r="B22" s="17">
        <v>14539.81</v>
      </c>
      <c r="C22" s="17">
        <v>0.4</v>
      </c>
      <c r="D22" s="17">
        <v>0</v>
      </c>
      <c r="E22" s="17">
        <v>14540.21</v>
      </c>
      <c r="F22" s="17">
        <v>2455.89</v>
      </c>
      <c r="G22" s="17">
        <v>4134.2</v>
      </c>
      <c r="H22" s="17">
        <v>6590.09</v>
      </c>
      <c r="I22" s="17">
        <v>21130.3</v>
      </c>
    </row>
    <row r="23" spans="1:9" x14ac:dyDescent="0.25">
      <c r="A23" s="16" t="s">
        <v>547</v>
      </c>
      <c r="B23" s="17">
        <v>32947.99</v>
      </c>
      <c r="C23" s="17">
        <v>972.34</v>
      </c>
      <c r="D23" s="17">
        <v>40.18</v>
      </c>
      <c r="E23" s="17">
        <v>33960.51</v>
      </c>
      <c r="F23" s="17">
        <v>21866.31</v>
      </c>
      <c r="G23" s="17">
        <v>2080.25</v>
      </c>
      <c r="H23" s="17">
        <v>23946.560000000001</v>
      </c>
      <c r="I23" s="17">
        <v>57907.07</v>
      </c>
    </row>
    <row r="24" spans="1:9" x14ac:dyDescent="0.25">
      <c r="A24" s="16" t="s">
        <v>548</v>
      </c>
      <c r="B24" s="17">
        <v>39848.199999999997</v>
      </c>
      <c r="C24" s="17">
        <v>5456.3</v>
      </c>
      <c r="D24" s="17">
        <v>394.69</v>
      </c>
      <c r="E24" s="17">
        <v>45699.19</v>
      </c>
      <c r="F24" s="17">
        <v>23790.97</v>
      </c>
      <c r="G24" s="17">
        <v>2717.76</v>
      </c>
      <c r="H24" s="17">
        <v>26508.73</v>
      </c>
      <c r="I24" s="17">
        <v>72207.92</v>
      </c>
    </row>
    <row r="25" spans="1:9" x14ac:dyDescent="0.25">
      <c r="A25" s="16" t="s">
        <v>549</v>
      </c>
      <c r="B25" s="17">
        <v>66715.08</v>
      </c>
      <c r="C25" s="17">
        <v>11132.36</v>
      </c>
      <c r="D25" s="17">
        <v>21.8</v>
      </c>
      <c r="E25" s="17">
        <v>77869.240000000005</v>
      </c>
      <c r="F25" s="17">
        <v>10646.24</v>
      </c>
      <c r="G25" s="17">
        <v>1742.34</v>
      </c>
      <c r="H25" s="17">
        <v>12388.58</v>
      </c>
      <c r="I25" s="17">
        <v>90257.82</v>
      </c>
    </row>
    <row r="26" spans="1:9" x14ac:dyDescent="0.25">
      <c r="A26" s="16" t="s">
        <v>550</v>
      </c>
      <c r="B26" s="17">
        <v>631594.03</v>
      </c>
      <c r="C26" s="17">
        <v>731.71</v>
      </c>
      <c r="D26" s="17">
        <v>41.85</v>
      </c>
      <c r="E26" s="17">
        <v>632367.59</v>
      </c>
      <c r="F26" s="17">
        <v>58514.84</v>
      </c>
      <c r="G26" s="17">
        <v>27221.83</v>
      </c>
      <c r="H26" s="17">
        <v>85736.67</v>
      </c>
      <c r="I26" s="17">
        <v>718104.26</v>
      </c>
    </row>
    <row r="27" spans="1:9" x14ac:dyDescent="0.25">
      <c r="A27" s="16" t="s">
        <v>551</v>
      </c>
      <c r="B27" s="17">
        <v>139508.47</v>
      </c>
      <c r="C27" s="17">
        <v>3212.68</v>
      </c>
      <c r="D27" s="17">
        <v>141.32</v>
      </c>
      <c r="E27" s="17">
        <v>142862.47</v>
      </c>
      <c r="F27" s="17">
        <v>98822.2</v>
      </c>
      <c r="G27" s="17">
        <v>59647.83</v>
      </c>
      <c r="H27" s="17">
        <v>158470.03</v>
      </c>
      <c r="I27" s="17">
        <v>301332.5</v>
      </c>
    </row>
    <row r="28" spans="1:9" x14ac:dyDescent="0.25">
      <c r="A28" s="16" t="s">
        <v>552</v>
      </c>
      <c r="B28" s="17">
        <v>54173.37</v>
      </c>
      <c r="C28" s="17">
        <v>9262.19</v>
      </c>
      <c r="D28" s="17">
        <v>0</v>
      </c>
      <c r="E28" s="17">
        <v>63435.56</v>
      </c>
      <c r="F28" s="17">
        <v>14062.59</v>
      </c>
      <c r="G28" s="17">
        <v>5354.03</v>
      </c>
      <c r="H28" s="17">
        <v>19416.62</v>
      </c>
      <c r="I28" s="17">
        <v>82852.179999999993</v>
      </c>
    </row>
    <row r="29" spans="1:9" x14ac:dyDescent="0.25">
      <c r="A29" s="16" t="s">
        <v>553</v>
      </c>
      <c r="B29" s="17">
        <v>103154.81</v>
      </c>
      <c r="C29" s="17">
        <v>5262.18</v>
      </c>
      <c r="D29" s="17">
        <v>0</v>
      </c>
      <c r="E29" s="17">
        <v>108416.99</v>
      </c>
      <c r="F29" s="17">
        <v>260.02999999999997</v>
      </c>
      <c r="G29" s="17">
        <v>8621.51</v>
      </c>
      <c r="H29" s="17">
        <v>8881.5400000000009</v>
      </c>
      <c r="I29" s="17">
        <v>117298.53</v>
      </c>
    </row>
    <row r="30" spans="1:9" x14ac:dyDescent="0.25">
      <c r="A30" s="16" t="s">
        <v>554</v>
      </c>
      <c r="B30" s="17">
        <v>1214234.1299999999</v>
      </c>
      <c r="C30" s="17">
        <v>1114.08</v>
      </c>
      <c r="D30" s="17">
        <v>6137.14</v>
      </c>
      <c r="E30" s="17">
        <v>1221485.3500000001</v>
      </c>
      <c r="F30" s="17">
        <v>1468.27</v>
      </c>
      <c r="G30" s="17">
        <v>50489.22</v>
      </c>
      <c r="H30" s="17">
        <v>51957.49</v>
      </c>
      <c r="I30" s="17">
        <v>1273442.8400000001</v>
      </c>
    </row>
    <row r="31" spans="1:9" x14ac:dyDescent="0.25">
      <c r="A31" s="16" t="s">
        <v>555</v>
      </c>
      <c r="B31" s="17">
        <v>362592.71</v>
      </c>
      <c r="C31" s="17">
        <v>12273.17</v>
      </c>
      <c r="D31" s="17">
        <v>20804.2</v>
      </c>
      <c r="E31" s="17">
        <v>395670.08</v>
      </c>
      <c r="F31" s="17">
        <v>3288.57</v>
      </c>
      <c r="G31" s="17">
        <v>6544.93</v>
      </c>
      <c r="H31" s="17">
        <v>9833.5</v>
      </c>
      <c r="I31" s="17">
        <v>405503.58</v>
      </c>
    </row>
    <row r="32" spans="1:9" x14ac:dyDescent="0.25">
      <c r="A32" s="16" t="s">
        <v>556</v>
      </c>
      <c r="B32" s="17">
        <v>71241.03</v>
      </c>
      <c r="C32" s="17">
        <v>257.60000000000002</v>
      </c>
      <c r="D32" s="17">
        <v>151.24</v>
      </c>
      <c r="E32" s="17">
        <v>71649.87</v>
      </c>
      <c r="F32" s="17">
        <v>55.73</v>
      </c>
      <c r="G32" s="17">
        <v>875.47</v>
      </c>
      <c r="H32" s="17">
        <v>931.2</v>
      </c>
      <c r="I32" s="17">
        <v>72581.070000000007</v>
      </c>
    </row>
    <row r="33" spans="1:9" x14ac:dyDescent="0.25">
      <c r="A33" s="16" t="s">
        <v>557</v>
      </c>
      <c r="B33" s="17">
        <v>5433.63</v>
      </c>
      <c r="C33" s="17">
        <v>491.53</v>
      </c>
      <c r="D33" s="17">
        <v>0</v>
      </c>
      <c r="E33" s="17">
        <v>5925.16</v>
      </c>
      <c r="F33" s="17">
        <v>36.29</v>
      </c>
      <c r="G33" s="17">
        <v>23414.63</v>
      </c>
      <c r="H33" s="17">
        <v>23450.92</v>
      </c>
      <c r="I33" s="17">
        <v>29376.080000000002</v>
      </c>
    </row>
    <row r="34" spans="1:9" x14ac:dyDescent="0.25">
      <c r="A34" s="16" t="s">
        <v>558</v>
      </c>
      <c r="B34" s="17">
        <v>8361.52</v>
      </c>
      <c r="C34" s="17">
        <v>1556.36</v>
      </c>
      <c r="D34" s="17">
        <v>5771.5</v>
      </c>
      <c r="E34" s="17">
        <v>15689.38</v>
      </c>
      <c r="F34" s="17">
        <v>161.78</v>
      </c>
      <c r="G34" s="17">
        <v>5.0199999999999996</v>
      </c>
      <c r="H34" s="17">
        <v>166.8</v>
      </c>
      <c r="I34" s="17">
        <v>15856.18</v>
      </c>
    </row>
    <row r="35" spans="1:9" x14ac:dyDescent="0.25">
      <c r="A35" s="16" t="s">
        <v>559</v>
      </c>
      <c r="B35" s="17">
        <v>35216.15</v>
      </c>
      <c r="C35" s="17">
        <v>80.95</v>
      </c>
      <c r="D35" s="17">
        <v>3207.73</v>
      </c>
      <c r="E35" s="17">
        <v>38504.83</v>
      </c>
      <c r="F35" s="17">
        <v>59001.49</v>
      </c>
      <c r="G35" s="17">
        <v>1593.71</v>
      </c>
      <c r="H35" s="17">
        <v>60595.199999999997</v>
      </c>
      <c r="I35" s="17">
        <v>99100.03</v>
      </c>
    </row>
    <row r="36" spans="1:9" x14ac:dyDescent="0.25">
      <c r="A36" s="16" t="s">
        <v>560</v>
      </c>
      <c r="B36" s="17">
        <v>376526.61</v>
      </c>
      <c r="C36" s="17">
        <v>5.26</v>
      </c>
      <c r="D36" s="17">
        <v>2524.0100000000002</v>
      </c>
      <c r="E36" s="17">
        <v>379055.88</v>
      </c>
      <c r="F36" s="17">
        <v>3365.16</v>
      </c>
      <c r="G36" s="17">
        <v>8608.2000000000007</v>
      </c>
      <c r="H36" s="17">
        <v>11973.36</v>
      </c>
      <c r="I36" s="17">
        <v>391029.24</v>
      </c>
    </row>
    <row r="37" spans="1:9" x14ac:dyDescent="0.25">
      <c r="A37" s="16" t="s">
        <v>561</v>
      </c>
      <c r="B37" s="17">
        <v>774508.64</v>
      </c>
      <c r="C37" s="17">
        <v>0</v>
      </c>
      <c r="D37" s="17">
        <v>2508</v>
      </c>
      <c r="E37" s="17">
        <v>777016.64</v>
      </c>
      <c r="F37" s="17">
        <v>80.88</v>
      </c>
      <c r="G37" s="17">
        <v>1414.93</v>
      </c>
      <c r="H37" s="17">
        <v>1495.81</v>
      </c>
      <c r="I37" s="17">
        <v>778512.45</v>
      </c>
    </row>
    <row r="38" spans="1:9" x14ac:dyDescent="0.25">
      <c r="A38" s="16" t="s">
        <v>562</v>
      </c>
      <c r="B38" s="17">
        <v>33129.5</v>
      </c>
      <c r="C38" s="17">
        <v>3846.73</v>
      </c>
      <c r="D38" s="17">
        <v>150.63</v>
      </c>
      <c r="E38" s="17">
        <v>37126.86</v>
      </c>
      <c r="F38" s="17">
        <v>19811.77</v>
      </c>
      <c r="G38" s="17">
        <v>15608.15</v>
      </c>
      <c r="H38" s="17">
        <v>35419.919999999998</v>
      </c>
      <c r="I38" s="17">
        <v>72546.78</v>
      </c>
    </row>
    <row r="39" spans="1:9" x14ac:dyDescent="0.25">
      <c r="A39" s="16" t="s">
        <v>563</v>
      </c>
      <c r="B39" s="17">
        <v>19238.43</v>
      </c>
      <c r="C39" s="17">
        <v>1311.28</v>
      </c>
      <c r="D39" s="17">
        <v>84.41</v>
      </c>
      <c r="E39" s="17">
        <v>20634.12</v>
      </c>
      <c r="F39" s="17">
        <v>8203.1200000000008</v>
      </c>
      <c r="G39" s="17">
        <v>5316.89</v>
      </c>
      <c r="H39" s="17">
        <v>13520.01</v>
      </c>
      <c r="I39" s="17">
        <v>34154.129999999997</v>
      </c>
    </row>
    <row r="40" spans="1:9" x14ac:dyDescent="0.25">
      <c r="A40" s="16" t="s">
        <v>564</v>
      </c>
      <c r="B40" s="17">
        <v>9998.19</v>
      </c>
      <c r="C40" s="17">
        <v>9.1999999999999993</v>
      </c>
      <c r="D40" s="17">
        <v>189.14</v>
      </c>
      <c r="E40" s="17">
        <v>10196.530000000001</v>
      </c>
      <c r="F40" s="17">
        <v>7.5</v>
      </c>
      <c r="G40" s="17">
        <v>26.9</v>
      </c>
      <c r="H40" s="17">
        <v>34.4</v>
      </c>
      <c r="I40" s="17">
        <v>10230.93</v>
      </c>
    </row>
    <row r="41" spans="1:9" x14ac:dyDescent="0.25">
      <c r="A41" s="16" t="s">
        <v>565</v>
      </c>
      <c r="B41" s="17">
        <v>190955.14</v>
      </c>
      <c r="C41" s="17">
        <v>1403.68</v>
      </c>
      <c r="D41" s="17">
        <v>4974.8900000000003</v>
      </c>
      <c r="E41" s="17">
        <v>197333.71</v>
      </c>
      <c r="F41" s="17">
        <v>182.23</v>
      </c>
      <c r="G41" s="17">
        <v>1569.19</v>
      </c>
      <c r="H41" s="17">
        <v>1751.42</v>
      </c>
      <c r="I41" s="17">
        <v>199085.13</v>
      </c>
    </row>
    <row r="42" spans="1:9" x14ac:dyDescent="0.25">
      <c r="A42" s="16" t="s">
        <v>566</v>
      </c>
      <c r="B42" s="17">
        <v>48411.08</v>
      </c>
      <c r="C42" s="17">
        <v>2511.1799999999998</v>
      </c>
      <c r="D42" s="17">
        <v>387.01</v>
      </c>
      <c r="E42" s="17">
        <v>51309.27</v>
      </c>
      <c r="F42" s="17">
        <v>18614.39</v>
      </c>
      <c r="G42" s="17">
        <v>65382.46</v>
      </c>
      <c r="H42" s="17">
        <v>83996.85</v>
      </c>
      <c r="I42" s="17">
        <v>135306.12</v>
      </c>
    </row>
    <row r="43" spans="1:9" x14ac:dyDescent="0.25">
      <c r="A43" s="16" t="s">
        <v>567</v>
      </c>
      <c r="B43" s="17">
        <v>53.2</v>
      </c>
      <c r="C43" s="17">
        <v>0</v>
      </c>
      <c r="D43" s="17">
        <v>0</v>
      </c>
      <c r="E43" s="17">
        <v>53.2</v>
      </c>
      <c r="F43" s="17">
        <v>21.93</v>
      </c>
      <c r="G43" s="17">
        <v>0</v>
      </c>
      <c r="H43" s="17">
        <v>21.93</v>
      </c>
      <c r="I43" s="17">
        <v>75.13</v>
      </c>
    </row>
    <row r="44" spans="1:9" x14ac:dyDescent="0.25">
      <c r="A44" s="16" t="s">
        <v>568</v>
      </c>
      <c r="B44" s="17">
        <v>4.5599999999999996</v>
      </c>
      <c r="C44" s="17">
        <v>0</v>
      </c>
      <c r="D44" s="17">
        <v>0</v>
      </c>
      <c r="E44" s="17">
        <v>4.5599999999999996</v>
      </c>
      <c r="F44" s="17">
        <v>0</v>
      </c>
      <c r="G44" s="17">
        <v>0</v>
      </c>
      <c r="H44" s="17">
        <v>0</v>
      </c>
      <c r="I44" s="17">
        <v>4.5599999999999996</v>
      </c>
    </row>
    <row r="45" spans="1:9" x14ac:dyDescent="0.25">
      <c r="A45" s="16" t="s">
        <v>569</v>
      </c>
      <c r="B45" s="17">
        <v>27687.17</v>
      </c>
      <c r="C45" s="17">
        <v>30</v>
      </c>
      <c r="D45" s="17">
        <v>4.97</v>
      </c>
      <c r="E45" s="17">
        <v>27722.14</v>
      </c>
      <c r="F45" s="17">
        <v>46.63</v>
      </c>
      <c r="G45" s="17">
        <v>4813.8999999999996</v>
      </c>
      <c r="H45" s="17">
        <v>4860.53</v>
      </c>
      <c r="I45" s="17">
        <v>32582.67</v>
      </c>
    </row>
    <row r="46" spans="1:9" x14ac:dyDescent="0.25">
      <c r="A46" s="16" t="s">
        <v>570</v>
      </c>
      <c r="B46" s="17">
        <v>141317.28</v>
      </c>
      <c r="C46" s="17">
        <v>122326.95</v>
      </c>
      <c r="D46" s="17">
        <v>0</v>
      </c>
      <c r="E46" s="17">
        <v>263644.23</v>
      </c>
      <c r="F46" s="17">
        <v>79.239999999999995</v>
      </c>
      <c r="G46" s="17">
        <v>44022.5</v>
      </c>
      <c r="H46" s="17">
        <v>44101.74</v>
      </c>
      <c r="I46" s="17">
        <v>307745.96999999997</v>
      </c>
    </row>
    <row r="47" spans="1:9" x14ac:dyDescent="0.25">
      <c r="A47" s="16" t="s">
        <v>571</v>
      </c>
      <c r="B47" s="17">
        <v>351320.96</v>
      </c>
      <c r="C47" s="17">
        <v>1587.39</v>
      </c>
      <c r="D47" s="17">
        <v>9389.0400000000009</v>
      </c>
      <c r="E47" s="17">
        <v>362297.39</v>
      </c>
      <c r="F47" s="17">
        <v>4042.01</v>
      </c>
      <c r="G47" s="17">
        <v>15886.51</v>
      </c>
      <c r="H47" s="17">
        <v>19928.52</v>
      </c>
      <c r="I47" s="17">
        <v>382225.91</v>
      </c>
    </row>
    <row r="48" spans="1:9" x14ac:dyDescent="0.25">
      <c r="A48" s="16" t="s">
        <v>572</v>
      </c>
      <c r="B48" s="17">
        <v>1183236.43</v>
      </c>
      <c r="C48" s="17">
        <v>84.95</v>
      </c>
      <c r="D48" s="17">
        <v>1013</v>
      </c>
      <c r="E48" s="17">
        <v>1184334.3799999999</v>
      </c>
      <c r="F48" s="17">
        <v>5073.04</v>
      </c>
      <c r="G48" s="17">
        <v>46633.54</v>
      </c>
      <c r="H48" s="17">
        <v>51706.58</v>
      </c>
      <c r="I48" s="17">
        <v>1236040.96</v>
      </c>
    </row>
    <row r="49" spans="1:9" x14ac:dyDescent="0.25">
      <c r="A49" s="16" t="s">
        <v>573</v>
      </c>
      <c r="B49" s="17">
        <v>2094284.14</v>
      </c>
      <c r="C49" s="17">
        <v>832.91</v>
      </c>
      <c r="D49" s="17">
        <v>4088.91</v>
      </c>
      <c r="E49" s="17">
        <v>2099205.96</v>
      </c>
      <c r="F49" s="17">
        <v>12835.46</v>
      </c>
      <c r="G49" s="17">
        <v>5154.55</v>
      </c>
      <c r="H49" s="17">
        <v>17990.009999999998</v>
      </c>
      <c r="I49" s="17">
        <v>2117195.9700000002</v>
      </c>
    </row>
    <row r="50" spans="1:9" x14ac:dyDescent="0.25">
      <c r="A50" s="16" t="s">
        <v>574</v>
      </c>
      <c r="B50" s="17">
        <v>305446.82</v>
      </c>
      <c r="C50" s="17">
        <v>6187.26</v>
      </c>
      <c r="D50" s="17">
        <v>24657.06</v>
      </c>
      <c r="E50" s="17">
        <v>336291.14</v>
      </c>
      <c r="F50" s="17">
        <v>7089.73</v>
      </c>
      <c r="G50" s="17">
        <v>16600.669999999998</v>
      </c>
      <c r="H50" s="17">
        <v>23690.400000000001</v>
      </c>
      <c r="I50" s="17">
        <v>359981.54</v>
      </c>
    </row>
    <row r="51" spans="1:9" x14ac:dyDescent="0.25">
      <c r="A51" s="16" t="s">
        <v>575</v>
      </c>
      <c r="B51" s="17">
        <v>14037.72</v>
      </c>
      <c r="C51" s="17">
        <v>3</v>
      </c>
      <c r="D51" s="17">
        <v>18135.47</v>
      </c>
      <c r="E51" s="17">
        <v>32176.19</v>
      </c>
      <c r="F51" s="17">
        <v>14677.33</v>
      </c>
      <c r="G51" s="17">
        <v>1748.82</v>
      </c>
      <c r="H51" s="17">
        <v>16426.150000000001</v>
      </c>
      <c r="I51" s="17">
        <v>48602.34</v>
      </c>
    </row>
    <row r="52" spans="1:9" x14ac:dyDescent="0.25">
      <c r="A52" s="16" t="s">
        <v>576</v>
      </c>
      <c r="B52" s="17">
        <v>8829.8799999999992</v>
      </c>
      <c r="C52" s="17">
        <v>3874.31</v>
      </c>
      <c r="D52" s="17">
        <v>8808.9500000000007</v>
      </c>
      <c r="E52" s="17">
        <v>21513.14</v>
      </c>
      <c r="F52" s="17">
        <v>544.44000000000005</v>
      </c>
      <c r="G52" s="17">
        <v>120.49</v>
      </c>
      <c r="H52" s="17">
        <v>664.93</v>
      </c>
      <c r="I52" s="17">
        <v>22178.07</v>
      </c>
    </row>
    <row r="53" spans="1:9" x14ac:dyDescent="0.25">
      <c r="A53" s="16" t="s">
        <v>577</v>
      </c>
      <c r="B53" s="17">
        <v>1832050.75</v>
      </c>
      <c r="C53" s="17">
        <v>2099.37</v>
      </c>
      <c r="D53" s="17">
        <v>100201.08</v>
      </c>
      <c r="E53" s="17">
        <v>1934351.2</v>
      </c>
      <c r="F53" s="17">
        <v>12669.57</v>
      </c>
      <c r="G53" s="17">
        <v>17465.45</v>
      </c>
      <c r="H53" s="17">
        <v>30135.02</v>
      </c>
      <c r="I53" s="17">
        <v>1964486.22</v>
      </c>
    </row>
    <row r="54" spans="1:9" x14ac:dyDescent="0.25">
      <c r="A54" s="16" t="s">
        <v>578</v>
      </c>
      <c r="B54" s="17">
        <v>61730.63</v>
      </c>
      <c r="C54" s="17">
        <v>11481.44</v>
      </c>
      <c r="D54" s="17">
        <v>801.89</v>
      </c>
      <c r="E54" s="17">
        <v>74013.960000000006</v>
      </c>
      <c r="F54" s="17">
        <v>47628.76</v>
      </c>
      <c r="G54" s="17">
        <v>12111.64</v>
      </c>
      <c r="H54" s="17">
        <v>59740.4</v>
      </c>
      <c r="I54" s="17">
        <v>133754.35999999999</v>
      </c>
    </row>
    <row r="55" spans="1:9" x14ac:dyDescent="0.25">
      <c r="A55" s="16" t="s">
        <v>579</v>
      </c>
      <c r="B55" s="17">
        <v>62537.4</v>
      </c>
      <c r="C55" s="17">
        <v>307.14</v>
      </c>
      <c r="D55" s="17">
        <v>374.32</v>
      </c>
      <c r="E55" s="17">
        <v>63218.86</v>
      </c>
      <c r="F55" s="17">
        <v>6894.14</v>
      </c>
      <c r="G55" s="17">
        <v>22569.919999999998</v>
      </c>
      <c r="H55" s="17">
        <v>29464.06</v>
      </c>
      <c r="I55" s="17">
        <v>92682.92</v>
      </c>
    </row>
    <row r="56" spans="1:9" x14ac:dyDescent="0.25">
      <c r="A56" s="20" t="s">
        <v>580</v>
      </c>
      <c r="B56" s="21">
        <v>2343692.66</v>
      </c>
      <c r="C56" s="21">
        <v>1126.06</v>
      </c>
      <c r="D56" s="21">
        <v>48462.42</v>
      </c>
      <c r="E56" s="21">
        <v>2393281.14</v>
      </c>
      <c r="F56" s="21">
        <v>1379.66</v>
      </c>
      <c r="G56" s="21">
        <v>1679.65</v>
      </c>
      <c r="H56" s="21">
        <v>3059.31</v>
      </c>
      <c r="I56" s="21">
        <v>2396340.4500000002</v>
      </c>
    </row>
    <row r="57" spans="1:9" x14ac:dyDescent="0.25">
      <c r="A57" s="18" t="s">
        <v>11</v>
      </c>
      <c r="B57" s="19">
        <f>SUBTOTAL(109,Table134[NPS Fee Acres])</f>
        <v>77660938.649999991</v>
      </c>
      <c r="C57" s="19">
        <f>SUBTOTAL(109,Table134[NPS Less Than Fee Acres])</f>
        <v>253022.5</v>
      </c>
      <c r="D57" s="19">
        <f>SUBTOTAL(109,Table134[Other Federal Fee Acres])</f>
        <v>1108993.5599999998</v>
      </c>
      <c r="E57" s="19">
        <f>SUBTOTAL(109,Table134[Subtotal Federal Acres])</f>
        <v>79022954.709999993</v>
      </c>
      <c r="F57" s="19">
        <f>SUBTOTAL(109,Table134[Other Public Acres])</f>
        <v>1177156.9899999998</v>
      </c>
      <c r="G57" s="19">
        <f>SUBTOTAL(109,Table134[Private Acres])</f>
        <v>4219656.8500000006</v>
      </c>
      <c r="H57" s="19">
        <f>SUBTOTAL(109,Table134[Subtotal Non-Federal Acres])</f>
        <v>5396813.8399999999</v>
      </c>
      <c r="I57" s="19">
        <f>SUBTOTAL(109,Table134[Gross Area Acres])</f>
        <v>84419768.549999982</v>
      </c>
    </row>
    <row r="58" spans="1:9" x14ac:dyDescent="0.25">
      <c r="A58" s="25" t="s">
        <v>13</v>
      </c>
      <c r="B58" s="25"/>
      <c r="C58" s="25"/>
      <c r="D58" s="25"/>
      <c r="E58" s="25"/>
      <c r="F58" s="25"/>
      <c r="G58" s="25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Listing of Acreage</vt:lpstr>
      <vt:lpstr>Summary of Acreage</vt:lpstr>
      <vt:lpstr>Acreage by State</vt:lpstr>
      <vt:lpstr>'Acreage by State'!Print_Titles</vt:lpstr>
      <vt:lpstr>'Listing of Acreage'!Print_Titles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Listing of Acreage Report 12/31/2004</dc:title>
  <dc:subject>National Park Service Acreage</dc:subject>
  <dc:creator/>
  <cp:keywords>National Park Service Acreage</cp:keywords>
  <cp:lastModifiedBy/>
  <dcterms:created xsi:type="dcterms:W3CDTF">2018-04-03T17:02:27Z</dcterms:created>
  <dcterms:modified xsi:type="dcterms:W3CDTF">2018-11-07T21:06:02Z</dcterms:modified>
</cp:coreProperties>
</file>