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skylerprowten/Desktop/"/>
    </mc:Choice>
  </mc:AlternateContent>
  <xr:revisionPtr revIDLastSave="0" documentId="8_{047330CD-2293-804D-99CE-7D7AA46102D9}" xr6:coauthVersionLast="47" xr6:coauthVersionMax="47" xr10:uidLastSave="{00000000-0000-0000-0000-000000000000}"/>
  <bookViews>
    <workbookView xWindow="700" yWindow="500" windowWidth="28100" windowHeight="16300" xr2:uid="{BA8EF330-9682-2B4D-AD62-DD4599E4BCFD}"/>
  </bookViews>
  <sheets>
    <sheet name="Static Pivot Table and Chart" sheetId="2" r:id="rId1"/>
    <sheet name="Sem Showing Overspending" sheetId="3" r:id="rId2"/>
    <sheet name="Sem Pivot Chart w Overspending" sheetId="4" r:id="rId3"/>
    <sheet name="Initial Breakdown" sheetId="1" r:id="rId4"/>
  </sheets>
  <calcPr calcId="191029"/>
  <pivotCaches>
    <pivotCache cacheId="0" r:id="rId5"/>
    <pivotCache cacheId="1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3" l="1"/>
  <c r="B3" i="3" s="1"/>
  <c r="F3" i="3" s="1"/>
  <c r="B4" i="3" s="1"/>
  <c r="F4" i="3" s="1"/>
  <c r="B5" i="3" s="1"/>
  <c r="F5" i="3" s="1"/>
  <c r="B6" i="3" s="1"/>
  <c r="F6" i="3" s="1"/>
  <c r="B7" i="3" s="1"/>
  <c r="F7" i="3" s="1"/>
  <c r="B8" i="3" s="1"/>
  <c r="F8" i="3" s="1"/>
  <c r="B9" i="3" s="1"/>
  <c r="F9" i="3" s="1"/>
  <c r="B10" i="3" s="1"/>
  <c r="F10" i="3" s="1"/>
  <c r="B11" i="3" s="1"/>
  <c r="F11" i="3" s="1"/>
  <c r="B12" i="3" s="1"/>
  <c r="F12" i="3" s="1"/>
  <c r="B13" i="3" s="1"/>
  <c r="F13" i="3" s="1"/>
  <c r="B14" i="3" s="1"/>
  <c r="F14" i="3" s="1"/>
  <c r="B15" i="3" s="1"/>
  <c r="F15" i="3" s="1"/>
  <c r="B16" i="3" s="1"/>
  <c r="F16" i="3" s="1"/>
  <c r="B17" i="3" s="1"/>
  <c r="F17" i="3" s="1"/>
  <c r="B18" i="3" s="1"/>
  <c r="F18" i="3" s="1"/>
  <c r="B23" i="1"/>
  <c r="B22" i="1" s="1"/>
  <c r="B21" i="1"/>
  <c r="B20" i="1"/>
  <c r="B19" i="1"/>
  <c r="B18" i="1"/>
  <c r="B17" i="1"/>
  <c r="B15" i="1"/>
  <c r="B14" i="1"/>
  <c r="B13" i="1"/>
  <c r="B12" i="1"/>
  <c r="B11" i="1"/>
  <c r="B10" i="1"/>
  <c r="B9" i="1"/>
  <c r="B8" i="1"/>
  <c r="B7" i="1"/>
  <c r="B5" i="1"/>
  <c r="B4" i="1"/>
  <c r="B3" i="1"/>
  <c r="C3" i="1" s="1"/>
  <c r="C4" i="1" s="1"/>
  <c r="C5" i="1" s="1"/>
  <c r="C7" i="1" s="1"/>
  <c r="C8" i="1" s="1"/>
  <c r="C9" i="1" s="1"/>
  <c r="C10" i="1" s="1"/>
  <c r="C12" i="1" s="1"/>
  <c r="C13" i="1" s="1"/>
  <c r="C14" i="1" s="1"/>
  <c r="C15" i="1" s="1"/>
  <c r="C17" i="1" s="1"/>
  <c r="C18" i="1" s="1"/>
  <c r="C19" i="1" s="1"/>
  <c r="C20" i="1" s="1"/>
  <c r="C21" i="1" s="1"/>
  <c r="B2" i="1" l="1"/>
  <c r="C2" i="1" s="1"/>
  <c r="B16" i="1"/>
  <c r="B6" i="1"/>
  <c r="C6" i="1" l="1"/>
  <c r="C11" i="1" s="1"/>
  <c r="C16" i="1" s="1"/>
</calcChain>
</file>

<file path=xl/sharedStrings.xml><?xml version="1.0" encoding="utf-8"?>
<sst xmlns="http://schemas.openxmlformats.org/spreadsheetml/2006/main" count="81" uniqueCount="65">
  <si>
    <t xml:space="preserve">AppState Meal Plan Semester Standard Option </t>
  </si>
  <si>
    <t>Budget for Jan</t>
  </si>
  <si>
    <t>Budget for Feburary</t>
  </si>
  <si>
    <t>Budget for March</t>
  </si>
  <si>
    <t>Budget for April</t>
  </si>
  <si>
    <t>Budget for May</t>
  </si>
  <si>
    <t>Week 1: Jan 9-15</t>
  </si>
  <si>
    <t>Week 2: Jan 16-22</t>
  </si>
  <si>
    <t>Week 3: Jan 23-29</t>
  </si>
  <si>
    <t>Week 4: Jan 30-Fab 5</t>
  </si>
  <si>
    <t>Week 5: Feb 6-12</t>
  </si>
  <si>
    <t>Week 6: Feb 13-19</t>
  </si>
  <si>
    <t>Week 7: Feb 20-26</t>
  </si>
  <si>
    <t>Week 8: Feb 27-Mar 5</t>
  </si>
  <si>
    <t>Week 9 (Spring Break): March 6-12</t>
  </si>
  <si>
    <t>Week 11: Mar 20-26</t>
  </si>
  <si>
    <t>Week 10: Mar 13-19</t>
  </si>
  <si>
    <t>Week 12: March 27-Apr 2</t>
  </si>
  <si>
    <t>Week 13: Apr 3-9</t>
  </si>
  <si>
    <t>Week 14: Apr 10- 16</t>
  </si>
  <si>
    <t>Week 15: Apr 17-23</t>
  </si>
  <si>
    <t>Week 16: Apr 24-30</t>
  </si>
  <si>
    <t>Week 17 (Finals): May 1-7</t>
  </si>
  <si>
    <t>Money Left</t>
  </si>
  <si>
    <t>Jan</t>
  </si>
  <si>
    <t>Feb</t>
  </si>
  <si>
    <t>March</t>
  </si>
  <si>
    <t>Apr</t>
  </si>
  <si>
    <t>May</t>
  </si>
  <si>
    <t>How much money to have by the end</t>
  </si>
  <si>
    <t>How much you can spend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</si>
  <si>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</si>
  <si>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</si>
  <si>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</si>
  <si>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</si>
  <si>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</si>
  <si>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</si>
  <si>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</si>
  <si>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</si>
  <si>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10</t>
  </si>
  <si>
    <t>Week 11</t>
  </si>
  <si>
    <t>Week 12</t>
  </si>
  <si>
    <t>Week 13</t>
  </si>
  <si>
    <t>Week 14</t>
  </si>
  <si>
    <t>Week 15</t>
  </si>
  <si>
    <t>Week 16</t>
  </si>
  <si>
    <t>Week 17 (Finals)</t>
  </si>
  <si>
    <t>Week 9 (Spring Break)</t>
  </si>
  <si>
    <t>Week</t>
  </si>
  <si>
    <t>Budget for Week</t>
  </si>
  <si>
    <t>Money Left at End of Week</t>
  </si>
  <si>
    <t>Row Labels</t>
  </si>
  <si>
    <t>Grand Total</t>
  </si>
  <si>
    <t>Sum of Money Left at End of Week</t>
  </si>
  <si>
    <t>January</t>
  </si>
  <si>
    <t>February</t>
  </si>
  <si>
    <t>April</t>
  </si>
  <si>
    <t>Sum of Budget for Week</t>
  </si>
  <si>
    <t>Money That Should Be Left at End of Week</t>
  </si>
  <si>
    <t>Money that is Left in Your Account</t>
  </si>
  <si>
    <t>Money at Beginning of Week</t>
  </si>
  <si>
    <t>Sum of Money You Spent</t>
  </si>
  <si>
    <t>Sum of Money that is Left in Your Account</t>
  </si>
  <si>
    <t>Money You Spent that Week</t>
  </si>
  <si>
    <t>Money that Should be Left in Your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</si>
</sst>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0" x14ac:knownFonts="1"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theme="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1B2FF"/>
        <bgColor indexed="64"/>
      </patternFill>
    </fill>
    <fill>
      <patternFill patternType="solid">
        <fgColor rgb="FFFFBBC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164" fontId="0" fillId="0" borderId="0" xfId="0" applyNumberFormat="1"/>
    <xf numFmtId="0" fontId="3" fillId="0" borderId="0" xfId="0" applyFont="1"/>
    <xf numFmtId="164" fontId="3" fillId="0" borderId="0" xfId="0" applyNumberFormat="1" applyFont="1"/>
    <xf numFmtId="0" fontId="4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5" fillId="0" borderId="0" xfId="0" applyFont="1" applyAlignment="1">
      <alignment wrapText="1"/>
    </xf>
    <xf numFmtId="164" fontId="5" fillId="0" borderId="0" xfId="0" applyNumberFormat="1" applyFont="1" applyAlignment="1">
      <alignment wrapText="1"/>
    </xf>
    <xf numFmtId="0" fontId="5" fillId="0" borderId="0" xfId="0" pivotButton="1" applyFont="1"/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indent="1"/>
    </xf>
    <xf numFmtId="0" fontId="6" fillId="0" borderId="0" xfId="0" applyFont="1" applyAlignment="1">
      <alignment wrapText="1"/>
    </xf>
    <xf numFmtId="164" fontId="6" fillId="0" borderId="0" xfId="0" applyNumberFormat="1" applyFont="1" applyAlignment="1">
      <alignment wrapText="1"/>
    </xf>
    <xf numFmtId="0" fontId="7" fillId="0" borderId="0" xfId="0" applyFont="1" applyAlignment="1">
      <alignment wrapText="1"/>
    </xf>
    <xf numFmtId="164" fontId="5" fillId="0" borderId="0" xfId="0" applyNumberFormat="1" applyFont="1"/>
    <xf numFmtId="164" fontId="1" fillId="0" borderId="0" xfId="0" applyNumberFormat="1" applyFont="1" applyAlignment="1">
      <alignment wrapText="1"/>
    </xf>
    <xf numFmtId="164" fontId="1" fillId="2" borderId="0" xfId="0" applyNumberFormat="1" applyFont="1" applyFill="1" applyAlignment="1">
      <alignment wrapText="1"/>
    </xf>
    <xf numFmtId="164" fontId="1" fillId="3" borderId="0" xfId="0" applyNumberFormat="1" applyFont="1" applyFill="1" applyAlignment="1">
      <alignment wrapText="1"/>
    </xf>
    <xf numFmtId="164" fontId="1" fillId="4" borderId="0" xfId="0" applyNumberFormat="1" applyFont="1" applyFill="1" applyAlignment="1">
      <alignment wrapText="1"/>
    </xf>
    <xf numFmtId="164" fontId="1" fillId="5" borderId="0" xfId="0" applyNumberFormat="1" applyFont="1" applyFill="1" applyAlignment="1">
      <alignment wrapText="1"/>
    </xf>
    <xf numFmtId="164" fontId="1" fillId="6" borderId="0" xfId="0" applyNumberFormat="1" applyFont="1" applyFill="1" applyAlignment="1">
      <alignment wrapText="1"/>
    </xf>
    <xf numFmtId="2" fontId="1" fillId="0" borderId="0" xfId="0" applyNumberFormat="1" applyFont="1" applyFill="1" applyAlignment="1">
      <alignment wrapText="1"/>
    </xf>
    <xf numFmtId="0" fontId="1" fillId="0" borderId="0" xfId="0" applyFont="1" applyFill="1" applyAlignment="1">
      <alignment wrapText="1"/>
    </xf>
    <xf numFmtId="0" fontId="9" fillId="7" borderId="0" xfId="0" applyFont="1" applyFill="1" applyAlignment="1">
      <alignment horizontal="center" vertical="center" wrapText="1"/>
    </xf>
    <xf numFmtId="164" fontId="9" fillId="7" borderId="0" xfId="0" applyNumberFormat="1" applyFont="1" applyFill="1" applyAlignment="1">
      <alignment horizontal="center" vertical="center" wrapText="1"/>
    </xf>
    <xf numFmtId="164" fontId="1" fillId="0" borderId="0" xfId="0" applyNumberFormat="1" applyFont="1" applyFill="1" applyAlignment="1">
      <alignment wrapText="1"/>
    </xf>
    <xf numFmtId="0" fontId="8" fillId="8" borderId="0" xfId="0" applyFont="1" applyFill="1" applyAlignment="1">
      <alignment wrapText="1"/>
    </xf>
    <xf numFmtId="164" fontId="8" fillId="8" borderId="0" xfId="0" applyNumberFormat="1" applyFont="1" applyFill="1" applyAlignment="1">
      <alignment wrapText="1"/>
    </xf>
  </cellXfs>
  <cellStyles count="1">
    <cellStyle name="Normal" xfId="0" builtinId="0"/>
  </cellStyles>
  <dxfs count="39"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numFmt numFmtId="164" formatCode="&quot;$&quot;#,##0.00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numFmt numFmtId="164" formatCode="&quot;$&quot;#,##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numFmt numFmtId="164" formatCode="&quot;$&quot;#,##0.00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numFmt numFmtId="164" formatCode="&quot;$&quot;#,##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numFmt numFmtId="164" formatCode="&quot;$&quot;#,##0.00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&quot;$&quot;#,##0.0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&quot;$&quot;#,##0.0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numFmt numFmtId="164" formatCode="&quot;$&quot;#,##0.00"/>
    </dxf>
    <dxf>
      <numFmt numFmtId="164" formatCode="&quot;$&quot;#,##0.00"/>
    </dxf>
  </dxfs>
  <tableStyles count="0" defaultTableStyle="TableStyleMedium2" defaultPivotStyle="PivotStyleLight16"/>
  <colors>
    <mruColors>
      <color rgb="FFFFBBC5"/>
      <color rgb="FFFFAAB3"/>
      <color rgb="FFF1B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[Weekly Budget Breakdown Standard Option.xlsx]Static Pivot Table and Chart!PivotTable2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Spring Semester Meal Plan Budget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'Static Pivot Table and Chart'!$E$1</c:f>
              <c:strCache>
                <c:ptCount val="1"/>
                <c:pt idx="0">
                  <c:v>Sum of Budget for Week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'Static Pivot Table and Chart'!$D$2:$D$24</c:f>
              <c:multiLvlStrCache>
                <c:ptCount val="17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</c:lvl>
                <c:lvl>
                  <c:pt idx="0">
                    <c:v>January</c:v>
                  </c:pt>
                  <c:pt idx="3">
                    <c:v>February</c:v>
                  </c:pt>
                  <c:pt idx="7">
                    <c:v>March</c:v>
                  </c:pt>
                  <c:pt idx="11">
                    <c:v>April</c:v>
                  </c:pt>
                  <c:pt idx="16">
                    <c:v>May</c:v>
                  </c:pt>
                </c:lvl>
              </c:multiLvlStrCache>
            </c:multiLvlStrRef>
          </c:cat>
          <c:val>
            <c:numRef>
              <c:f>'Static Pivot Table and Chart'!$E$2:$E$24</c:f>
              <c:numCache>
                <c:formatCode>"$"#,##0.00</c:formatCode>
                <c:ptCount val="17"/>
                <c:pt idx="0">
                  <c:v>85.05</c:v>
                </c:pt>
                <c:pt idx="1">
                  <c:v>85.05</c:v>
                </c:pt>
                <c:pt idx="2">
                  <c:v>85.05</c:v>
                </c:pt>
                <c:pt idx="3">
                  <c:v>85.05</c:v>
                </c:pt>
                <c:pt idx="4">
                  <c:v>85.05</c:v>
                </c:pt>
                <c:pt idx="5">
                  <c:v>85.05</c:v>
                </c:pt>
                <c:pt idx="6">
                  <c:v>85.05</c:v>
                </c:pt>
                <c:pt idx="7">
                  <c:v>85.05</c:v>
                </c:pt>
                <c:pt idx="8">
                  <c:v>85.05</c:v>
                </c:pt>
                <c:pt idx="9">
                  <c:v>85.05</c:v>
                </c:pt>
                <c:pt idx="10">
                  <c:v>85.05</c:v>
                </c:pt>
                <c:pt idx="11">
                  <c:v>85.05</c:v>
                </c:pt>
                <c:pt idx="12">
                  <c:v>85.05</c:v>
                </c:pt>
                <c:pt idx="13">
                  <c:v>85.05</c:v>
                </c:pt>
                <c:pt idx="14">
                  <c:v>85.05</c:v>
                </c:pt>
                <c:pt idx="15">
                  <c:v>85.05</c:v>
                </c:pt>
                <c:pt idx="16">
                  <c:v>85.05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71-8642-9FA6-130E76A0931B}"/>
            </c:ext>
          </c:extLst>
        </c:ser>
        <c:ser>
          <c:idx val="1"/>
          <c:order val="1"/>
          <c:tx>
            <c:strRef>
              <c:f>'Static Pivot Table and Chart'!$F$1</c:f>
              <c:strCache>
                <c:ptCount val="1"/>
                <c:pt idx="0">
                  <c:v>Sum of Money Left at End of Week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'Static Pivot Table and Chart'!$D$2:$D$24</c:f>
              <c:multiLvlStrCache>
                <c:ptCount val="17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</c:lvl>
                <c:lvl>
                  <c:pt idx="0">
                    <c:v>January</c:v>
                  </c:pt>
                  <c:pt idx="3">
                    <c:v>February</c:v>
                  </c:pt>
                  <c:pt idx="7">
                    <c:v>March</c:v>
                  </c:pt>
                  <c:pt idx="11">
                    <c:v>April</c:v>
                  </c:pt>
                  <c:pt idx="16">
                    <c:v>May</c:v>
                  </c:pt>
                </c:lvl>
              </c:multiLvlStrCache>
            </c:multiLvlStrRef>
          </c:cat>
          <c:val>
            <c:numRef>
              <c:f>'Static Pivot Table and Chart'!$F$2:$F$24</c:f>
              <c:numCache>
                <c:formatCode>"$"#,##0.00</c:formatCode>
                <c:ptCount val="17"/>
                <c:pt idx="0">
                  <c:v>1360.94</c:v>
                </c:pt>
                <c:pt idx="1">
                  <c:v>1275.8800000000001</c:v>
                </c:pt>
                <c:pt idx="2">
                  <c:v>1190.82</c:v>
                </c:pt>
                <c:pt idx="3">
                  <c:v>1105.76</c:v>
                </c:pt>
                <c:pt idx="4">
                  <c:v>1020.7</c:v>
                </c:pt>
                <c:pt idx="5">
                  <c:v>935.64</c:v>
                </c:pt>
                <c:pt idx="6">
                  <c:v>850.58</c:v>
                </c:pt>
                <c:pt idx="7">
                  <c:v>765.53</c:v>
                </c:pt>
                <c:pt idx="8">
                  <c:v>680.47</c:v>
                </c:pt>
                <c:pt idx="9">
                  <c:v>595.41</c:v>
                </c:pt>
                <c:pt idx="10">
                  <c:v>510.35</c:v>
                </c:pt>
                <c:pt idx="11">
                  <c:v>425.29</c:v>
                </c:pt>
                <c:pt idx="12">
                  <c:v>340.24</c:v>
                </c:pt>
                <c:pt idx="13">
                  <c:v>255.18</c:v>
                </c:pt>
                <c:pt idx="14">
                  <c:v>170.12</c:v>
                </c:pt>
                <c:pt idx="15">
                  <c:v>85.05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71-8642-9FA6-130E76A0931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44"/>
        <c:axId val="485044975"/>
        <c:axId val="484560335"/>
      </c:barChart>
      <c:catAx>
        <c:axId val="485044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 b="1"/>
                  <a:t>Spring</a:t>
                </a:r>
                <a:r>
                  <a:rPr lang="en-US" sz="1050" b="1" baseline="0"/>
                  <a:t> semester</a:t>
                </a:r>
                <a:endParaRPr lang="en-US" sz="105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560335"/>
        <c:crosses val="autoZero"/>
        <c:auto val="1"/>
        <c:lblAlgn val="ctr"/>
        <c:lblOffset val="100"/>
        <c:noMultiLvlLbl val="0"/>
      </c:catAx>
      <c:valAx>
        <c:axId val="484560335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 b="1"/>
                  <a:t>Meal</a:t>
                </a:r>
                <a:r>
                  <a:rPr lang="en-US" sz="1050" b="1" baseline="0"/>
                  <a:t> PLan account balance</a:t>
                </a:r>
                <a:endParaRPr lang="en-US" sz="105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crossAx val="485044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[Weekly Budget Breakdown Standard Option.xlsx]Sem Showing Overspending!Spring Meal Plan Budget and Spending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1"/>
              <a:t>Spring Meal Plan Budget and</a:t>
            </a:r>
            <a:r>
              <a:rPr lang="en-US" sz="2400" b="1" baseline="0"/>
              <a:t> Spending</a:t>
            </a:r>
            <a:endParaRPr lang="en-US" sz="24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&quot;$&quot;#,##0.00" sourceLinked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numFmt formatCode="&quot;$&quot;#,##0.00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&quot;$&quot;#,##0.00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numFmt formatCode="&quot;$&quot;#,##0.00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'Sem Showing Overspending'!$B$20</c:f>
              <c:strCache>
                <c:ptCount val="1"/>
                <c:pt idx="0">
                  <c:v>Sum of Money You Spent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numFmt formatCode="&quot;$&quot;#,##0.0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'Sem Showing Overspending'!$A$21:$A$43</c:f>
              <c:multiLvlStrCache>
                <c:ptCount val="17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</c:lvl>
                <c:lvl>
                  <c:pt idx="0">
                    <c:v>January</c:v>
                  </c:pt>
                  <c:pt idx="3">
                    <c:v>February</c:v>
                  </c:pt>
                  <c:pt idx="7">
                    <c:v>March</c:v>
                  </c:pt>
                  <c:pt idx="11">
                    <c:v>April</c:v>
                  </c:pt>
                  <c:pt idx="16">
                    <c:v>May</c:v>
                  </c:pt>
                </c:lvl>
              </c:multiLvlStrCache>
            </c:multiLvlStrRef>
          </c:cat>
          <c:val>
            <c:numRef>
              <c:f>'Sem Showing Overspending'!$B$21:$B$43</c:f>
              <c:numCache>
                <c:formatCode>"$"#,##0.00</c:formatCode>
                <c:ptCount val="17"/>
                <c:pt idx="0">
                  <c:v>50</c:v>
                </c:pt>
                <c:pt idx="1">
                  <c:v>100</c:v>
                </c:pt>
                <c:pt idx="2">
                  <c:v>98</c:v>
                </c:pt>
                <c:pt idx="3">
                  <c:v>85.05</c:v>
                </c:pt>
                <c:pt idx="4">
                  <c:v>100</c:v>
                </c:pt>
                <c:pt idx="5">
                  <c:v>88</c:v>
                </c:pt>
                <c:pt idx="6">
                  <c:v>85.05</c:v>
                </c:pt>
                <c:pt idx="7">
                  <c:v>125</c:v>
                </c:pt>
                <c:pt idx="8">
                  <c:v>100</c:v>
                </c:pt>
                <c:pt idx="9">
                  <c:v>0</c:v>
                </c:pt>
                <c:pt idx="10">
                  <c:v>90</c:v>
                </c:pt>
                <c:pt idx="11">
                  <c:v>95</c:v>
                </c:pt>
                <c:pt idx="12">
                  <c:v>87</c:v>
                </c:pt>
                <c:pt idx="13">
                  <c:v>100</c:v>
                </c:pt>
                <c:pt idx="14">
                  <c:v>100</c:v>
                </c:pt>
                <c:pt idx="15">
                  <c:v>85.05</c:v>
                </c:pt>
                <c:pt idx="16">
                  <c:v>57.85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74-6544-A943-30B8233564CE}"/>
            </c:ext>
          </c:extLst>
        </c:ser>
        <c:ser>
          <c:idx val="1"/>
          <c:order val="1"/>
          <c:tx>
            <c:strRef>
              <c:f>'Sem Showing Overspending'!$C$20</c:f>
              <c:strCache>
                <c:ptCount val="1"/>
                <c:pt idx="0">
                  <c:v>Money that Should be Left in Your Account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&quot;$&quot;#,##0.0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'Sem Showing Overspending'!$A$21:$A$43</c:f>
              <c:multiLvlStrCache>
                <c:ptCount val="17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</c:lvl>
                <c:lvl>
                  <c:pt idx="0">
                    <c:v>January</c:v>
                  </c:pt>
                  <c:pt idx="3">
                    <c:v>February</c:v>
                  </c:pt>
                  <c:pt idx="7">
                    <c:v>March</c:v>
                  </c:pt>
                  <c:pt idx="11">
                    <c:v>April</c:v>
                  </c:pt>
                  <c:pt idx="16">
                    <c:v>May</c:v>
                  </c:pt>
                </c:lvl>
              </c:multiLvlStrCache>
            </c:multiLvlStrRef>
          </c:cat>
          <c:val>
            <c:numRef>
              <c:f>'Sem Showing Overspending'!$C$21:$C$43</c:f>
              <c:numCache>
                <c:formatCode>"$"#,##0.00</c:formatCode>
                <c:ptCount val="17"/>
                <c:pt idx="0">
                  <c:v>1360.94</c:v>
                </c:pt>
                <c:pt idx="1">
                  <c:v>1275.8800000000001</c:v>
                </c:pt>
                <c:pt idx="2">
                  <c:v>1190.82</c:v>
                </c:pt>
                <c:pt idx="3">
                  <c:v>1105.76</c:v>
                </c:pt>
                <c:pt idx="4">
                  <c:v>1020.7</c:v>
                </c:pt>
                <c:pt idx="5">
                  <c:v>935.64</c:v>
                </c:pt>
                <c:pt idx="6">
                  <c:v>850.58</c:v>
                </c:pt>
                <c:pt idx="7">
                  <c:v>765.53</c:v>
                </c:pt>
                <c:pt idx="8">
                  <c:v>680.47</c:v>
                </c:pt>
                <c:pt idx="9">
                  <c:v>595.41</c:v>
                </c:pt>
                <c:pt idx="10">
                  <c:v>510.35</c:v>
                </c:pt>
                <c:pt idx="11">
                  <c:v>425.29</c:v>
                </c:pt>
                <c:pt idx="12">
                  <c:v>340.24</c:v>
                </c:pt>
                <c:pt idx="13">
                  <c:v>255.18</c:v>
                </c:pt>
                <c:pt idx="14">
                  <c:v>170.12</c:v>
                </c:pt>
                <c:pt idx="15">
                  <c:v>85.05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74-6544-A943-30B8233564CE}"/>
            </c:ext>
          </c:extLst>
        </c:ser>
        <c:ser>
          <c:idx val="2"/>
          <c:order val="2"/>
          <c:tx>
            <c:strRef>
              <c:f>'Sem Showing Overspending'!$D$20</c:f>
              <c:strCache>
                <c:ptCount val="1"/>
                <c:pt idx="0">
                  <c:v>Sum of Money that is Left in Your Account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numFmt formatCode="&quot;$&quot;#,##0.0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'Sem Showing Overspending'!$A$21:$A$43</c:f>
              <c:multiLvlStrCache>
                <c:ptCount val="17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</c:lvl>
                <c:lvl>
                  <c:pt idx="0">
                    <c:v>January</c:v>
                  </c:pt>
                  <c:pt idx="3">
                    <c:v>February</c:v>
                  </c:pt>
                  <c:pt idx="7">
                    <c:v>March</c:v>
                  </c:pt>
                  <c:pt idx="11">
                    <c:v>April</c:v>
                  </c:pt>
                  <c:pt idx="16">
                    <c:v>May</c:v>
                  </c:pt>
                </c:lvl>
              </c:multiLvlStrCache>
            </c:multiLvlStrRef>
          </c:cat>
          <c:val>
            <c:numRef>
              <c:f>'Sem Showing Overspending'!$D$21:$D$43</c:f>
              <c:numCache>
                <c:formatCode>"$"#,##0.00</c:formatCode>
                <c:ptCount val="17"/>
                <c:pt idx="0">
                  <c:v>1396</c:v>
                </c:pt>
                <c:pt idx="1">
                  <c:v>1296</c:v>
                </c:pt>
                <c:pt idx="2">
                  <c:v>1198</c:v>
                </c:pt>
                <c:pt idx="3">
                  <c:v>1112.95</c:v>
                </c:pt>
                <c:pt idx="4">
                  <c:v>1012.95</c:v>
                </c:pt>
                <c:pt idx="5">
                  <c:v>924.95</c:v>
                </c:pt>
                <c:pt idx="6">
                  <c:v>839.90000000000009</c:v>
                </c:pt>
                <c:pt idx="7">
                  <c:v>714.90000000000009</c:v>
                </c:pt>
                <c:pt idx="8">
                  <c:v>614.90000000000009</c:v>
                </c:pt>
                <c:pt idx="9">
                  <c:v>614.90000000000009</c:v>
                </c:pt>
                <c:pt idx="10">
                  <c:v>524.90000000000009</c:v>
                </c:pt>
                <c:pt idx="11">
                  <c:v>429.90000000000009</c:v>
                </c:pt>
                <c:pt idx="12">
                  <c:v>342.90000000000009</c:v>
                </c:pt>
                <c:pt idx="13">
                  <c:v>242.90000000000009</c:v>
                </c:pt>
                <c:pt idx="14">
                  <c:v>142.90000000000009</c:v>
                </c:pt>
                <c:pt idx="15">
                  <c:v>57.850000000000094</c:v>
                </c:pt>
                <c:pt idx="16">
                  <c:v>9.2370555648813024E-14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374-6544-A943-30B8233564C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42840719"/>
        <c:axId val="742842399"/>
      </c:barChart>
      <c:catAx>
        <c:axId val="7428407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Spring Semester 2022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842399"/>
        <c:crosses val="autoZero"/>
        <c:auto val="1"/>
        <c:lblAlgn val="ctr"/>
        <c:lblOffset val="100"/>
        <c:noMultiLvlLbl val="0"/>
      </c:catAx>
      <c:valAx>
        <c:axId val="742842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Money in Meal Plan Account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840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How Much Should be</a:t>
            </a:r>
            <a:r>
              <a:rPr lang="en-US" baseline="0"/>
              <a:t> Left in Bank Account at the End of the Month</a:t>
            </a:r>
            <a:endParaRPr lang="en-US"/>
          </a:p>
        </c:rich>
      </c:tx>
      <c:layout>
        <c:manualLayout>
          <c:xMode val="edge"/>
          <c:yMode val="edge"/>
          <c:x val="0.12275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'Initial Breakdown'!$E$2:$E$6</c:f>
              <c:strCache>
                <c:ptCount val="5"/>
                <c:pt idx="0">
                  <c:v>Jan</c:v>
                </c:pt>
                <c:pt idx="1">
                  <c:v>Feb</c:v>
                </c:pt>
                <c:pt idx="2">
                  <c:v>March</c:v>
                </c:pt>
                <c:pt idx="3">
                  <c:v>Apr</c:v>
                </c:pt>
                <c:pt idx="4">
                  <c:v>May</c:v>
                </c:pt>
              </c:strCache>
            </c:strRef>
          </c:cat>
          <c:val>
            <c:numRef>
              <c:f>'Initial Breakdown'!$F$2:$F$6</c:f>
              <c:numCache>
                <c:formatCode>"$"#,##0.00</c:formatCode>
                <c:ptCount val="5"/>
                <c:pt idx="0">
                  <c:v>1190.83</c:v>
                </c:pt>
                <c:pt idx="1">
                  <c:v>850.59</c:v>
                </c:pt>
                <c:pt idx="2">
                  <c:v>510</c:v>
                </c:pt>
                <c:pt idx="3">
                  <c:v>85.06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2D-3345-8E06-480A5D39A1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63663072"/>
        <c:axId val="1063778976"/>
      </c:barChart>
      <c:catAx>
        <c:axId val="1063663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3778976"/>
        <c:crosses val="autoZero"/>
        <c:auto val="1"/>
        <c:lblAlgn val="ctr"/>
        <c:lblOffset val="100"/>
        <c:noMultiLvlLbl val="0"/>
      </c:catAx>
      <c:valAx>
        <c:axId val="106377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Balance in Your</a:t>
                </a:r>
                <a:r>
                  <a:rPr lang="en-US" baseline="0"/>
                  <a:t> Account at the End of the Month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3663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How Much Money You Should Have by the End of Each Week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'Initial Breakdown'!$E$8:$E$24</c:f>
              <c:strCache>
                <c:ptCount val="1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 (Spring Break)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 (Finals)</c:v>
                </c:pt>
              </c:strCache>
            </c:strRef>
          </c:cat>
          <c:val>
            <c:numRef>
              <c:f>'Initial Breakdown'!$F$8:$F$24</c:f>
              <c:numCache>
                <c:formatCode>"$"#,##0.00</c:formatCode>
                <c:ptCount val="17"/>
                <c:pt idx="0">
                  <c:v>1360.94</c:v>
                </c:pt>
                <c:pt idx="1">
                  <c:v>1275.8800000000001</c:v>
                </c:pt>
                <c:pt idx="2">
                  <c:v>1190.82</c:v>
                </c:pt>
                <c:pt idx="3">
                  <c:v>1105.76</c:v>
                </c:pt>
                <c:pt idx="4">
                  <c:v>1020.71</c:v>
                </c:pt>
                <c:pt idx="5">
                  <c:v>935.65</c:v>
                </c:pt>
                <c:pt idx="6">
                  <c:v>850.59</c:v>
                </c:pt>
                <c:pt idx="7">
                  <c:v>765.53</c:v>
                </c:pt>
                <c:pt idx="8">
                  <c:v>680.47</c:v>
                </c:pt>
                <c:pt idx="9">
                  <c:v>595.41</c:v>
                </c:pt>
                <c:pt idx="10">
                  <c:v>510.35</c:v>
                </c:pt>
                <c:pt idx="11">
                  <c:v>425.29</c:v>
                </c:pt>
                <c:pt idx="12">
                  <c:v>340.24</c:v>
                </c:pt>
                <c:pt idx="13">
                  <c:v>255.18</c:v>
                </c:pt>
                <c:pt idx="14">
                  <c:v>170.12</c:v>
                </c:pt>
                <c:pt idx="15">
                  <c:v>85.06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32-1C4C-8C8D-1F59DAA8F4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892159"/>
        <c:axId val="144060703"/>
      </c:barChart>
      <c:catAx>
        <c:axId val="1438921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060703"/>
        <c:crosses val="autoZero"/>
        <c:auto val="1"/>
        <c:lblAlgn val="ctr"/>
        <c:lblOffset val="100"/>
        <c:noMultiLvlLbl val="0"/>
      </c:catAx>
      <c:valAx>
        <c:axId val="144060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Money that Should be Left</a:t>
                </a:r>
                <a:r>
                  <a:rPr lang="en-US" baseline="0"/>
                  <a:t> in Your Account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892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</a:t>
            </a:r>
            <a:r>
              <a:rPr lang="en-US" baseline="0"/>
              <a:t> Maximum You Should be Spending Each Month on Food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'Initial Breakdown'!$G$2:$G$6</c:f>
              <c:strCache>
                <c:ptCount val="5"/>
                <c:pt idx="0">
                  <c:v>Jan</c:v>
                </c:pt>
                <c:pt idx="1">
                  <c:v>Feb</c:v>
                </c:pt>
                <c:pt idx="2">
                  <c:v>March</c:v>
                </c:pt>
                <c:pt idx="3">
                  <c:v>Apr</c:v>
                </c:pt>
                <c:pt idx="4">
                  <c:v>May</c:v>
                </c:pt>
              </c:strCache>
            </c:strRef>
          </c:cat>
          <c:val>
            <c:numRef>
              <c:f>'Initial Breakdown'!$H$2:$H$6</c:f>
              <c:numCache>
                <c:formatCode>"$"#,##0.00</c:formatCode>
                <c:ptCount val="5"/>
                <c:pt idx="0">
                  <c:v>255.17</c:v>
                </c:pt>
                <c:pt idx="1">
                  <c:v>340.24</c:v>
                </c:pt>
                <c:pt idx="2">
                  <c:v>340.24</c:v>
                </c:pt>
                <c:pt idx="3">
                  <c:v>425.29</c:v>
                </c:pt>
                <c:pt idx="4">
                  <c:v>85.05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0C-6D44-93EB-AF5C8B260C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64102288"/>
        <c:axId val="1063433504"/>
      </c:barChart>
      <c:catAx>
        <c:axId val="1064102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3433504"/>
        <c:crosses val="autoZero"/>
        <c:auto val="1"/>
        <c:lblAlgn val="ctr"/>
        <c:lblOffset val="100"/>
        <c:noMultiLvlLbl val="0"/>
      </c:catAx>
      <c:valAx>
        <c:axId val="106343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Dollars You</a:t>
                </a:r>
                <a:r>
                  <a:rPr lang="en-US" baseline="0"/>
                  <a:t> Can Spend that Month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102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24</xdr:row>
      <xdr:rowOff>25400</xdr:rowOff>
    </xdr:from>
    <xdr:to>
      <xdr:col>6</xdr:col>
      <xdr:colOff>2311400</xdr:colOff>
      <xdr:row>47</xdr:row>
      <xdr:rowOff>88900</xdr:rowOff>
    </xdr:to>
    <xdr:graphicFrame macro="">
      <xdr:nvGraphicFramePr>
        <xdr:cNvPr id="6" name="SpringSemester">
          <a:extLst>
            <a:ext uri="{FF2B5EF4-FFF2-40B4-BE49-F238E27FC236}">
              <a16:creationId xmlns:a16="http://schemas.microsoft.com/office/drawing/2014/main" id="{19D97217-0A0C-EE4E-AA45-C9D104B986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101600</xdr:colOff>
      <xdr:row>32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1E71C0-DFA5-3148-B72C-27F2C8D9A9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25400</xdr:colOff>
      <xdr:row>14</xdr:row>
      <xdr:rowOff>0</xdr:rowOff>
    </xdr:from>
    <xdr:to>
      <xdr:col>10</xdr:col>
      <xdr:colOff>139700</xdr:colOff>
      <xdr:row>25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E4A97D1-87B4-3E46-BCBD-ECEAC693E8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25400</xdr:colOff>
      <xdr:row>0</xdr:row>
      <xdr:rowOff>25400</xdr:rowOff>
    </xdr:from>
    <xdr:to>
      <xdr:col>10</xdr:col>
      <xdr:colOff>114300</xdr:colOff>
      <xdr:row>14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90D024D-1672-B04E-84D5-E4FE11DD54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114300</xdr:colOff>
      <xdr:row>0</xdr:row>
      <xdr:rowOff>571500</xdr:rowOff>
    </xdr:from>
    <xdr:to>
      <xdr:col>13</xdr:col>
      <xdr:colOff>304800</xdr:colOff>
      <xdr:row>7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1CA855D-1227-DA49-B013-59BF5006EC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565.551285300928" createdVersion="7" refreshedVersion="7" minRefreshableVersion="3" recordCount="17" xr:uid="{57EA6E73-8299-3B41-A3AC-C54FF092DEBF}">
  <cacheSource type="worksheet">
    <worksheetSource name="Table1"/>
  </cacheSource>
  <cacheFields count="4">
    <cacheField name="Week" numFmtId="0">
      <sharedItems containsSemiMixedTypes="0" containsString="0" containsNumber="1" containsInteger="1" minValue="1" maxValue="17" count="17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</sharedItems>
      <fieldGroup par="3"/>
    </cacheField>
    <cacheField name="Budget for Week" numFmtId="164">
      <sharedItems containsSemiMixedTypes="0" containsString="0" containsNumber="1" minValue="85.05" maxValue="85.05" count="1">
        <n v="85.05"/>
      </sharedItems>
    </cacheField>
    <cacheField name="Money Left at End of Week" numFmtId="164">
      <sharedItems containsSemiMixedTypes="0" containsString="0" containsNumber="1" minValue="0" maxValue="1360.94" count="17">
        <n v="1360.94"/>
        <n v="1275.8800000000001"/>
        <n v="1190.82"/>
        <n v="1105.76"/>
        <n v="1020.7"/>
        <n v="935.64"/>
        <n v="850.58"/>
        <n v="765.53"/>
        <n v="680.47"/>
        <n v="595.41"/>
        <n v="510.35"/>
        <n v="425.29"/>
        <n v="340.24"/>
        <n v="255.18"/>
        <n v="170.12"/>
        <n v="85.05"/>
        <n v="0"/>
      </sharedItems>
    </cacheField>
    <cacheField name="Week2" numFmtId="0" databaseField="0">
      <fieldGroup base="0">
        <discretePr count="17">
          <x v="1"/>
          <x v="1"/>
          <x v="1"/>
          <x v="2"/>
          <x v="2"/>
          <x v="2"/>
          <x v="2"/>
          <x v="3"/>
          <x v="3"/>
          <x v="3"/>
          <x v="3"/>
          <x v="4"/>
          <x v="4"/>
          <x v="4"/>
          <x v="4"/>
          <x v="4"/>
          <x v="0"/>
        </discretePr>
        <groupItems count="5">
          <n v="17"/>
          <s v="Group1"/>
          <s v="Group2"/>
          <s v="Group3"/>
          <s v="Group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565.574710069443" createdVersion="7" refreshedVersion="7" minRefreshableVersion="3" recordCount="17" xr:uid="{360EE12B-0F4C-B04E-B88B-6103CDDFAF5C}">
  <cacheSource type="worksheet">
    <worksheetSource name="Table13"/>
  </cacheSource>
  <cacheFields count="7">
    <cacheField name="Week" numFmtId="0">
      <sharedItems containsSemiMixedTypes="0" containsString="0" containsNumber="1" containsInteger="1" minValue="1" maxValue="17" count="17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</sharedItems>
      <fieldGroup par="6"/>
    </cacheField>
    <cacheField name="Money at Beginning of Week" numFmtId="164">
      <sharedItems containsSemiMixedTypes="0" containsString="0" containsNumber="1" minValue="57.850000000000094" maxValue="1446" count="16">
        <n v="1446"/>
        <n v="1396"/>
        <n v="1296"/>
        <n v="1198"/>
        <n v="1112.95"/>
        <n v="1012.95"/>
        <n v="924.95"/>
        <n v="839.90000000000009"/>
        <n v="714.90000000000009"/>
        <n v="614.90000000000009"/>
        <n v="524.90000000000009"/>
        <n v="429.90000000000009"/>
        <n v="342.90000000000009"/>
        <n v="242.90000000000009"/>
        <n v="142.90000000000009"/>
        <n v="57.850000000000094"/>
      </sharedItems>
    </cacheField>
    <cacheField name="Budget for Week" numFmtId="164">
      <sharedItems containsSemiMixedTypes="0" containsString="0" containsNumber="1" minValue="85.05" maxValue="85.05" count="1">
        <n v="85.05"/>
      </sharedItems>
    </cacheField>
    <cacheField name="Money You Spent" numFmtId="164">
      <sharedItems containsSemiMixedTypes="0" containsString="0" containsNumber="1" minValue="0" maxValue="125" count="11">
        <n v="50"/>
        <n v="100"/>
        <n v="98"/>
        <n v="85.05"/>
        <n v="88"/>
        <n v="125"/>
        <n v="0"/>
        <n v="90"/>
        <n v="95"/>
        <n v="87"/>
        <n v="57.85"/>
      </sharedItems>
    </cacheField>
    <cacheField name="Money That Should Be Left at End of Week" numFmtId="164">
      <sharedItems containsSemiMixedTypes="0" containsString="0" containsNumber="1" minValue="0" maxValue="1360.94" count="17">
        <n v="1360.94"/>
        <n v="1275.8800000000001"/>
        <n v="1190.82"/>
        <n v="1105.76"/>
        <n v="1020.7"/>
        <n v="935.64"/>
        <n v="850.58"/>
        <n v="765.53"/>
        <n v="680.47"/>
        <n v="595.41"/>
        <n v="510.35"/>
        <n v="425.29"/>
        <n v="340.24"/>
        <n v="255.18"/>
        <n v="170.12"/>
        <n v="85.05"/>
        <n v="0"/>
      </sharedItems>
    </cacheField>
    <cacheField name="Money that is Left in Your Account" numFmtId="164">
      <sharedItems containsSemiMixedTypes="0" containsString="0" containsNumber="1" minValue="9.2370555648813024E-14" maxValue="1396" count="16">
        <n v="1396"/>
        <n v="1296"/>
        <n v="1198"/>
        <n v="1112.95"/>
        <n v="1012.95"/>
        <n v="924.95"/>
        <n v="839.90000000000009"/>
        <n v="714.90000000000009"/>
        <n v="614.90000000000009"/>
        <n v="524.90000000000009"/>
        <n v="429.90000000000009"/>
        <n v="342.90000000000009"/>
        <n v="242.90000000000009"/>
        <n v="142.90000000000009"/>
        <n v="57.850000000000094"/>
        <n v="9.2370555648813024E-14"/>
      </sharedItems>
    </cacheField>
    <cacheField name="Week2" numFmtId="0" databaseField="0">
      <fieldGroup base="0">
        <discretePr count="17">
          <x v="1"/>
          <x v="1"/>
          <x v="1"/>
          <x v="2"/>
          <x v="2"/>
          <x v="2"/>
          <x v="2"/>
          <x v="3"/>
          <x v="3"/>
          <x v="3"/>
          <x v="3"/>
          <x v="4"/>
          <x v="4"/>
          <x v="4"/>
          <x v="4"/>
          <x v="4"/>
          <x v="0"/>
        </discretePr>
        <groupItems count="5">
          <n v="17"/>
          <s v="Group1"/>
          <s v="Group2"/>
          <s v="Group3"/>
          <s v="Group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">
  <r>
    <x v="0"/>
    <x v="0"/>
    <x v="0"/>
  </r>
  <r>
    <x v="1"/>
    <x v="0"/>
    <x v="1"/>
  </r>
  <r>
    <x v="2"/>
    <x v="0"/>
    <x v="2"/>
  </r>
  <r>
    <x v="3"/>
    <x v="0"/>
    <x v="3"/>
  </r>
  <r>
    <x v="4"/>
    <x v="0"/>
    <x v="4"/>
  </r>
  <r>
    <x v="5"/>
    <x v="0"/>
    <x v="5"/>
  </r>
  <r>
    <x v="6"/>
    <x v="0"/>
    <x v="6"/>
  </r>
  <r>
    <x v="7"/>
    <x v="0"/>
    <x v="7"/>
  </r>
  <r>
    <x v="8"/>
    <x v="0"/>
    <x v="8"/>
  </r>
  <r>
    <x v="9"/>
    <x v="0"/>
    <x v="9"/>
  </r>
  <r>
    <x v="10"/>
    <x v="0"/>
    <x v="10"/>
  </r>
  <r>
    <x v="11"/>
    <x v="0"/>
    <x v="11"/>
  </r>
  <r>
    <x v="12"/>
    <x v="0"/>
    <x v="12"/>
  </r>
  <r>
    <x v="13"/>
    <x v="0"/>
    <x v="13"/>
  </r>
  <r>
    <x v="14"/>
    <x v="0"/>
    <x v="14"/>
  </r>
  <r>
    <x v="15"/>
    <x v="0"/>
    <x v="15"/>
  </r>
  <r>
    <x v="16"/>
    <x v="0"/>
    <x v="1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">
  <r>
    <x v="0"/>
    <x v="0"/>
    <x v="0"/>
    <x v="0"/>
    <x v="0"/>
    <x v="0"/>
  </r>
  <r>
    <x v="1"/>
    <x v="1"/>
    <x v="0"/>
    <x v="1"/>
    <x v="1"/>
    <x v="1"/>
  </r>
  <r>
    <x v="2"/>
    <x v="2"/>
    <x v="0"/>
    <x v="2"/>
    <x v="2"/>
    <x v="2"/>
  </r>
  <r>
    <x v="3"/>
    <x v="3"/>
    <x v="0"/>
    <x v="3"/>
    <x v="3"/>
    <x v="3"/>
  </r>
  <r>
    <x v="4"/>
    <x v="4"/>
    <x v="0"/>
    <x v="1"/>
    <x v="4"/>
    <x v="4"/>
  </r>
  <r>
    <x v="5"/>
    <x v="5"/>
    <x v="0"/>
    <x v="4"/>
    <x v="5"/>
    <x v="5"/>
  </r>
  <r>
    <x v="6"/>
    <x v="6"/>
    <x v="0"/>
    <x v="3"/>
    <x v="6"/>
    <x v="6"/>
  </r>
  <r>
    <x v="7"/>
    <x v="7"/>
    <x v="0"/>
    <x v="5"/>
    <x v="7"/>
    <x v="7"/>
  </r>
  <r>
    <x v="8"/>
    <x v="8"/>
    <x v="0"/>
    <x v="1"/>
    <x v="8"/>
    <x v="8"/>
  </r>
  <r>
    <x v="9"/>
    <x v="9"/>
    <x v="0"/>
    <x v="6"/>
    <x v="9"/>
    <x v="8"/>
  </r>
  <r>
    <x v="10"/>
    <x v="9"/>
    <x v="0"/>
    <x v="7"/>
    <x v="10"/>
    <x v="9"/>
  </r>
  <r>
    <x v="11"/>
    <x v="10"/>
    <x v="0"/>
    <x v="8"/>
    <x v="11"/>
    <x v="10"/>
  </r>
  <r>
    <x v="12"/>
    <x v="11"/>
    <x v="0"/>
    <x v="9"/>
    <x v="12"/>
    <x v="11"/>
  </r>
  <r>
    <x v="13"/>
    <x v="12"/>
    <x v="0"/>
    <x v="1"/>
    <x v="13"/>
    <x v="12"/>
  </r>
  <r>
    <x v="14"/>
    <x v="13"/>
    <x v="0"/>
    <x v="1"/>
    <x v="14"/>
    <x v="13"/>
  </r>
  <r>
    <x v="15"/>
    <x v="14"/>
    <x v="0"/>
    <x v="3"/>
    <x v="15"/>
    <x v="14"/>
  </r>
  <r>
    <x v="16"/>
    <x v="15"/>
    <x v="0"/>
    <x v="10"/>
    <x v="16"/>
    <x v="1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9C1952-FF51-454B-9530-EB7F8074D136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D1:F24" firstHeaderRow="0" firstDataRow="1" firstDataCol="1"/>
  <pivotFields count="4">
    <pivotField axis="axisRow" showAl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dataField="1" numFmtId="164" showAll="0">
      <items count="2">
        <item x="0"/>
        <item t="default"/>
      </items>
    </pivotField>
    <pivotField dataField="1" numFmtId="164" showAll="0">
      <items count="18"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name="Month" axis="axisRow" showAll="0">
      <items count="6">
        <item n="January" x="1"/>
        <item n="February" x="2"/>
        <item n="March" x="3"/>
        <item n="April" x="4"/>
        <item n="May" x="0"/>
        <item t="default"/>
      </items>
    </pivotField>
  </pivotFields>
  <rowFields count="2">
    <field x="3"/>
    <field x="0"/>
  </rowFields>
  <rowItems count="23">
    <i>
      <x/>
    </i>
    <i r="1">
      <x/>
    </i>
    <i r="1">
      <x v="1"/>
    </i>
    <i r="1">
      <x v="2"/>
    </i>
    <i>
      <x v="1"/>
    </i>
    <i r="1">
      <x v="3"/>
    </i>
    <i r="1">
      <x v="4"/>
    </i>
    <i r="1">
      <x v="5"/>
    </i>
    <i r="1">
      <x v="6"/>
    </i>
    <i>
      <x v="2"/>
    </i>
    <i r="1">
      <x v="7"/>
    </i>
    <i r="1">
      <x v="8"/>
    </i>
    <i r="1">
      <x v="9"/>
    </i>
    <i r="1">
      <x v="10"/>
    </i>
    <i>
      <x v="3"/>
    </i>
    <i r="1">
      <x v="11"/>
    </i>
    <i r="1">
      <x v="12"/>
    </i>
    <i r="1">
      <x v="13"/>
    </i>
    <i r="1">
      <x v="14"/>
    </i>
    <i r="1">
      <x v="15"/>
    </i>
    <i>
      <x v="4"/>
    </i>
    <i r="1">
      <x v="16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Budget for Week" fld="1" baseField="0" baseItem="0"/>
    <dataField name="Sum of Money Left at End of Week" fld="2" baseField="0" baseItem="0"/>
  </dataFields>
  <formats count="2">
    <format dxfId="38">
      <pivotArea outline="0" collapsedLevelsAreSubtotals="1" fieldPosition="0"/>
    </format>
    <format dxfId="3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141645-44C7-BE40-8FE5-2CBBC45DF7D7}" name="Spring Meal Plan Budget and Spending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>
  <location ref="A20:D43" firstHeaderRow="0" firstDataRow="1" firstDataCol="1"/>
  <pivotFields count="7">
    <pivotField axis="axisRow" showAl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umFmtId="164" showAll="0">
      <items count="17"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numFmtId="164" showAll="0">
      <items count="2">
        <item x="0"/>
        <item t="default"/>
      </items>
    </pivotField>
    <pivotField dataField="1" numFmtId="164" showAll="0">
      <items count="12">
        <item x="6"/>
        <item x="0"/>
        <item x="10"/>
        <item x="3"/>
        <item x="9"/>
        <item x="4"/>
        <item x="7"/>
        <item x="8"/>
        <item x="2"/>
        <item x="1"/>
        <item x="5"/>
        <item t="default"/>
      </items>
    </pivotField>
    <pivotField dataField="1" numFmtId="164" showAll="0">
      <items count="18"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numFmtId="164" showAll="0">
      <items count="17"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name="Month" axis="axisRow" showAll="0">
      <items count="6">
        <item n="January" x="1"/>
        <item n="February" x="2"/>
        <item n="March" x="3"/>
        <item n="April" x="4"/>
        <item n="May" x="0"/>
        <item t="default"/>
      </items>
    </pivotField>
  </pivotFields>
  <rowFields count="2">
    <field x="6"/>
    <field x="0"/>
  </rowFields>
  <rowItems count="23">
    <i>
      <x/>
    </i>
    <i r="1">
      <x/>
    </i>
    <i r="1">
      <x v="1"/>
    </i>
    <i r="1">
      <x v="2"/>
    </i>
    <i>
      <x v="1"/>
    </i>
    <i r="1">
      <x v="3"/>
    </i>
    <i r="1">
      <x v="4"/>
    </i>
    <i r="1">
      <x v="5"/>
    </i>
    <i r="1">
      <x v="6"/>
    </i>
    <i>
      <x v="2"/>
    </i>
    <i r="1">
      <x v="7"/>
    </i>
    <i r="1">
      <x v="8"/>
    </i>
    <i r="1">
      <x v="9"/>
    </i>
    <i r="1">
      <x v="10"/>
    </i>
    <i>
      <x v="3"/>
    </i>
    <i r="1">
      <x v="11"/>
    </i>
    <i r="1">
      <x v="12"/>
    </i>
    <i r="1">
      <x v="13"/>
    </i>
    <i r="1">
      <x v="14"/>
    </i>
    <i r="1">
      <x v="15"/>
    </i>
    <i>
      <x v="4"/>
    </i>
    <i r="1">
      <x v="16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Money You Spent" fld="3" baseField="0" baseItem="0"/>
    <dataField name="Money that Should be Left in Your Account" fld="4" baseField="0" baseItem="0"/>
    <dataField name="Sum of Money that is Left in Your Account" fld="5" baseField="0" baseItem="0"/>
  </dataFields>
  <formats count="22">
    <format dxfId="29">
      <pivotArea type="all" dataOnly="0" outline="0" fieldPosition="0"/>
    </format>
    <format dxfId="28">
      <pivotArea outline="0" collapsedLevelsAreSubtotals="1" fieldPosition="0"/>
    </format>
    <format dxfId="27">
      <pivotArea field="6" type="button" dataOnly="0" labelOnly="1" outline="0" axis="axisRow" fieldPosition="0"/>
    </format>
    <format dxfId="26">
      <pivotArea dataOnly="0" labelOnly="1" fieldPosition="0">
        <references count="1">
          <reference field="6" count="0"/>
        </references>
      </pivotArea>
    </format>
    <format dxfId="25">
      <pivotArea dataOnly="0" labelOnly="1" grandRow="1" outline="0" fieldPosition="0"/>
    </format>
    <format dxfId="24">
      <pivotArea dataOnly="0" labelOnly="1" fieldPosition="0">
        <references count="2">
          <reference field="0" count="3">
            <x v="0"/>
            <x v="1"/>
            <x v="2"/>
          </reference>
          <reference field="6" count="1" selected="0">
            <x v="0"/>
          </reference>
        </references>
      </pivotArea>
    </format>
    <format dxfId="23">
      <pivotArea dataOnly="0" labelOnly="1" fieldPosition="0">
        <references count="2">
          <reference field="0" count="4">
            <x v="3"/>
            <x v="4"/>
            <x v="5"/>
            <x v="6"/>
          </reference>
          <reference field="6" count="1" selected="0">
            <x v="1"/>
          </reference>
        </references>
      </pivotArea>
    </format>
    <format dxfId="22">
      <pivotArea dataOnly="0" labelOnly="1" fieldPosition="0">
        <references count="2">
          <reference field="0" count="4">
            <x v="7"/>
            <x v="8"/>
            <x v="9"/>
            <x v="10"/>
          </reference>
          <reference field="6" count="1" selected="0">
            <x v="2"/>
          </reference>
        </references>
      </pivotArea>
    </format>
    <format dxfId="21">
      <pivotArea dataOnly="0" labelOnly="1" fieldPosition="0">
        <references count="2">
          <reference field="0" count="5">
            <x v="11"/>
            <x v="12"/>
            <x v="13"/>
            <x v="14"/>
            <x v="15"/>
          </reference>
          <reference field="6" count="1" selected="0">
            <x v="3"/>
          </reference>
        </references>
      </pivotArea>
    </format>
    <format dxfId="20">
      <pivotArea dataOnly="0" labelOnly="1" fieldPosition="0">
        <references count="2">
          <reference field="0" count="1">
            <x v="16"/>
          </reference>
          <reference field="6" count="1" selected="0">
            <x v="4"/>
          </reference>
        </references>
      </pivotArea>
    </format>
    <format dxfId="19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8">
      <pivotArea collapsedLevelsAreSubtotals="1" fieldPosition="0">
        <references count="1">
          <reference field="6" count="1">
            <x v="0"/>
          </reference>
        </references>
      </pivotArea>
    </format>
    <format dxfId="17">
      <pivotArea collapsedLevelsAreSubtotals="1" fieldPosition="0">
        <references count="2">
          <reference field="0" count="3">
            <x v="0"/>
            <x v="1"/>
            <x v="2"/>
          </reference>
          <reference field="6" count="1" selected="0">
            <x v="0"/>
          </reference>
        </references>
      </pivotArea>
    </format>
    <format dxfId="16">
      <pivotArea collapsedLevelsAreSubtotals="1" fieldPosition="0">
        <references count="1">
          <reference field="6" count="1">
            <x v="1"/>
          </reference>
        </references>
      </pivotArea>
    </format>
    <format dxfId="15">
      <pivotArea collapsedLevelsAreSubtotals="1" fieldPosition="0">
        <references count="2">
          <reference field="0" count="4">
            <x v="3"/>
            <x v="4"/>
            <x v="5"/>
            <x v="6"/>
          </reference>
          <reference field="6" count="1" selected="0">
            <x v="1"/>
          </reference>
        </references>
      </pivotArea>
    </format>
    <format dxfId="14">
      <pivotArea collapsedLevelsAreSubtotals="1" fieldPosition="0">
        <references count="1">
          <reference field="6" count="1">
            <x v="2"/>
          </reference>
        </references>
      </pivotArea>
    </format>
    <format dxfId="13">
      <pivotArea collapsedLevelsAreSubtotals="1" fieldPosition="0">
        <references count="2">
          <reference field="0" count="4">
            <x v="7"/>
            <x v="8"/>
            <x v="9"/>
            <x v="10"/>
          </reference>
          <reference field="6" count="1" selected="0">
            <x v="2"/>
          </reference>
        </references>
      </pivotArea>
    </format>
    <format dxfId="12">
      <pivotArea collapsedLevelsAreSubtotals="1" fieldPosition="0">
        <references count="1">
          <reference field="6" count="1">
            <x v="3"/>
          </reference>
        </references>
      </pivotArea>
    </format>
    <format dxfId="11">
      <pivotArea collapsedLevelsAreSubtotals="1" fieldPosition="0">
        <references count="2">
          <reference field="0" count="5">
            <x v="11"/>
            <x v="12"/>
            <x v="13"/>
            <x v="14"/>
            <x v="15"/>
          </reference>
          <reference field="6" count="1" selected="0">
            <x v="3"/>
          </reference>
        </references>
      </pivotArea>
    </format>
    <format dxfId="10">
      <pivotArea collapsedLevelsAreSubtotals="1" fieldPosition="0">
        <references count="1">
          <reference field="6" count="1">
            <x v="4"/>
          </reference>
        </references>
      </pivotArea>
    </format>
    <format dxfId="9">
      <pivotArea collapsedLevelsAreSubtotals="1" fieldPosition="0">
        <references count="2">
          <reference field="0" count="1">
            <x v="16"/>
          </reference>
          <reference field="6" count="1" selected="0">
            <x v="4"/>
          </reference>
        </references>
      </pivotArea>
    </format>
    <format dxfId="8">
      <pivotArea grandRow="1" outline="0" collapsedLevelsAreSubtotals="1" fieldPosition="0"/>
    </format>
  </formats>
  <chartFormats count="6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13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E0C8A7-95E8-504F-A934-12F4F68E5D28}" name="Table1" displayName="Table1" ref="A1:C18" totalsRowShown="0" headerRowDxfId="36" dataDxfId="35">
  <autoFilter ref="A1:C18" xr:uid="{61E0C8A7-95E8-504F-A934-12F4F68E5D28}"/>
  <tableColumns count="3">
    <tableColumn id="1" xr3:uid="{F77A2700-455B-B64C-ADB6-8DFB4981FBD4}" name="Week" dataDxfId="34"/>
    <tableColumn id="2" xr3:uid="{B998FDA1-9FAE-9A49-8E60-CACBE1D47FC7}" name="Budget for Week" dataDxfId="33"/>
    <tableColumn id="3" xr3:uid="{B0FFC190-201B-9E45-AD49-628642F29E91}" name="Money Left at End of Week" dataDxfId="32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C6871E-9F9D-8440-8607-309271C5E76A}" name="Table13" displayName="Table13" ref="A1:F18" totalsRowShown="0" headerRowDxfId="7" dataDxfId="6">
  <autoFilter ref="A1:F18" xr:uid="{14C6871E-9F9D-8440-8607-309271C5E76A}"/>
  <tableColumns count="6">
    <tableColumn id="1" xr3:uid="{97582049-8AD6-6147-9D84-B720AF86C488}" name="Week" dataDxfId="5"/>
    <tableColumn id="7" xr3:uid="{31522E64-391F-AA4E-B798-079971E1E8FA}" name="Money at Beginning of Week" dataDxfId="4"/>
    <tableColumn id="2" xr3:uid="{6EE1E5EB-854E-A34C-9B5E-128123251299}" name="Budget for Week" dataDxfId="3"/>
    <tableColumn id="5" xr3:uid="{B2C8C47F-825D-D744-B71D-DE60B549E742}" name="Money You Spent that Week" dataDxfId="2"/>
    <tableColumn id="3" xr3:uid="{34196F94-2B85-044D-8CE3-980029FA9A2B}" name="Money That Should Be Left at End of Week" dataDxfId="1"/>
    <tableColumn id="6" xr3:uid="{A19AD6F0-E679-2442-BAD7-5A2A9CD7C145}" name="Money that is Left in Your Account" dataDxfId="0">
      <calculatedColumnFormula>SUM(Table13[[#This Row],[Money at Beginning of Week]]-Table13[[#This Row],[Money You Spent that Week]])</calculatedColumnFormula>
    </tableColumn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81A10-C568-4C48-BCCA-58F37B50FB83}">
  <dimension ref="A1:F24"/>
  <sheetViews>
    <sheetView tabSelected="1" workbookViewId="0">
      <selection activeCell="C23" sqref="C23"/>
    </sheetView>
  </sheetViews>
  <sheetFormatPr baseColWidth="10" defaultRowHeight="16" x14ac:dyDescent="0.2"/>
  <cols>
    <col min="2" max="2" width="25.5" bestFit="1" customWidth="1"/>
    <col min="3" max="3" width="39" bestFit="1" customWidth="1"/>
    <col min="4" max="4" width="13" bestFit="1" customWidth="1"/>
    <col min="5" max="5" width="21.83203125" bestFit="1" customWidth="1"/>
    <col min="6" max="7" width="30.5" bestFit="1" customWidth="1"/>
  </cols>
  <sheetData>
    <row r="1" spans="1:6" ht="24" x14ac:dyDescent="0.3">
      <c r="A1" s="10" t="s">
        <v>48</v>
      </c>
      <c r="B1" s="10" t="s">
        <v>49</v>
      </c>
      <c r="C1" s="10" t="s">
        <v>50</v>
      </c>
      <c r="D1" s="11" t="s">
        <v>51</v>
      </c>
      <c r="E1" s="7" t="s">
        <v>57</v>
      </c>
      <c r="F1" s="7" t="s">
        <v>53</v>
      </c>
    </row>
    <row r="2" spans="1:6" ht="19" x14ac:dyDescent="0.25">
      <c r="A2" s="8">
        <v>1</v>
      </c>
      <c r="B2" s="9">
        <v>85.05</v>
      </c>
      <c r="C2" s="9">
        <v>1360.94</v>
      </c>
      <c r="D2" s="12" t="s">
        <v>54</v>
      </c>
      <c r="E2" s="7">
        <v>255.14999999999998</v>
      </c>
      <c r="F2" s="7">
        <v>3827.6400000000003</v>
      </c>
    </row>
    <row r="3" spans="1:6" ht="19" x14ac:dyDescent="0.25">
      <c r="A3" s="8">
        <v>2</v>
      </c>
      <c r="B3" s="9">
        <v>85.05</v>
      </c>
      <c r="C3" s="9">
        <v>1275.8800000000001</v>
      </c>
      <c r="D3" s="13">
        <v>1</v>
      </c>
      <c r="E3" s="7">
        <v>85.05</v>
      </c>
      <c r="F3" s="7">
        <v>1360.94</v>
      </c>
    </row>
    <row r="4" spans="1:6" ht="19" x14ac:dyDescent="0.25">
      <c r="A4" s="8">
        <v>3</v>
      </c>
      <c r="B4" s="9">
        <v>85.05</v>
      </c>
      <c r="C4" s="9">
        <v>1190.82</v>
      </c>
      <c r="D4" s="13">
        <v>2</v>
      </c>
      <c r="E4" s="7">
        <v>85.05</v>
      </c>
      <c r="F4" s="7">
        <v>1275.8800000000001</v>
      </c>
    </row>
    <row r="5" spans="1:6" ht="19" x14ac:dyDescent="0.25">
      <c r="A5" s="8">
        <v>4</v>
      </c>
      <c r="B5" s="9">
        <v>85.05</v>
      </c>
      <c r="C5" s="9">
        <v>1105.76</v>
      </c>
      <c r="D5" s="13">
        <v>3</v>
      </c>
      <c r="E5" s="7">
        <v>85.05</v>
      </c>
      <c r="F5" s="7">
        <v>1190.82</v>
      </c>
    </row>
    <row r="6" spans="1:6" ht="19" x14ac:dyDescent="0.25">
      <c r="A6" s="8">
        <v>5</v>
      </c>
      <c r="B6" s="9">
        <v>85.05</v>
      </c>
      <c r="C6" s="9">
        <v>1020.7</v>
      </c>
      <c r="D6" s="12" t="s">
        <v>55</v>
      </c>
      <c r="E6" s="7">
        <v>340.2</v>
      </c>
      <c r="F6" s="7">
        <v>3912.68</v>
      </c>
    </row>
    <row r="7" spans="1:6" ht="19" x14ac:dyDescent="0.25">
      <c r="A7" s="8">
        <v>6</v>
      </c>
      <c r="B7" s="9">
        <v>85.05</v>
      </c>
      <c r="C7" s="9">
        <v>935.64</v>
      </c>
      <c r="D7" s="13">
        <v>4</v>
      </c>
      <c r="E7" s="7">
        <v>85.05</v>
      </c>
      <c r="F7" s="7">
        <v>1105.76</v>
      </c>
    </row>
    <row r="8" spans="1:6" ht="19" x14ac:dyDescent="0.25">
      <c r="A8" s="8">
        <v>7</v>
      </c>
      <c r="B8" s="9">
        <v>85.05</v>
      </c>
      <c r="C8" s="9">
        <v>850.58</v>
      </c>
      <c r="D8" s="13">
        <v>5</v>
      </c>
      <c r="E8" s="7">
        <v>85.05</v>
      </c>
      <c r="F8" s="7">
        <v>1020.7</v>
      </c>
    </row>
    <row r="9" spans="1:6" ht="19" x14ac:dyDescent="0.25">
      <c r="A9" s="8">
        <v>8</v>
      </c>
      <c r="B9" s="9">
        <v>85.05</v>
      </c>
      <c r="C9" s="9">
        <v>765.53</v>
      </c>
      <c r="D9" s="13">
        <v>6</v>
      </c>
      <c r="E9" s="7">
        <v>85.05</v>
      </c>
      <c r="F9" s="7">
        <v>935.64</v>
      </c>
    </row>
    <row r="10" spans="1:6" ht="19" x14ac:dyDescent="0.25">
      <c r="A10" s="8">
        <v>9</v>
      </c>
      <c r="B10" s="9">
        <v>85.05</v>
      </c>
      <c r="C10" s="9">
        <v>680.47</v>
      </c>
      <c r="D10" s="13">
        <v>7</v>
      </c>
      <c r="E10" s="7">
        <v>85.05</v>
      </c>
      <c r="F10" s="7">
        <v>850.58</v>
      </c>
    </row>
    <row r="11" spans="1:6" ht="19" x14ac:dyDescent="0.25">
      <c r="A11" s="8">
        <v>10</v>
      </c>
      <c r="B11" s="9">
        <v>85.05</v>
      </c>
      <c r="C11" s="9">
        <v>595.41</v>
      </c>
      <c r="D11" s="12" t="s">
        <v>26</v>
      </c>
      <c r="E11" s="7">
        <v>340.2</v>
      </c>
      <c r="F11" s="7">
        <v>2551.7599999999998</v>
      </c>
    </row>
    <row r="12" spans="1:6" ht="19" x14ac:dyDescent="0.25">
      <c r="A12" s="8">
        <v>11</v>
      </c>
      <c r="B12" s="9">
        <v>85.05</v>
      </c>
      <c r="C12" s="9">
        <v>510.35</v>
      </c>
      <c r="D12" s="13">
        <v>8</v>
      </c>
      <c r="E12" s="7">
        <v>85.05</v>
      </c>
      <c r="F12" s="7">
        <v>765.53</v>
      </c>
    </row>
    <row r="13" spans="1:6" ht="19" x14ac:dyDescent="0.25">
      <c r="A13" s="8">
        <v>12</v>
      </c>
      <c r="B13" s="9">
        <v>85.05</v>
      </c>
      <c r="C13" s="9">
        <v>425.29</v>
      </c>
      <c r="D13" s="13">
        <v>9</v>
      </c>
      <c r="E13" s="7">
        <v>85.05</v>
      </c>
      <c r="F13" s="7">
        <v>680.47</v>
      </c>
    </row>
    <row r="14" spans="1:6" ht="19" x14ac:dyDescent="0.25">
      <c r="A14" s="8">
        <v>13</v>
      </c>
      <c r="B14" s="9">
        <v>85.05</v>
      </c>
      <c r="C14" s="9">
        <v>340.24</v>
      </c>
      <c r="D14" s="13">
        <v>10</v>
      </c>
      <c r="E14" s="7">
        <v>85.05</v>
      </c>
      <c r="F14" s="7">
        <v>595.41</v>
      </c>
    </row>
    <row r="15" spans="1:6" ht="19" x14ac:dyDescent="0.25">
      <c r="A15" s="8">
        <v>14</v>
      </c>
      <c r="B15" s="9">
        <v>85.05</v>
      </c>
      <c r="C15" s="9">
        <v>255.18</v>
      </c>
      <c r="D15" s="13">
        <v>11</v>
      </c>
      <c r="E15" s="7">
        <v>85.05</v>
      </c>
      <c r="F15" s="7">
        <v>510.35</v>
      </c>
    </row>
    <row r="16" spans="1:6" ht="19" x14ac:dyDescent="0.25">
      <c r="A16" s="8">
        <v>15</v>
      </c>
      <c r="B16" s="9">
        <v>85.05</v>
      </c>
      <c r="C16" s="9">
        <v>170.12</v>
      </c>
      <c r="D16" s="12" t="s">
        <v>56</v>
      </c>
      <c r="E16" s="7">
        <v>425.25</v>
      </c>
      <c r="F16" s="7">
        <v>1275.8799999999999</v>
      </c>
    </row>
    <row r="17" spans="1:6" ht="19" x14ac:dyDescent="0.25">
      <c r="A17" s="8">
        <v>16</v>
      </c>
      <c r="B17" s="9">
        <v>85.05</v>
      </c>
      <c r="C17" s="9">
        <v>85.05</v>
      </c>
      <c r="D17" s="13">
        <v>12</v>
      </c>
      <c r="E17" s="7">
        <v>85.05</v>
      </c>
      <c r="F17" s="7">
        <v>425.29</v>
      </c>
    </row>
    <row r="18" spans="1:6" ht="19" x14ac:dyDescent="0.25">
      <c r="A18" s="8">
        <v>17</v>
      </c>
      <c r="B18" s="9">
        <v>85.05</v>
      </c>
      <c r="C18" s="9">
        <v>0</v>
      </c>
      <c r="D18" s="13">
        <v>13</v>
      </c>
      <c r="E18" s="7">
        <v>85.05</v>
      </c>
      <c r="F18" s="7">
        <v>340.24</v>
      </c>
    </row>
    <row r="19" spans="1:6" x14ac:dyDescent="0.2">
      <c r="D19" s="13">
        <v>14</v>
      </c>
      <c r="E19" s="7">
        <v>85.05</v>
      </c>
      <c r="F19" s="7">
        <v>255.18</v>
      </c>
    </row>
    <row r="20" spans="1:6" x14ac:dyDescent="0.2">
      <c r="D20" s="13">
        <v>15</v>
      </c>
      <c r="E20" s="7">
        <v>85.05</v>
      </c>
      <c r="F20" s="7">
        <v>170.12</v>
      </c>
    </row>
    <row r="21" spans="1:6" x14ac:dyDescent="0.2">
      <c r="D21" s="13">
        <v>16</v>
      </c>
      <c r="E21" s="7">
        <v>85.05</v>
      </c>
      <c r="F21" s="7">
        <v>85.05</v>
      </c>
    </row>
    <row r="22" spans="1:6" x14ac:dyDescent="0.2">
      <c r="D22" s="12" t="s">
        <v>28</v>
      </c>
      <c r="E22" s="7">
        <v>85.05</v>
      </c>
      <c r="F22" s="7">
        <v>0</v>
      </c>
    </row>
    <row r="23" spans="1:6" x14ac:dyDescent="0.2">
      <c r="D23" s="13">
        <v>17</v>
      </c>
      <c r="E23" s="7">
        <v>85.05</v>
      </c>
      <c r="F23" s="7">
        <v>0</v>
      </c>
    </row>
    <row r="24" spans="1:6" x14ac:dyDescent="0.2">
      <c r="D24" s="12" t="s">
        <v>52</v>
      </c>
      <c r="E24" s="7">
        <v>1445.8499999999997</v>
      </c>
      <c r="F24" s="7">
        <v>11567.960000000001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EEEF9-3185-3C4B-B537-FA78D691D17F}">
  <dimension ref="A1:J70"/>
  <sheetViews>
    <sheetView topLeftCell="A5" zoomScale="56" workbookViewId="0">
      <selection activeCell="E22" sqref="E22"/>
    </sheetView>
  </sheetViews>
  <sheetFormatPr baseColWidth="10" defaultColWidth="30.1640625" defaultRowHeight="52" customHeight="1" x14ac:dyDescent="0.3"/>
  <cols>
    <col min="1" max="1" width="22.5" style="14" bestFit="1" customWidth="1"/>
    <col min="2" max="2" width="37.5" style="14" bestFit="1" customWidth="1"/>
    <col min="3" max="3" width="63.33203125" style="14" bestFit="1" customWidth="1"/>
    <col min="4" max="4" width="61.83203125" style="14" bestFit="1" customWidth="1"/>
    <col min="5" max="5" width="45.6640625" style="14" bestFit="1" customWidth="1"/>
    <col min="6" max="6" width="71.5" style="14" bestFit="1" customWidth="1"/>
    <col min="7" max="7" width="70.1640625" style="14" bestFit="1" customWidth="1"/>
    <col min="8" max="16384" width="30.1640625" style="14"/>
  </cols>
  <sheetData>
    <row r="1" spans="1:10" s="22" customFormat="1" ht="52" customHeight="1" x14ac:dyDescent="0.35">
      <c r="A1" s="20" t="s">
        <v>48</v>
      </c>
      <c r="B1" s="20" t="s">
        <v>60</v>
      </c>
      <c r="C1" s="20" t="s">
        <v>49</v>
      </c>
      <c r="D1" s="21" t="s">
        <v>63</v>
      </c>
      <c r="E1" s="20" t="s">
        <v>58</v>
      </c>
      <c r="F1" s="20" t="s">
        <v>59</v>
      </c>
      <c r="G1" s="20"/>
      <c r="H1" s="20"/>
      <c r="I1" s="20"/>
      <c r="J1" s="20"/>
    </row>
    <row r="2" spans="1:10" ht="24" customHeight="1" x14ac:dyDescent="0.3">
      <c r="A2" s="14">
        <v>1</v>
      </c>
      <c r="B2" s="15">
        <v>1446</v>
      </c>
      <c r="C2" s="15">
        <v>85.05</v>
      </c>
      <c r="D2" s="15">
        <v>50</v>
      </c>
      <c r="E2" s="15">
        <v>1360.94</v>
      </c>
      <c r="F2" s="15">
        <f>SUM(Table13[[#This Row],[Money at Beginning of Week]]-Table13[[#This Row],[Money You Spent that Week]])</f>
        <v>1396</v>
      </c>
      <c r="H2" s="15"/>
      <c r="I2" s="15"/>
    </row>
    <row r="3" spans="1:10" ht="24" customHeight="1" x14ac:dyDescent="0.3">
      <c r="A3" s="14">
        <v>2</v>
      </c>
      <c r="B3" s="15">
        <f>F2</f>
        <v>1396</v>
      </c>
      <c r="C3" s="15">
        <v>85.05</v>
      </c>
      <c r="D3" s="15">
        <v>100</v>
      </c>
      <c r="E3" s="15">
        <v>1275.8800000000001</v>
      </c>
      <c r="F3" s="15">
        <f>SUM(Table13[[#This Row],[Money at Beginning of Week]]-Table13[[#This Row],[Money You Spent that Week]])</f>
        <v>1296</v>
      </c>
      <c r="H3" s="15"/>
      <c r="I3" s="15"/>
    </row>
    <row r="4" spans="1:10" ht="24" customHeight="1" x14ac:dyDescent="0.3">
      <c r="A4" s="14">
        <v>3</v>
      </c>
      <c r="B4" s="15">
        <f t="shared" ref="B4:B18" si="0">F3</f>
        <v>1296</v>
      </c>
      <c r="C4" s="15">
        <v>85.05</v>
      </c>
      <c r="D4" s="15">
        <v>67</v>
      </c>
      <c r="E4" s="15">
        <v>1190.82</v>
      </c>
      <c r="F4" s="15">
        <f>SUM(Table13[[#This Row],[Money at Beginning of Week]]-Table13[[#This Row],[Money You Spent that Week]])</f>
        <v>1229</v>
      </c>
      <c r="H4" s="15"/>
      <c r="I4" s="15"/>
    </row>
    <row r="5" spans="1:10" ht="24" customHeight="1" x14ac:dyDescent="0.3">
      <c r="A5" s="14">
        <v>4</v>
      </c>
      <c r="B5" s="15">
        <f t="shared" si="0"/>
        <v>1229</v>
      </c>
      <c r="C5" s="15">
        <v>85.05</v>
      </c>
      <c r="D5" s="15">
        <v>85.05</v>
      </c>
      <c r="E5" s="15">
        <v>1105.76</v>
      </c>
      <c r="F5" s="15">
        <f>SUM(Table13[[#This Row],[Money at Beginning of Week]]-Table13[[#This Row],[Money You Spent that Week]])</f>
        <v>1143.95</v>
      </c>
      <c r="H5" s="15"/>
      <c r="I5" s="15"/>
    </row>
    <row r="6" spans="1:10" ht="24" customHeight="1" x14ac:dyDescent="0.3">
      <c r="A6" s="14">
        <v>5</v>
      </c>
      <c r="B6" s="15">
        <f t="shared" si="0"/>
        <v>1143.95</v>
      </c>
      <c r="C6" s="15">
        <v>85.05</v>
      </c>
      <c r="D6" s="15">
        <v>100</v>
      </c>
      <c r="E6" s="15">
        <v>1020.7</v>
      </c>
      <c r="F6" s="15">
        <f>SUM(Table13[[#This Row],[Money at Beginning of Week]]-Table13[[#This Row],[Money You Spent that Week]])</f>
        <v>1043.95</v>
      </c>
      <c r="H6" s="15"/>
      <c r="I6" s="15"/>
    </row>
    <row r="7" spans="1:10" ht="24" customHeight="1" x14ac:dyDescent="0.3">
      <c r="A7" s="14">
        <v>6</v>
      </c>
      <c r="B7" s="15">
        <f t="shared" si="0"/>
        <v>1043.95</v>
      </c>
      <c r="C7" s="15">
        <v>85.05</v>
      </c>
      <c r="D7" s="15">
        <v>88</v>
      </c>
      <c r="E7" s="15">
        <v>935.64</v>
      </c>
      <c r="F7" s="15">
        <f>SUM(Table13[[#This Row],[Money at Beginning of Week]]-Table13[[#This Row],[Money You Spent that Week]])</f>
        <v>955.95</v>
      </c>
      <c r="H7" s="15"/>
      <c r="I7" s="15"/>
    </row>
    <row r="8" spans="1:10" ht="24" customHeight="1" x14ac:dyDescent="0.3">
      <c r="A8" s="14">
        <v>7</v>
      </c>
      <c r="B8" s="15">
        <f t="shared" si="0"/>
        <v>955.95</v>
      </c>
      <c r="C8" s="15">
        <v>85.05</v>
      </c>
      <c r="D8" s="15">
        <v>85.05</v>
      </c>
      <c r="E8" s="15">
        <v>850.58</v>
      </c>
      <c r="F8" s="15">
        <f>SUM(Table13[[#This Row],[Money at Beginning of Week]]-Table13[[#This Row],[Money You Spent that Week]])</f>
        <v>870.90000000000009</v>
      </c>
      <c r="H8" s="15"/>
      <c r="I8" s="15"/>
    </row>
    <row r="9" spans="1:10" ht="24" customHeight="1" x14ac:dyDescent="0.3">
      <c r="A9" s="14">
        <v>8</v>
      </c>
      <c r="B9" s="15">
        <f t="shared" si="0"/>
        <v>870.90000000000009</v>
      </c>
      <c r="C9" s="15">
        <v>85.05</v>
      </c>
      <c r="D9" s="15">
        <v>125</v>
      </c>
      <c r="E9" s="15">
        <v>765.53</v>
      </c>
      <c r="F9" s="15">
        <f>SUM(Table13[[#This Row],[Money at Beginning of Week]]-Table13[[#This Row],[Money You Spent that Week]])</f>
        <v>745.90000000000009</v>
      </c>
      <c r="H9" s="15"/>
      <c r="I9" s="15"/>
    </row>
    <row r="10" spans="1:10" ht="24" customHeight="1" x14ac:dyDescent="0.3">
      <c r="A10" s="14">
        <v>9</v>
      </c>
      <c r="B10" s="15">
        <f t="shared" si="0"/>
        <v>745.90000000000009</v>
      </c>
      <c r="C10" s="15">
        <v>85.05</v>
      </c>
      <c r="D10" s="15">
        <v>100</v>
      </c>
      <c r="E10" s="15">
        <v>680.47</v>
      </c>
      <c r="F10" s="15">
        <f>SUM(Table13[[#This Row],[Money at Beginning of Week]]-Table13[[#This Row],[Money You Spent that Week]])</f>
        <v>645.90000000000009</v>
      </c>
      <c r="H10" s="15"/>
      <c r="I10" s="15"/>
    </row>
    <row r="11" spans="1:10" ht="24" customHeight="1" x14ac:dyDescent="0.3">
      <c r="A11" s="14">
        <v>10</v>
      </c>
      <c r="B11" s="15">
        <f t="shared" si="0"/>
        <v>645.90000000000009</v>
      </c>
      <c r="C11" s="15">
        <v>85.05</v>
      </c>
      <c r="D11" s="15">
        <v>0</v>
      </c>
      <c r="E11" s="15">
        <v>595.41</v>
      </c>
      <c r="F11" s="15">
        <f>SUM(Table13[[#This Row],[Money at Beginning of Week]]-Table13[[#This Row],[Money You Spent that Week]])</f>
        <v>645.90000000000009</v>
      </c>
      <c r="H11" s="15"/>
      <c r="I11" s="15"/>
    </row>
    <row r="12" spans="1:10" ht="24" customHeight="1" x14ac:dyDescent="0.3">
      <c r="A12" s="14">
        <v>11</v>
      </c>
      <c r="B12" s="15">
        <f t="shared" si="0"/>
        <v>645.90000000000009</v>
      </c>
      <c r="C12" s="15">
        <v>85.05</v>
      </c>
      <c r="D12" s="15">
        <v>90</v>
      </c>
      <c r="E12" s="15">
        <v>510.35</v>
      </c>
      <c r="F12" s="15">
        <f>SUM(Table13[[#This Row],[Money at Beginning of Week]]-Table13[[#This Row],[Money You Spent that Week]])</f>
        <v>555.90000000000009</v>
      </c>
      <c r="H12" s="15"/>
      <c r="I12" s="15"/>
    </row>
    <row r="13" spans="1:10" ht="24" customHeight="1" x14ac:dyDescent="0.3">
      <c r="A13" s="14">
        <v>12</v>
      </c>
      <c r="B13" s="15">
        <f t="shared" si="0"/>
        <v>555.90000000000009</v>
      </c>
      <c r="C13" s="15">
        <v>85.05</v>
      </c>
      <c r="D13" s="15">
        <v>95</v>
      </c>
      <c r="E13" s="15">
        <v>425.29</v>
      </c>
      <c r="F13" s="15">
        <f>SUM(Table13[[#This Row],[Money at Beginning of Week]]-Table13[[#This Row],[Money You Spent that Week]])</f>
        <v>460.90000000000009</v>
      </c>
      <c r="H13" s="15"/>
      <c r="I13" s="15"/>
    </row>
    <row r="14" spans="1:10" ht="24" customHeight="1" x14ac:dyDescent="0.3">
      <c r="A14" s="14">
        <v>13</v>
      </c>
      <c r="B14" s="15">
        <f t="shared" si="0"/>
        <v>460.90000000000009</v>
      </c>
      <c r="C14" s="15">
        <v>85.05</v>
      </c>
      <c r="D14" s="15">
        <v>87</v>
      </c>
      <c r="E14" s="15">
        <v>340.24</v>
      </c>
      <c r="F14" s="15">
        <f>SUM(Table13[[#This Row],[Money at Beginning of Week]]-Table13[[#This Row],[Money You Spent that Week]])</f>
        <v>373.90000000000009</v>
      </c>
      <c r="H14" s="15"/>
      <c r="I14" s="15"/>
    </row>
    <row r="15" spans="1:10" ht="24" customHeight="1" x14ac:dyDescent="0.3">
      <c r="A15" s="14">
        <v>14</v>
      </c>
      <c r="B15" s="15">
        <f t="shared" si="0"/>
        <v>373.90000000000009</v>
      </c>
      <c r="C15" s="15">
        <v>85.05</v>
      </c>
      <c r="D15" s="15">
        <v>100</v>
      </c>
      <c r="E15" s="15">
        <v>255.18</v>
      </c>
      <c r="F15" s="15">
        <f>SUM(Table13[[#This Row],[Money at Beginning of Week]]-Table13[[#This Row],[Money You Spent that Week]])</f>
        <v>273.90000000000009</v>
      </c>
      <c r="H15" s="15"/>
      <c r="I15" s="15"/>
    </row>
    <row r="16" spans="1:10" ht="24" customHeight="1" x14ac:dyDescent="0.3">
      <c r="A16" s="14">
        <v>15</v>
      </c>
      <c r="B16" s="15">
        <f t="shared" si="0"/>
        <v>273.90000000000009</v>
      </c>
      <c r="C16" s="15">
        <v>85.05</v>
      </c>
      <c r="D16" s="15">
        <v>100</v>
      </c>
      <c r="E16" s="15">
        <v>170.12</v>
      </c>
      <c r="F16" s="15">
        <f>SUM(Table13[[#This Row],[Money at Beginning of Week]]-Table13[[#This Row],[Money You Spent that Week]])</f>
        <v>173.90000000000009</v>
      </c>
      <c r="H16" s="15"/>
      <c r="I16" s="15"/>
    </row>
    <row r="17" spans="1:9" ht="24" customHeight="1" x14ac:dyDescent="0.3">
      <c r="A17" s="14">
        <v>16</v>
      </c>
      <c r="B17" s="15">
        <f t="shared" si="0"/>
        <v>173.90000000000009</v>
      </c>
      <c r="C17" s="15">
        <v>85.05</v>
      </c>
      <c r="D17" s="15">
        <v>85.05</v>
      </c>
      <c r="E17" s="15">
        <v>85.05</v>
      </c>
      <c r="F17" s="15">
        <f>SUM(Table13[[#This Row],[Money at Beginning of Week]]-Table13[[#This Row],[Money You Spent that Week]])</f>
        <v>88.850000000000094</v>
      </c>
      <c r="H17" s="15"/>
      <c r="I17" s="15"/>
    </row>
    <row r="18" spans="1:9" ht="24" customHeight="1" x14ac:dyDescent="0.3">
      <c r="A18" s="14">
        <v>17</v>
      </c>
      <c r="B18" s="15">
        <f t="shared" si="0"/>
        <v>88.850000000000094</v>
      </c>
      <c r="C18" s="15">
        <v>85.05</v>
      </c>
      <c r="D18" s="15">
        <v>57.85</v>
      </c>
      <c r="E18" s="15">
        <v>0</v>
      </c>
      <c r="F18" s="15">
        <f>SUM(Table13[[#This Row],[Money at Beginning of Week]]-Table13[[#This Row],[Money You Spent that Week]])</f>
        <v>31.000000000000092</v>
      </c>
      <c r="H18" s="15"/>
      <c r="I18" s="15"/>
    </row>
    <row r="20" spans="1:9" ht="26" x14ac:dyDescent="0.3">
      <c r="A20" s="16" t="s">
        <v>51</v>
      </c>
      <c r="B20" s="17" t="s">
        <v>61</v>
      </c>
      <c r="C20" s="17" t="s">
        <v>64</v>
      </c>
      <c r="D20" s="17" t="s">
        <v>62</v>
      </c>
      <c r="E20"/>
      <c r="F20"/>
      <c r="G20"/>
    </row>
    <row r="21" spans="1:9" ht="26" x14ac:dyDescent="0.3">
      <c r="A21" s="18" t="s">
        <v>54</v>
      </c>
      <c r="B21" s="23">
        <v>248</v>
      </c>
      <c r="C21" s="23">
        <v>3827.6400000000003</v>
      </c>
      <c r="D21" s="23">
        <v>3890</v>
      </c>
      <c r="E21"/>
      <c r="F21"/>
      <c r="G21"/>
    </row>
    <row r="22" spans="1:9" ht="26" x14ac:dyDescent="0.3">
      <c r="A22" s="19">
        <v>1</v>
      </c>
      <c r="B22" s="23">
        <v>50</v>
      </c>
      <c r="C22" s="23">
        <v>1360.94</v>
      </c>
      <c r="D22" s="23">
        <v>1396</v>
      </c>
      <c r="E22"/>
      <c r="F22"/>
      <c r="G22"/>
    </row>
    <row r="23" spans="1:9" ht="26" x14ac:dyDescent="0.3">
      <c r="A23" s="19">
        <v>2</v>
      </c>
      <c r="B23" s="23">
        <v>100</v>
      </c>
      <c r="C23" s="23">
        <v>1275.8800000000001</v>
      </c>
      <c r="D23" s="23">
        <v>1296</v>
      </c>
      <c r="E23"/>
      <c r="F23"/>
      <c r="G23"/>
    </row>
    <row r="24" spans="1:9" ht="26" x14ac:dyDescent="0.3">
      <c r="A24" s="19">
        <v>3</v>
      </c>
      <c r="B24" s="23">
        <v>98</v>
      </c>
      <c r="C24" s="23">
        <v>1190.82</v>
      </c>
      <c r="D24" s="23">
        <v>1198</v>
      </c>
      <c r="E24"/>
      <c r="F24"/>
      <c r="G24"/>
    </row>
    <row r="25" spans="1:9" ht="26" x14ac:dyDescent="0.3">
      <c r="A25" s="18" t="s">
        <v>55</v>
      </c>
      <c r="B25" s="23">
        <v>358.1</v>
      </c>
      <c r="C25" s="23">
        <v>3912.68</v>
      </c>
      <c r="D25" s="23">
        <v>3890.7500000000005</v>
      </c>
      <c r="E25"/>
      <c r="F25"/>
      <c r="G25"/>
    </row>
    <row r="26" spans="1:9" ht="26" x14ac:dyDescent="0.3">
      <c r="A26" s="19">
        <v>4</v>
      </c>
      <c r="B26" s="23">
        <v>85.05</v>
      </c>
      <c r="C26" s="23">
        <v>1105.76</v>
      </c>
      <c r="D26" s="23">
        <v>1112.95</v>
      </c>
      <c r="E26"/>
      <c r="F26"/>
      <c r="G26"/>
    </row>
    <row r="27" spans="1:9" ht="26" x14ac:dyDescent="0.3">
      <c r="A27" s="19">
        <v>5</v>
      </c>
      <c r="B27" s="23">
        <v>100</v>
      </c>
      <c r="C27" s="23">
        <v>1020.7</v>
      </c>
      <c r="D27" s="23">
        <v>1012.95</v>
      </c>
      <c r="E27"/>
      <c r="F27"/>
      <c r="G27"/>
    </row>
    <row r="28" spans="1:9" ht="26" x14ac:dyDescent="0.3">
      <c r="A28" s="19">
        <v>6</v>
      </c>
      <c r="B28" s="23">
        <v>88</v>
      </c>
      <c r="C28" s="23">
        <v>935.64</v>
      </c>
      <c r="D28" s="23">
        <v>924.95</v>
      </c>
      <c r="E28"/>
      <c r="F28"/>
      <c r="G28"/>
    </row>
    <row r="29" spans="1:9" ht="26" x14ac:dyDescent="0.3">
      <c r="A29" s="19">
        <v>7</v>
      </c>
      <c r="B29" s="23">
        <v>85.05</v>
      </c>
      <c r="C29" s="23">
        <v>850.58</v>
      </c>
      <c r="D29" s="23">
        <v>839.90000000000009</v>
      </c>
      <c r="E29"/>
      <c r="F29"/>
      <c r="G29"/>
    </row>
    <row r="30" spans="1:9" ht="26" x14ac:dyDescent="0.3">
      <c r="A30" s="18" t="s">
        <v>26</v>
      </c>
      <c r="B30" s="23">
        <v>315</v>
      </c>
      <c r="C30" s="23">
        <v>2551.7599999999998</v>
      </c>
      <c r="D30" s="23">
        <v>2469.6000000000004</v>
      </c>
      <c r="E30"/>
      <c r="F30"/>
      <c r="G30"/>
    </row>
    <row r="31" spans="1:9" ht="26" x14ac:dyDescent="0.3">
      <c r="A31" s="19">
        <v>8</v>
      </c>
      <c r="B31" s="23">
        <v>125</v>
      </c>
      <c r="C31" s="23">
        <v>765.53</v>
      </c>
      <c r="D31" s="23">
        <v>714.90000000000009</v>
      </c>
      <c r="E31"/>
      <c r="F31"/>
      <c r="G31"/>
    </row>
    <row r="32" spans="1:9" ht="26" x14ac:dyDescent="0.3">
      <c r="A32" s="19">
        <v>9</v>
      </c>
      <c r="B32" s="23">
        <v>100</v>
      </c>
      <c r="C32" s="23">
        <v>680.47</v>
      </c>
      <c r="D32" s="23">
        <v>614.90000000000009</v>
      </c>
      <c r="E32"/>
      <c r="F32"/>
      <c r="G32"/>
    </row>
    <row r="33" spans="1:7" ht="26" x14ac:dyDescent="0.3">
      <c r="A33" s="19">
        <v>10</v>
      </c>
      <c r="B33" s="23">
        <v>0</v>
      </c>
      <c r="C33" s="23">
        <v>595.41</v>
      </c>
      <c r="D33" s="23">
        <v>614.90000000000009</v>
      </c>
      <c r="E33"/>
      <c r="F33"/>
      <c r="G33"/>
    </row>
    <row r="34" spans="1:7" ht="26" x14ac:dyDescent="0.3">
      <c r="A34" s="19">
        <v>11</v>
      </c>
      <c r="B34" s="23">
        <v>90</v>
      </c>
      <c r="C34" s="23">
        <v>510.35</v>
      </c>
      <c r="D34" s="23">
        <v>524.90000000000009</v>
      </c>
      <c r="E34"/>
      <c r="F34"/>
      <c r="G34"/>
    </row>
    <row r="35" spans="1:7" ht="26" x14ac:dyDescent="0.3">
      <c r="A35" s="18" t="s">
        <v>56</v>
      </c>
      <c r="B35" s="23">
        <v>467.05</v>
      </c>
      <c r="C35" s="23">
        <v>1275.8799999999999</v>
      </c>
      <c r="D35" s="23">
        <v>1216.4500000000005</v>
      </c>
      <c r="E35"/>
      <c r="F35"/>
      <c r="G35"/>
    </row>
    <row r="36" spans="1:7" ht="26" x14ac:dyDescent="0.3">
      <c r="A36" s="19">
        <v>12</v>
      </c>
      <c r="B36" s="23">
        <v>95</v>
      </c>
      <c r="C36" s="23">
        <v>425.29</v>
      </c>
      <c r="D36" s="23">
        <v>429.90000000000009</v>
      </c>
      <c r="E36"/>
      <c r="F36"/>
      <c r="G36"/>
    </row>
    <row r="37" spans="1:7" ht="26" x14ac:dyDescent="0.3">
      <c r="A37" s="19">
        <v>13</v>
      </c>
      <c r="B37" s="23">
        <v>87</v>
      </c>
      <c r="C37" s="23">
        <v>340.24</v>
      </c>
      <c r="D37" s="23">
        <v>342.90000000000009</v>
      </c>
      <c r="E37"/>
      <c r="F37"/>
      <c r="G37"/>
    </row>
    <row r="38" spans="1:7" ht="26" x14ac:dyDescent="0.3">
      <c r="A38" s="19">
        <v>14</v>
      </c>
      <c r="B38" s="23">
        <v>100</v>
      </c>
      <c r="C38" s="23">
        <v>255.18</v>
      </c>
      <c r="D38" s="23">
        <v>242.90000000000009</v>
      </c>
      <c r="E38"/>
      <c r="F38"/>
      <c r="G38"/>
    </row>
    <row r="39" spans="1:7" ht="26" x14ac:dyDescent="0.3">
      <c r="A39" s="19">
        <v>15</v>
      </c>
      <c r="B39" s="23">
        <v>100</v>
      </c>
      <c r="C39" s="23">
        <v>170.12</v>
      </c>
      <c r="D39" s="23">
        <v>142.90000000000009</v>
      </c>
      <c r="E39"/>
      <c r="F39"/>
      <c r="G39"/>
    </row>
    <row r="40" spans="1:7" ht="26" x14ac:dyDescent="0.3">
      <c r="A40" s="19">
        <v>16</v>
      </c>
      <c r="B40" s="23">
        <v>85.05</v>
      </c>
      <c r="C40" s="23">
        <v>85.05</v>
      </c>
      <c r="D40" s="23">
        <v>57.850000000000094</v>
      </c>
      <c r="E40"/>
      <c r="F40"/>
      <c r="G40"/>
    </row>
    <row r="41" spans="1:7" ht="26" x14ac:dyDescent="0.3">
      <c r="A41" s="18" t="s">
        <v>28</v>
      </c>
      <c r="B41" s="23">
        <v>57.85</v>
      </c>
      <c r="C41" s="23">
        <v>0</v>
      </c>
      <c r="D41" s="23">
        <v>9.2370555648813024E-14</v>
      </c>
      <c r="E41"/>
      <c r="F41"/>
      <c r="G41"/>
    </row>
    <row r="42" spans="1:7" ht="26" x14ac:dyDescent="0.3">
      <c r="A42" s="19">
        <v>17</v>
      </c>
      <c r="B42" s="23">
        <v>57.85</v>
      </c>
      <c r="C42" s="23">
        <v>0</v>
      </c>
      <c r="D42" s="23">
        <v>9.2370555648813024E-14</v>
      </c>
      <c r="E42"/>
      <c r="F42"/>
      <c r="G42"/>
    </row>
    <row r="43" spans="1:7" ht="26" x14ac:dyDescent="0.3">
      <c r="A43" s="18" t="s">
        <v>52</v>
      </c>
      <c r="B43" s="23">
        <v>1445.9999999999998</v>
      </c>
      <c r="C43" s="23">
        <v>11567.960000000001</v>
      </c>
      <c r="D43" s="23">
        <v>11466.799999999997</v>
      </c>
      <c r="E43"/>
      <c r="F43"/>
      <c r="G43"/>
    </row>
    <row r="44" spans="1:7" ht="26" x14ac:dyDescent="0.3">
      <c r="A44"/>
      <c r="B44"/>
      <c r="C44"/>
      <c r="D44"/>
      <c r="E44"/>
      <c r="F44"/>
      <c r="G44"/>
    </row>
    <row r="45" spans="1:7" ht="26" x14ac:dyDescent="0.3">
      <c r="A45"/>
      <c r="B45"/>
      <c r="C45"/>
      <c r="D45"/>
      <c r="E45"/>
      <c r="F45"/>
      <c r="G45"/>
    </row>
    <row r="46" spans="1:7" ht="26" x14ac:dyDescent="0.3">
      <c r="A46" s="17"/>
      <c r="B46" s="17"/>
      <c r="C46" s="17"/>
      <c r="D46" s="17"/>
      <c r="E46" s="17"/>
    </row>
    <row r="47" spans="1:7" ht="26" x14ac:dyDescent="0.3">
      <c r="A47" s="17"/>
      <c r="B47" s="17"/>
      <c r="C47" s="17"/>
      <c r="D47" s="17"/>
      <c r="E47" s="17"/>
    </row>
    <row r="48" spans="1:7" ht="26" x14ac:dyDescent="0.3">
      <c r="A48" s="17"/>
      <c r="B48" s="17"/>
      <c r="C48" s="17"/>
      <c r="D48" s="17"/>
      <c r="E48" s="17"/>
    </row>
    <row r="49" spans="1:5" ht="26" x14ac:dyDescent="0.3">
      <c r="A49" s="17"/>
      <c r="B49" s="17"/>
      <c r="C49" s="17"/>
      <c r="D49" s="17"/>
      <c r="E49" s="17"/>
    </row>
    <row r="50" spans="1:5" ht="26" x14ac:dyDescent="0.3">
      <c r="A50" s="17"/>
      <c r="B50" s="17"/>
      <c r="C50" s="17"/>
      <c r="D50" s="17"/>
      <c r="E50" s="17"/>
    </row>
    <row r="51" spans="1:5" ht="26" x14ac:dyDescent="0.3">
      <c r="A51" s="17"/>
      <c r="B51" s="17"/>
      <c r="C51" s="17"/>
      <c r="D51" s="17"/>
      <c r="E51" s="17"/>
    </row>
    <row r="52" spans="1:5" ht="26" x14ac:dyDescent="0.3">
      <c r="A52" s="17"/>
      <c r="B52" s="17"/>
      <c r="C52" s="17"/>
      <c r="D52" s="17"/>
      <c r="E52" s="17"/>
    </row>
    <row r="53" spans="1:5" ht="26" x14ac:dyDescent="0.3">
      <c r="A53" s="17"/>
      <c r="B53" s="17"/>
      <c r="C53" s="17"/>
      <c r="D53" s="17"/>
      <c r="E53" s="17"/>
    </row>
    <row r="54" spans="1:5" ht="26" x14ac:dyDescent="0.3">
      <c r="A54" s="17"/>
      <c r="B54" s="17"/>
      <c r="C54" s="17"/>
      <c r="D54" s="17"/>
      <c r="E54" s="17"/>
    </row>
    <row r="55" spans="1:5" ht="26" x14ac:dyDescent="0.3">
      <c r="A55" s="17"/>
      <c r="B55" s="17"/>
      <c r="C55" s="17"/>
      <c r="D55" s="17"/>
      <c r="E55" s="17"/>
    </row>
    <row r="56" spans="1:5" ht="26" x14ac:dyDescent="0.3">
      <c r="A56" s="17"/>
      <c r="B56" s="17"/>
      <c r="C56" s="17"/>
      <c r="D56" s="17"/>
      <c r="E56" s="17"/>
    </row>
    <row r="57" spans="1:5" ht="26" x14ac:dyDescent="0.3">
      <c r="A57" s="17"/>
      <c r="B57" s="17"/>
      <c r="C57" s="17"/>
      <c r="D57" s="17"/>
      <c r="E57" s="17"/>
    </row>
    <row r="58" spans="1:5" ht="26" x14ac:dyDescent="0.3">
      <c r="A58" s="17"/>
      <c r="B58" s="17"/>
      <c r="C58" s="17"/>
      <c r="D58" s="17"/>
      <c r="E58" s="17"/>
    </row>
    <row r="59" spans="1:5" ht="26" x14ac:dyDescent="0.3">
      <c r="A59" s="17"/>
      <c r="B59" s="17"/>
      <c r="C59" s="17"/>
      <c r="D59" s="17"/>
      <c r="E59" s="17"/>
    </row>
    <row r="60" spans="1:5" ht="26" x14ac:dyDescent="0.3">
      <c r="A60" s="17"/>
      <c r="B60" s="17"/>
      <c r="C60" s="17"/>
      <c r="D60" s="17"/>
      <c r="E60" s="17"/>
    </row>
    <row r="61" spans="1:5" ht="26" x14ac:dyDescent="0.3">
      <c r="A61" s="17"/>
      <c r="B61" s="17"/>
      <c r="C61" s="17"/>
      <c r="D61" s="17"/>
      <c r="E61" s="17"/>
    </row>
    <row r="62" spans="1:5" ht="26" x14ac:dyDescent="0.3">
      <c r="A62" s="17"/>
      <c r="B62" s="17"/>
      <c r="C62" s="17"/>
      <c r="D62" s="17"/>
      <c r="E62" s="17"/>
    </row>
    <row r="63" spans="1:5" ht="26" x14ac:dyDescent="0.3">
      <c r="A63" s="17"/>
      <c r="B63" s="17"/>
      <c r="C63" s="17"/>
      <c r="D63" s="17"/>
      <c r="E63" s="17"/>
    </row>
    <row r="64" spans="1:5" ht="26" x14ac:dyDescent="0.3">
      <c r="A64" s="17"/>
      <c r="B64" s="17"/>
      <c r="C64" s="17"/>
      <c r="D64" s="17"/>
      <c r="E64" s="17"/>
    </row>
    <row r="65" spans="1:5" ht="26" x14ac:dyDescent="0.3">
      <c r="A65" s="17"/>
      <c r="B65" s="17"/>
      <c r="C65" s="17"/>
      <c r="D65" s="17"/>
      <c r="E65" s="17"/>
    </row>
    <row r="66" spans="1:5" ht="26" x14ac:dyDescent="0.3">
      <c r="A66" s="17"/>
      <c r="B66" s="17"/>
      <c r="C66" s="17"/>
      <c r="D66" s="17"/>
      <c r="E66" s="17"/>
    </row>
    <row r="67" spans="1:5" ht="26" x14ac:dyDescent="0.3">
      <c r="A67" s="17"/>
      <c r="B67" s="17"/>
      <c r="C67" s="17"/>
      <c r="D67" s="17"/>
      <c r="E67" s="17"/>
    </row>
    <row r="68" spans="1:5" ht="26" x14ac:dyDescent="0.3">
      <c r="A68" s="17"/>
      <c r="B68" s="17"/>
      <c r="C68" s="17"/>
      <c r="D68" s="17"/>
      <c r="E68" s="17"/>
    </row>
    <row r="69" spans="1:5" ht="26" x14ac:dyDescent="0.3">
      <c r="A69" s="17"/>
      <c r="B69" s="17"/>
      <c r="C69" s="17"/>
      <c r="D69" s="17"/>
      <c r="E69" s="17"/>
    </row>
    <row r="70" spans="1:5" ht="26" x14ac:dyDescent="0.3">
      <c r="A70" s="17"/>
      <c r="B70" s="17"/>
      <c r="C70" s="17"/>
      <c r="D70" s="17"/>
      <c r="E70" s="17"/>
    </row>
  </sheetData>
  <conditionalFormatting sqref="D2:D18">
    <cfRule type="cellIs" dxfId="31" priority="2" operator="lessThanOrEqual">
      <formula>85.05</formula>
    </cfRule>
    <cfRule type="cellIs" dxfId="30" priority="1" operator="greaterThan">
      <formula>85.05</formula>
    </cfRule>
  </conditionalFormatting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A34A0-88AD-3D47-83F1-5C160D6458E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D5B92-EDEB-EA48-9652-FE3171BA5697}">
  <dimension ref="A1:H24"/>
  <sheetViews>
    <sheetView workbookViewId="0">
      <selection activeCell="L17" sqref="L17"/>
    </sheetView>
  </sheetViews>
  <sheetFormatPr baseColWidth="10" defaultRowHeight="18" x14ac:dyDescent="0.2"/>
  <cols>
    <col min="1" max="1" width="28.33203125" style="1" customWidth="1"/>
    <col min="2" max="2" width="13.5" style="24" bestFit="1" customWidth="1"/>
    <col min="3" max="3" width="14.33203125" style="24" bestFit="1" customWidth="1"/>
    <col min="4" max="8" width="10.83203125" style="30"/>
    <col min="9" max="16384" width="10.83203125" style="31"/>
  </cols>
  <sheetData>
    <row r="1" spans="1:8" ht="95" x14ac:dyDescent="0.2">
      <c r="A1" s="32" t="s">
        <v>0</v>
      </c>
      <c r="B1" s="33">
        <v>1446</v>
      </c>
      <c r="C1" s="33" t="s">
        <v>23</v>
      </c>
      <c r="F1" s="30" t="s">
        <v>29</v>
      </c>
      <c r="H1" s="30" t="s">
        <v>30</v>
      </c>
    </row>
    <row r="2" spans="1:8" ht="19" x14ac:dyDescent="0.2">
      <c r="A2" s="35" t="s">
        <v>1</v>
      </c>
      <c r="B2" s="36">
        <f>SUM(B3:B5)</f>
        <v>255.1764705882353</v>
      </c>
      <c r="C2" s="36">
        <f>SUM(B1-B2)</f>
        <v>1190.8235294117646</v>
      </c>
      <c r="E2" s="30" t="s">
        <v>24</v>
      </c>
      <c r="F2" s="34">
        <v>1190.83</v>
      </c>
      <c r="G2" s="30" t="s">
        <v>24</v>
      </c>
      <c r="H2" s="34">
        <v>255.17</v>
      </c>
    </row>
    <row r="3" spans="1:8" ht="19" x14ac:dyDescent="0.2">
      <c r="A3" s="2" t="s">
        <v>6</v>
      </c>
      <c r="B3" s="25">
        <f>SUM(B1/17)</f>
        <v>85.058823529411768</v>
      </c>
      <c r="C3" s="25">
        <f>SUM(B1-B3)</f>
        <v>1360.9411764705883</v>
      </c>
      <c r="E3" s="30" t="s">
        <v>25</v>
      </c>
      <c r="F3" s="34">
        <v>850.59</v>
      </c>
      <c r="G3" s="30" t="s">
        <v>25</v>
      </c>
      <c r="H3" s="34">
        <v>340.24</v>
      </c>
    </row>
    <row r="4" spans="1:8" ht="19" x14ac:dyDescent="0.2">
      <c r="A4" s="2" t="s">
        <v>7</v>
      </c>
      <c r="B4" s="25">
        <f>SUM(B1/17)</f>
        <v>85.058823529411768</v>
      </c>
      <c r="C4" s="25">
        <f>SUM(C3-B4)</f>
        <v>1275.8823529411766</v>
      </c>
      <c r="E4" s="30" t="s">
        <v>26</v>
      </c>
      <c r="F4" s="34">
        <v>510</v>
      </c>
      <c r="G4" s="30" t="s">
        <v>26</v>
      </c>
      <c r="H4" s="34">
        <v>340.24</v>
      </c>
    </row>
    <row r="5" spans="1:8" ht="19" x14ac:dyDescent="0.2">
      <c r="A5" s="2" t="s">
        <v>8</v>
      </c>
      <c r="B5" s="25">
        <f>SUM(B1/17)</f>
        <v>85.058823529411768</v>
      </c>
      <c r="C5" s="25">
        <f>SUM(C4-B5)</f>
        <v>1190.8235294117649</v>
      </c>
      <c r="E5" s="30" t="s">
        <v>27</v>
      </c>
      <c r="F5" s="34">
        <v>85.06</v>
      </c>
      <c r="G5" s="30" t="s">
        <v>27</v>
      </c>
      <c r="H5" s="34">
        <v>425.29</v>
      </c>
    </row>
    <row r="6" spans="1:8" ht="19" x14ac:dyDescent="0.2">
      <c r="A6" s="35" t="s">
        <v>2</v>
      </c>
      <c r="B6" s="36">
        <f>SUM(B7:B10)</f>
        <v>340.23529411764707</v>
      </c>
      <c r="C6" s="36">
        <f>SUM(C2-B6)</f>
        <v>850.58823529411757</v>
      </c>
      <c r="E6" s="30" t="s">
        <v>28</v>
      </c>
      <c r="F6" s="34">
        <v>0</v>
      </c>
      <c r="G6" s="30" t="s">
        <v>28</v>
      </c>
      <c r="H6" s="34">
        <v>85.05</v>
      </c>
    </row>
    <row r="7" spans="1:8" ht="19" x14ac:dyDescent="0.2">
      <c r="A7" s="3" t="s">
        <v>9</v>
      </c>
      <c r="B7" s="26">
        <f>SUM(B1/17)</f>
        <v>85.058823529411768</v>
      </c>
      <c r="C7" s="26">
        <f>SUM(C5-B7)</f>
        <v>1105.7647058823532</v>
      </c>
      <c r="F7" s="34"/>
      <c r="H7" s="34"/>
    </row>
    <row r="8" spans="1:8" ht="19" x14ac:dyDescent="0.2">
      <c r="A8" s="3" t="s">
        <v>10</v>
      </c>
      <c r="B8" s="26">
        <f>SUM(B1/17)</f>
        <v>85.058823529411768</v>
      </c>
      <c r="C8" s="26">
        <f>SUM(C7-B8)</f>
        <v>1020.7058823529414</v>
      </c>
      <c r="E8" s="30" t="s">
        <v>31</v>
      </c>
      <c r="F8" s="34">
        <v>1360.94</v>
      </c>
    </row>
    <row r="9" spans="1:8" ht="19" x14ac:dyDescent="0.2">
      <c r="A9" s="3" t="s">
        <v>11</v>
      </c>
      <c r="B9" s="26">
        <f>SUM(B1/17)</f>
        <v>85.058823529411768</v>
      </c>
      <c r="C9" s="26">
        <f>SUM(C8-B9)</f>
        <v>935.64705882352973</v>
      </c>
      <c r="E9" s="30" t="s">
        <v>32</v>
      </c>
      <c r="F9" s="34">
        <v>1275.8800000000001</v>
      </c>
    </row>
    <row r="10" spans="1:8" ht="19" x14ac:dyDescent="0.2">
      <c r="A10" s="3" t="s">
        <v>12</v>
      </c>
      <c r="B10" s="26">
        <f>SUM(B1/17)</f>
        <v>85.058823529411768</v>
      </c>
      <c r="C10" s="26">
        <f>SUM(C9-B10)</f>
        <v>850.58823529411802</v>
      </c>
      <c r="E10" s="30" t="s">
        <v>33</v>
      </c>
      <c r="F10" s="34">
        <v>1190.82</v>
      </c>
    </row>
    <row r="11" spans="1:8" ht="19" x14ac:dyDescent="0.2">
      <c r="A11" s="35" t="s">
        <v>3</v>
      </c>
      <c r="B11" s="36">
        <f>SUM(B12:B15)</f>
        <v>340.23529411764707</v>
      </c>
      <c r="C11" s="36">
        <f>SUM(C6-B11)</f>
        <v>510.35294117647049</v>
      </c>
      <c r="E11" s="30" t="s">
        <v>34</v>
      </c>
      <c r="F11" s="34">
        <v>1105.76</v>
      </c>
    </row>
    <row r="12" spans="1:8" ht="19" x14ac:dyDescent="0.2">
      <c r="A12" s="4" t="s">
        <v>13</v>
      </c>
      <c r="B12" s="27">
        <f>SUM(B1/17)</f>
        <v>85.058823529411768</v>
      </c>
      <c r="C12" s="27">
        <f>SUM(C10-B12)</f>
        <v>765.52941176470631</v>
      </c>
      <c r="E12" s="30" t="s">
        <v>35</v>
      </c>
      <c r="F12" s="34">
        <v>1020.71</v>
      </c>
    </row>
    <row r="13" spans="1:8" ht="38" x14ac:dyDescent="0.2">
      <c r="A13" s="4" t="s">
        <v>14</v>
      </c>
      <c r="B13" s="27">
        <f>SUM(B1/17)</f>
        <v>85.058823529411768</v>
      </c>
      <c r="C13" s="27">
        <f>SUM(C12-B13)</f>
        <v>680.4705882352946</v>
      </c>
      <c r="E13" s="30" t="s">
        <v>36</v>
      </c>
      <c r="F13" s="34">
        <v>935.65</v>
      </c>
    </row>
    <row r="14" spans="1:8" ht="19" x14ac:dyDescent="0.2">
      <c r="A14" s="4" t="s">
        <v>16</v>
      </c>
      <c r="B14" s="27">
        <f>SUM(B1/17)</f>
        <v>85.058823529411768</v>
      </c>
      <c r="C14" s="27">
        <f>SUM(C13-B14)</f>
        <v>595.41176470588289</v>
      </c>
      <c r="E14" s="30" t="s">
        <v>37</v>
      </c>
      <c r="F14" s="34">
        <v>850.59</v>
      </c>
    </row>
    <row r="15" spans="1:8" ht="19" x14ac:dyDescent="0.2">
      <c r="A15" s="4" t="s">
        <v>15</v>
      </c>
      <c r="B15" s="27">
        <f>SUM(B1/17)</f>
        <v>85.058823529411768</v>
      </c>
      <c r="C15" s="27">
        <f>SUM(C14-B15)</f>
        <v>510.35294117647112</v>
      </c>
      <c r="E15" s="30" t="s">
        <v>38</v>
      </c>
      <c r="F15" s="34">
        <v>765.53</v>
      </c>
    </row>
    <row r="16" spans="1:8" ht="19" customHeight="1" x14ac:dyDescent="0.2">
      <c r="A16" s="35" t="s">
        <v>4</v>
      </c>
      <c r="B16" s="36">
        <f>SUM(B17:B21)</f>
        <v>425.29411764705884</v>
      </c>
      <c r="C16" s="36">
        <f>SUM(C11-B16)</f>
        <v>85.058823529411654</v>
      </c>
      <c r="E16" s="30" t="s">
        <v>47</v>
      </c>
      <c r="F16" s="34">
        <v>680.47</v>
      </c>
    </row>
    <row r="17" spans="1:6" ht="19" x14ac:dyDescent="0.2">
      <c r="A17" s="5" t="s">
        <v>17</v>
      </c>
      <c r="B17" s="28">
        <f>SUM(B1/17)</f>
        <v>85.058823529411768</v>
      </c>
      <c r="C17" s="28">
        <f>SUM(C15-B17)</f>
        <v>425.29411764705935</v>
      </c>
      <c r="E17" s="30" t="s">
        <v>39</v>
      </c>
      <c r="F17" s="34">
        <v>595.41</v>
      </c>
    </row>
    <row r="18" spans="1:6" ht="19" x14ac:dyDescent="0.2">
      <c r="A18" s="5" t="s">
        <v>18</v>
      </c>
      <c r="B18" s="28">
        <f>SUM(B1/17)</f>
        <v>85.058823529411768</v>
      </c>
      <c r="C18" s="28">
        <f>SUM(C17-B18)</f>
        <v>340.23529411764758</v>
      </c>
      <c r="E18" s="30" t="s">
        <v>40</v>
      </c>
      <c r="F18" s="34">
        <v>510.35</v>
      </c>
    </row>
    <row r="19" spans="1:6" ht="19" x14ac:dyDescent="0.2">
      <c r="A19" s="5" t="s">
        <v>19</v>
      </c>
      <c r="B19" s="28">
        <f>SUM(B1/17)</f>
        <v>85.058823529411768</v>
      </c>
      <c r="C19" s="28">
        <f>SUM(C18-B19)</f>
        <v>255.17647058823582</v>
      </c>
      <c r="E19" s="30" t="s">
        <v>41</v>
      </c>
      <c r="F19" s="34">
        <v>425.29</v>
      </c>
    </row>
    <row r="20" spans="1:6" ht="19" x14ac:dyDescent="0.2">
      <c r="A20" s="5" t="s">
        <v>20</v>
      </c>
      <c r="B20" s="28">
        <f>SUM(B1/17)</f>
        <v>85.058823529411768</v>
      </c>
      <c r="C20" s="28">
        <f>SUM(C19-B20)</f>
        <v>170.11764705882405</v>
      </c>
      <c r="E20" s="30" t="s">
        <v>42</v>
      </c>
      <c r="F20" s="34">
        <v>340.24</v>
      </c>
    </row>
    <row r="21" spans="1:6" ht="19" x14ac:dyDescent="0.2">
      <c r="A21" s="5" t="s">
        <v>21</v>
      </c>
      <c r="B21" s="28">
        <f>SUM(B1/17)</f>
        <v>85.058823529411768</v>
      </c>
      <c r="C21" s="28">
        <f>SUM(C20-B21)</f>
        <v>85.05882352941228</v>
      </c>
      <c r="E21" s="30" t="s">
        <v>43</v>
      </c>
      <c r="F21" s="34">
        <v>255.18</v>
      </c>
    </row>
    <row r="22" spans="1:6" ht="19" x14ac:dyDescent="0.2">
      <c r="A22" s="35" t="s">
        <v>5</v>
      </c>
      <c r="B22" s="36">
        <f>SUM(B23)</f>
        <v>85.058823529411768</v>
      </c>
      <c r="C22" s="36">
        <v>0</v>
      </c>
      <c r="E22" s="30" t="s">
        <v>44</v>
      </c>
      <c r="F22" s="34">
        <v>170.12</v>
      </c>
    </row>
    <row r="23" spans="1:6" ht="19" x14ac:dyDescent="0.2">
      <c r="A23" s="6" t="s">
        <v>22</v>
      </c>
      <c r="B23" s="29">
        <f>SUM(B1/17)</f>
        <v>85.058823529411768</v>
      </c>
      <c r="C23" s="29">
        <v>0</v>
      </c>
      <c r="E23" s="30" t="s">
        <v>45</v>
      </c>
      <c r="F23" s="34">
        <v>85.06</v>
      </c>
    </row>
    <row r="24" spans="1:6" ht="38" x14ac:dyDescent="0.2">
      <c r="E24" s="30" t="s">
        <v>46</v>
      </c>
      <c r="F24" s="34">
        <v>0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Static Pivot Table and Chart</vt:lpstr>
      <vt:lpstr>Sem Showing Overspending</vt:lpstr>
      <vt:lpstr>Sem Pivot Chart w Overspending</vt:lpstr>
      <vt:lpstr>Initial 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2021-12-03T15:53:35Z</dcterms:created>
  <dcterms:modified xsi:type="dcterms:W3CDTF">2023-04-03T16:25:01Z</dcterms:modified>
</cp:coreProperties>
</file>