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Copy of Primary" sheetId="2" r:id="rId5"/>
  </sheets>
  <definedNames/>
  <calcPr/>
</workbook>
</file>

<file path=xl/sharedStrings.xml><?xml version="1.0" encoding="utf-8"?>
<sst xmlns="http://schemas.openxmlformats.org/spreadsheetml/2006/main" count="352" uniqueCount="75">
  <si>
    <t>Gun name</t>
  </si>
  <si>
    <t>Gun Type</t>
  </si>
  <si>
    <t>Damage</t>
  </si>
  <si>
    <t>BPM/Bullets per Min/Fire Rate</t>
  </si>
  <si>
    <t>Fire modes</t>
  </si>
  <si>
    <t>Magazine</t>
  </si>
  <si>
    <t>Price</t>
  </si>
  <si>
    <t>Auto-rating</t>
  </si>
  <si>
    <t>BPS/Bullets per Sec</t>
  </si>
  <si>
    <t>DPS/Damage Per Sec</t>
  </si>
  <si>
    <t>KS/Kill Speed (Secs)</t>
  </si>
  <si>
    <t>SPK/Shots per Kill</t>
  </si>
  <si>
    <t>DPS/Damage per Sec</t>
  </si>
  <si>
    <t>SCAR</t>
  </si>
  <si>
    <t>Battle Rifle</t>
  </si>
  <si>
    <t>Auto</t>
  </si>
  <si>
    <t>Benelli</t>
  </si>
  <si>
    <t>Shotgun</t>
  </si>
  <si>
    <t>Single</t>
  </si>
  <si>
    <t>PKM</t>
  </si>
  <si>
    <t>LMG</t>
  </si>
  <si>
    <t>Dragunov</t>
  </si>
  <si>
    <t>Sniper Rifle</t>
  </si>
  <si>
    <t>Scorpion</t>
  </si>
  <si>
    <t>SMG</t>
  </si>
  <si>
    <t>499 Robux</t>
  </si>
  <si>
    <t>AK-12</t>
  </si>
  <si>
    <t>Assault Rifle</t>
  </si>
  <si>
    <t>MP5</t>
  </si>
  <si>
    <t>SKS</t>
  </si>
  <si>
    <t>DMR</t>
  </si>
  <si>
    <t>Sawed-Off</t>
  </si>
  <si>
    <t>Intervention</t>
  </si>
  <si>
    <t>G36C</t>
  </si>
  <si>
    <t>Uzi</t>
  </si>
  <si>
    <t>AK-47</t>
  </si>
  <si>
    <t>UMP</t>
  </si>
  <si>
    <t>M240</t>
  </si>
  <si>
    <t>MP7</t>
  </si>
  <si>
    <t>SPAS</t>
  </si>
  <si>
    <t>AWP</t>
  </si>
  <si>
    <t>KRISS</t>
  </si>
  <si>
    <t>L85</t>
  </si>
  <si>
    <t>Saiga</t>
  </si>
  <si>
    <t>G3A4</t>
  </si>
  <si>
    <t>P90</t>
  </si>
  <si>
    <t>FAMAS</t>
  </si>
  <si>
    <t>Honey Badger</t>
  </si>
  <si>
    <t>M4</t>
  </si>
  <si>
    <t>AA-12</t>
  </si>
  <si>
    <t>VSS</t>
  </si>
  <si>
    <t>Tavor</t>
  </si>
  <si>
    <t>M82</t>
  </si>
  <si>
    <t>Sniper</t>
  </si>
  <si>
    <t>XM8</t>
  </si>
  <si>
    <t>F2000</t>
  </si>
  <si>
    <t>N/A</t>
  </si>
  <si>
    <t>Point</t>
  </si>
  <si>
    <t>Values</t>
  </si>
  <si>
    <t>Colour Table:</t>
  </si>
  <si>
    <t>Body</t>
  </si>
  <si>
    <t>Scores:</t>
  </si>
  <si>
    <t>1st</t>
  </si>
  <si>
    <t>Legs</t>
  </si>
  <si>
    <t>Head</t>
  </si>
  <si>
    <t>2nd</t>
  </si>
  <si>
    <t>3rd</t>
  </si>
  <si>
    <t>WORST GUNS</t>
  </si>
  <si>
    <t>Backround Code:</t>
  </si>
  <si>
    <t>MAG</t>
  </si>
  <si>
    <t>BPS</t>
  </si>
  <si>
    <t>DPS</t>
  </si>
  <si>
    <t>KS</t>
  </si>
  <si>
    <t>SPK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</si>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</sst>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7.0"/>
      <color theme="1"/>
      <name val="Arial"/>
      <scheme val="minor"/>
    </font>
    <font>
      <b/>
      <sz val="8.0"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sz val="12.0"/>
      <color theme="1"/>
      <name val="Arial"/>
      <scheme val="minor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9900FF"/>
        <bgColor rgb="FF9900FF"/>
      </patternFill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7" fontId="4" numFmtId="0" xfId="0" applyFill="1" applyFont="1"/>
    <xf borderId="0" fillId="8" fontId="5" numFmtId="0" xfId="0" applyAlignment="1" applyFill="1" applyFont="1">
      <alignment readingOrder="0"/>
    </xf>
    <xf borderId="0" fillId="9" fontId="4" numFmtId="0" xfId="0" applyFill="1" applyFont="1"/>
    <xf borderId="0" fillId="10" fontId="4" numFmtId="0" xfId="0" applyFill="1" applyFont="1"/>
    <xf borderId="0" fillId="0" fontId="4" numFmtId="3" xfId="0" applyAlignment="1" applyFont="1" applyNumberFormat="1">
      <alignment readingOrder="0"/>
    </xf>
    <xf borderId="0" fillId="6" fontId="4" numFmtId="0" xfId="0" applyAlignment="1" applyFont="1">
      <alignment readingOrder="0"/>
    </xf>
    <xf borderId="0" fillId="6" fontId="4" numFmtId="3" xfId="0" applyAlignment="1" applyFont="1" applyNumberFormat="1">
      <alignment readingOrder="0"/>
    </xf>
    <xf borderId="0" fillId="6" fontId="4" numFmtId="0" xfId="0" applyFont="1"/>
    <xf borderId="0" fillId="7" fontId="4" numFmtId="0" xfId="0" applyAlignment="1" applyFont="1">
      <alignment readingOrder="0"/>
    </xf>
    <xf borderId="0" fillId="7" fontId="4" numFmtId="3" xfId="0" applyAlignment="1" applyFont="1" applyNumberFormat="1">
      <alignment readingOrder="0"/>
    </xf>
    <xf borderId="0" fillId="11" fontId="4" numFmtId="0" xfId="0" applyFill="1" applyFont="1"/>
    <xf borderId="0" fillId="12" fontId="4" numFmtId="0" xfId="0" applyFill="1" applyFont="1"/>
    <xf borderId="1" fillId="2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12" fontId="4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1" fillId="11" fontId="4" numFmtId="0" xfId="0" applyAlignment="1" applyBorder="1" applyFont="1">
      <alignment readingOrder="0"/>
    </xf>
    <xf borderId="1" fillId="9" fontId="4" numFmtId="0" xfId="0" applyAlignment="1" applyBorder="1" applyFont="1">
      <alignment readingOrder="0"/>
    </xf>
    <xf borderId="3" fillId="10" fontId="4" numFmtId="0" xfId="0" applyAlignment="1" applyBorder="1" applyFont="1">
      <alignment readingOrder="0"/>
    </xf>
    <xf borderId="4" fillId="10" fontId="4" numFmtId="0" xfId="0" applyBorder="1" applyFont="1"/>
    <xf borderId="0" fillId="2" fontId="6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7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26" width="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6" t="s">
        <v>10</v>
      </c>
      <c r="O1" s="6" t="s">
        <v>11</v>
      </c>
      <c r="P1" s="7" t="s">
        <v>12</v>
      </c>
      <c r="Q1" s="8" t="s">
        <v>10</v>
      </c>
      <c r="R1" s="8" t="s">
        <v>11</v>
      </c>
      <c r="S1" s="9"/>
      <c r="T1" s="9"/>
    </row>
    <row r="2">
      <c r="A2" s="10" t="s">
        <v>13</v>
      </c>
      <c r="B2" s="10" t="s">
        <v>14</v>
      </c>
      <c r="C2" s="10">
        <v>21.0</v>
      </c>
      <c r="D2" s="10">
        <v>625.0</v>
      </c>
      <c r="E2" s="10" t="s">
        <v>15</v>
      </c>
      <c r="F2" s="10">
        <v>30.0</v>
      </c>
      <c r="G2" s="10">
        <v>0.0</v>
      </c>
      <c r="H2" s="11">
        <f t="shared" ref="H2:H18" si="2">N101</f>
        <v>7</v>
      </c>
      <c r="I2" s="11">
        <f t="shared" ref="I2:I32" si="3">D2/60</f>
        <v>10.41666667</v>
      </c>
      <c r="J2" s="10">
        <f t="shared" ref="J2:J33" si="4">I2*C2</f>
        <v>218.75</v>
      </c>
      <c r="K2" s="10">
        <f t="shared" ref="K2:K32" si="5">100/J2</f>
        <v>0.4571428571</v>
      </c>
      <c r="L2" s="10">
        <v>5.0</v>
      </c>
      <c r="M2" s="11">
        <f t="shared" ref="M2:M32" si="6">J2*2</f>
        <v>437.5</v>
      </c>
      <c r="N2" s="11">
        <f t="shared" ref="N2:N32" si="7">K2/2</f>
        <v>0.2285714286</v>
      </c>
      <c r="O2" s="10">
        <v>3.0</v>
      </c>
      <c r="P2" s="11">
        <f t="shared" ref="P2:P32" si="8">J2/1.2</f>
        <v>182.2916667</v>
      </c>
      <c r="Q2" s="11">
        <f t="shared" ref="Q2:R2" si="1">K2*1.2</f>
        <v>0.5485714286</v>
      </c>
      <c r="R2" s="11">
        <f t="shared" si="1"/>
        <v>6</v>
      </c>
    </row>
    <row r="3">
      <c r="A3" s="10" t="s">
        <v>16</v>
      </c>
      <c r="B3" s="10" t="s">
        <v>17</v>
      </c>
      <c r="C3" s="10">
        <v>77.0</v>
      </c>
      <c r="D3" s="10">
        <v>220.0</v>
      </c>
      <c r="E3" s="10" t="s">
        <v>18</v>
      </c>
      <c r="F3" s="10">
        <v>7.0</v>
      </c>
      <c r="G3" s="10">
        <v>0.0</v>
      </c>
      <c r="H3" s="11">
        <f t="shared" si="2"/>
        <v>8</v>
      </c>
      <c r="I3" s="11">
        <f t="shared" si="3"/>
        <v>3.666666667</v>
      </c>
      <c r="J3" s="10">
        <f t="shared" si="4"/>
        <v>282.3333333</v>
      </c>
      <c r="K3" s="10">
        <f t="shared" si="5"/>
        <v>0.3541912633</v>
      </c>
      <c r="L3" s="10">
        <v>2.0</v>
      </c>
      <c r="M3" s="11">
        <f t="shared" si="6"/>
        <v>564.6666667</v>
      </c>
      <c r="N3" s="11">
        <f t="shared" si="7"/>
        <v>0.1770956316</v>
      </c>
      <c r="O3" s="11">
        <f t="shared" ref="O3:O4" si="9">L3/2</f>
        <v>1</v>
      </c>
      <c r="P3" s="11">
        <f t="shared" si="8"/>
        <v>235.2777778</v>
      </c>
      <c r="Q3" s="11">
        <f t="shared" ref="Q3:Q32" si="10">K3*1.2</f>
        <v>0.4250295159</v>
      </c>
      <c r="R3" s="10">
        <v>3.0</v>
      </c>
    </row>
    <row r="4">
      <c r="A4" s="10" t="s">
        <v>19</v>
      </c>
      <c r="B4" s="10" t="s">
        <v>20</v>
      </c>
      <c r="C4" s="10">
        <v>18.0</v>
      </c>
      <c r="D4" s="10">
        <v>650.0</v>
      </c>
      <c r="E4" s="10" t="s">
        <v>15</v>
      </c>
      <c r="F4" s="10">
        <v>100.0</v>
      </c>
      <c r="G4" s="10">
        <v>0.0</v>
      </c>
      <c r="H4" s="11">
        <f t="shared" si="2"/>
        <v>5</v>
      </c>
      <c r="I4" s="11">
        <f t="shared" si="3"/>
        <v>10.83333333</v>
      </c>
      <c r="J4" s="10">
        <f t="shared" si="4"/>
        <v>195</v>
      </c>
      <c r="K4" s="10">
        <f t="shared" si="5"/>
        <v>0.5128205128</v>
      </c>
      <c r="L4" s="10">
        <v>6.0</v>
      </c>
      <c r="M4" s="11">
        <f t="shared" si="6"/>
        <v>390</v>
      </c>
      <c r="N4" s="11">
        <f t="shared" si="7"/>
        <v>0.2564102564</v>
      </c>
      <c r="O4" s="11">
        <f t="shared" si="9"/>
        <v>3</v>
      </c>
      <c r="P4" s="11">
        <f t="shared" si="8"/>
        <v>162.5</v>
      </c>
      <c r="Q4" s="11">
        <f t="shared" si="10"/>
        <v>0.6153846154</v>
      </c>
      <c r="R4" s="10">
        <v>8.0</v>
      </c>
    </row>
    <row r="5">
      <c r="A5" s="10" t="s">
        <v>21</v>
      </c>
      <c r="B5" s="10" t="s">
        <v>22</v>
      </c>
      <c r="C5" s="10">
        <v>40.0</v>
      </c>
      <c r="D5" s="10">
        <v>175.0</v>
      </c>
      <c r="E5" s="10" t="s">
        <v>18</v>
      </c>
      <c r="F5" s="10">
        <v>10.0</v>
      </c>
      <c r="G5" s="10">
        <v>0.0</v>
      </c>
      <c r="H5" s="12">
        <f t="shared" si="2"/>
        <v>4</v>
      </c>
      <c r="I5" s="11">
        <f t="shared" si="3"/>
        <v>2.916666667</v>
      </c>
      <c r="J5" s="10">
        <f t="shared" si="4"/>
        <v>116.6666667</v>
      </c>
      <c r="K5" s="10">
        <f t="shared" si="5"/>
        <v>0.8571428571</v>
      </c>
      <c r="L5" s="10">
        <v>3.0</v>
      </c>
      <c r="M5" s="11">
        <f t="shared" si="6"/>
        <v>233.3333333</v>
      </c>
      <c r="N5" s="11">
        <f t="shared" si="7"/>
        <v>0.4285714286</v>
      </c>
      <c r="O5" s="10">
        <v>2.0</v>
      </c>
      <c r="P5" s="11">
        <f t="shared" si="8"/>
        <v>97.22222222</v>
      </c>
      <c r="Q5" s="11">
        <f t="shared" si="10"/>
        <v>1.028571429</v>
      </c>
      <c r="R5" s="10">
        <v>4.0</v>
      </c>
    </row>
    <row r="6">
      <c r="A6" s="10" t="s">
        <v>23</v>
      </c>
      <c r="B6" s="10" t="s">
        <v>24</v>
      </c>
      <c r="C6" s="10">
        <v>19.0</v>
      </c>
      <c r="D6" s="10">
        <v>1000.0</v>
      </c>
      <c r="E6" s="10" t="s">
        <v>15</v>
      </c>
      <c r="F6" s="10">
        <v>30.0</v>
      </c>
      <c r="G6" s="13" t="s">
        <v>25</v>
      </c>
      <c r="H6" s="14">
        <f t="shared" si="2"/>
        <v>9</v>
      </c>
      <c r="I6" s="11">
        <f t="shared" si="3"/>
        <v>16.66666667</v>
      </c>
      <c r="J6" s="10">
        <f t="shared" si="4"/>
        <v>316.6666667</v>
      </c>
      <c r="K6" s="10">
        <f t="shared" si="5"/>
        <v>0.3157894737</v>
      </c>
      <c r="L6" s="10">
        <v>6.0</v>
      </c>
      <c r="M6" s="11">
        <f t="shared" si="6"/>
        <v>633.3333333</v>
      </c>
      <c r="N6" s="11">
        <f t="shared" si="7"/>
        <v>0.1578947368</v>
      </c>
      <c r="O6" s="11">
        <f t="shared" ref="O6:O9" si="11">L6/2</f>
        <v>3</v>
      </c>
      <c r="P6" s="11">
        <f t="shared" si="8"/>
        <v>263.8888889</v>
      </c>
      <c r="Q6" s="11">
        <f t="shared" si="10"/>
        <v>0.3789473684</v>
      </c>
      <c r="R6" s="10">
        <v>8.0</v>
      </c>
    </row>
    <row r="7">
      <c r="A7" s="10" t="s">
        <v>26</v>
      </c>
      <c r="B7" s="10" t="s">
        <v>27</v>
      </c>
      <c r="C7" s="10">
        <v>18.0</v>
      </c>
      <c r="D7" s="10">
        <v>700.0</v>
      </c>
      <c r="E7" s="10" t="s">
        <v>15</v>
      </c>
      <c r="F7" s="10">
        <v>30.0</v>
      </c>
      <c r="G7" s="10">
        <v>200.0</v>
      </c>
      <c r="H7" s="11">
        <f t="shared" si="2"/>
        <v>6</v>
      </c>
      <c r="I7" s="11">
        <f t="shared" si="3"/>
        <v>11.66666667</v>
      </c>
      <c r="J7" s="10">
        <f t="shared" si="4"/>
        <v>210</v>
      </c>
      <c r="K7" s="10">
        <f t="shared" si="5"/>
        <v>0.4761904762</v>
      </c>
      <c r="L7" s="10">
        <v>6.0</v>
      </c>
      <c r="M7" s="11">
        <f t="shared" si="6"/>
        <v>420</v>
      </c>
      <c r="N7" s="11">
        <f t="shared" si="7"/>
        <v>0.2380952381</v>
      </c>
      <c r="O7" s="11">
        <f t="shared" si="11"/>
        <v>3</v>
      </c>
      <c r="P7" s="11">
        <f t="shared" si="8"/>
        <v>175</v>
      </c>
      <c r="Q7" s="11">
        <f t="shared" si="10"/>
        <v>0.5714285714</v>
      </c>
      <c r="R7" s="10">
        <v>8.0</v>
      </c>
    </row>
    <row r="8">
      <c r="A8" s="10" t="s">
        <v>28</v>
      </c>
      <c r="B8" s="10" t="s">
        <v>24</v>
      </c>
      <c r="C8" s="10">
        <v>19.0</v>
      </c>
      <c r="D8" s="10">
        <v>400.0</v>
      </c>
      <c r="E8" s="10" t="s">
        <v>15</v>
      </c>
      <c r="F8" s="10">
        <v>30.0</v>
      </c>
      <c r="G8" s="10">
        <v>400.0</v>
      </c>
      <c r="H8" s="15">
        <f t="shared" si="2"/>
        <v>2</v>
      </c>
      <c r="I8" s="11">
        <f t="shared" si="3"/>
        <v>6.666666667</v>
      </c>
      <c r="J8" s="10">
        <f t="shared" si="4"/>
        <v>126.6666667</v>
      </c>
      <c r="K8" s="10">
        <f t="shared" si="5"/>
        <v>0.7894736842</v>
      </c>
      <c r="L8" s="10">
        <v>6.0</v>
      </c>
      <c r="M8" s="11">
        <f t="shared" si="6"/>
        <v>253.3333333</v>
      </c>
      <c r="N8" s="11">
        <f t="shared" si="7"/>
        <v>0.3947368421</v>
      </c>
      <c r="O8" s="11">
        <f t="shared" si="11"/>
        <v>3</v>
      </c>
      <c r="P8" s="11">
        <f t="shared" si="8"/>
        <v>105.5555556</v>
      </c>
      <c r="Q8" s="11">
        <f t="shared" si="10"/>
        <v>0.9473684211</v>
      </c>
      <c r="R8" s="10">
        <v>8.0</v>
      </c>
    </row>
    <row r="9">
      <c r="A9" s="10" t="s">
        <v>29</v>
      </c>
      <c r="B9" s="10" t="s">
        <v>30</v>
      </c>
      <c r="C9" s="10">
        <v>32.0</v>
      </c>
      <c r="D9" s="10">
        <v>480.0</v>
      </c>
      <c r="E9" s="10" t="s">
        <v>18</v>
      </c>
      <c r="F9" s="10">
        <v>20.0</v>
      </c>
      <c r="G9" s="10">
        <v>600.0</v>
      </c>
      <c r="H9" s="11">
        <f t="shared" si="2"/>
        <v>8</v>
      </c>
      <c r="I9" s="11">
        <f t="shared" si="3"/>
        <v>8</v>
      </c>
      <c r="J9" s="10">
        <f t="shared" si="4"/>
        <v>256</v>
      </c>
      <c r="K9" s="10">
        <f t="shared" si="5"/>
        <v>0.390625</v>
      </c>
      <c r="L9" s="10">
        <v>4.0</v>
      </c>
      <c r="M9" s="11">
        <f t="shared" si="6"/>
        <v>512</v>
      </c>
      <c r="N9" s="11">
        <f t="shared" si="7"/>
        <v>0.1953125</v>
      </c>
      <c r="O9" s="11">
        <f t="shared" si="11"/>
        <v>2</v>
      </c>
      <c r="P9" s="11">
        <f t="shared" si="8"/>
        <v>213.3333333</v>
      </c>
      <c r="Q9" s="11">
        <f t="shared" si="10"/>
        <v>0.46875</v>
      </c>
      <c r="R9" s="10">
        <v>5.0</v>
      </c>
    </row>
    <row r="10">
      <c r="A10" s="10" t="s">
        <v>31</v>
      </c>
      <c r="B10" s="10" t="s">
        <v>17</v>
      </c>
      <c r="C10" s="10">
        <v>119.0</v>
      </c>
      <c r="D10" s="10">
        <v>125.0</v>
      </c>
      <c r="E10" s="10" t="s">
        <v>18</v>
      </c>
      <c r="F10" s="10">
        <v>4.0</v>
      </c>
      <c r="G10" s="10">
        <v>800.0</v>
      </c>
      <c r="H10" s="11">
        <f t="shared" si="2"/>
        <v>6</v>
      </c>
      <c r="I10" s="11">
        <f t="shared" si="3"/>
        <v>2.083333333</v>
      </c>
      <c r="J10" s="10">
        <f t="shared" si="4"/>
        <v>247.9166667</v>
      </c>
      <c r="K10" s="10">
        <f t="shared" si="5"/>
        <v>0.4033613445</v>
      </c>
      <c r="L10" s="10">
        <v>1.0</v>
      </c>
      <c r="M10" s="11">
        <f t="shared" si="6"/>
        <v>495.8333333</v>
      </c>
      <c r="N10" s="11">
        <f t="shared" si="7"/>
        <v>0.2016806723</v>
      </c>
      <c r="O10" s="10">
        <v>1.0</v>
      </c>
      <c r="P10" s="11">
        <f t="shared" si="8"/>
        <v>206.5972222</v>
      </c>
      <c r="Q10" s="11">
        <f t="shared" si="10"/>
        <v>0.4840336134</v>
      </c>
      <c r="R10" s="10">
        <v>2.0</v>
      </c>
    </row>
    <row r="11">
      <c r="A11" s="10" t="s">
        <v>32</v>
      </c>
      <c r="B11" s="10" t="s">
        <v>22</v>
      </c>
      <c r="C11" s="10">
        <v>85.0</v>
      </c>
      <c r="D11" s="10">
        <v>42.0</v>
      </c>
      <c r="E11" s="10" t="s">
        <v>18</v>
      </c>
      <c r="F11" s="10">
        <v>7.0</v>
      </c>
      <c r="G11" s="16">
        <v>1200.0</v>
      </c>
      <c r="H11" s="15">
        <f t="shared" si="2"/>
        <v>3</v>
      </c>
      <c r="I11" s="11">
        <f t="shared" si="3"/>
        <v>0.7</v>
      </c>
      <c r="J11" s="10">
        <f t="shared" si="4"/>
        <v>59.5</v>
      </c>
      <c r="K11" s="10">
        <f t="shared" si="5"/>
        <v>1.680672269</v>
      </c>
      <c r="L11" s="10">
        <v>2.0</v>
      </c>
      <c r="M11" s="11">
        <f t="shared" si="6"/>
        <v>119</v>
      </c>
      <c r="N11" s="11">
        <f t="shared" si="7"/>
        <v>0.8403361345</v>
      </c>
      <c r="O11" s="11">
        <f>L11/2</f>
        <v>1</v>
      </c>
      <c r="P11" s="11">
        <f t="shared" si="8"/>
        <v>49.58333333</v>
      </c>
      <c r="Q11" s="11">
        <f t="shared" si="10"/>
        <v>2.016806723</v>
      </c>
      <c r="R11" s="10">
        <v>3.0</v>
      </c>
    </row>
    <row r="12">
      <c r="A12" s="10" t="s">
        <v>33</v>
      </c>
      <c r="B12" s="10" t="s">
        <v>27</v>
      </c>
      <c r="C12" s="10">
        <v>21.0</v>
      </c>
      <c r="D12" s="10">
        <v>750.0</v>
      </c>
      <c r="E12" s="10" t="s">
        <v>15</v>
      </c>
      <c r="F12" s="10">
        <v>30.0</v>
      </c>
      <c r="G12" s="16">
        <v>1600.0</v>
      </c>
      <c r="H12" s="11">
        <f t="shared" si="2"/>
        <v>8</v>
      </c>
      <c r="I12" s="11">
        <f t="shared" si="3"/>
        <v>12.5</v>
      </c>
      <c r="J12" s="10">
        <f t="shared" si="4"/>
        <v>262.5</v>
      </c>
      <c r="K12" s="10">
        <f t="shared" si="5"/>
        <v>0.380952381</v>
      </c>
      <c r="L12" s="10">
        <v>5.0</v>
      </c>
      <c r="M12" s="11">
        <f t="shared" si="6"/>
        <v>525</v>
      </c>
      <c r="N12" s="11">
        <f t="shared" si="7"/>
        <v>0.1904761905</v>
      </c>
      <c r="O12" s="10">
        <v>3.0</v>
      </c>
      <c r="P12" s="11">
        <f t="shared" si="8"/>
        <v>218.75</v>
      </c>
      <c r="Q12" s="11">
        <f t="shared" si="10"/>
        <v>0.4571428571</v>
      </c>
      <c r="R12" s="11">
        <f>L12*1.2</f>
        <v>6</v>
      </c>
    </row>
    <row r="13">
      <c r="A13" s="10" t="s">
        <v>34</v>
      </c>
      <c r="B13" s="10" t="s">
        <v>24</v>
      </c>
      <c r="C13" s="10">
        <v>19.0</v>
      </c>
      <c r="D13" s="10">
        <v>900.0</v>
      </c>
      <c r="E13" s="10" t="s">
        <v>15</v>
      </c>
      <c r="F13" s="10">
        <v>32.0</v>
      </c>
      <c r="G13" s="16">
        <v>2000.0</v>
      </c>
      <c r="H13" s="11">
        <f t="shared" si="2"/>
        <v>8</v>
      </c>
      <c r="I13" s="11">
        <f t="shared" si="3"/>
        <v>15</v>
      </c>
      <c r="J13" s="10">
        <f t="shared" si="4"/>
        <v>285</v>
      </c>
      <c r="K13" s="10">
        <f t="shared" si="5"/>
        <v>0.350877193</v>
      </c>
      <c r="L13" s="10">
        <v>6.0</v>
      </c>
      <c r="M13" s="11">
        <f t="shared" si="6"/>
        <v>570</v>
      </c>
      <c r="N13" s="11">
        <f t="shared" si="7"/>
        <v>0.1754385965</v>
      </c>
      <c r="O13" s="11">
        <f t="shared" ref="O13:O14" si="12">L13/2</f>
        <v>3</v>
      </c>
      <c r="P13" s="11">
        <f t="shared" si="8"/>
        <v>237.5</v>
      </c>
      <c r="Q13" s="11">
        <f t="shared" si="10"/>
        <v>0.4210526316</v>
      </c>
      <c r="R13" s="10">
        <v>8.0</v>
      </c>
    </row>
    <row r="14">
      <c r="A14" s="10" t="s">
        <v>35</v>
      </c>
      <c r="B14" s="10" t="s">
        <v>27</v>
      </c>
      <c r="C14" s="10">
        <v>25.0</v>
      </c>
      <c r="D14" s="10">
        <v>600.0</v>
      </c>
      <c r="E14" s="10" t="s">
        <v>15</v>
      </c>
      <c r="F14" s="10">
        <v>30.0</v>
      </c>
      <c r="G14" s="16">
        <v>2400.0</v>
      </c>
      <c r="H14" s="11">
        <f t="shared" si="2"/>
        <v>8</v>
      </c>
      <c r="I14" s="11">
        <f t="shared" si="3"/>
        <v>10</v>
      </c>
      <c r="J14" s="10">
        <f t="shared" si="4"/>
        <v>250</v>
      </c>
      <c r="K14" s="10">
        <f t="shared" si="5"/>
        <v>0.4</v>
      </c>
      <c r="L14" s="10">
        <v>4.0</v>
      </c>
      <c r="M14" s="11">
        <f t="shared" si="6"/>
        <v>500</v>
      </c>
      <c r="N14" s="11">
        <f t="shared" si="7"/>
        <v>0.2</v>
      </c>
      <c r="O14" s="11">
        <f t="shared" si="12"/>
        <v>2</v>
      </c>
      <c r="P14" s="11">
        <f t="shared" si="8"/>
        <v>208.3333333</v>
      </c>
      <c r="Q14" s="11">
        <f t="shared" si="10"/>
        <v>0.48</v>
      </c>
      <c r="R14" s="10">
        <v>5.0</v>
      </c>
    </row>
    <row r="15">
      <c r="A15" s="10" t="s">
        <v>36</v>
      </c>
      <c r="B15" s="10" t="s">
        <v>24</v>
      </c>
      <c r="C15" s="10">
        <v>22.0</v>
      </c>
      <c r="D15" s="10">
        <v>700.0</v>
      </c>
      <c r="E15" s="10" t="s">
        <v>15</v>
      </c>
      <c r="F15" s="10">
        <v>25.0</v>
      </c>
      <c r="G15" s="16">
        <v>3200.0</v>
      </c>
      <c r="H15" s="11">
        <f t="shared" si="2"/>
        <v>8</v>
      </c>
      <c r="I15" s="11">
        <f t="shared" si="3"/>
        <v>11.66666667</v>
      </c>
      <c r="J15" s="10">
        <f t="shared" si="4"/>
        <v>256.6666667</v>
      </c>
      <c r="K15" s="10">
        <f t="shared" si="5"/>
        <v>0.3896103896</v>
      </c>
      <c r="L15" s="10">
        <v>5.0</v>
      </c>
      <c r="M15" s="11">
        <f t="shared" si="6"/>
        <v>513.3333333</v>
      </c>
      <c r="N15" s="11">
        <f t="shared" si="7"/>
        <v>0.1948051948</v>
      </c>
      <c r="O15" s="10">
        <v>3.0</v>
      </c>
      <c r="P15" s="11">
        <f t="shared" si="8"/>
        <v>213.8888889</v>
      </c>
      <c r="Q15" s="11">
        <f t="shared" si="10"/>
        <v>0.4675324675</v>
      </c>
      <c r="R15" s="11">
        <f>L15*1.2</f>
        <v>6</v>
      </c>
    </row>
    <row r="16">
      <c r="A16" s="10" t="s">
        <v>37</v>
      </c>
      <c r="B16" s="10" t="s">
        <v>20</v>
      </c>
      <c r="C16" s="10">
        <v>19.0</v>
      </c>
      <c r="D16" s="10">
        <v>650.0</v>
      </c>
      <c r="E16" s="10" t="s">
        <v>15</v>
      </c>
      <c r="F16" s="10">
        <v>100.0</v>
      </c>
      <c r="G16" s="16">
        <v>4000.0</v>
      </c>
      <c r="H16" s="11">
        <f t="shared" si="2"/>
        <v>6</v>
      </c>
      <c r="I16" s="11">
        <f t="shared" si="3"/>
        <v>10.83333333</v>
      </c>
      <c r="J16" s="10">
        <f t="shared" si="4"/>
        <v>205.8333333</v>
      </c>
      <c r="K16" s="10">
        <f t="shared" si="5"/>
        <v>0.4858299595</v>
      </c>
      <c r="L16" s="10">
        <v>6.0</v>
      </c>
      <c r="M16" s="11">
        <f t="shared" si="6"/>
        <v>411.6666667</v>
      </c>
      <c r="N16" s="11">
        <f t="shared" si="7"/>
        <v>0.2429149798</v>
      </c>
      <c r="O16" s="11">
        <f t="shared" ref="O16:O19" si="13">L16/2</f>
        <v>3</v>
      </c>
      <c r="P16" s="11">
        <f t="shared" si="8"/>
        <v>171.5277778</v>
      </c>
      <c r="Q16" s="11">
        <f t="shared" si="10"/>
        <v>0.5829959514</v>
      </c>
      <c r="R16" s="10">
        <v>8.0</v>
      </c>
    </row>
    <row r="17">
      <c r="A17" s="10" t="s">
        <v>38</v>
      </c>
      <c r="B17" s="10" t="s">
        <v>24</v>
      </c>
      <c r="C17" s="10">
        <v>18.0</v>
      </c>
      <c r="D17" s="10">
        <v>950.0</v>
      </c>
      <c r="E17" s="10" t="s">
        <v>15</v>
      </c>
      <c r="F17" s="10">
        <v>30.0</v>
      </c>
      <c r="G17" s="16">
        <v>4800.0</v>
      </c>
      <c r="H17" s="11">
        <f t="shared" si="2"/>
        <v>8</v>
      </c>
      <c r="I17" s="11">
        <f t="shared" si="3"/>
        <v>15.83333333</v>
      </c>
      <c r="J17" s="10">
        <f t="shared" si="4"/>
        <v>285</v>
      </c>
      <c r="K17" s="10">
        <f t="shared" si="5"/>
        <v>0.350877193</v>
      </c>
      <c r="L17" s="10">
        <v>6.0</v>
      </c>
      <c r="M17" s="11">
        <f t="shared" si="6"/>
        <v>570</v>
      </c>
      <c r="N17" s="11">
        <f t="shared" si="7"/>
        <v>0.1754385965</v>
      </c>
      <c r="O17" s="11">
        <f t="shared" si="13"/>
        <v>3</v>
      </c>
      <c r="P17" s="11">
        <f t="shared" si="8"/>
        <v>237.5</v>
      </c>
      <c r="Q17" s="11">
        <f t="shared" si="10"/>
        <v>0.4210526316</v>
      </c>
      <c r="R17" s="10">
        <v>8.0</v>
      </c>
    </row>
    <row r="18">
      <c r="A18" s="17" t="s">
        <v>39</v>
      </c>
      <c r="B18" s="17" t="s">
        <v>17</v>
      </c>
      <c r="C18" s="17">
        <v>84.0</v>
      </c>
      <c r="D18" s="17">
        <v>200.0</v>
      </c>
      <c r="E18" s="17" t="s">
        <v>18</v>
      </c>
      <c r="F18" s="17">
        <v>8.0</v>
      </c>
      <c r="G18" s="18">
        <v>5600.0</v>
      </c>
      <c r="H18" s="11">
        <f t="shared" si="2"/>
        <v>8</v>
      </c>
      <c r="I18" s="11">
        <f t="shared" si="3"/>
        <v>3.333333333</v>
      </c>
      <c r="J18" s="10">
        <f t="shared" si="4"/>
        <v>280</v>
      </c>
      <c r="K18" s="10">
        <f t="shared" si="5"/>
        <v>0.3571428571</v>
      </c>
      <c r="L18" s="17">
        <v>2.0</v>
      </c>
      <c r="M18" s="11">
        <f t="shared" si="6"/>
        <v>560</v>
      </c>
      <c r="N18" s="11">
        <f t="shared" si="7"/>
        <v>0.1785714286</v>
      </c>
      <c r="O18" s="11">
        <f t="shared" si="13"/>
        <v>1</v>
      </c>
      <c r="P18" s="11">
        <f t="shared" si="8"/>
        <v>233.3333333</v>
      </c>
      <c r="Q18" s="11">
        <f t="shared" si="10"/>
        <v>0.4285714286</v>
      </c>
      <c r="R18" s="10">
        <v>3.0</v>
      </c>
      <c r="U18" s="19"/>
      <c r="V18" s="19"/>
      <c r="W18" s="19"/>
      <c r="X18" s="19"/>
      <c r="Y18" s="19"/>
      <c r="Z18" s="19"/>
    </row>
    <row r="19">
      <c r="A19" s="10" t="s">
        <v>40</v>
      </c>
      <c r="B19" s="10" t="s">
        <v>22</v>
      </c>
      <c r="C19" s="10">
        <v>80.0</v>
      </c>
      <c r="D19" s="10">
        <v>50.0</v>
      </c>
      <c r="E19" s="10" t="s">
        <v>18</v>
      </c>
      <c r="F19" s="10">
        <v>10.0</v>
      </c>
      <c r="G19" s="16">
        <v>6400.0</v>
      </c>
      <c r="H19" s="17">
        <v>5.0</v>
      </c>
      <c r="I19" s="11">
        <f t="shared" si="3"/>
        <v>0.8333333333</v>
      </c>
      <c r="J19" s="10">
        <f t="shared" si="4"/>
        <v>66.66666667</v>
      </c>
      <c r="K19" s="10">
        <f t="shared" si="5"/>
        <v>1.5</v>
      </c>
      <c r="L19" s="10">
        <v>2.0</v>
      </c>
      <c r="M19" s="11">
        <f t="shared" si="6"/>
        <v>133.3333333</v>
      </c>
      <c r="N19" s="11">
        <f t="shared" si="7"/>
        <v>0.75</v>
      </c>
      <c r="O19" s="11">
        <f t="shared" si="13"/>
        <v>1</v>
      </c>
      <c r="P19" s="11">
        <f t="shared" si="8"/>
        <v>55.55555556</v>
      </c>
      <c r="Q19" s="11">
        <f t="shared" si="10"/>
        <v>1.8</v>
      </c>
      <c r="R19" s="10">
        <v>3.0</v>
      </c>
    </row>
    <row r="20">
      <c r="A20" s="10" t="s">
        <v>41</v>
      </c>
      <c r="B20" s="10" t="s">
        <v>24</v>
      </c>
      <c r="C20" s="10">
        <v>16.0</v>
      </c>
      <c r="D20" s="10">
        <v>1200.0</v>
      </c>
      <c r="E20" s="10" t="s">
        <v>15</v>
      </c>
      <c r="F20" s="10">
        <v>25.0</v>
      </c>
      <c r="G20" s="16">
        <v>7200.0</v>
      </c>
      <c r="H20" s="11">
        <f t="shared" ref="H20:H30" si="14">N119</f>
        <v>8</v>
      </c>
      <c r="I20" s="11">
        <f t="shared" si="3"/>
        <v>20</v>
      </c>
      <c r="J20" s="10">
        <f t="shared" si="4"/>
        <v>320</v>
      </c>
      <c r="K20" s="10">
        <f t="shared" si="5"/>
        <v>0.3125</v>
      </c>
      <c r="L20" s="10">
        <v>7.0</v>
      </c>
      <c r="M20" s="11">
        <f t="shared" si="6"/>
        <v>640</v>
      </c>
      <c r="N20" s="11">
        <f t="shared" si="7"/>
        <v>0.15625</v>
      </c>
      <c r="O20" s="10">
        <v>4.0</v>
      </c>
      <c r="P20" s="11">
        <f t="shared" si="8"/>
        <v>266.6666667</v>
      </c>
      <c r="Q20" s="11">
        <f t="shared" si="10"/>
        <v>0.375</v>
      </c>
      <c r="R20" s="10">
        <v>9.0</v>
      </c>
    </row>
    <row r="21">
      <c r="A21" s="20" t="s">
        <v>42</v>
      </c>
      <c r="B21" s="20" t="s">
        <v>27</v>
      </c>
      <c r="C21" s="20">
        <v>24.0</v>
      </c>
      <c r="D21" s="20">
        <v>700.0</v>
      </c>
      <c r="E21" s="20" t="s">
        <v>15</v>
      </c>
      <c r="F21" s="20">
        <v>30.0</v>
      </c>
      <c r="G21" s="21">
        <v>8000.0</v>
      </c>
      <c r="H21" s="14">
        <f t="shared" si="14"/>
        <v>9</v>
      </c>
      <c r="I21" s="11">
        <f t="shared" si="3"/>
        <v>11.66666667</v>
      </c>
      <c r="J21" s="10">
        <f t="shared" si="4"/>
        <v>280</v>
      </c>
      <c r="K21" s="10">
        <f t="shared" si="5"/>
        <v>0.3571428571</v>
      </c>
      <c r="L21" s="20">
        <v>5.0</v>
      </c>
      <c r="M21" s="11">
        <f t="shared" si="6"/>
        <v>560</v>
      </c>
      <c r="N21" s="11">
        <f t="shared" si="7"/>
        <v>0.1785714286</v>
      </c>
      <c r="O21" s="10">
        <v>3.0</v>
      </c>
      <c r="P21" s="11">
        <f t="shared" si="8"/>
        <v>233.3333333</v>
      </c>
      <c r="Q21" s="11">
        <f t="shared" si="10"/>
        <v>0.4285714286</v>
      </c>
      <c r="R21" s="11">
        <f>L21*1.2</f>
        <v>6</v>
      </c>
      <c r="U21" s="12"/>
      <c r="V21" s="12"/>
      <c r="W21" s="12"/>
      <c r="X21" s="12"/>
      <c r="Y21" s="12"/>
      <c r="Z21" s="12"/>
    </row>
    <row r="22">
      <c r="A22" s="10" t="s">
        <v>43</v>
      </c>
      <c r="B22" s="10" t="s">
        <v>17</v>
      </c>
      <c r="C22" s="10">
        <v>63.0</v>
      </c>
      <c r="D22" s="10">
        <v>350.0</v>
      </c>
      <c r="E22" s="10" t="s">
        <v>15</v>
      </c>
      <c r="F22" s="10">
        <v>8.0</v>
      </c>
      <c r="G22" s="16">
        <v>8800.0</v>
      </c>
      <c r="H22" s="14">
        <f t="shared" si="14"/>
        <v>9</v>
      </c>
      <c r="I22" s="11">
        <f t="shared" si="3"/>
        <v>5.833333333</v>
      </c>
      <c r="J22" s="10">
        <f t="shared" si="4"/>
        <v>367.5</v>
      </c>
      <c r="K22" s="10">
        <f t="shared" si="5"/>
        <v>0.2721088435</v>
      </c>
      <c r="L22" s="10">
        <v>2.0</v>
      </c>
      <c r="M22" s="11">
        <f t="shared" si="6"/>
        <v>735</v>
      </c>
      <c r="N22" s="11">
        <f t="shared" si="7"/>
        <v>0.1360544218</v>
      </c>
      <c r="O22" s="11">
        <f t="shared" ref="O22:O24" si="15">L22/2</f>
        <v>1</v>
      </c>
      <c r="P22" s="11">
        <f t="shared" si="8"/>
        <v>306.25</v>
      </c>
      <c r="Q22" s="11">
        <f t="shared" si="10"/>
        <v>0.3265306122</v>
      </c>
      <c r="R22" s="10">
        <v>3.0</v>
      </c>
    </row>
    <row r="23">
      <c r="A23" s="17" t="s">
        <v>44</v>
      </c>
      <c r="B23" s="17" t="s">
        <v>14</v>
      </c>
      <c r="C23" s="17">
        <v>28.0</v>
      </c>
      <c r="D23" s="17">
        <v>600.0</v>
      </c>
      <c r="E23" s="17" t="s">
        <v>15</v>
      </c>
      <c r="F23" s="17">
        <v>20.0</v>
      </c>
      <c r="G23" s="18">
        <v>9500.0</v>
      </c>
      <c r="H23" s="22">
        <f t="shared" si="14"/>
        <v>10</v>
      </c>
      <c r="I23" s="11">
        <f t="shared" si="3"/>
        <v>10</v>
      </c>
      <c r="J23" s="10">
        <f t="shared" si="4"/>
        <v>280</v>
      </c>
      <c r="K23" s="10">
        <f t="shared" si="5"/>
        <v>0.3571428571</v>
      </c>
      <c r="L23" s="17">
        <v>4.0</v>
      </c>
      <c r="M23" s="11">
        <f t="shared" si="6"/>
        <v>560</v>
      </c>
      <c r="N23" s="11">
        <f t="shared" si="7"/>
        <v>0.1785714286</v>
      </c>
      <c r="O23" s="11">
        <f t="shared" si="15"/>
        <v>2</v>
      </c>
      <c r="P23" s="11">
        <f t="shared" si="8"/>
        <v>233.3333333</v>
      </c>
      <c r="Q23" s="11">
        <f t="shared" si="10"/>
        <v>0.4285714286</v>
      </c>
      <c r="R23" s="10">
        <v>5.0</v>
      </c>
      <c r="U23" s="19"/>
      <c r="V23" s="19"/>
      <c r="W23" s="19"/>
      <c r="X23" s="19"/>
      <c r="Y23" s="19"/>
      <c r="Z23" s="19"/>
    </row>
    <row r="24">
      <c r="A24" s="10" t="s">
        <v>45</v>
      </c>
      <c r="B24" s="10" t="s">
        <v>24</v>
      </c>
      <c r="C24" s="10">
        <v>19.0</v>
      </c>
      <c r="D24" s="10">
        <v>900.0</v>
      </c>
      <c r="E24" s="10" t="s">
        <v>15</v>
      </c>
      <c r="F24" s="10">
        <v>50.0</v>
      </c>
      <c r="G24" s="16">
        <v>11000.0</v>
      </c>
      <c r="H24" s="11">
        <f t="shared" si="14"/>
        <v>8</v>
      </c>
      <c r="I24" s="11">
        <f t="shared" si="3"/>
        <v>15</v>
      </c>
      <c r="J24" s="10">
        <f t="shared" si="4"/>
        <v>285</v>
      </c>
      <c r="K24" s="10">
        <f t="shared" si="5"/>
        <v>0.350877193</v>
      </c>
      <c r="L24" s="10">
        <v>6.0</v>
      </c>
      <c r="M24" s="11">
        <f t="shared" si="6"/>
        <v>570</v>
      </c>
      <c r="N24" s="11">
        <f t="shared" si="7"/>
        <v>0.1754385965</v>
      </c>
      <c r="O24" s="11">
        <f t="shared" si="15"/>
        <v>3</v>
      </c>
      <c r="P24" s="11">
        <f t="shared" si="8"/>
        <v>237.5</v>
      </c>
      <c r="Q24" s="11">
        <f t="shared" si="10"/>
        <v>0.4210526316</v>
      </c>
      <c r="R24" s="10">
        <v>8.0</v>
      </c>
    </row>
    <row r="25">
      <c r="A25" s="17" t="s">
        <v>46</v>
      </c>
      <c r="B25" s="17" t="s">
        <v>27</v>
      </c>
      <c r="C25" s="17">
        <v>21.0</v>
      </c>
      <c r="D25" s="17">
        <v>800.0</v>
      </c>
      <c r="E25" s="17" t="s">
        <v>15</v>
      </c>
      <c r="F25" s="17">
        <v>30.0</v>
      </c>
      <c r="G25" s="18">
        <v>13000.0</v>
      </c>
      <c r="H25" s="14">
        <f t="shared" si="14"/>
        <v>9</v>
      </c>
      <c r="I25" s="11">
        <f t="shared" si="3"/>
        <v>13.33333333</v>
      </c>
      <c r="J25" s="10">
        <f t="shared" si="4"/>
        <v>280</v>
      </c>
      <c r="K25" s="10">
        <f t="shared" si="5"/>
        <v>0.3571428571</v>
      </c>
      <c r="L25" s="17">
        <v>5.0</v>
      </c>
      <c r="M25" s="11">
        <f t="shared" si="6"/>
        <v>560</v>
      </c>
      <c r="N25" s="11">
        <f t="shared" si="7"/>
        <v>0.1785714286</v>
      </c>
      <c r="O25" s="10">
        <v>3.0</v>
      </c>
      <c r="P25" s="11">
        <f t="shared" si="8"/>
        <v>233.3333333</v>
      </c>
      <c r="Q25" s="11">
        <f t="shared" si="10"/>
        <v>0.4285714286</v>
      </c>
      <c r="R25" s="11">
        <f t="shared" ref="R25:R27" si="16">L25*1.2</f>
        <v>6</v>
      </c>
      <c r="U25" s="19"/>
      <c r="V25" s="19"/>
      <c r="W25" s="19"/>
      <c r="X25" s="19"/>
      <c r="Y25" s="19"/>
      <c r="Z25" s="19"/>
    </row>
    <row r="26">
      <c r="A26" s="17" t="s">
        <v>47</v>
      </c>
      <c r="B26" s="17" t="s">
        <v>24</v>
      </c>
      <c r="C26" s="17">
        <v>22.0</v>
      </c>
      <c r="D26" s="17">
        <v>800.0</v>
      </c>
      <c r="E26" s="17" t="s">
        <v>15</v>
      </c>
      <c r="F26" s="17">
        <v>30.0</v>
      </c>
      <c r="G26" s="18">
        <v>14500.0</v>
      </c>
      <c r="H26" s="22">
        <f t="shared" si="14"/>
        <v>10</v>
      </c>
      <c r="I26" s="11">
        <f t="shared" si="3"/>
        <v>13.33333333</v>
      </c>
      <c r="J26" s="10">
        <f t="shared" si="4"/>
        <v>293.3333333</v>
      </c>
      <c r="K26" s="10">
        <f t="shared" si="5"/>
        <v>0.3409090909</v>
      </c>
      <c r="L26" s="17">
        <v>5.0</v>
      </c>
      <c r="M26" s="11">
        <f t="shared" si="6"/>
        <v>586.6666667</v>
      </c>
      <c r="N26" s="11">
        <f t="shared" si="7"/>
        <v>0.1704545455</v>
      </c>
      <c r="O26" s="10">
        <v>3.0</v>
      </c>
      <c r="P26" s="11">
        <f t="shared" si="8"/>
        <v>244.4444444</v>
      </c>
      <c r="Q26" s="11">
        <f t="shared" si="10"/>
        <v>0.4090909091</v>
      </c>
      <c r="R26" s="11">
        <f t="shared" si="16"/>
        <v>6</v>
      </c>
      <c r="U26" s="19"/>
      <c r="V26" s="19"/>
      <c r="W26" s="19"/>
      <c r="X26" s="19"/>
      <c r="Y26" s="19"/>
      <c r="Z26" s="19"/>
    </row>
    <row r="27">
      <c r="A27" s="17" t="s">
        <v>48</v>
      </c>
      <c r="B27" s="17" t="s">
        <v>27</v>
      </c>
      <c r="C27" s="17">
        <v>23.0</v>
      </c>
      <c r="D27" s="17">
        <v>780.0</v>
      </c>
      <c r="E27" s="17" t="s">
        <v>15</v>
      </c>
      <c r="F27" s="17">
        <v>30.0</v>
      </c>
      <c r="G27" s="18">
        <v>16000.0</v>
      </c>
      <c r="H27" s="22">
        <f t="shared" si="14"/>
        <v>10</v>
      </c>
      <c r="I27" s="11">
        <f t="shared" si="3"/>
        <v>13</v>
      </c>
      <c r="J27" s="10">
        <f t="shared" si="4"/>
        <v>299</v>
      </c>
      <c r="K27" s="10">
        <f t="shared" si="5"/>
        <v>0.3344481605</v>
      </c>
      <c r="L27" s="17">
        <v>5.0</v>
      </c>
      <c r="M27" s="11">
        <f t="shared" si="6"/>
        <v>598</v>
      </c>
      <c r="N27" s="11">
        <f t="shared" si="7"/>
        <v>0.1672240803</v>
      </c>
      <c r="O27" s="10">
        <v>3.0</v>
      </c>
      <c r="P27" s="11">
        <f t="shared" si="8"/>
        <v>249.1666667</v>
      </c>
      <c r="Q27" s="11">
        <f t="shared" si="10"/>
        <v>0.4013377926</v>
      </c>
      <c r="R27" s="11">
        <f t="shared" si="16"/>
        <v>6</v>
      </c>
      <c r="U27" s="19"/>
      <c r="V27" s="19"/>
      <c r="W27" s="19"/>
      <c r="X27" s="19"/>
      <c r="Y27" s="19"/>
      <c r="Z27" s="19"/>
    </row>
    <row r="28">
      <c r="A28" s="10" t="s">
        <v>49</v>
      </c>
      <c r="B28" s="10" t="s">
        <v>17</v>
      </c>
      <c r="C28" s="10">
        <v>70.0</v>
      </c>
      <c r="D28" s="10">
        <v>300.0</v>
      </c>
      <c r="E28" s="10" t="s">
        <v>15</v>
      </c>
      <c r="F28" s="10">
        <v>12.0</v>
      </c>
      <c r="G28" s="16">
        <v>18000.0</v>
      </c>
      <c r="H28" s="22">
        <f t="shared" si="14"/>
        <v>10</v>
      </c>
      <c r="I28" s="11">
        <f t="shared" si="3"/>
        <v>5</v>
      </c>
      <c r="J28" s="10">
        <f t="shared" si="4"/>
        <v>350</v>
      </c>
      <c r="K28" s="10">
        <f t="shared" si="5"/>
        <v>0.2857142857</v>
      </c>
      <c r="L28" s="10">
        <v>2.0</v>
      </c>
      <c r="M28" s="11">
        <f t="shared" si="6"/>
        <v>700</v>
      </c>
      <c r="N28" s="11">
        <f t="shared" si="7"/>
        <v>0.1428571429</v>
      </c>
      <c r="O28" s="11">
        <f>L28/2</f>
        <v>1</v>
      </c>
      <c r="P28" s="11">
        <f t="shared" si="8"/>
        <v>291.6666667</v>
      </c>
      <c r="Q28" s="11">
        <f t="shared" si="10"/>
        <v>0.3428571429</v>
      </c>
      <c r="R28" s="10">
        <v>3.0</v>
      </c>
    </row>
    <row r="29">
      <c r="A29" s="10" t="s">
        <v>50</v>
      </c>
      <c r="B29" s="10" t="s">
        <v>30</v>
      </c>
      <c r="C29" s="10">
        <v>35.0</v>
      </c>
      <c r="D29" s="10">
        <v>600.0</v>
      </c>
      <c r="E29" s="10" t="s">
        <v>15</v>
      </c>
      <c r="F29" s="10">
        <v>20.0</v>
      </c>
      <c r="G29" s="16">
        <v>21000.0</v>
      </c>
      <c r="H29" s="23">
        <f t="shared" si="14"/>
        <v>11</v>
      </c>
      <c r="I29" s="11">
        <f t="shared" si="3"/>
        <v>10</v>
      </c>
      <c r="J29" s="10">
        <f t="shared" si="4"/>
        <v>350</v>
      </c>
      <c r="K29" s="10">
        <f t="shared" si="5"/>
        <v>0.2857142857</v>
      </c>
      <c r="L29" s="10">
        <v>3.0</v>
      </c>
      <c r="M29" s="11">
        <f t="shared" si="6"/>
        <v>700</v>
      </c>
      <c r="N29" s="11">
        <f t="shared" si="7"/>
        <v>0.1428571429</v>
      </c>
      <c r="O29" s="10">
        <v>2.0</v>
      </c>
      <c r="P29" s="11">
        <f t="shared" si="8"/>
        <v>291.6666667</v>
      </c>
      <c r="Q29" s="11">
        <f t="shared" si="10"/>
        <v>0.3428571429</v>
      </c>
      <c r="R29" s="10">
        <v>4.0</v>
      </c>
    </row>
    <row r="30">
      <c r="A30" s="10" t="s">
        <v>51</v>
      </c>
      <c r="B30" s="10" t="s">
        <v>27</v>
      </c>
      <c r="C30" s="10">
        <v>20.0</v>
      </c>
      <c r="D30" s="10">
        <v>900.0</v>
      </c>
      <c r="E30" s="10" t="s">
        <v>15</v>
      </c>
      <c r="F30" s="10">
        <v>30.0</v>
      </c>
      <c r="G30" s="16">
        <v>24000.0</v>
      </c>
      <c r="H30" s="22">
        <f t="shared" si="14"/>
        <v>10</v>
      </c>
      <c r="I30" s="11">
        <f t="shared" si="3"/>
        <v>15</v>
      </c>
      <c r="J30" s="10">
        <f t="shared" si="4"/>
        <v>300</v>
      </c>
      <c r="K30" s="10">
        <f t="shared" si="5"/>
        <v>0.3333333333</v>
      </c>
      <c r="L30" s="10">
        <v>5.0</v>
      </c>
      <c r="M30" s="11">
        <f t="shared" si="6"/>
        <v>600</v>
      </c>
      <c r="N30" s="11">
        <f t="shared" si="7"/>
        <v>0.1666666667</v>
      </c>
      <c r="O30" s="10">
        <v>3.0</v>
      </c>
      <c r="P30" s="11">
        <f t="shared" si="8"/>
        <v>250</v>
      </c>
      <c r="Q30" s="11">
        <f t="shared" si="10"/>
        <v>0.4</v>
      </c>
      <c r="R30" s="11">
        <f>L30*1.2</f>
        <v>6</v>
      </c>
    </row>
    <row r="31">
      <c r="A31" s="10" t="s">
        <v>52</v>
      </c>
      <c r="B31" s="10" t="s">
        <v>53</v>
      </c>
      <c r="C31" s="10">
        <v>70.0</v>
      </c>
      <c r="D31" s="10">
        <v>125.0</v>
      </c>
      <c r="E31" s="10" t="s">
        <v>15</v>
      </c>
      <c r="F31" s="10">
        <v>10.0</v>
      </c>
      <c r="G31" s="16">
        <v>31000.0</v>
      </c>
      <c r="H31" s="20">
        <v>7.0</v>
      </c>
      <c r="I31" s="11">
        <f t="shared" si="3"/>
        <v>2.083333333</v>
      </c>
      <c r="J31" s="10">
        <f t="shared" si="4"/>
        <v>145.8333333</v>
      </c>
      <c r="K31" s="10">
        <f t="shared" si="5"/>
        <v>0.6857142857</v>
      </c>
      <c r="L31" s="10">
        <v>2.0</v>
      </c>
      <c r="M31" s="11">
        <f t="shared" si="6"/>
        <v>291.6666667</v>
      </c>
      <c r="N31" s="11">
        <f t="shared" si="7"/>
        <v>0.3428571429</v>
      </c>
      <c r="O31" s="11">
        <f t="shared" ref="O31:O32" si="17">L31/2</f>
        <v>1</v>
      </c>
      <c r="P31" s="11">
        <f t="shared" si="8"/>
        <v>121.5277778</v>
      </c>
      <c r="Q31" s="11">
        <f t="shared" si="10"/>
        <v>0.8228571429</v>
      </c>
      <c r="R31" s="10">
        <v>3.0</v>
      </c>
    </row>
    <row r="32">
      <c r="A32" s="17" t="s">
        <v>54</v>
      </c>
      <c r="B32" s="17" t="s">
        <v>27</v>
      </c>
      <c r="C32" s="17">
        <v>25.0</v>
      </c>
      <c r="D32" s="17">
        <v>750.0</v>
      </c>
      <c r="E32" s="17" t="s">
        <v>15</v>
      </c>
      <c r="F32" s="17">
        <v>30.0</v>
      </c>
      <c r="G32" s="18">
        <v>36000.0</v>
      </c>
      <c r="H32" s="23">
        <f>N131</f>
        <v>11</v>
      </c>
      <c r="I32" s="11">
        <f t="shared" si="3"/>
        <v>12.5</v>
      </c>
      <c r="J32" s="10">
        <f t="shared" si="4"/>
        <v>312.5</v>
      </c>
      <c r="K32" s="10">
        <f t="shared" si="5"/>
        <v>0.32</v>
      </c>
      <c r="L32" s="17">
        <v>4.0</v>
      </c>
      <c r="M32" s="11">
        <f t="shared" si="6"/>
        <v>625</v>
      </c>
      <c r="N32" s="11">
        <f t="shared" si="7"/>
        <v>0.16</v>
      </c>
      <c r="O32" s="11">
        <f t="shared" si="17"/>
        <v>2</v>
      </c>
      <c r="P32" s="11">
        <f t="shared" si="8"/>
        <v>260.4166667</v>
      </c>
      <c r="Q32" s="11">
        <f t="shared" si="10"/>
        <v>0.384</v>
      </c>
      <c r="R32" s="10">
        <v>5.0</v>
      </c>
      <c r="U32" s="19"/>
      <c r="V32" s="19"/>
      <c r="W32" s="19"/>
      <c r="X32" s="19"/>
      <c r="Y32" s="19"/>
      <c r="Z32" s="19"/>
    </row>
    <row r="33">
      <c r="A33" s="10" t="s">
        <v>55</v>
      </c>
      <c r="B33" s="10" t="s">
        <v>27</v>
      </c>
      <c r="C33" s="10">
        <v>21.0</v>
      </c>
      <c r="D33" s="10">
        <v>850.0</v>
      </c>
      <c r="E33" s="10" t="s">
        <v>15</v>
      </c>
      <c r="F33" s="10">
        <v>30.0</v>
      </c>
      <c r="G33" s="10" t="s">
        <v>56</v>
      </c>
      <c r="I33" s="10">
        <f>D33/60</f>
        <v>14.16666667</v>
      </c>
      <c r="J33" s="11">
        <f t="shared" si="4"/>
        <v>297.5</v>
      </c>
      <c r="K33" s="11">
        <f>100/J33</f>
        <v>0.3361344538</v>
      </c>
    </row>
    <row r="34">
      <c r="E34" s="10"/>
      <c r="J34" s="12"/>
    </row>
    <row r="35">
      <c r="A35" s="24" t="s">
        <v>57</v>
      </c>
      <c r="B35" s="24" t="s">
        <v>58</v>
      </c>
      <c r="C35" s="25" t="s">
        <v>56</v>
      </c>
      <c r="D35" s="25" t="s">
        <v>56</v>
      </c>
      <c r="E35" s="25" t="s">
        <v>56</v>
      </c>
      <c r="F35" s="25">
        <v>8.0</v>
      </c>
      <c r="G35" s="25" t="s">
        <v>56</v>
      </c>
      <c r="H35" s="25" t="s">
        <v>56</v>
      </c>
      <c r="I35" s="25">
        <v>9.0</v>
      </c>
      <c r="J35" s="25">
        <v>200.0</v>
      </c>
      <c r="K35" s="25">
        <v>0.36</v>
      </c>
      <c r="L35" s="25">
        <v>4.5</v>
      </c>
      <c r="M35" s="25">
        <v>570.0</v>
      </c>
      <c r="N35" s="25">
        <v>0.2</v>
      </c>
      <c r="O35" s="25">
        <v>3.5</v>
      </c>
      <c r="P35" s="25">
        <v>130.0</v>
      </c>
      <c r="Q35" s="25">
        <v>0.45</v>
      </c>
      <c r="R35" s="25">
        <v>7.0</v>
      </c>
      <c r="S35" s="11">
        <f>K35*1.2</f>
        <v>0.432</v>
      </c>
      <c r="T35" s="10">
        <v>4.5</v>
      </c>
    </row>
    <row r="36">
      <c r="J36" s="19"/>
    </row>
    <row r="37">
      <c r="A37" s="25" t="s">
        <v>59</v>
      </c>
      <c r="B37" s="26" t="s">
        <v>60</v>
      </c>
      <c r="C37" s="17"/>
      <c r="D37" s="25" t="s">
        <v>61</v>
      </c>
      <c r="E37" s="27" t="s">
        <v>62</v>
      </c>
    </row>
    <row r="38">
      <c r="A38" s="28" t="s">
        <v>63</v>
      </c>
      <c r="B38" s="29" t="s">
        <v>64</v>
      </c>
      <c r="C38" s="17"/>
      <c r="D38" s="30" t="s">
        <v>65</v>
      </c>
      <c r="E38" s="31" t="s">
        <v>66</v>
      </c>
      <c r="J38" s="19"/>
    </row>
    <row r="39">
      <c r="A39" s="32" t="s">
        <v>67</v>
      </c>
      <c r="B39" s="33"/>
      <c r="J39" s="19"/>
    </row>
    <row r="40">
      <c r="J40" s="19"/>
    </row>
    <row r="45">
      <c r="J45" s="19"/>
    </row>
    <row r="100">
      <c r="A100" s="34" t="s">
        <v>68</v>
      </c>
      <c r="B100" s="35"/>
      <c r="C100" s="36" t="s">
        <v>69</v>
      </c>
      <c r="D100" s="36" t="s">
        <v>70</v>
      </c>
      <c r="E100" s="37" t="s">
        <v>71</v>
      </c>
      <c r="F100" s="37" t="s">
        <v>72</v>
      </c>
      <c r="G100" s="37" t="s">
        <v>73</v>
      </c>
      <c r="H100" s="38" t="s">
        <v>71</v>
      </c>
      <c r="I100" s="38" t="s">
        <v>72</v>
      </c>
      <c r="J100" s="38" t="s">
        <v>73</v>
      </c>
      <c r="K100" s="39" t="s">
        <v>71</v>
      </c>
      <c r="L100" s="39" t="s">
        <v>72</v>
      </c>
      <c r="M100" s="39" t="s">
        <v>73</v>
      </c>
      <c r="N100" s="36" t="s">
        <v>74</v>
      </c>
      <c r="O100" s="17"/>
    </row>
    <row r="101">
      <c r="A101" s="10" t="s">
        <v>13</v>
      </c>
      <c r="C101" s="11">
        <f t="shared" ref="C101:C131" si="18">IF(F2&gt;8,1,0)</f>
        <v>1</v>
      </c>
      <c r="D101" s="11">
        <f t="shared" ref="D101:D131" si="19">IF(I2&gt;8.9,1,0)</f>
        <v>1</v>
      </c>
      <c r="E101" s="11">
        <f t="shared" ref="E101:E131" si="20">IF(J2&gt;200,1,0)</f>
        <v>1</v>
      </c>
      <c r="F101" s="11">
        <f t="shared" ref="F101:F131" si="21">IF(K2&lt;0.63,1,0)</f>
        <v>1</v>
      </c>
      <c r="G101" s="11">
        <f t="shared" ref="G101:G131" si="22">IF(L2&lt;4.5,1,0)</f>
        <v>0</v>
      </c>
      <c r="H101" s="11">
        <f t="shared" ref="H101:H131" si="23">IF(M2&gt;570,1,0)</f>
        <v>0</v>
      </c>
      <c r="I101" s="11">
        <f t="shared" ref="I101:I131" si="24">IF(N2&lt;0.2,1,0)</f>
        <v>0</v>
      </c>
      <c r="J101" s="11">
        <f t="shared" ref="J101:J131" si="25">IF(O2&lt;3.5,1,0)</f>
        <v>1</v>
      </c>
      <c r="K101" s="11">
        <f t="shared" ref="K101:K131" si="26">IF(P2&gt;130,1,0)</f>
        <v>1</v>
      </c>
      <c r="L101" s="11">
        <f t="shared" ref="L101:L131" si="27">IF(Q2&lt;0.45,1,0)</f>
        <v>0</v>
      </c>
      <c r="M101" s="11">
        <f t="shared" ref="M101:M131" si="28">IF(R2&lt;7,1,0)</f>
        <v>1</v>
      </c>
      <c r="N101" s="11">
        <f t="shared" ref="N101:N131" si="29">COUNTIF(B101:M101,1)</f>
        <v>7</v>
      </c>
      <c r="O101" s="17"/>
    </row>
    <row r="102">
      <c r="A102" s="10" t="s">
        <v>16</v>
      </c>
      <c r="C102" s="11">
        <f t="shared" si="18"/>
        <v>0</v>
      </c>
      <c r="D102" s="11">
        <f t="shared" si="19"/>
        <v>0</v>
      </c>
      <c r="E102" s="11">
        <f t="shared" si="20"/>
        <v>1</v>
      </c>
      <c r="F102" s="11">
        <f t="shared" si="21"/>
        <v>1</v>
      </c>
      <c r="G102" s="11">
        <f t="shared" si="22"/>
        <v>1</v>
      </c>
      <c r="H102" s="11">
        <f t="shared" si="23"/>
        <v>0</v>
      </c>
      <c r="I102" s="11">
        <f t="shared" si="24"/>
        <v>1</v>
      </c>
      <c r="J102" s="11">
        <f t="shared" si="25"/>
        <v>1</v>
      </c>
      <c r="K102" s="11">
        <f t="shared" si="26"/>
        <v>1</v>
      </c>
      <c r="L102" s="11">
        <f t="shared" si="27"/>
        <v>1</v>
      </c>
      <c r="M102" s="11">
        <f t="shared" si="28"/>
        <v>1</v>
      </c>
      <c r="N102" s="11">
        <f t="shared" si="29"/>
        <v>8</v>
      </c>
      <c r="O102" s="17"/>
    </row>
    <row r="103">
      <c r="A103" s="10" t="s">
        <v>19</v>
      </c>
      <c r="C103" s="11">
        <f t="shared" si="18"/>
        <v>1</v>
      </c>
      <c r="D103" s="11">
        <f t="shared" si="19"/>
        <v>1</v>
      </c>
      <c r="E103" s="11">
        <f t="shared" si="20"/>
        <v>0</v>
      </c>
      <c r="F103" s="11">
        <f t="shared" si="21"/>
        <v>1</v>
      </c>
      <c r="G103" s="11">
        <f t="shared" si="22"/>
        <v>0</v>
      </c>
      <c r="H103" s="11">
        <f t="shared" si="23"/>
        <v>0</v>
      </c>
      <c r="I103" s="11">
        <f t="shared" si="24"/>
        <v>0</v>
      </c>
      <c r="J103" s="11">
        <f t="shared" si="25"/>
        <v>1</v>
      </c>
      <c r="K103" s="11">
        <f t="shared" si="26"/>
        <v>1</v>
      </c>
      <c r="L103" s="11">
        <f t="shared" si="27"/>
        <v>0</v>
      </c>
      <c r="M103" s="11">
        <f t="shared" si="28"/>
        <v>0</v>
      </c>
      <c r="N103" s="11">
        <f t="shared" si="29"/>
        <v>5</v>
      </c>
      <c r="O103" s="17"/>
    </row>
    <row r="104">
      <c r="A104" s="10" t="s">
        <v>21</v>
      </c>
      <c r="C104" s="11">
        <f t="shared" si="18"/>
        <v>1</v>
      </c>
      <c r="D104" s="11">
        <f t="shared" si="19"/>
        <v>0</v>
      </c>
      <c r="E104" s="11">
        <f t="shared" si="20"/>
        <v>0</v>
      </c>
      <c r="F104" s="11">
        <f t="shared" si="21"/>
        <v>0</v>
      </c>
      <c r="G104" s="11">
        <f t="shared" si="22"/>
        <v>1</v>
      </c>
      <c r="H104" s="11">
        <f t="shared" si="23"/>
        <v>0</v>
      </c>
      <c r="I104" s="11">
        <f t="shared" si="24"/>
        <v>0</v>
      </c>
      <c r="J104" s="11">
        <f t="shared" si="25"/>
        <v>1</v>
      </c>
      <c r="K104" s="11">
        <f t="shared" si="26"/>
        <v>0</v>
      </c>
      <c r="L104" s="11">
        <f t="shared" si="27"/>
        <v>0</v>
      </c>
      <c r="M104" s="11">
        <f t="shared" si="28"/>
        <v>1</v>
      </c>
      <c r="N104" s="11">
        <f t="shared" si="29"/>
        <v>4</v>
      </c>
      <c r="O104" s="17"/>
    </row>
    <row r="105">
      <c r="A105" s="10" t="s">
        <v>23</v>
      </c>
      <c r="C105" s="11">
        <f t="shared" si="18"/>
        <v>1</v>
      </c>
      <c r="D105" s="11">
        <f t="shared" si="19"/>
        <v>1</v>
      </c>
      <c r="E105" s="11">
        <f t="shared" si="20"/>
        <v>1</v>
      </c>
      <c r="F105" s="11">
        <f t="shared" si="21"/>
        <v>1</v>
      </c>
      <c r="G105" s="11">
        <f t="shared" si="22"/>
        <v>0</v>
      </c>
      <c r="H105" s="11">
        <f t="shared" si="23"/>
        <v>1</v>
      </c>
      <c r="I105" s="11">
        <f t="shared" si="24"/>
        <v>1</v>
      </c>
      <c r="J105" s="11">
        <f t="shared" si="25"/>
        <v>1</v>
      </c>
      <c r="K105" s="11">
        <f t="shared" si="26"/>
        <v>1</v>
      </c>
      <c r="L105" s="11">
        <f t="shared" si="27"/>
        <v>1</v>
      </c>
      <c r="M105" s="11">
        <f t="shared" si="28"/>
        <v>0</v>
      </c>
      <c r="N105" s="11">
        <f t="shared" si="29"/>
        <v>9</v>
      </c>
      <c r="O105" s="17"/>
    </row>
    <row r="106">
      <c r="A106" s="10" t="s">
        <v>26</v>
      </c>
      <c r="C106" s="11">
        <f t="shared" si="18"/>
        <v>1</v>
      </c>
      <c r="D106" s="11">
        <f t="shared" si="19"/>
        <v>1</v>
      </c>
      <c r="E106" s="11">
        <f t="shared" si="20"/>
        <v>1</v>
      </c>
      <c r="F106" s="11">
        <f t="shared" si="21"/>
        <v>1</v>
      </c>
      <c r="G106" s="11">
        <f t="shared" si="22"/>
        <v>0</v>
      </c>
      <c r="H106" s="11">
        <f t="shared" si="23"/>
        <v>0</v>
      </c>
      <c r="I106" s="11">
        <f t="shared" si="24"/>
        <v>0</v>
      </c>
      <c r="J106" s="11">
        <f t="shared" si="25"/>
        <v>1</v>
      </c>
      <c r="K106" s="11">
        <f t="shared" si="26"/>
        <v>1</v>
      </c>
      <c r="L106" s="11">
        <f t="shared" si="27"/>
        <v>0</v>
      </c>
      <c r="M106" s="11">
        <f t="shared" si="28"/>
        <v>0</v>
      </c>
      <c r="N106" s="11">
        <f t="shared" si="29"/>
        <v>6</v>
      </c>
      <c r="O106" s="17"/>
    </row>
    <row r="107">
      <c r="A107" s="10" t="s">
        <v>28</v>
      </c>
      <c r="C107" s="11">
        <f t="shared" si="18"/>
        <v>1</v>
      </c>
      <c r="D107" s="11">
        <f t="shared" si="19"/>
        <v>0</v>
      </c>
      <c r="E107" s="11">
        <f t="shared" si="20"/>
        <v>0</v>
      </c>
      <c r="F107" s="11">
        <f t="shared" si="21"/>
        <v>0</v>
      </c>
      <c r="G107" s="11">
        <f t="shared" si="22"/>
        <v>0</v>
      </c>
      <c r="H107" s="11">
        <f t="shared" si="23"/>
        <v>0</v>
      </c>
      <c r="I107" s="11">
        <f t="shared" si="24"/>
        <v>0</v>
      </c>
      <c r="J107" s="11">
        <f t="shared" si="25"/>
        <v>1</v>
      </c>
      <c r="K107" s="11">
        <f t="shared" si="26"/>
        <v>0</v>
      </c>
      <c r="L107" s="11">
        <f t="shared" si="27"/>
        <v>0</v>
      </c>
      <c r="M107" s="11">
        <f t="shared" si="28"/>
        <v>0</v>
      </c>
      <c r="N107" s="11">
        <f t="shared" si="29"/>
        <v>2</v>
      </c>
      <c r="O107" s="17"/>
    </row>
    <row r="108">
      <c r="A108" s="10" t="s">
        <v>29</v>
      </c>
      <c r="C108" s="11">
        <f t="shared" si="18"/>
        <v>1</v>
      </c>
      <c r="D108" s="11">
        <f t="shared" si="19"/>
        <v>0</v>
      </c>
      <c r="E108" s="11">
        <f t="shared" si="20"/>
        <v>1</v>
      </c>
      <c r="F108" s="11">
        <f t="shared" si="21"/>
        <v>1</v>
      </c>
      <c r="G108" s="11">
        <f t="shared" si="22"/>
        <v>1</v>
      </c>
      <c r="H108" s="11">
        <f t="shared" si="23"/>
        <v>0</v>
      </c>
      <c r="I108" s="11">
        <f t="shared" si="24"/>
        <v>1</v>
      </c>
      <c r="J108" s="11">
        <f t="shared" si="25"/>
        <v>1</v>
      </c>
      <c r="K108" s="11">
        <f t="shared" si="26"/>
        <v>1</v>
      </c>
      <c r="L108" s="11">
        <f t="shared" si="27"/>
        <v>0</v>
      </c>
      <c r="M108" s="11">
        <f t="shared" si="28"/>
        <v>1</v>
      </c>
      <c r="N108" s="11">
        <f t="shared" si="29"/>
        <v>8</v>
      </c>
      <c r="O108" s="17"/>
    </row>
    <row r="109">
      <c r="A109" s="10" t="s">
        <v>31</v>
      </c>
      <c r="C109" s="11">
        <f t="shared" si="18"/>
        <v>0</v>
      </c>
      <c r="D109" s="11">
        <f t="shared" si="19"/>
        <v>0</v>
      </c>
      <c r="E109" s="11">
        <f t="shared" si="20"/>
        <v>1</v>
      </c>
      <c r="F109" s="11">
        <f t="shared" si="21"/>
        <v>1</v>
      </c>
      <c r="G109" s="11">
        <f t="shared" si="22"/>
        <v>1</v>
      </c>
      <c r="H109" s="11">
        <f t="shared" si="23"/>
        <v>0</v>
      </c>
      <c r="I109" s="11">
        <f t="shared" si="24"/>
        <v>0</v>
      </c>
      <c r="J109" s="11">
        <f t="shared" si="25"/>
        <v>1</v>
      </c>
      <c r="K109" s="11">
        <f t="shared" si="26"/>
        <v>1</v>
      </c>
      <c r="L109" s="11">
        <f t="shared" si="27"/>
        <v>0</v>
      </c>
      <c r="M109" s="11">
        <f t="shared" si="28"/>
        <v>1</v>
      </c>
      <c r="N109" s="11">
        <f t="shared" si="29"/>
        <v>6</v>
      </c>
      <c r="O109" s="17"/>
    </row>
    <row r="110">
      <c r="A110" s="10" t="s">
        <v>32</v>
      </c>
      <c r="C110" s="11">
        <f t="shared" si="18"/>
        <v>0</v>
      </c>
      <c r="D110" s="11">
        <f t="shared" si="19"/>
        <v>0</v>
      </c>
      <c r="E110" s="11">
        <f t="shared" si="20"/>
        <v>0</v>
      </c>
      <c r="F110" s="11">
        <f t="shared" si="21"/>
        <v>0</v>
      </c>
      <c r="G110" s="11">
        <f t="shared" si="22"/>
        <v>1</v>
      </c>
      <c r="H110" s="11">
        <f t="shared" si="23"/>
        <v>0</v>
      </c>
      <c r="I110" s="11">
        <f t="shared" si="24"/>
        <v>0</v>
      </c>
      <c r="J110" s="11">
        <f t="shared" si="25"/>
        <v>1</v>
      </c>
      <c r="K110" s="11">
        <f t="shared" si="26"/>
        <v>0</v>
      </c>
      <c r="L110" s="11">
        <f t="shared" si="27"/>
        <v>0</v>
      </c>
      <c r="M110" s="11">
        <f t="shared" si="28"/>
        <v>1</v>
      </c>
      <c r="N110" s="11">
        <f t="shared" si="29"/>
        <v>3</v>
      </c>
      <c r="O110" s="17"/>
    </row>
    <row r="111">
      <c r="A111" s="10" t="s">
        <v>33</v>
      </c>
      <c r="C111" s="11">
        <f t="shared" si="18"/>
        <v>1</v>
      </c>
      <c r="D111" s="11">
        <f t="shared" si="19"/>
        <v>1</v>
      </c>
      <c r="E111" s="11">
        <f t="shared" si="20"/>
        <v>1</v>
      </c>
      <c r="F111" s="11">
        <f t="shared" si="21"/>
        <v>1</v>
      </c>
      <c r="G111" s="11">
        <f t="shared" si="22"/>
        <v>0</v>
      </c>
      <c r="H111" s="11">
        <f t="shared" si="23"/>
        <v>0</v>
      </c>
      <c r="I111" s="11">
        <f t="shared" si="24"/>
        <v>1</v>
      </c>
      <c r="J111" s="11">
        <f t="shared" si="25"/>
        <v>1</v>
      </c>
      <c r="K111" s="11">
        <f t="shared" si="26"/>
        <v>1</v>
      </c>
      <c r="L111" s="11">
        <f t="shared" si="27"/>
        <v>0</v>
      </c>
      <c r="M111" s="11">
        <f t="shared" si="28"/>
        <v>1</v>
      </c>
      <c r="N111" s="11">
        <f t="shared" si="29"/>
        <v>8</v>
      </c>
      <c r="O111" s="17"/>
    </row>
    <row r="112">
      <c r="A112" s="10" t="s">
        <v>34</v>
      </c>
      <c r="C112" s="11">
        <f t="shared" si="18"/>
        <v>1</v>
      </c>
      <c r="D112" s="11">
        <f t="shared" si="19"/>
        <v>1</v>
      </c>
      <c r="E112" s="11">
        <f t="shared" si="20"/>
        <v>1</v>
      </c>
      <c r="F112" s="11">
        <f t="shared" si="21"/>
        <v>1</v>
      </c>
      <c r="G112" s="11">
        <f t="shared" si="22"/>
        <v>0</v>
      </c>
      <c r="H112" s="11">
        <f t="shared" si="23"/>
        <v>0</v>
      </c>
      <c r="I112" s="11">
        <f t="shared" si="24"/>
        <v>1</v>
      </c>
      <c r="J112" s="11">
        <f t="shared" si="25"/>
        <v>1</v>
      </c>
      <c r="K112" s="11">
        <f t="shared" si="26"/>
        <v>1</v>
      </c>
      <c r="L112" s="11">
        <f t="shared" si="27"/>
        <v>1</v>
      </c>
      <c r="M112" s="11">
        <f t="shared" si="28"/>
        <v>0</v>
      </c>
      <c r="N112" s="11">
        <f t="shared" si="29"/>
        <v>8</v>
      </c>
      <c r="O112" s="17"/>
    </row>
    <row r="113">
      <c r="A113" s="10" t="s">
        <v>35</v>
      </c>
      <c r="C113" s="11">
        <f t="shared" si="18"/>
        <v>1</v>
      </c>
      <c r="D113" s="11">
        <f t="shared" si="19"/>
        <v>1</v>
      </c>
      <c r="E113" s="11">
        <f t="shared" si="20"/>
        <v>1</v>
      </c>
      <c r="F113" s="11">
        <f t="shared" si="21"/>
        <v>1</v>
      </c>
      <c r="G113" s="11">
        <f t="shared" si="22"/>
        <v>1</v>
      </c>
      <c r="H113" s="11">
        <f t="shared" si="23"/>
        <v>0</v>
      </c>
      <c r="I113" s="11">
        <f t="shared" si="24"/>
        <v>0</v>
      </c>
      <c r="J113" s="11">
        <f t="shared" si="25"/>
        <v>1</v>
      </c>
      <c r="K113" s="11">
        <f t="shared" si="26"/>
        <v>1</v>
      </c>
      <c r="L113" s="11">
        <f t="shared" si="27"/>
        <v>0</v>
      </c>
      <c r="M113" s="11">
        <f t="shared" si="28"/>
        <v>1</v>
      </c>
      <c r="N113" s="11">
        <f t="shared" si="29"/>
        <v>8</v>
      </c>
      <c r="O113" s="17"/>
    </row>
    <row r="114">
      <c r="A114" s="10" t="s">
        <v>36</v>
      </c>
      <c r="C114" s="11">
        <f t="shared" si="18"/>
        <v>1</v>
      </c>
      <c r="D114" s="11">
        <f t="shared" si="19"/>
        <v>1</v>
      </c>
      <c r="E114" s="11">
        <f t="shared" si="20"/>
        <v>1</v>
      </c>
      <c r="F114" s="11">
        <f t="shared" si="21"/>
        <v>1</v>
      </c>
      <c r="G114" s="11">
        <f t="shared" si="22"/>
        <v>0</v>
      </c>
      <c r="H114" s="11">
        <f t="shared" si="23"/>
        <v>0</v>
      </c>
      <c r="I114" s="11">
        <f t="shared" si="24"/>
        <v>1</v>
      </c>
      <c r="J114" s="11">
        <f t="shared" si="25"/>
        <v>1</v>
      </c>
      <c r="K114" s="11">
        <f t="shared" si="26"/>
        <v>1</v>
      </c>
      <c r="L114" s="11">
        <f t="shared" si="27"/>
        <v>0</v>
      </c>
      <c r="M114" s="11">
        <f t="shared" si="28"/>
        <v>1</v>
      </c>
      <c r="N114" s="11">
        <f t="shared" si="29"/>
        <v>8</v>
      </c>
      <c r="O114" s="17"/>
    </row>
    <row r="115">
      <c r="A115" s="10" t="s">
        <v>37</v>
      </c>
      <c r="C115" s="11">
        <f t="shared" si="18"/>
        <v>1</v>
      </c>
      <c r="D115" s="11">
        <f t="shared" si="19"/>
        <v>1</v>
      </c>
      <c r="E115" s="11">
        <f t="shared" si="20"/>
        <v>1</v>
      </c>
      <c r="F115" s="11">
        <f t="shared" si="21"/>
        <v>1</v>
      </c>
      <c r="G115" s="11">
        <f t="shared" si="22"/>
        <v>0</v>
      </c>
      <c r="H115" s="11">
        <f t="shared" si="23"/>
        <v>0</v>
      </c>
      <c r="I115" s="11">
        <f t="shared" si="24"/>
        <v>0</v>
      </c>
      <c r="J115" s="11">
        <f t="shared" si="25"/>
        <v>1</v>
      </c>
      <c r="K115" s="11">
        <f t="shared" si="26"/>
        <v>1</v>
      </c>
      <c r="L115" s="11">
        <f t="shared" si="27"/>
        <v>0</v>
      </c>
      <c r="M115" s="11">
        <f t="shared" si="28"/>
        <v>0</v>
      </c>
      <c r="N115" s="11">
        <f t="shared" si="29"/>
        <v>6</v>
      </c>
      <c r="O115" s="17"/>
    </row>
    <row r="116">
      <c r="A116" s="10" t="s">
        <v>38</v>
      </c>
      <c r="C116" s="11">
        <f t="shared" si="18"/>
        <v>1</v>
      </c>
      <c r="D116" s="11">
        <f t="shared" si="19"/>
        <v>1</v>
      </c>
      <c r="E116" s="11">
        <f t="shared" si="20"/>
        <v>1</v>
      </c>
      <c r="F116" s="11">
        <f t="shared" si="21"/>
        <v>1</v>
      </c>
      <c r="G116" s="11">
        <f t="shared" si="22"/>
        <v>0</v>
      </c>
      <c r="H116" s="11">
        <f t="shared" si="23"/>
        <v>0</v>
      </c>
      <c r="I116" s="11">
        <f t="shared" si="24"/>
        <v>1</v>
      </c>
      <c r="J116" s="11">
        <f t="shared" si="25"/>
        <v>1</v>
      </c>
      <c r="K116" s="11">
        <f t="shared" si="26"/>
        <v>1</v>
      </c>
      <c r="L116" s="11">
        <f t="shared" si="27"/>
        <v>1</v>
      </c>
      <c r="M116" s="11">
        <f t="shared" si="28"/>
        <v>0</v>
      </c>
      <c r="N116" s="11">
        <f t="shared" si="29"/>
        <v>8</v>
      </c>
      <c r="O116" s="17"/>
    </row>
    <row r="117">
      <c r="A117" s="10" t="s">
        <v>39</v>
      </c>
      <c r="C117" s="11">
        <f t="shared" si="18"/>
        <v>0</v>
      </c>
      <c r="D117" s="11">
        <f t="shared" si="19"/>
        <v>0</v>
      </c>
      <c r="E117" s="11">
        <f t="shared" si="20"/>
        <v>1</v>
      </c>
      <c r="F117" s="11">
        <f t="shared" si="21"/>
        <v>1</v>
      </c>
      <c r="G117" s="11">
        <f t="shared" si="22"/>
        <v>1</v>
      </c>
      <c r="H117" s="11">
        <f t="shared" si="23"/>
        <v>0</v>
      </c>
      <c r="I117" s="11">
        <f t="shared" si="24"/>
        <v>1</v>
      </c>
      <c r="J117" s="11">
        <f t="shared" si="25"/>
        <v>1</v>
      </c>
      <c r="K117" s="11">
        <f t="shared" si="26"/>
        <v>1</v>
      </c>
      <c r="L117" s="11">
        <f t="shared" si="27"/>
        <v>1</v>
      </c>
      <c r="M117" s="11">
        <f t="shared" si="28"/>
        <v>1</v>
      </c>
      <c r="N117" s="11">
        <f t="shared" si="29"/>
        <v>8</v>
      </c>
      <c r="O117" s="17"/>
    </row>
    <row r="118">
      <c r="A118" s="10" t="s">
        <v>40</v>
      </c>
      <c r="C118" s="11">
        <f t="shared" si="18"/>
        <v>1</v>
      </c>
      <c r="D118" s="11">
        <f t="shared" si="19"/>
        <v>0</v>
      </c>
      <c r="E118" s="11">
        <f t="shared" si="20"/>
        <v>0</v>
      </c>
      <c r="F118" s="11">
        <f t="shared" si="21"/>
        <v>0</v>
      </c>
      <c r="G118" s="11">
        <f t="shared" si="22"/>
        <v>1</v>
      </c>
      <c r="H118" s="11">
        <f t="shared" si="23"/>
        <v>0</v>
      </c>
      <c r="I118" s="11">
        <f t="shared" si="24"/>
        <v>0</v>
      </c>
      <c r="J118" s="11">
        <f t="shared" si="25"/>
        <v>1</v>
      </c>
      <c r="K118" s="11">
        <f t="shared" si="26"/>
        <v>0</v>
      </c>
      <c r="L118" s="11">
        <f t="shared" si="27"/>
        <v>0</v>
      </c>
      <c r="M118" s="11">
        <f t="shared" si="28"/>
        <v>1</v>
      </c>
      <c r="N118" s="11">
        <f t="shared" si="29"/>
        <v>4</v>
      </c>
      <c r="O118" s="17"/>
    </row>
    <row r="119">
      <c r="A119" s="10" t="s">
        <v>41</v>
      </c>
      <c r="C119" s="11">
        <f t="shared" si="18"/>
        <v>1</v>
      </c>
      <c r="D119" s="11">
        <f t="shared" si="19"/>
        <v>1</v>
      </c>
      <c r="E119" s="11">
        <f t="shared" si="20"/>
        <v>1</v>
      </c>
      <c r="F119" s="11">
        <f t="shared" si="21"/>
        <v>1</v>
      </c>
      <c r="G119" s="11">
        <f t="shared" si="22"/>
        <v>0</v>
      </c>
      <c r="H119" s="11">
        <f t="shared" si="23"/>
        <v>1</v>
      </c>
      <c r="I119" s="11">
        <f t="shared" si="24"/>
        <v>1</v>
      </c>
      <c r="J119" s="11">
        <f t="shared" si="25"/>
        <v>0</v>
      </c>
      <c r="K119" s="11">
        <f t="shared" si="26"/>
        <v>1</v>
      </c>
      <c r="L119" s="11">
        <f t="shared" si="27"/>
        <v>1</v>
      </c>
      <c r="M119" s="11">
        <f t="shared" si="28"/>
        <v>0</v>
      </c>
      <c r="N119" s="11">
        <f t="shared" si="29"/>
        <v>8</v>
      </c>
      <c r="O119" s="17"/>
    </row>
    <row r="120">
      <c r="A120" s="10" t="s">
        <v>42</v>
      </c>
      <c r="C120" s="11">
        <f t="shared" si="18"/>
        <v>1</v>
      </c>
      <c r="D120" s="11">
        <f t="shared" si="19"/>
        <v>1</v>
      </c>
      <c r="E120" s="11">
        <f t="shared" si="20"/>
        <v>1</v>
      </c>
      <c r="F120" s="11">
        <f t="shared" si="21"/>
        <v>1</v>
      </c>
      <c r="G120" s="11">
        <f t="shared" si="22"/>
        <v>0</v>
      </c>
      <c r="H120" s="11">
        <f t="shared" si="23"/>
        <v>0</v>
      </c>
      <c r="I120" s="11">
        <f t="shared" si="24"/>
        <v>1</v>
      </c>
      <c r="J120" s="11">
        <f t="shared" si="25"/>
        <v>1</v>
      </c>
      <c r="K120" s="11">
        <f t="shared" si="26"/>
        <v>1</v>
      </c>
      <c r="L120" s="11">
        <f t="shared" si="27"/>
        <v>1</v>
      </c>
      <c r="M120" s="11">
        <f t="shared" si="28"/>
        <v>1</v>
      </c>
      <c r="N120" s="11">
        <f t="shared" si="29"/>
        <v>9</v>
      </c>
      <c r="O120" s="17"/>
    </row>
    <row r="121">
      <c r="A121" s="10" t="s">
        <v>43</v>
      </c>
      <c r="C121" s="11">
        <f t="shared" si="18"/>
        <v>0</v>
      </c>
      <c r="D121" s="11">
        <f t="shared" si="19"/>
        <v>0</v>
      </c>
      <c r="E121" s="11">
        <f t="shared" si="20"/>
        <v>1</v>
      </c>
      <c r="F121" s="11">
        <f t="shared" si="21"/>
        <v>1</v>
      </c>
      <c r="G121" s="11">
        <f t="shared" si="22"/>
        <v>1</v>
      </c>
      <c r="H121" s="11">
        <f t="shared" si="23"/>
        <v>1</v>
      </c>
      <c r="I121" s="11">
        <f t="shared" si="24"/>
        <v>1</v>
      </c>
      <c r="J121" s="11">
        <f t="shared" si="25"/>
        <v>1</v>
      </c>
      <c r="K121" s="11">
        <f t="shared" si="26"/>
        <v>1</v>
      </c>
      <c r="L121" s="11">
        <f t="shared" si="27"/>
        <v>1</v>
      </c>
      <c r="M121" s="11">
        <f t="shared" si="28"/>
        <v>1</v>
      </c>
      <c r="N121" s="11">
        <f t="shared" si="29"/>
        <v>9</v>
      </c>
      <c r="O121" s="17"/>
    </row>
    <row r="122">
      <c r="A122" s="10" t="s">
        <v>44</v>
      </c>
      <c r="C122" s="11">
        <f t="shared" si="18"/>
        <v>1</v>
      </c>
      <c r="D122" s="11">
        <f t="shared" si="19"/>
        <v>1</v>
      </c>
      <c r="E122" s="11">
        <f t="shared" si="20"/>
        <v>1</v>
      </c>
      <c r="F122" s="11">
        <f t="shared" si="21"/>
        <v>1</v>
      </c>
      <c r="G122" s="11">
        <f t="shared" si="22"/>
        <v>1</v>
      </c>
      <c r="H122" s="11">
        <f t="shared" si="23"/>
        <v>0</v>
      </c>
      <c r="I122" s="11">
        <f t="shared" si="24"/>
        <v>1</v>
      </c>
      <c r="J122" s="11">
        <f t="shared" si="25"/>
        <v>1</v>
      </c>
      <c r="K122" s="11">
        <f t="shared" si="26"/>
        <v>1</v>
      </c>
      <c r="L122" s="11">
        <f t="shared" si="27"/>
        <v>1</v>
      </c>
      <c r="M122" s="11">
        <f t="shared" si="28"/>
        <v>1</v>
      </c>
      <c r="N122" s="11">
        <f t="shared" si="29"/>
        <v>10</v>
      </c>
      <c r="O122" s="17"/>
    </row>
    <row r="123">
      <c r="A123" s="10" t="s">
        <v>45</v>
      </c>
      <c r="C123" s="11">
        <f t="shared" si="18"/>
        <v>1</v>
      </c>
      <c r="D123" s="11">
        <f t="shared" si="19"/>
        <v>1</v>
      </c>
      <c r="E123" s="11">
        <f t="shared" si="20"/>
        <v>1</v>
      </c>
      <c r="F123" s="11">
        <f t="shared" si="21"/>
        <v>1</v>
      </c>
      <c r="G123" s="11">
        <f t="shared" si="22"/>
        <v>0</v>
      </c>
      <c r="H123" s="11">
        <f t="shared" si="23"/>
        <v>0</v>
      </c>
      <c r="I123" s="11">
        <f t="shared" si="24"/>
        <v>1</v>
      </c>
      <c r="J123" s="11">
        <f t="shared" si="25"/>
        <v>1</v>
      </c>
      <c r="K123" s="11">
        <f t="shared" si="26"/>
        <v>1</v>
      </c>
      <c r="L123" s="11">
        <f t="shared" si="27"/>
        <v>1</v>
      </c>
      <c r="M123" s="11">
        <f t="shared" si="28"/>
        <v>0</v>
      </c>
      <c r="N123" s="11">
        <f t="shared" si="29"/>
        <v>8</v>
      </c>
      <c r="O123" s="17"/>
    </row>
    <row r="124">
      <c r="A124" s="10" t="s">
        <v>46</v>
      </c>
      <c r="C124" s="11">
        <f t="shared" si="18"/>
        <v>1</v>
      </c>
      <c r="D124" s="11">
        <f t="shared" si="19"/>
        <v>1</v>
      </c>
      <c r="E124" s="11">
        <f t="shared" si="20"/>
        <v>1</v>
      </c>
      <c r="F124" s="11">
        <f t="shared" si="21"/>
        <v>1</v>
      </c>
      <c r="G124" s="11">
        <f t="shared" si="22"/>
        <v>0</v>
      </c>
      <c r="H124" s="11">
        <f t="shared" si="23"/>
        <v>0</v>
      </c>
      <c r="I124" s="11">
        <f t="shared" si="24"/>
        <v>1</v>
      </c>
      <c r="J124" s="11">
        <f t="shared" si="25"/>
        <v>1</v>
      </c>
      <c r="K124" s="11">
        <f t="shared" si="26"/>
        <v>1</v>
      </c>
      <c r="L124" s="11">
        <f t="shared" si="27"/>
        <v>1</v>
      </c>
      <c r="M124" s="11">
        <f t="shared" si="28"/>
        <v>1</v>
      </c>
      <c r="N124" s="11">
        <f t="shared" si="29"/>
        <v>9</v>
      </c>
      <c r="O124" s="17"/>
    </row>
    <row r="125">
      <c r="A125" s="10" t="s">
        <v>47</v>
      </c>
      <c r="C125" s="11">
        <f t="shared" si="18"/>
        <v>1</v>
      </c>
      <c r="D125" s="11">
        <f t="shared" si="19"/>
        <v>1</v>
      </c>
      <c r="E125" s="11">
        <f t="shared" si="20"/>
        <v>1</v>
      </c>
      <c r="F125" s="11">
        <f t="shared" si="21"/>
        <v>1</v>
      </c>
      <c r="G125" s="11">
        <f t="shared" si="22"/>
        <v>0</v>
      </c>
      <c r="H125" s="11">
        <f t="shared" si="23"/>
        <v>1</v>
      </c>
      <c r="I125" s="11">
        <f t="shared" si="24"/>
        <v>1</v>
      </c>
      <c r="J125" s="11">
        <f t="shared" si="25"/>
        <v>1</v>
      </c>
      <c r="K125" s="11">
        <f t="shared" si="26"/>
        <v>1</v>
      </c>
      <c r="L125" s="11">
        <f t="shared" si="27"/>
        <v>1</v>
      </c>
      <c r="M125" s="11">
        <f t="shared" si="28"/>
        <v>1</v>
      </c>
      <c r="N125" s="11">
        <f t="shared" si="29"/>
        <v>10</v>
      </c>
      <c r="O125" s="17"/>
    </row>
    <row r="126">
      <c r="A126" s="10" t="s">
        <v>48</v>
      </c>
      <c r="C126" s="11">
        <f t="shared" si="18"/>
        <v>1</v>
      </c>
      <c r="D126" s="11">
        <f t="shared" si="19"/>
        <v>1</v>
      </c>
      <c r="E126" s="11">
        <f t="shared" si="20"/>
        <v>1</v>
      </c>
      <c r="F126" s="11">
        <f t="shared" si="21"/>
        <v>1</v>
      </c>
      <c r="G126" s="11">
        <f t="shared" si="22"/>
        <v>0</v>
      </c>
      <c r="H126" s="11">
        <f t="shared" si="23"/>
        <v>1</v>
      </c>
      <c r="I126" s="11">
        <f t="shared" si="24"/>
        <v>1</v>
      </c>
      <c r="J126" s="11">
        <f t="shared" si="25"/>
        <v>1</v>
      </c>
      <c r="K126" s="11">
        <f t="shared" si="26"/>
        <v>1</v>
      </c>
      <c r="L126" s="11">
        <f t="shared" si="27"/>
        <v>1</v>
      </c>
      <c r="M126" s="11">
        <f t="shared" si="28"/>
        <v>1</v>
      </c>
      <c r="N126" s="11">
        <f t="shared" si="29"/>
        <v>10</v>
      </c>
      <c r="O126" s="17"/>
    </row>
    <row r="127">
      <c r="A127" s="10" t="s">
        <v>49</v>
      </c>
      <c r="C127" s="11">
        <f t="shared" si="18"/>
        <v>1</v>
      </c>
      <c r="D127" s="11">
        <f t="shared" si="19"/>
        <v>0</v>
      </c>
      <c r="E127" s="11">
        <f t="shared" si="20"/>
        <v>1</v>
      </c>
      <c r="F127" s="11">
        <f t="shared" si="21"/>
        <v>1</v>
      </c>
      <c r="G127" s="11">
        <f t="shared" si="22"/>
        <v>1</v>
      </c>
      <c r="H127" s="11">
        <f t="shared" si="23"/>
        <v>1</v>
      </c>
      <c r="I127" s="11">
        <f t="shared" si="24"/>
        <v>1</v>
      </c>
      <c r="J127" s="11">
        <f t="shared" si="25"/>
        <v>1</v>
      </c>
      <c r="K127" s="11">
        <f t="shared" si="26"/>
        <v>1</v>
      </c>
      <c r="L127" s="11">
        <f t="shared" si="27"/>
        <v>1</v>
      </c>
      <c r="M127" s="11">
        <f t="shared" si="28"/>
        <v>1</v>
      </c>
      <c r="N127" s="11">
        <f t="shared" si="29"/>
        <v>10</v>
      </c>
      <c r="O127" s="17"/>
    </row>
    <row r="128">
      <c r="A128" s="10" t="s">
        <v>50</v>
      </c>
      <c r="C128" s="11">
        <f t="shared" si="18"/>
        <v>1</v>
      </c>
      <c r="D128" s="11">
        <f t="shared" si="19"/>
        <v>1</v>
      </c>
      <c r="E128" s="11">
        <f t="shared" si="20"/>
        <v>1</v>
      </c>
      <c r="F128" s="11">
        <f t="shared" si="21"/>
        <v>1</v>
      </c>
      <c r="G128" s="11">
        <f t="shared" si="22"/>
        <v>1</v>
      </c>
      <c r="H128" s="11">
        <f t="shared" si="23"/>
        <v>1</v>
      </c>
      <c r="I128" s="11">
        <f t="shared" si="24"/>
        <v>1</v>
      </c>
      <c r="J128" s="11">
        <f t="shared" si="25"/>
        <v>1</v>
      </c>
      <c r="K128" s="11">
        <f t="shared" si="26"/>
        <v>1</v>
      </c>
      <c r="L128" s="11">
        <f t="shared" si="27"/>
        <v>1</v>
      </c>
      <c r="M128" s="11">
        <f t="shared" si="28"/>
        <v>1</v>
      </c>
      <c r="N128" s="11">
        <f t="shared" si="29"/>
        <v>11</v>
      </c>
      <c r="O128" s="17"/>
    </row>
    <row r="129">
      <c r="A129" s="10" t="s">
        <v>51</v>
      </c>
      <c r="C129" s="11">
        <f t="shared" si="18"/>
        <v>1</v>
      </c>
      <c r="D129" s="11">
        <f t="shared" si="19"/>
        <v>1</v>
      </c>
      <c r="E129" s="11">
        <f t="shared" si="20"/>
        <v>1</v>
      </c>
      <c r="F129" s="11">
        <f t="shared" si="21"/>
        <v>1</v>
      </c>
      <c r="G129" s="11">
        <f t="shared" si="22"/>
        <v>0</v>
      </c>
      <c r="H129" s="11">
        <f t="shared" si="23"/>
        <v>1</v>
      </c>
      <c r="I129" s="11">
        <f t="shared" si="24"/>
        <v>1</v>
      </c>
      <c r="J129" s="11">
        <f t="shared" si="25"/>
        <v>1</v>
      </c>
      <c r="K129" s="11">
        <f t="shared" si="26"/>
        <v>1</v>
      </c>
      <c r="L129" s="11">
        <f t="shared" si="27"/>
        <v>1</v>
      </c>
      <c r="M129" s="11">
        <f t="shared" si="28"/>
        <v>1</v>
      </c>
      <c r="N129" s="11">
        <f t="shared" si="29"/>
        <v>10</v>
      </c>
      <c r="O129" s="17"/>
    </row>
    <row r="130">
      <c r="A130" s="10" t="s">
        <v>52</v>
      </c>
      <c r="C130" s="11">
        <f t="shared" si="18"/>
        <v>1</v>
      </c>
      <c r="D130" s="11">
        <f t="shared" si="19"/>
        <v>0</v>
      </c>
      <c r="E130" s="11">
        <f t="shared" si="20"/>
        <v>0</v>
      </c>
      <c r="F130" s="11">
        <f t="shared" si="21"/>
        <v>0</v>
      </c>
      <c r="G130" s="11">
        <f t="shared" si="22"/>
        <v>1</v>
      </c>
      <c r="H130" s="11">
        <f t="shared" si="23"/>
        <v>0</v>
      </c>
      <c r="I130" s="11">
        <f t="shared" si="24"/>
        <v>0</v>
      </c>
      <c r="J130" s="11">
        <f t="shared" si="25"/>
        <v>1</v>
      </c>
      <c r="K130" s="11">
        <f t="shared" si="26"/>
        <v>0</v>
      </c>
      <c r="L130" s="11">
        <f t="shared" si="27"/>
        <v>0</v>
      </c>
      <c r="M130" s="11">
        <f t="shared" si="28"/>
        <v>1</v>
      </c>
      <c r="N130" s="11">
        <f t="shared" si="29"/>
        <v>4</v>
      </c>
      <c r="O130" s="17"/>
    </row>
    <row r="131">
      <c r="A131" s="10" t="s">
        <v>54</v>
      </c>
      <c r="C131" s="11">
        <f t="shared" si="18"/>
        <v>1</v>
      </c>
      <c r="D131" s="11">
        <f t="shared" si="19"/>
        <v>1</v>
      </c>
      <c r="E131" s="11">
        <f t="shared" si="20"/>
        <v>1</v>
      </c>
      <c r="F131" s="11">
        <f t="shared" si="21"/>
        <v>1</v>
      </c>
      <c r="G131" s="11">
        <f t="shared" si="22"/>
        <v>1</v>
      </c>
      <c r="H131" s="11">
        <f t="shared" si="23"/>
        <v>1</v>
      </c>
      <c r="I131" s="11">
        <f t="shared" si="24"/>
        <v>1</v>
      </c>
      <c r="J131" s="11">
        <f t="shared" si="25"/>
        <v>1</v>
      </c>
      <c r="K131" s="11">
        <f t="shared" si="26"/>
        <v>1</v>
      </c>
      <c r="L131" s="11">
        <f t="shared" si="27"/>
        <v>1</v>
      </c>
      <c r="M131" s="11">
        <f t="shared" si="28"/>
        <v>1</v>
      </c>
      <c r="N131" s="11">
        <f t="shared" si="29"/>
        <v>11</v>
      </c>
      <c r="O131" s="17"/>
    </row>
    <row r="1000">
      <c r="H1000" s="4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26" width="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6" t="s">
        <v>10</v>
      </c>
      <c r="O1" s="6" t="s">
        <v>11</v>
      </c>
      <c r="P1" s="7" t="s">
        <v>12</v>
      </c>
      <c r="Q1" s="8" t="s">
        <v>10</v>
      </c>
      <c r="R1" s="8" t="s">
        <v>11</v>
      </c>
      <c r="S1" s="9"/>
      <c r="T1" s="9"/>
    </row>
    <row r="2">
      <c r="A2" s="10" t="s">
        <v>13</v>
      </c>
      <c r="B2" s="10" t="s">
        <v>14</v>
      </c>
      <c r="C2" s="10">
        <v>21.0</v>
      </c>
      <c r="D2" s="10">
        <v>625.0</v>
      </c>
      <c r="E2" s="10" t="s">
        <v>15</v>
      </c>
      <c r="F2" s="10">
        <v>30.0</v>
      </c>
      <c r="G2" s="10">
        <v>0.0</v>
      </c>
      <c r="H2" s="11">
        <f t="shared" ref="H2:H18" si="2">N101</f>
        <v>7</v>
      </c>
      <c r="I2" s="11">
        <f t="shared" ref="I2:I32" si="3">D2/60</f>
        <v>10.41666667</v>
      </c>
      <c r="J2" s="10">
        <f t="shared" ref="J2:J33" si="4">I2*C2</f>
        <v>218.75</v>
      </c>
      <c r="K2" s="10">
        <f t="shared" ref="K2:K32" si="5">100/J2</f>
        <v>0.4571428571</v>
      </c>
      <c r="L2" s="10">
        <v>5.0</v>
      </c>
      <c r="M2" s="11">
        <f t="shared" ref="M2:M32" si="6">J2*2</f>
        <v>437.5</v>
      </c>
      <c r="N2" s="11">
        <f t="shared" ref="N2:N32" si="7">K2/2</f>
        <v>0.2285714286</v>
      </c>
      <c r="O2" s="10">
        <v>3.0</v>
      </c>
      <c r="P2" s="11">
        <f t="shared" ref="P2:P32" si="8">J2/1.2</f>
        <v>182.2916667</v>
      </c>
      <c r="Q2" s="11">
        <f t="shared" ref="Q2:R2" si="1">K2*1.2</f>
        <v>0.5485714286</v>
      </c>
      <c r="R2" s="11">
        <f t="shared" si="1"/>
        <v>6</v>
      </c>
    </row>
    <row r="3">
      <c r="A3" s="10" t="s">
        <v>16</v>
      </c>
      <c r="B3" s="10" t="s">
        <v>17</v>
      </c>
      <c r="C3" s="10">
        <v>77.0</v>
      </c>
      <c r="D3" s="10">
        <v>220.0</v>
      </c>
      <c r="E3" s="10" t="s">
        <v>18</v>
      </c>
      <c r="F3" s="10">
        <v>7.0</v>
      </c>
      <c r="G3" s="10">
        <v>0.0</v>
      </c>
      <c r="H3" s="11">
        <f t="shared" si="2"/>
        <v>8</v>
      </c>
      <c r="I3" s="11">
        <f t="shared" si="3"/>
        <v>3.666666667</v>
      </c>
      <c r="J3" s="10">
        <f t="shared" si="4"/>
        <v>282.3333333</v>
      </c>
      <c r="K3" s="10">
        <f t="shared" si="5"/>
        <v>0.3541912633</v>
      </c>
      <c r="L3" s="10">
        <v>2.0</v>
      </c>
      <c r="M3" s="11">
        <f t="shared" si="6"/>
        <v>564.6666667</v>
      </c>
      <c r="N3" s="11">
        <f t="shared" si="7"/>
        <v>0.1770956316</v>
      </c>
      <c r="O3" s="11">
        <f t="shared" ref="O3:O4" si="9">L3/2</f>
        <v>1</v>
      </c>
      <c r="P3" s="11">
        <f t="shared" si="8"/>
        <v>235.2777778</v>
      </c>
      <c r="Q3" s="11">
        <f t="shared" ref="Q3:Q32" si="10">K3*1.2</f>
        <v>0.4250295159</v>
      </c>
      <c r="R3" s="10">
        <v>3.0</v>
      </c>
    </row>
    <row r="4">
      <c r="A4" s="10" t="s">
        <v>19</v>
      </c>
      <c r="B4" s="10" t="s">
        <v>20</v>
      </c>
      <c r="C4" s="10">
        <v>18.0</v>
      </c>
      <c r="D4" s="10">
        <v>650.0</v>
      </c>
      <c r="E4" s="10" t="s">
        <v>15</v>
      </c>
      <c r="F4" s="10">
        <v>100.0</v>
      </c>
      <c r="G4" s="10">
        <v>0.0</v>
      </c>
      <c r="H4" s="11">
        <f t="shared" si="2"/>
        <v>5</v>
      </c>
      <c r="I4" s="11">
        <f t="shared" si="3"/>
        <v>10.83333333</v>
      </c>
      <c r="J4" s="10">
        <f t="shared" si="4"/>
        <v>195</v>
      </c>
      <c r="K4" s="10">
        <f t="shared" si="5"/>
        <v>0.5128205128</v>
      </c>
      <c r="L4" s="10">
        <v>6.0</v>
      </c>
      <c r="M4" s="11">
        <f t="shared" si="6"/>
        <v>390</v>
      </c>
      <c r="N4" s="11">
        <f t="shared" si="7"/>
        <v>0.2564102564</v>
      </c>
      <c r="O4" s="11">
        <f t="shared" si="9"/>
        <v>3</v>
      </c>
      <c r="P4" s="11">
        <f t="shared" si="8"/>
        <v>162.5</v>
      </c>
      <c r="Q4" s="11">
        <f t="shared" si="10"/>
        <v>0.6153846154</v>
      </c>
      <c r="R4" s="10">
        <v>8.0</v>
      </c>
    </row>
    <row r="5">
      <c r="A5" s="10" t="s">
        <v>21</v>
      </c>
      <c r="B5" s="10" t="s">
        <v>22</v>
      </c>
      <c r="C5" s="10">
        <v>40.0</v>
      </c>
      <c r="D5" s="10">
        <v>175.0</v>
      </c>
      <c r="E5" s="10" t="s">
        <v>18</v>
      </c>
      <c r="F5" s="10">
        <v>10.0</v>
      </c>
      <c r="G5" s="10">
        <v>0.0</v>
      </c>
      <c r="H5" s="12">
        <f t="shared" si="2"/>
        <v>4</v>
      </c>
      <c r="I5" s="11">
        <f t="shared" si="3"/>
        <v>2.916666667</v>
      </c>
      <c r="J5" s="10">
        <f t="shared" si="4"/>
        <v>116.6666667</v>
      </c>
      <c r="K5" s="10">
        <f t="shared" si="5"/>
        <v>0.8571428571</v>
      </c>
      <c r="L5" s="10">
        <v>3.0</v>
      </c>
      <c r="M5" s="11">
        <f t="shared" si="6"/>
        <v>233.3333333</v>
      </c>
      <c r="N5" s="11">
        <f t="shared" si="7"/>
        <v>0.4285714286</v>
      </c>
      <c r="O5" s="10">
        <v>2.0</v>
      </c>
      <c r="P5" s="11">
        <f t="shared" si="8"/>
        <v>97.22222222</v>
      </c>
      <c r="Q5" s="11">
        <f t="shared" si="10"/>
        <v>1.028571429</v>
      </c>
      <c r="R5" s="10">
        <v>4.0</v>
      </c>
    </row>
    <row r="6">
      <c r="A6" s="10" t="s">
        <v>23</v>
      </c>
      <c r="B6" s="10" t="s">
        <v>24</v>
      </c>
      <c r="C6" s="10">
        <v>19.0</v>
      </c>
      <c r="D6" s="10">
        <v>1000.0</v>
      </c>
      <c r="E6" s="10" t="s">
        <v>15</v>
      </c>
      <c r="F6" s="10">
        <v>30.0</v>
      </c>
      <c r="G6" s="13" t="s">
        <v>25</v>
      </c>
      <c r="H6" s="14">
        <f t="shared" si="2"/>
        <v>9</v>
      </c>
      <c r="I6" s="11">
        <f t="shared" si="3"/>
        <v>16.66666667</v>
      </c>
      <c r="J6" s="10">
        <f t="shared" si="4"/>
        <v>316.6666667</v>
      </c>
      <c r="K6" s="10">
        <f t="shared" si="5"/>
        <v>0.3157894737</v>
      </c>
      <c r="L6" s="10">
        <v>6.0</v>
      </c>
      <c r="M6" s="11">
        <f t="shared" si="6"/>
        <v>633.3333333</v>
      </c>
      <c r="N6" s="11">
        <f t="shared" si="7"/>
        <v>0.1578947368</v>
      </c>
      <c r="O6" s="11">
        <f t="shared" ref="O6:O9" si="11">L6/2</f>
        <v>3</v>
      </c>
      <c r="P6" s="11">
        <f t="shared" si="8"/>
        <v>263.8888889</v>
      </c>
      <c r="Q6" s="11">
        <f t="shared" si="10"/>
        <v>0.3789473684</v>
      </c>
      <c r="R6" s="10">
        <v>8.0</v>
      </c>
    </row>
    <row r="7">
      <c r="A7" s="10" t="s">
        <v>26</v>
      </c>
      <c r="B7" s="10" t="s">
        <v>27</v>
      </c>
      <c r="C7" s="10">
        <v>18.0</v>
      </c>
      <c r="D7" s="10">
        <v>700.0</v>
      </c>
      <c r="E7" s="10" t="s">
        <v>15</v>
      </c>
      <c r="F7" s="10">
        <v>30.0</v>
      </c>
      <c r="G7" s="10">
        <v>200.0</v>
      </c>
      <c r="H7" s="11">
        <f t="shared" si="2"/>
        <v>6</v>
      </c>
      <c r="I7" s="11">
        <f t="shared" si="3"/>
        <v>11.66666667</v>
      </c>
      <c r="J7" s="10">
        <f t="shared" si="4"/>
        <v>210</v>
      </c>
      <c r="K7" s="10">
        <f t="shared" si="5"/>
        <v>0.4761904762</v>
      </c>
      <c r="L7" s="10">
        <v>6.0</v>
      </c>
      <c r="M7" s="11">
        <f t="shared" si="6"/>
        <v>420</v>
      </c>
      <c r="N7" s="11">
        <f t="shared" si="7"/>
        <v>0.2380952381</v>
      </c>
      <c r="O7" s="11">
        <f t="shared" si="11"/>
        <v>3</v>
      </c>
      <c r="P7" s="11">
        <f t="shared" si="8"/>
        <v>175</v>
      </c>
      <c r="Q7" s="11">
        <f t="shared" si="10"/>
        <v>0.5714285714</v>
      </c>
      <c r="R7" s="10">
        <v>8.0</v>
      </c>
    </row>
    <row r="8">
      <c r="A8" s="10" t="s">
        <v>28</v>
      </c>
      <c r="B8" s="10" t="s">
        <v>24</v>
      </c>
      <c r="C8" s="10">
        <v>19.0</v>
      </c>
      <c r="D8" s="10">
        <v>400.0</v>
      </c>
      <c r="E8" s="10" t="s">
        <v>15</v>
      </c>
      <c r="F8" s="10">
        <v>30.0</v>
      </c>
      <c r="G8" s="10">
        <v>400.0</v>
      </c>
      <c r="H8" s="15">
        <f t="shared" si="2"/>
        <v>2</v>
      </c>
      <c r="I8" s="11">
        <f t="shared" si="3"/>
        <v>6.666666667</v>
      </c>
      <c r="J8" s="10">
        <f t="shared" si="4"/>
        <v>126.6666667</v>
      </c>
      <c r="K8" s="10">
        <f t="shared" si="5"/>
        <v>0.7894736842</v>
      </c>
      <c r="L8" s="10">
        <v>6.0</v>
      </c>
      <c r="M8" s="11">
        <f t="shared" si="6"/>
        <v>253.3333333</v>
      </c>
      <c r="N8" s="11">
        <f t="shared" si="7"/>
        <v>0.3947368421</v>
      </c>
      <c r="O8" s="11">
        <f t="shared" si="11"/>
        <v>3</v>
      </c>
      <c r="P8" s="11">
        <f t="shared" si="8"/>
        <v>105.5555556</v>
      </c>
      <c r="Q8" s="11">
        <f t="shared" si="10"/>
        <v>0.9473684211</v>
      </c>
      <c r="R8" s="10">
        <v>8.0</v>
      </c>
    </row>
    <row r="9">
      <c r="A9" s="10" t="s">
        <v>29</v>
      </c>
      <c r="B9" s="10" t="s">
        <v>30</v>
      </c>
      <c r="C9" s="10">
        <v>32.0</v>
      </c>
      <c r="D9" s="10">
        <v>480.0</v>
      </c>
      <c r="E9" s="10" t="s">
        <v>18</v>
      </c>
      <c r="F9" s="10">
        <v>20.0</v>
      </c>
      <c r="G9" s="10">
        <v>600.0</v>
      </c>
      <c r="H9" s="11">
        <f t="shared" si="2"/>
        <v>8</v>
      </c>
      <c r="I9" s="11">
        <f t="shared" si="3"/>
        <v>8</v>
      </c>
      <c r="J9" s="10">
        <f t="shared" si="4"/>
        <v>256</v>
      </c>
      <c r="K9" s="10">
        <f t="shared" si="5"/>
        <v>0.390625</v>
      </c>
      <c r="L9" s="10">
        <v>4.0</v>
      </c>
      <c r="M9" s="11">
        <f t="shared" si="6"/>
        <v>512</v>
      </c>
      <c r="N9" s="11">
        <f t="shared" si="7"/>
        <v>0.1953125</v>
      </c>
      <c r="O9" s="11">
        <f t="shared" si="11"/>
        <v>2</v>
      </c>
      <c r="P9" s="11">
        <f t="shared" si="8"/>
        <v>213.3333333</v>
      </c>
      <c r="Q9" s="11">
        <f t="shared" si="10"/>
        <v>0.46875</v>
      </c>
      <c r="R9" s="10">
        <v>5.0</v>
      </c>
    </row>
    <row r="10">
      <c r="A10" s="10" t="s">
        <v>31</v>
      </c>
      <c r="B10" s="10" t="s">
        <v>17</v>
      </c>
      <c r="C10" s="10">
        <v>119.0</v>
      </c>
      <c r="D10" s="10">
        <v>125.0</v>
      </c>
      <c r="E10" s="10" t="s">
        <v>18</v>
      </c>
      <c r="F10" s="10">
        <v>4.0</v>
      </c>
      <c r="G10" s="10">
        <v>800.0</v>
      </c>
      <c r="H10" s="11">
        <f t="shared" si="2"/>
        <v>6</v>
      </c>
      <c r="I10" s="11">
        <f t="shared" si="3"/>
        <v>2.083333333</v>
      </c>
      <c r="J10" s="10">
        <f t="shared" si="4"/>
        <v>247.9166667</v>
      </c>
      <c r="K10" s="10">
        <f t="shared" si="5"/>
        <v>0.4033613445</v>
      </c>
      <c r="L10" s="10">
        <v>1.0</v>
      </c>
      <c r="M10" s="11">
        <f t="shared" si="6"/>
        <v>495.8333333</v>
      </c>
      <c r="N10" s="11">
        <f t="shared" si="7"/>
        <v>0.2016806723</v>
      </c>
      <c r="O10" s="10">
        <v>1.0</v>
      </c>
      <c r="P10" s="11">
        <f t="shared" si="8"/>
        <v>206.5972222</v>
      </c>
      <c r="Q10" s="11">
        <f t="shared" si="10"/>
        <v>0.4840336134</v>
      </c>
      <c r="R10" s="10">
        <v>2.0</v>
      </c>
    </row>
    <row r="11">
      <c r="A11" s="10" t="s">
        <v>32</v>
      </c>
      <c r="B11" s="10" t="s">
        <v>22</v>
      </c>
      <c r="C11" s="10">
        <v>85.0</v>
      </c>
      <c r="D11" s="10">
        <v>42.0</v>
      </c>
      <c r="E11" s="10" t="s">
        <v>18</v>
      </c>
      <c r="F11" s="10">
        <v>7.0</v>
      </c>
      <c r="G11" s="16">
        <v>1200.0</v>
      </c>
      <c r="H11" s="15">
        <f t="shared" si="2"/>
        <v>3</v>
      </c>
      <c r="I11" s="11">
        <f t="shared" si="3"/>
        <v>0.7</v>
      </c>
      <c r="J11" s="10">
        <f t="shared" si="4"/>
        <v>59.5</v>
      </c>
      <c r="K11" s="10">
        <f t="shared" si="5"/>
        <v>1.680672269</v>
      </c>
      <c r="L11" s="10">
        <v>2.0</v>
      </c>
      <c r="M11" s="11">
        <f t="shared" si="6"/>
        <v>119</v>
      </c>
      <c r="N11" s="11">
        <f t="shared" si="7"/>
        <v>0.8403361345</v>
      </c>
      <c r="O11" s="11">
        <f>L11/2</f>
        <v>1</v>
      </c>
      <c r="P11" s="11">
        <f t="shared" si="8"/>
        <v>49.58333333</v>
      </c>
      <c r="Q11" s="11">
        <f t="shared" si="10"/>
        <v>2.016806723</v>
      </c>
      <c r="R11" s="10">
        <v>3.0</v>
      </c>
    </row>
    <row r="12">
      <c r="A12" s="10" t="s">
        <v>33</v>
      </c>
      <c r="B12" s="10" t="s">
        <v>27</v>
      </c>
      <c r="C12" s="10">
        <v>21.0</v>
      </c>
      <c r="D12" s="10">
        <v>750.0</v>
      </c>
      <c r="E12" s="10" t="s">
        <v>15</v>
      </c>
      <c r="F12" s="10">
        <v>30.0</v>
      </c>
      <c r="G12" s="16">
        <v>1600.0</v>
      </c>
      <c r="H12" s="11">
        <f t="shared" si="2"/>
        <v>8</v>
      </c>
      <c r="I12" s="11">
        <f t="shared" si="3"/>
        <v>12.5</v>
      </c>
      <c r="J12" s="10">
        <f t="shared" si="4"/>
        <v>262.5</v>
      </c>
      <c r="K12" s="10">
        <f t="shared" si="5"/>
        <v>0.380952381</v>
      </c>
      <c r="L12" s="10">
        <v>5.0</v>
      </c>
      <c r="M12" s="11">
        <f t="shared" si="6"/>
        <v>525</v>
      </c>
      <c r="N12" s="11">
        <f t="shared" si="7"/>
        <v>0.1904761905</v>
      </c>
      <c r="O12" s="10">
        <v>3.0</v>
      </c>
      <c r="P12" s="11">
        <f t="shared" si="8"/>
        <v>218.75</v>
      </c>
      <c r="Q12" s="11">
        <f t="shared" si="10"/>
        <v>0.4571428571</v>
      </c>
      <c r="R12" s="11">
        <f>L12*1.2</f>
        <v>6</v>
      </c>
    </row>
    <row r="13">
      <c r="A13" s="10" t="s">
        <v>34</v>
      </c>
      <c r="B13" s="10" t="s">
        <v>24</v>
      </c>
      <c r="C13" s="10">
        <v>19.0</v>
      </c>
      <c r="D13" s="10">
        <v>900.0</v>
      </c>
      <c r="E13" s="10" t="s">
        <v>15</v>
      </c>
      <c r="F13" s="10">
        <v>32.0</v>
      </c>
      <c r="G13" s="16">
        <v>2000.0</v>
      </c>
      <c r="H13" s="11">
        <f t="shared" si="2"/>
        <v>8</v>
      </c>
      <c r="I13" s="11">
        <f t="shared" si="3"/>
        <v>15</v>
      </c>
      <c r="J13" s="10">
        <f t="shared" si="4"/>
        <v>285</v>
      </c>
      <c r="K13" s="10">
        <f t="shared" si="5"/>
        <v>0.350877193</v>
      </c>
      <c r="L13" s="10">
        <v>6.0</v>
      </c>
      <c r="M13" s="11">
        <f t="shared" si="6"/>
        <v>570</v>
      </c>
      <c r="N13" s="11">
        <f t="shared" si="7"/>
        <v>0.1754385965</v>
      </c>
      <c r="O13" s="11">
        <f t="shared" ref="O13:O14" si="12">L13/2</f>
        <v>3</v>
      </c>
      <c r="P13" s="11">
        <f t="shared" si="8"/>
        <v>237.5</v>
      </c>
      <c r="Q13" s="11">
        <f t="shared" si="10"/>
        <v>0.4210526316</v>
      </c>
      <c r="R13" s="10">
        <v>8.0</v>
      </c>
    </row>
    <row r="14">
      <c r="A14" s="10" t="s">
        <v>35</v>
      </c>
      <c r="B14" s="10" t="s">
        <v>27</v>
      </c>
      <c r="C14" s="10">
        <v>25.0</v>
      </c>
      <c r="D14" s="10">
        <v>600.0</v>
      </c>
      <c r="E14" s="10" t="s">
        <v>15</v>
      </c>
      <c r="F14" s="10">
        <v>30.0</v>
      </c>
      <c r="G14" s="16">
        <v>2400.0</v>
      </c>
      <c r="H14" s="11">
        <f t="shared" si="2"/>
        <v>8</v>
      </c>
      <c r="I14" s="11">
        <f t="shared" si="3"/>
        <v>10</v>
      </c>
      <c r="J14" s="10">
        <f t="shared" si="4"/>
        <v>250</v>
      </c>
      <c r="K14" s="10">
        <f t="shared" si="5"/>
        <v>0.4</v>
      </c>
      <c r="L14" s="10">
        <v>4.0</v>
      </c>
      <c r="M14" s="11">
        <f t="shared" si="6"/>
        <v>500</v>
      </c>
      <c r="N14" s="11">
        <f t="shared" si="7"/>
        <v>0.2</v>
      </c>
      <c r="O14" s="11">
        <f t="shared" si="12"/>
        <v>2</v>
      </c>
      <c r="P14" s="11">
        <f t="shared" si="8"/>
        <v>208.3333333</v>
      </c>
      <c r="Q14" s="11">
        <f t="shared" si="10"/>
        <v>0.48</v>
      </c>
      <c r="R14" s="10">
        <v>5.0</v>
      </c>
    </row>
    <row r="15">
      <c r="A15" s="10" t="s">
        <v>36</v>
      </c>
      <c r="B15" s="10" t="s">
        <v>24</v>
      </c>
      <c r="C15" s="10">
        <v>22.0</v>
      </c>
      <c r="D15" s="10">
        <v>700.0</v>
      </c>
      <c r="E15" s="10" t="s">
        <v>15</v>
      </c>
      <c r="F15" s="10">
        <v>25.0</v>
      </c>
      <c r="G15" s="16">
        <v>3200.0</v>
      </c>
      <c r="H15" s="11">
        <f t="shared" si="2"/>
        <v>8</v>
      </c>
      <c r="I15" s="11">
        <f t="shared" si="3"/>
        <v>11.66666667</v>
      </c>
      <c r="J15" s="10">
        <f t="shared" si="4"/>
        <v>256.6666667</v>
      </c>
      <c r="K15" s="10">
        <f t="shared" si="5"/>
        <v>0.3896103896</v>
      </c>
      <c r="L15" s="10">
        <v>5.0</v>
      </c>
      <c r="M15" s="11">
        <f t="shared" si="6"/>
        <v>513.3333333</v>
      </c>
      <c r="N15" s="11">
        <f t="shared" si="7"/>
        <v>0.1948051948</v>
      </c>
      <c r="O15" s="10">
        <v>3.0</v>
      </c>
      <c r="P15" s="11">
        <f t="shared" si="8"/>
        <v>213.8888889</v>
      </c>
      <c r="Q15" s="11">
        <f t="shared" si="10"/>
        <v>0.4675324675</v>
      </c>
      <c r="R15" s="11">
        <f>L15*1.2</f>
        <v>6</v>
      </c>
    </row>
    <row r="16">
      <c r="A16" s="10" t="s">
        <v>37</v>
      </c>
      <c r="B16" s="10" t="s">
        <v>20</v>
      </c>
      <c r="C16" s="10">
        <v>19.0</v>
      </c>
      <c r="D16" s="10">
        <v>650.0</v>
      </c>
      <c r="E16" s="10" t="s">
        <v>15</v>
      </c>
      <c r="F16" s="10">
        <v>100.0</v>
      </c>
      <c r="G16" s="16">
        <v>4000.0</v>
      </c>
      <c r="H16" s="11">
        <f t="shared" si="2"/>
        <v>6</v>
      </c>
      <c r="I16" s="11">
        <f t="shared" si="3"/>
        <v>10.83333333</v>
      </c>
      <c r="J16" s="10">
        <f t="shared" si="4"/>
        <v>205.8333333</v>
      </c>
      <c r="K16" s="10">
        <f t="shared" si="5"/>
        <v>0.4858299595</v>
      </c>
      <c r="L16" s="10">
        <v>6.0</v>
      </c>
      <c r="M16" s="11">
        <f t="shared" si="6"/>
        <v>411.6666667</v>
      </c>
      <c r="N16" s="11">
        <f t="shared" si="7"/>
        <v>0.2429149798</v>
      </c>
      <c r="O16" s="11">
        <f t="shared" ref="O16:O19" si="13">L16/2</f>
        <v>3</v>
      </c>
      <c r="P16" s="11">
        <f t="shared" si="8"/>
        <v>171.5277778</v>
      </c>
      <c r="Q16" s="11">
        <f t="shared" si="10"/>
        <v>0.5829959514</v>
      </c>
      <c r="R16" s="10">
        <v>8.0</v>
      </c>
    </row>
    <row r="17">
      <c r="A17" s="10" t="s">
        <v>38</v>
      </c>
      <c r="B17" s="10" t="s">
        <v>24</v>
      </c>
      <c r="C17" s="10">
        <v>18.0</v>
      </c>
      <c r="D17" s="10">
        <v>950.0</v>
      </c>
      <c r="E17" s="10" t="s">
        <v>15</v>
      </c>
      <c r="F17" s="10">
        <v>30.0</v>
      </c>
      <c r="G17" s="16">
        <v>4800.0</v>
      </c>
      <c r="H17" s="11">
        <f t="shared" si="2"/>
        <v>8</v>
      </c>
      <c r="I17" s="11">
        <f t="shared" si="3"/>
        <v>15.83333333</v>
      </c>
      <c r="J17" s="10">
        <f t="shared" si="4"/>
        <v>285</v>
      </c>
      <c r="K17" s="10">
        <f t="shared" si="5"/>
        <v>0.350877193</v>
      </c>
      <c r="L17" s="10">
        <v>6.0</v>
      </c>
      <c r="M17" s="11">
        <f t="shared" si="6"/>
        <v>570</v>
      </c>
      <c r="N17" s="11">
        <f t="shared" si="7"/>
        <v>0.1754385965</v>
      </c>
      <c r="O17" s="11">
        <f t="shared" si="13"/>
        <v>3</v>
      </c>
      <c r="P17" s="11">
        <f t="shared" si="8"/>
        <v>237.5</v>
      </c>
      <c r="Q17" s="11">
        <f t="shared" si="10"/>
        <v>0.4210526316</v>
      </c>
      <c r="R17" s="10">
        <v>8.0</v>
      </c>
    </row>
    <row r="18">
      <c r="A18" s="17" t="s">
        <v>39</v>
      </c>
      <c r="B18" s="17" t="s">
        <v>17</v>
      </c>
      <c r="C18" s="17">
        <v>84.0</v>
      </c>
      <c r="D18" s="17">
        <v>200.0</v>
      </c>
      <c r="E18" s="17" t="s">
        <v>18</v>
      </c>
      <c r="F18" s="17">
        <v>8.0</v>
      </c>
      <c r="G18" s="18">
        <v>5600.0</v>
      </c>
      <c r="H18" s="11">
        <f t="shared" si="2"/>
        <v>8</v>
      </c>
      <c r="I18" s="11">
        <f t="shared" si="3"/>
        <v>3.333333333</v>
      </c>
      <c r="J18" s="10">
        <f t="shared" si="4"/>
        <v>280</v>
      </c>
      <c r="K18" s="10">
        <f t="shared" si="5"/>
        <v>0.3571428571</v>
      </c>
      <c r="L18" s="17">
        <v>2.0</v>
      </c>
      <c r="M18" s="11">
        <f t="shared" si="6"/>
        <v>560</v>
      </c>
      <c r="N18" s="11">
        <f t="shared" si="7"/>
        <v>0.1785714286</v>
      </c>
      <c r="O18" s="11">
        <f t="shared" si="13"/>
        <v>1</v>
      </c>
      <c r="P18" s="11">
        <f t="shared" si="8"/>
        <v>233.3333333</v>
      </c>
      <c r="Q18" s="11">
        <f t="shared" si="10"/>
        <v>0.4285714286</v>
      </c>
      <c r="R18" s="10">
        <v>3.0</v>
      </c>
      <c r="U18" s="19"/>
      <c r="V18" s="19"/>
      <c r="W18" s="19"/>
      <c r="X18" s="19"/>
      <c r="Y18" s="19"/>
      <c r="Z18" s="19"/>
    </row>
    <row r="19">
      <c r="A19" s="10" t="s">
        <v>40</v>
      </c>
      <c r="B19" s="10" t="s">
        <v>22</v>
      </c>
      <c r="C19" s="10">
        <v>80.0</v>
      </c>
      <c r="D19" s="10">
        <v>50.0</v>
      </c>
      <c r="E19" s="10" t="s">
        <v>18</v>
      </c>
      <c r="F19" s="10">
        <v>10.0</v>
      </c>
      <c r="G19" s="16">
        <v>6400.0</v>
      </c>
      <c r="H19" s="17">
        <v>5.0</v>
      </c>
      <c r="I19" s="11">
        <f t="shared" si="3"/>
        <v>0.8333333333</v>
      </c>
      <c r="J19" s="10">
        <f t="shared" si="4"/>
        <v>66.66666667</v>
      </c>
      <c r="K19" s="10">
        <f t="shared" si="5"/>
        <v>1.5</v>
      </c>
      <c r="L19" s="10">
        <v>2.0</v>
      </c>
      <c r="M19" s="11">
        <f t="shared" si="6"/>
        <v>133.3333333</v>
      </c>
      <c r="N19" s="11">
        <f t="shared" si="7"/>
        <v>0.75</v>
      </c>
      <c r="O19" s="11">
        <f t="shared" si="13"/>
        <v>1</v>
      </c>
      <c r="P19" s="11">
        <f t="shared" si="8"/>
        <v>55.55555556</v>
      </c>
      <c r="Q19" s="11">
        <f t="shared" si="10"/>
        <v>1.8</v>
      </c>
      <c r="R19" s="10">
        <v>3.0</v>
      </c>
    </row>
    <row r="20">
      <c r="A20" s="10" t="s">
        <v>41</v>
      </c>
      <c r="B20" s="10" t="s">
        <v>24</v>
      </c>
      <c r="C20" s="10">
        <v>16.0</v>
      </c>
      <c r="D20" s="10">
        <v>1200.0</v>
      </c>
      <c r="E20" s="10" t="s">
        <v>15</v>
      </c>
      <c r="F20" s="10">
        <v>25.0</v>
      </c>
      <c r="G20" s="16">
        <v>7200.0</v>
      </c>
      <c r="H20" s="11">
        <f t="shared" ref="H20:H30" si="14">N119</f>
        <v>8</v>
      </c>
      <c r="I20" s="11">
        <f t="shared" si="3"/>
        <v>20</v>
      </c>
      <c r="J20" s="10">
        <f t="shared" si="4"/>
        <v>320</v>
      </c>
      <c r="K20" s="10">
        <f t="shared" si="5"/>
        <v>0.3125</v>
      </c>
      <c r="L20" s="10">
        <v>7.0</v>
      </c>
      <c r="M20" s="11">
        <f t="shared" si="6"/>
        <v>640</v>
      </c>
      <c r="N20" s="11">
        <f t="shared" si="7"/>
        <v>0.15625</v>
      </c>
      <c r="O20" s="10">
        <v>4.0</v>
      </c>
      <c r="P20" s="11">
        <f t="shared" si="8"/>
        <v>266.6666667</v>
      </c>
      <c r="Q20" s="11">
        <f t="shared" si="10"/>
        <v>0.375</v>
      </c>
      <c r="R20" s="10">
        <v>9.0</v>
      </c>
    </row>
    <row r="21">
      <c r="A21" s="20" t="s">
        <v>42</v>
      </c>
      <c r="B21" s="20" t="s">
        <v>27</v>
      </c>
      <c r="C21" s="20">
        <v>24.0</v>
      </c>
      <c r="D21" s="20">
        <v>700.0</v>
      </c>
      <c r="E21" s="20" t="s">
        <v>15</v>
      </c>
      <c r="F21" s="20">
        <v>30.0</v>
      </c>
      <c r="G21" s="21">
        <v>8000.0</v>
      </c>
      <c r="H21" s="14">
        <f t="shared" si="14"/>
        <v>9</v>
      </c>
      <c r="I21" s="11">
        <f t="shared" si="3"/>
        <v>11.66666667</v>
      </c>
      <c r="J21" s="10">
        <f t="shared" si="4"/>
        <v>280</v>
      </c>
      <c r="K21" s="10">
        <f t="shared" si="5"/>
        <v>0.3571428571</v>
      </c>
      <c r="L21" s="20">
        <v>5.0</v>
      </c>
      <c r="M21" s="11">
        <f t="shared" si="6"/>
        <v>560</v>
      </c>
      <c r="N21" s="11">
        <f t="shared" si="7"/>
        <v>0.1785714286</v>
      </c>
      <c r="O21" s="10">
        <v>3.0</v>
      </c>
      <c r="P21" s="11">
        <f t="shared" si="8"/>
        <v>233.3333333</v>
      </c>
      <c r="Q21" s="11">
        <f t="shared" si="10"/>
        <v>0.4285714286</v>
      </c>
      <c r="R21" s="11">
        <f>L21*1.2</f>
        <v>6</v>
      </c>
      <c r="U21" s="12"/>
      <c r="V21" s="12"/>
      <c r="W21" s="12"/>
      <c r="X21" s="12"/>
      <c r="Y21" s="12"/>
      <c r="Z21" s="12"/>
    </row>
    <row r="22">
      <c r="A22" s="10" t="s">
        <v>43</v>
      </c>
      <c r="B22" s="10" t="s">
        <v>17</v>
      </c>
      <c r="C22" s="10">
        <v>63.0</v>
      </c>
      <c r="D22" s="10">
        <v>350.0</v>
      </c>
      <c r="E22" s="10" t="s">
        <v>15</v>
      </c>
      <c r="F22" s="10">
        <v>8.0</v>
      </c>
      <c r="G22" s="16">
        <v>8800.0</v>
      </c>
      <c r="H22" s="14">
        <f t="shared" si="14"/>
        <v>9</v>
      </c>
      <c r="I22" s="11">
        <f t="shared" si="3"/>
        <v>5.833333333</v>
      </c>
      <c r="J22" s="10">
        <f t="shared" si="4"/>
        <v>367.5</v>
      </c>
      <c r="K22" s="10">
        <f t="shared" si="5"/>
        <v>0.2721088435</v>
      </c>
      <c r="L22" s="10">
        <v>2.0</v>
      </c>
      <c r="M22" s="11">
        <f t="shared" si="6"/>
        <v>735</v>
      </c>
      <c r="N22" s="11">
        <f t="shared" si="7"/>
        <v>0.1360544218</v>
      </c>
      <c r="O22" s="11">
        <f t="shared" ref="O22:O24" si="15">L22/2</f>
        <v>1</v>
      </c>
      <c r="P22" s="11">
        <f t="shared" si="8"/>
        <v>306.25</v>
      </c>
      <c r="Q22" s="11">
        <f t="shared" si="10"/>
        <v>0.3265306122</v>
      </c>
      <c r="R22" s="10">
        <v>3.0</v>
      </c>
    </row>
    <row r="23">
      <c r="A23" s="17" t="s">
        <v>44</v>
      </c>
      <c r="B23" s="17" t="s">
        <v>14</v>
      </c>
      <c r="C23" s="17">
        <v>28.0</v>
      </c>
      <c r="D23" s="17">
        <v>600.0</v>
      </c>
      <c r="E23" s="17" t="s">
        <v>15</v>
      </c>
      <c r="F23" s="17">
        <v>20.0</v>
      </c>
      <c r="G23" s="18">
        <v>9500.0</v>
      </c>
      <c r="H23" s="22">
        <f t="shared" si="14"/>
        <v>10</v>
      </c>
      <c r="I23" s="11">
        <f t="shared" si="3"/>
        <v>10</v>
      </c>
      <c r="J23" s="10">
        <f t="shared" si="4"/>
        <v>280</v>
      </c>
      <c r="K23" s="10">
        <f t="shared" si="5"/>
        <v>0.3571428571</v>
      </c>
      <c r="L23" s="17">
        <v>4.0</v>
      </c>
      <c r="M23" s="11">
        <f t="shared" si="6"/>
        <v>560</v>
      </c>
      <c r="N23" s="11">
        <f t="shared" si="7"/>
        <v>0.1785714286</v>
      </c>
      <c r="O23" s="11">
        <f t="shared" si="15"/>
        <v>2</v>
      </c>
      <c r="P23" s="11">
        <f t="shared" si="8"/>
        <v>233.3333333</v>
      </c>
      <c r="Q23" s="11">
        <f t="shared" si="10"/>
        <v>0.4285714286</v>
      </c>
      <c r="R23" s="10">
        <v>5.0</v>
      </c>
      <c r="U23" s="19"/>
      <c r="V23" s="19"/>
      <c r="W23" s="19"/>
      <c r="X23" s="19"/>
      <c r="Y23" s="19"/>
      <c r="Z23" s="19"/>
    </row>
    <row r="24">
      <c r="A24" s="10" t="s">
        <v>45</v>
      </c>
      <c r="B24" s="10" t="s">
        <v>24</v>
      </c>
      <c r="C24" s="10">
        <v>19.0</v>
      </c>
      <c r="D24" s="10">
        <v>900.0</v>
      </c>
      <c r="E24" s="10" t="s">
        <v>15</v>
      </c>
      <c r="F24" s="10">
        <v>50.0</v>
      </c>
      <c r="G24" s="16">
        <v>11000.0</v>
      </c>
      <c r="H24" s="11">
        <f t="shared" si="14"/>
        <v>8</v>
      </c>
      <c r="I24" s="11">
        <f t="shared" si="3"/>
        <v>15</v>
      </c>
      <c r="J24" s="10">
        <f t="shared" si="4"/>
        <v>285</v>
      </c>
      <c r="K24" s="10">
        <f t="shared" si="5"/>
        <v>0.350877193</v>
      </c>
      <c r="L24" s="10">
        <v>6.0</v>
      </c>
      <c r="M24" s="11">
        <f t="shared" si="6"/>
        <v>570</v>
      </c>
      <c r="N24" s="11">
        <f t="shared" si="7"/>
        <v>0.1754385965</v>
      </c>
      <c r="O24" s="11">
        <f t="shared" si="15"/>
        <v>3</v>
      </c>
      <c r="P24" s="11">
        <f t="shared" si="8"/>
        <v>237.5</v>
      </c>
      <c r="Q24" s="11">
        <f t="shared" si="10"/>
        <v>0.4210526316</v>
      </c>
      <c r="R24" s="10">
        <v>8.0</v>
      </c>
    </row>
    <row r="25">
      <c r="A25" s="17" t="s">
        <v>46</v>
      </c>
      <c r="B25" s="17" t="s">
        <v>27</v>
      </c>
      <c r="C25" s="17">
        <v>21.0</v>
      </c>
      <c r="D25" s="17">
        <v>800.0</v>
      </c>
      <c r="E25" s="17" t="s">
        <v>15</v>
      </c>
      <c r="F25" s="17">
        <v>30.0</v>
      </c>
      <c r="G25" s="18">
        <v>13000.0</v>
      </c>
      <c r="H25" s="14">
        <f t="shared" si="14"/>
        <v>9</v>
      </c>
      <c r="I25" s="11">
        <f t="shared" si="3"/>
        <v>13.33333333</v>
      </c>
      <c r="J25" s="10">
        <f t="shared" si="4"/>
        <v>280</v>
      </c>
      <c r="K25" s="10">
        <f t="shared" si="5"/>
        <v>0.3571428571</v>
      </c>
      <c r="L25" s="17">
        <v>5.0</v>
      </c>
      <c r="M25" s="11">
        <f t="shared" si="6"/>
        <v>560</v>
      </c>
      <c r="N25" s="11">
        <f t="shared" si="7"/>
        <v>0.1785714286</v>
      </c>
      <c r="O25" s="10">
        <v>3.0</v>
      </c>
      <c r="P25" s="11">
        <f t="shared" si="8"/>
        <v>233.3333333</v>
      </c>
      <c r="Q25" s="11">
        <f t="shared" si="10"/>
        <v>0.4285714286</v>
      </c>
      <c r="R25" s="11">
        <f t="shared" ref="R25:R27" si="16">L25*1.2</f>
        <v>6</v>
      </c>
      <c r="U25" s="19"/>
      <c r="V25" s="19"/>
      <c r="W25" s="19"/>
      <c r="X25" s="19"/>
      <c r="Y25" s="19"/>
      <c r="Z25" s="19"/>
    </row>
    <row r="26">
      <c r="A26" s="17" t="s">
        <v>47</v>
      </c>
      <c r="B26" s="17" t="s">
        <v>24</v>
      </c>
      <c r="C26" s="17">
        <v>22.0</v>
      </c>
      <c r="D26" s="17">
        <v>800.0</v>
      </c>
      <c r="E26" s="17" t="s">
        <v>15</v>
      </c>
      <c r="F26" s="17">
        <v>30.0</v>
      </c>
      <c r="G26" s="18">
        <v>14500.0</v>
      </c>
      <c r="H26" s="22">
        <f t="shared" si="14"/>
        <v>10</v>
      </c>
      <c r="I26" s="11">
        <f t="shared" si="3"/>
        <v>13.33333333</v>
      </c>
      <c r="J26" s="10">
        <f t="shared" si="4"/>
        <v>293.3333333</v>
      </c>
      <c r="K26" s="10">
        <f t="shared" si="5"/>
        <v>0.3409090909</v>
      </c>
      <c r="L26" s="17">
        <v>5.0</v>
      </c>
      <c r="M26" s="11">
        <f t="shared" si="6"/>
        <v>586.6666667</v>
      </c>
      <c r="N26" s="11">
        <f t="shared" si="7"/>
        <v>0.1704545455</v>
      </c>
      <c r="O26" s="10">
        <v>3.0</v>
      </c>
      <c r="P26" s="11">
        <f t="shared" si="8"/>
        <v>244.4444444</v>
      </c>
      <c r="Q26" s="11">
        <f t="shared" si="10"/>
        <v>0.4090909091</v>
      </c>
      <c r="R26" s="11">
        <f t="shared" si="16"/>
        <v>6</v>
      </c>
      <c r="U26" s="19"/>
      <c r="V26" s="19"/>
      <c r="W26" s="19"/>
      <c r="X26" s="19"/>
      <c r="Y26" s="19"/>
      <c r="Z26" s="19"/>
    </row>
    <row r="27">
      <c r="A27" s="17" t="s">
        <v>48</v>
      </c>
      <c r="B27" s="17" t="s">
        <v>27</v>
      </c>
      <c r="C27" s="17">
        <v>23.0</v>
      </c>
      <c r="D27" s="17">
        <v>780.0</v>
      </c>
      <c r="E27" s="17" t="s">
        <v>15</v>
      </c>
      <c r="F27" s="17">
        <v>30.0</v>
      </c>
      <c r="G27" s="18">
        <v>16000.0</v>
      </c>
      <c r="H27" s="22">
        <f t="shared" si="14"/>
        <v>10</v>
      </c>
      <c r="I27" s="11">
        <f t="shared" si="3"/>
        <v>13</v>
      </c>
      <c r="J27" s="10">
        <f t="shared" si="4"/>
        <v>299</v>
      </c>
      <c r="K27" s="10">
        <f t="shared" si="5"/>
        <v>0.3344481605</v>
      </c>
      <c r="L27" s="17">
        <v>5.0</v>
      </c>
      <c r="M27" s="11">
        <f t="shared" si="6"/>
        <v>598</v>
      </c>
      <c r="N27" s="11">
        <f t="shared" si="7"/>
        <v>0.1672240803</v>
      </c>
      <c r="O27" s="10">
        <v>3.0</v>
      </c>
      <c r="P27" s="11">
        <f t="shared" si="8"/>
        <v>249.1666667</v>
      </c>
      <c r="Q27" s="11">
        <f t="shared" si="10"/>
        <v>0.4013377926</v>
      </c>
      <c r="R27" s="11">
        <f t="shared" si="16"/>
        <v>6</v>
      </c>
      <c r="U27" s="19"/>
      <c r="V27" s="19"/>
      <c r="W27" s="19"/>
      <c r="X27" s="19"/>
      <c r="Y27" s="19"/>
      <c r="Z27" s="19"/>
    </row>
    <row r="28">
      <c r="A28" s="10" t="s">
        <v>49</v>
      </c>
      <c r="B28" s="10" t="s">
        <v>17</v>
      </c>
      <c r="C28" s="10">
        <v>70.0</v>
      </c>
      <c r="D28" s="10">
        <v>300.0</v>
      </c>
      <c r="E28" s="10" t="s">
        <v>15</v>
      </c>
      <c r="F28" s="10">
        <v>12.0</v>
      </c>
      <c r="G28" s="16">
        <v>18000.0</v>
      </c>
      <c r="H28" s="22">
        <f t="shared" si="14"/>
        <v>10</v>
      </c>
      <c r="I28" s="11">
        <f t="shared" si="3"/>
        <v>5</v>
      </c>
      <c r="J28" s="10">
        <f t="shared" si="4"/>
        <v>350</v>
      </c>
      <c r="K28" s="10">
        <f t="shared" si="5"/>
        <v>0.2857142857</v>
      </c>
      <c r="L28" s="10">
        <v>2.0</v>
      </c>
      <c r="M28" s="11">
        <f t="shared" si="6"/>
        <v>700</v>
      </c>
      <c r="N28" s="11">
        <f t="shared" si="7"/>
        <v>0.1428571429</v>
      </c>
      <c r="O28" s="11">
        <f>L28/2</f>
        <v>1</v>
      </c>
      <c r="P28" s="11">
        <f t="shared" si="8"/>
        <v>291.6666667</v>
      </c>
      <c r="Q28" s="11">
        <f t="shared" si="10"/>
        <v>0.3428571429</v>
      </c>
      <c r="R28" s="10">
        <v>3.0</v>
      </c>
    </row>
    <row r="29">
      <c r="A29" s="10" t="s">
        <v>50</v>
      </c>
      <c r="B29" s="10" t="s">
        <v>30</v>
      </c>
      <c r="C29" s="10">
        <v>35.0</v>
      </c>
      <c r="D29" s="10">
        <v>600.0</v>
      </c>
      <c r="E29" s="10" t="s">
        <v>15</v>
      </c>
      <c r="F29" s="10">
        <v>20.0</v>
      </c>
      <c r="G29" s="16">
        <v>21000.0</v>
      </c>
      <c r="H29" s="23">
        <f t="shared" si="14"/>
        <v>11</v>
      </c>
      <c r="I29" s="11">
        <f t="shared" si="3"/>
        <v>10</v>
      </c>
      <c r="J29" s="10">
        <f t="shared" si="4"/>
        <v>350</v>
      </c>
      <c r="K29" s="10">
        <f t="shared" si="5"/>
        <v>0.2857142857</v>
      </c>
      <c r="L29" s="10">
        <v>3.0</v>
      </c>
      <c r="M29" s="11">
        <f t="shared" si="6"/>
        <v>700</v>
      </c>
      <c r="N29" s="11">
        <f t="shared" si="7"/>
        <v>0.1428571429</v>
      </c>
      <c r="O29" s="10">
        <v>2.0</v>
      </c>
      <c r="P29" s="11">
        <f t="shared" si="8"/>
        <v>291.6666667</v>
      </c>
      <c r="Q29" s="11">
        <f t="shared" si="10"/>
        <v>0.3428571429</v>
      </c>
      <c r="R29" s="10">
        <v>4.0</v>
      </c>
    </row>
    <row r="30">
      <c r="A30" s="10" t="s">
        <v>51</v>
      </c>
      <c r="B30" s="10" t="s">
        <v>27</v>
      </c>
      <c r="C30" s="10">
        <v>20.0</v>
      </c>
      <c r="D30" s="10">
        <v>900.0</v>
      </c>
      <c r="E30" s="10" t="s">
        <v>15</v>
      </c>
      <c r="F30" s="10">
        <v>30.0</v>
      </c>
      <c r="G30" s="16">
        <v>24000.0</v>
      </c>
      <c r="H30" s="22">
        <f t="shared" si="14"/>
        <v>10</v>
      </c>
      <c r="I30" s="11">
        <f t="shared" si="3"/>
        <v>15</v>
      </c>
      <c r="J30" s="10">
        <f t="shared" si="4"/>
        <v>300</v>
      </c>
      <c r="K30" s="10">
        <f t="shared" si="5"/>
        <v>0.3333333333</v>
      </c>
      <c r="L30" s="10">
        <v>5.0</v>
      </c>
      <c r="M30" s="11">
        <f t="shared" si="6"/>
        <v>600</v>
      </c>
      <c r="N30" s="11">
        <f t="shared" si="7"/>
        <v>0.1666666667</v>
      </c>
      <c r="O30" s="10">
        <v>3.0</v>
      </c>
      <c r="P30" s="11">
        <f t="shared" si="8"/>
        <v>250</v>
      </c>
      <c r="Q30" s="11">
        <f t="shared" si="10"/>
        <v>0.4</v>
      </c>
      <c r="R30" s="11">
        <f>L30*1.2</f>
        <v>6</v>
      </c>
    </row>
    <row r="31">
      <c r="A31" s="10" t="s">
        <v>52</v>
      </c>
      <c r="B31" s="10" t="s">
        <v>53</v>
      </c>
      <c r="C31" s="10">
        <v>70.0</v>
      </c>
      <c r="D31" s="10">
        <v>125.0</v>
      </c>
      <c r="E31" s="10" t="s">
        <v>15</v>
      </c>
      <c r="F31" s="10">
        <v>10.0</v>
      </c>
      <c r="G31" s="16">
        <v>31000.0</v>
      </c>
      <c r="H31" s="20">
        <v>7.0</v>
      </c>
      <c r="I31" s="11">
        <f t="shared" si="3"/>
        <v>2.083333333</v>
      </c>
      <c r="J31" s="10">
        <f t="shared" si="4"/>
        <v>145.8333333</v>
      </c>
      <c r="K31" s="10">
        <f t="shared" si="5"/>
        <v>0.6857142857</v>
      </c>
      <c r="L31" s="10">
        <v>2.0</v>
      </c>
      <c r="M31" s="11">
        <f t="shared" si="6"/>
        <v>291.6666667</v>
      </c>
      <c r="N31" s="11">
        <f t="shared" si="7"/>
        <v>0.3428571429</v>
      </c>
      <c r="O31" s="11">
        <f t="shared" ref="O31:O32" si="17">L31/2</f>
        <v>1</v>
      </c>
      <c r="P31" s="11">
        <f t="shared" si="8"/>
        <v>121.5277778</v>
      </c>
      <c r="Q31" s="11">
        <f t="shared" si="10"/>
        <v>0.8228571429</v>
      </c>
      <c r="R31" s="10">
        <v>3.0</v>
      </c>
    </row>
    <row r="32">
      <c r="A32" s="17" t="s">
        <v>54</v>
      </c>
      <c r="B32" s="17" t="s">
        <v>27</v>
      </c>
      <c r="C32" s="17">
        <v>25.0</v>
      </c>
      <c r="D32" s="17">
        <v>750.0</v>
      </c>
      <c r="E32" s="17" t="s">
        <v>15</v>
      </c>
      <c r="F32" s="17">
        <v>30.0</v>
      </c>
      <c r="G32" s="18">
        <v>36000.0</v>
      </c>
      <c r="H32" s="23">
        <f>N131</f>
        <v>11</v>
      </c>
      <c r="I32" s="11">
        <f t="shared" si="3"/>
        <v>12.5</v>
      </c>
      <c r="J32" s="10">
        <f t="shared" si="4"/>
        <v>312.5</v>
      </c>
      <c r="K32" s="10">
        <f t="shared" si="5"/>
        <v>0.32</v>
      </c>
      <c r="L32" s="17">
        <v>4.0</v>
      </c>
      <c r="M32" s="11">
        <f t="shared" si="6"/>
        <v>625</v>
      </c>
      <c r="N32" s="11">
        <f t="shared" si="7"/>
        <v>0.16</v>
      </c>
      <c r="O32" s="11">
        <f t="shared" si="17"/>
        <v>2</v>
      </c>
      <c r="P32" s="11">
        <f t="shared" si="8"/>
        <v>260.4166667</v>
      </c>
      <c r="Q32" s="11">
        <f t="shared" si="10"/>
        <v>0.384</v>
      </c>
      <c r="R32" s="10">
        <v>5.0</v>
      </c>
      <c r="U32" s="19"/>
      <c r="V32" s="19"/>
      <c r="W32" s="19"/>
      <c r="X32" s="19"/>
      <c r="Y32" s="19"/>
      <c r="Z32" s="19"/>
    </row>
    <row r="33">
      <c r="A33" s="10" t="s">
        <v>55</v>
      </c>
      <c r="B33" s="10" t="s">
        <v>27</v>
      </c>
      <c r="C33" s="10">
        <v>21.0</v>
      </c>
      <c r="D33" s="10">
        <v>850.0</v>
      </c>
      <c r="E33" s="10" t="s">
        <v>15</v>
      </c>
      <c r="F33" s="10">
        <v>30.0</v>
      </c>
      <c r="G33" s="10" t="s">
        <v>56</v>
      </c>
      <c r="I33" s="10">
        <f>D33/60</f>
        <v>14.16666667</v>
      </c>
      <c r="J33" s="11">
        <f t="shared" si="4"/>
        <v>297.5</v>
      </c>
      <c r="K33" s="11">
        <f>100/J33</f>
        <v>0.3361344538</v>
      </c>
    </row>
    <row r="34">
      <c r="E34" s="10"/>
      <c r="J34" s="12"/>
    </row>
    <row r="35">
      <c r="A35" s="24" t="s">
        <v>57</v>
      </c>
      <c r="B35" s="24" t="s">
        <v>58</v>
      </c>
      <c r="C35" s="25" t="s">
        <v>56</v>
      </c>
      <c r="D35" s="25" t="s">
        <v>56</v>
      </c>
      <c r="E35" s="25" t="s">
        <v>56</v>
      </c>
      <c r="F35" s="25">
        <v>8.0</v>
      </c>
      <c r="G35" s="25" t="s">
        <v>56</v>
      </c>
      <c r="H35" s="25" t="s">
        <v>56</v>
      </c>
      <c r="I35" s="25">
        <v>9.0</v>
      </c>
      <c r="J35" s="25">
        <v>200.0</v>
      </c>
      <c r="K35" s="25">
        <v>0.36</v>
      </c>
      <c r="L35" s="25">
        <v>4.5</v>
      </c>
      <c r="M35" s="25">
        <v>570.0</v>
      </c>
      <c r="N35" s="25">
        <v>0.2</v>
      </c>
      <c r="O35" s="25">
        <v>3.5</v>
      </c>
      <c r="P35" s="25">
        <v>130.0</v>
      </c>
      <c r="Q35" s="25">
        <v>0.45</v>
      </c>
      <c r="R35" s="25">
        <v>7.0</v>
      </c>
      <c r="S35" s="11">
        <f>K35*1.2</f>
        <v>0.432</v>
      </c>
      <c r="T35" s="10">
        <v>4.5</v>
      </c>
    </row>
    <row r="36">
      <c r="J36" s="19"/>
    </row>
    <row r="37">
      <c r="A37" s="25" t="s">
        <v>59</v>
      </c>
      <c r="B37" s="26" t="s">
        <v>60</v>
      </c>
      <c r="C37" s="17"/>
      <c r="D37" s="25" t="s">
        <v>61</v>
      </c>
      <c r="E37" s="27" t="s">
        <v>62</v>
      </c>
    </row>
    <row r="38">
      <c r="A38" s="28" t="s">
        <v>63</v>
      </c>
      <c r="B38" s="29" t="s">
        <v>64</v>
      </c>
      <c r="C38" s="17"/>
      <c r="D38" s="30" t="s">
        <v>65</v>
      </c>
      <c r="E38" s="31" t="s">
        <v>66</v>
      </c>
      <c r="J38" s="19"/>
    </row>
    <row r="39">
      <c r="A39" s="32" t="s">
        <v>67</v>
      </c>
      <c r="B39" s="33"/>
      <c r="J39" s="19"/>
    </row>
    <row r="40">
      <c r="J40" s="19"/>
    </row>
    <row r="45">
      <c r="J45" s="19"/>
    </row>
    <row r="100">
      <c r="A100" s="34" t="s">
        <v>68</v>
      </c>
      <c r="B100" s="35"/>
      <c r="C100" s="36" t="s">
        <v>69</v>
      </c>
      <c r="D100" s="36" t="s">
        <v>70</v>
      </c>
      <c r="E100" s="37" t="s">
        <v>71</v>
      </c>
      <c r="F100" s="37" t="s">
        <v>72</v>
      </c>
      <c r="G100" s="37" t="s">
        <v>73</v>
      </c>
      <c r="H100" s="38" t="s">
        <v>71</v>
      </c>
      <c r="I100" s="38" t="s">
        <v>72</v>
      </c>
      <c r="J100" s="38" t="s">
        <v>73</v>
      </c>
      <c r="K100" s="39" t="s">
        <v>71</v>
      </c>
      <c r="L100" s="39" t="s">
        <v>72</v>
      </c>
      <c r="M100" s="39" t="s">
        <v>73</v>
      </c>
      <c r="N100" s="36" t="s">
        <v>74</v>
      </c>
      <c r="O100" s="17"/>
    </row>
    <row r="101">
      <c r="A101" s="10" t="s">
        <v>13</v>
      </c>
      <c r="C101" s="11">
        <f t="shared" ref="C101:C131" si="18">IF(F2&gt;8,1,0)</f>
        <v>1</v>
      </c>
      <c r="D101" s="11">
        <f t="shared" ref="D101:D131" si="19">IF(I2&gt;8.9,1,0)</f>
        <v>1</v>
      </c>
      <c r="E101" s="11">
        <f t="shared" ref="E101:E131" si="20">IF(J2&gt;200,1,0)</f>
        <v>1</v>
      </c>
      <c r="F101" s="11">
        <f t="shared" ref="F101:F131" si="21">IF(K2&lt;0.63,1,0)</f>
        <v>1</v>
      </c>
      <c r="G101" s="11">
        <f t="shared" ref="G101:G131" si="22">IF(L2&lt;4.5,1,0)</f>
        <v>0</v>
      </c>
      <c r="H101" s="11">
        <f t="shared" ref="H101:H131" si="23">IF(M2&gt;570,1,0)</f>
        <v>0</v>
      </c>
      <c r="I101" s="11">
        <f t="shared" ref="I101:I131" si="24">IF(N2&lt;0.2,1,0)</f>
        <v>0</v>
      </c>
      <c r="J101" s="11">
        <f t="shared" ref="J101:J131" si="25">IF(O2&lt;3.5,1,0)</f>
        <v>1</v>
      </c>
      <c r="K101" s="11">
        <f t="shared" ref="K101:K131" si="26">IF(P2&gt;130,1,0)</f>
        <v>1</v>
      </c>
      <c r="L101" s="11">
        <f t="shared" ref="L101:L131" si="27">IF(Q2&lt;0.45,1,0)</f>
        <v>0</v>
      </c>
      <c r="M101" s="11">
        <f t="shared" ref="M101:M131" si="28">IF(R2&lt;7,1,0)</f>
        <v>1</v>
      </c>
      <c r="N101" s="11">
        <f t="shared" ref="N101:N131" si="29">COUNTIF(B101:M101,1)</f>
        <v>7</v>
      </c>
      <c r="O101" s="17"/>
    </row>
    <row r="102">
      <c r="A102" s="10" t="s">
        <v>16</v>
      </c>
      <c r="C102" s="11">
        <f t="shared" si="18"/>
        <v>0</v>
      </c>
      <c r="D102" s="11">
        <f t="shared" si="19"/>
        <v>0</v>
      </c>
      <c r="E102" s="11">
        <f t="shared" si="20"/>
        <v>1</v>
      </c>
      <c r="F102" s="11">
        <f t="shared" si="21"/>
        <v>1</v>
      </c>
      <c r="G102" s="11">
        <f t="shared" si="22"/>
        <v>1</v>
      </c>
      <c r="H102" s="11">
        <f t="shared" si="23"/>
        <v>0</v>
      </c>
      <c r="I102" s="11">
        <f t="shared" si="24"/>
        <v>1</v>
      </c>
      <c r="J102" s="11">
        <f t="shared" si="25"/>
        <v>1</v>
      </c>
      <c r="K102" s="11">
        <f t="shared" si="26"/>
        <v>1</v>
      </c>
      <c r="L102" s="11">
        <f t="shared" si="27"/>
        <v>1</v>
      </c>
      <c r="M102" s="11">
        <f t="shared" si="28"/>
        <v>1</v>
      </c>
      <c r="N102" s="11">
        <f t="shared" si="29"/>
        <v>8</v>
      </c>
      <c r="O102" s="17"/>
    </row>
    <row r="103">
      <c r="A103" s="10" t="s">
        <v>19</v>
      </c>
      <c r="C103" s="11">
        <f t="shared" si="18"/>
        <v>1</v>
      </c>
      <c r="D103" s="11">
        <f t="shared" si="19"/>
        <v>1</v>
      </c>
      <c r="E103" s="11">
        <f t="shared" si="20"/>
        <v>0</v>
      </c>
      <c r="F103" s="11">
        <f t="shared" si="21"/>
        <v>1</v>
      </c>
      <c r="G103" s="11">
        <f t="shared" si="22"/>
        <v>0</v>
      </c>
      <c r="H103" s="11">
        <f t="shared" si="23"/>
        <v>0</v>
      </c>
      <c r="I103" s="11">
        <f t="shared" si="24"/>
        <v>0</v>
      </c>
      <c r="J103" s="11">
        <f t="shared" si="25"/>
        <v>1</v>
      </c>
      <c r="K103" s="11">
        <f t="shared" si="26"/>
        <v>1</v>
      </c>
      <c r="L103" s="11">
        <f t="shared" si="27"/>
        <v>0</v>
      </c>
      <c r="M103" s="11">
        <f t="shared" si="28"/>
        <v>0</v>
      </c>
      <c r="N103" s="11">
        <f t="shared" si="29"/>
        <v>5</v>
      </c>
      <c r="O103" s="17"/>
    </row>
    <row r="104">
      <c r="A104" s="10" t="s">
        <v>21</v>
      </c>
      <c r="C104" s="11">
        <f t="shared" si="18"/>
        <v>1</v>
      </c>
      <c r="D104" s="11">
        <f t="shared" si="19"/>
        <v>0</v>
      </c>
      <c r="E104" s="11">
        <f t="shared" si="20"/>
        <v>0</v>
      </c>
      <c r="F104" s="11">
        <f t="shared" si="21"/>
        <v>0</v>
      </c>
      <c r="G104" s="11">
        <f t="shared" si="22"/>
        <v>1</v>
      </c>
      <c r="H104" s="11">
        <f t="shared" si="23"/>
        <v>0</v>
      </c>
      <c r="I104" s="11">
        <f t="shared" si="24"/>
        <v>0</v>
      </c>
      <c r="J104" s="11">
        <f t="shared" si="25"/>
        <v>1</v>
      </c>
      <c r="K104" s="11">
        <f t="shared" si="26"/>
        <v>0</v>
      </c>
      <c r="L104" s="11">
        <f t="shared" si="27"/>
        <v>0</v>
      </c>
      <c r="M104" s="11">
        <f t="shared" si="28"/>
        <v>1</v>
      </c>
      <c r="N104" s="11">
        <f t="shared" si="29"/>
        <v>4</v>
      </c>
      <c r="O104" s="17"/>
    </row>
    <row r="105">
      <c r="A105" s="10" t="s">
        <v>23</v>
      </c>
      <c r="C105" s="11">
        <f t="shared" si="18"/>
        <v>1</v>
      </c>
      <c r="D105" s="11">
        <f t="shared" si="19"/>
        <v>1</v>
      </c>
      <c r="E105" s="11">
        <f t="shared" si="20"/>
        <v>1</v>
      </c>
      <c r="F105" s="11">
        <f t="shared" si="21"/>
        <v>1</v>
      </c>
      <c r="G105" s="11">
        <f t="shared" si="22"/>
        <v>0</v>
      </c>
      <c r="H105" s="11">
        <f t="shared" si="23"/>
        <v>1</v>
      </c>
      <c r="I105" s="11">
        <f t="shared" si="24"/>
        <v>1</v>
      </c>
      <c r="J105" s="11">
        <f t="shared" si="25"/>
        <v>1</v>
      </c>
      <c r="K105" s="11">
        <f t="shared" si="26"/>
        <v>1</v>
      </c>
      <c r="L105" s="11">
        <f t="shared" si="27"/>
        <v>1</v>
      </c>
      <c r="M105" s="11">
        <f t="shared" si="28"/>
        <v>0</v>
      </c>
      <c r="N105" s="11">
        <f t="shared" si="29"/>
        <v>9</v>
      </c>
      <c r="O105" s="17"/>
    </row>
    <row r="106">
      <c r="A106" s="10" t="s">
        <v>26</v>
      </c>
      <c r="C106" s="11">
        <f t="shared" si="18"/>
        <v>1</v>
      </c>
      <c r="D106" s="11">
        <f t="shared" si="19"/>
        <v>1</v>
      </c>
      <c r="E106" s="11">
        <f t="shared" si="20"/>
        <v>1</v>
      </c>
      <c r="F106" s="11">
        <f t="shared" si="21"/>
        <v>1</v>
      </c>
      <c r="G106" s="11">
        <f t="shared" si="22"/>
        <v>0</v>
      </c>
      <c r="H106" s="11">
        <f t="shared" si="23"/>
        <v>0</v>
      </c>
      <c r="I106" s="11">
        <f t="shared" si="24"/>
        <v>0</v>
      </c>
      <c r="J106" s="11">
        <f t="shared" si="25"/>
        <v>1</v>
      </c>
      <c r="K106" s="11">
        <f t="shared" si="26"/>
        <v>1</v>
      </c>
      <c r="L106" s="11">
        <f t="shared" si="27"/>
        <v>0</v>
      </c>
      <c r="M106" s="11">
        <f t="shared" si="28"/>
        <v>0</v>
      </c>
      <c r="N106" s="11">
        <f t="shared" si="29"/>
        <v>6</v>
      </c>
      <c r="O106" s="17"/>
    </row>
    <row r="107">
      <c r="A107" s="10" t="s">
        <v>28</v>
      </c>
      <c r="C107" s="11">
        <f t="shared" si="18"/>
        <v>1</v>
      </c>
      <c r="D107" s="11">
        <f t="shared" si="19"/>
        <v>0</v>
      </c>
      <c r="E107" s="11">
        <f t="shared" si="20"/>
        <v>0</v>
      </c>
      <c r="F107" s="11">
        <f t="shared" si="21"/>
        <v>0</v>
      </c>
      <c r="G107" s="11">
        <f t="shared" si="22"/>
        <v>0</v>
      </c>
      <c r="H107" s="11">
        <f t="shared" si="23"/>
        <v>0</v>
      </c>
      <c r="I107" s="11">
        <f t="shared" si="24"/>
        <v>0</v>
      </c>
      <c r="J107" s="11">
        <f t="shared" si="25"/>
        <v>1</v>
      </c>
      <c r="K107" s="11">
        <f t="shared" si="26"/>
        <v>0</v>
      </c>
      <c r="L107" s="11">
        <f t="shared" si="27"/>
        <v>0</v>
      </c>
      <c r="M107" s="11">
        <f t="shared" si="28"/>
        <v>0</v>
      </c>
      <c r="N107" s="11">
        <f t="shared" si="29"/>
        <v>2</v>
      </c>
      <c r="O107" s="17"/>
    </row>
    <row r="108">
      <c r="A108" s="10" t="s">
        <v>29</v>
      </c>
      <c r="C108" s="11">
        <f t="shared" si="18"/>
        <v>1</v>
      </c>
      <c r="D108" s="11">
        <f t="shared" si="19"/>
        <v>0</v>
      </c>
      <c r="E108" s="11">
        <f t="shared" si="20"/>
        <v>1</v>
      </c>
      <c r="F108" s="11">
        <f t="shared" si="21"/>
        <v>1</v>
      </c>
      <c r="G108" s="11">
        <f t="shared" si="22"/>
        <v>1</v>
      </c>
      <c r="H108" s="11">
        <f t="shared" si="23"/>
        <v>0</v>
      </c>
      <c r="I108" s="11">
        <f t="shared" si="24"/>
        <v>1</v>
      </c>
      <c r="J108" s="11">
        <f t="shared" si="25"/>
        <v>1</v>
      </c>
      <c r="K108" s="11">
        <f t="shared" si="26"/>
        <v>1</v>
      </c>
      <c r="L108" s="11">
        <f t="shared" si="27"/>
        <v>0</v>
      </c>
      <c r="M108" s="11">
        <f t="shared" si="28"/>
        <v>1</v>
      </c>
      <c r="N108" s="11">
        <f t="shared" si="29"/>
        <v>8</v>
      </c>
      <c r="O108" s="17"/>
    </row>
    <row r="109">
      <c r="A109" s="10" t="s">
        <v>31</v>
      </c>
      <c r="C109" s="11">
        <f t="shared" si="18"/>
        <v>0</v>
      </c>
      <c r="D109" s="11">
        <f t="shared" si="19"/>
        <v>0</v>
      </c>
      <c r="E109" s="11">
        <f t="shared" si="20"/>
        <v>1</v>
      </c>
      <c r="F109" s="11">
        <f t="shared" si="21"/>
        <v>1</v>
      </c>
      <c r="G109" s="11">
        <f t="shared" si="22"/>
        <v>1</v>
      </c>
      <c r="H109" s="11">
        <f t="shared" si="23"/>
        <v>0</v>
      </c>
      <c r="I109" s="11">
        <f t="shared" si="24"/>
        <v>0</v>
      </c>
      <c r="J109" s="11">
        <f t="shared" si="25"/>
        <v>1</v>
      </c>
      <c r="K109" s="11">
        <f t="shared" si="26"/>
        <v>1</v>
      </c>
      <c r="L109" s="11">
        <f t="shared" si="27"/>
        <v>0</v>
      </c>
      <c r="M109" s="11">
        <f t="shared" si="28"/>
        <v>1</v>
      </c>
      <c r="N109" s="11">
        <f t="shared" si="29"/>
        <v>6</v>
      </c>
      <c r="O109" s="17"/>
    </row>
    <row r="110">
      <c r="A110" s="10" t="s">
        <v>32</v>
      </c>
      <c r="C110" s="11">
        <f t="shared" si="18"/>
        <v>0</v>
      </c>
      <c r="D110" s="11">
        <f t="shared" si="19"/>
        <v>0</v>
      </c>
      <c r="E110" s="11">
        <f t="shared" si="20"/>
        <v>0</v>
      </c>
      <c r="F110" s="11">
        <f t="shared" si="21"/>
        <v>0</v>
      </c>
      <c r="G110" s="11">
        <f t="shared" si="22"/>
        <v>1</v>
      </c>
      <c r="H110" s="11">
        <f t="shared" si="23"/>
        <v>0</v>
      </c>
      <c r="I110" s="11">
        <f t="shared" si="24"/>
        <v>0</v>
      </c>
      <c r="J110" s="11">
        <f t="shared" si="25"/>
        <v>1</v>
      </c>
      <c r="K110" s="11">
        <f t="shared" si="26"/>
        <v>0</v>
      </c>
      <c r="L110" s="11">
        <f t="shared" si="27"/>
        <v>0</v>
      </c>
      <c r="M110" s="11">
        <f t="shared" si="28"/>
        <v>1</v>
      </c>
      <c r="N110" s="11">
        <f t="shared" si="29"/>
        <v>3</v>
      </c>
      <c r="O110" s="17"/>
    </row>
    <row r="111">
      <c r="A111" s="10" t="s">
        <v>33</v>
      </c>
      <c r="C111" s="11">
        <f t="shared" si="18"/>
        <v>1</v>
      </c>
      <c r="D111" s="11">
        <f t="shared" si="19"/>
        <v>1</v>
      </c>
      <c r="E111" s="11">
        <f t="shared" si="20"/>
        <v>1</v>
      </c>
      <c r="F111" s="11">
        <f t="shared" si="21"/>
        <v>1</v>
      </c>
      <c r="G111" s="11">
        <f t="shared" si="22"/>
        <v>0</v>
      </c>
      <c r="H111" s="11">
        <f t="shared" si="23"/>
        <v>0</v>
      </c>
      <c r="I111" s="11">
        <f t="shared" si="24"/>
        <v>1</v>
      </c>
      <c r="J111" s="11">
        <f t="shared" si="25"/>
        <v>1</v>
      </c>
      <c r="K111" s="11">
        <f t="shared" si="26"/>
        <v>1</v>
      </c>
      <c r="L111" s="11">
        <f t="shared" si="27"/>
        <v>0</v>
      </c>
      <c r="M111" s="11">
        <f t="shared" si="28"/>
        <v>1</v>
      </c>
      <c r="N111" s="11">
        <f t="shared" si="29"/>
        <v>8</v>
      </c>
      <c r="O111" s="17"/>
    </row>
    <row r="112">
      <c r="A112" s="10" t="s">
        <v>34</v>
      </c>
      <c r="C112" s="11">
        <f t="shared" si="18"/>
        <v>1</v>
      </c>
      <c r="D112" s="11">
        <f t="shared" si="19"/>
        <v>1</v>
      </c>
      <c r="E112" s="11">
        <f t="shared" si="20"/>
        <v>1</v>
      </c>
      <c r="F112" s="11">
        <f t="shared" si="21"/>
        <v>1</v>
      </c>
      <c r="G112" s="11">
        <f t="shared" si="22"/>
        <v>0</v>
      </c>
      <c r="H112" s="11">
        <f t="shared" si="23"/>
        <v>0</v>
      </c>
      <c r="I112" s="11">
        <f t="shared" si="24"/>
        <v>1</v>
      </c>
      <c r="J112" s="11">
        <f t="shared" si="25"/>
        <v>1</v>
      </c>
      <c r="K112" s="11">
        <f t="shared" si="26"/>
        <v>1</v>
      </c>
      <c r="L112" s="11">
        <f t="shared" si="27"/>
        <v>1</v>
      </c>
      <c r="M112" s="11">
        <f t="shared" si="28"/>
        <v>0</v>
      </c>
      <c r="N112" s="11">
        <f t="shared" si="29"/>
        <v>8</v>
      </c>
      <c r="O112" s="17"/>
    </row>
    <row r="113">
      <c r="A113" s="10" t="s">
        <v>35</v>
      </c>
      <c r="C113" s="11">
        <f t="shared" si="18"/>
        <v>1</v>
      </c>
      <c r="D113" s="11">
        <f t="shared" si="19"/>
        <v>1</v>
      </c>
      <c r="E113" s="11">
        <f t="shared" si="20"/>
        <v>1</v>
      </c>
      <c r="F113" s="11">
        <f t="shared" si="21"/>
        <v>1</v>
      </c>
      <c r="G113" s="11">
        <f t="shared" si="22"/>
        <v>1</v>
      </c>
      <c r="H113" s="11">
        <f t="shared" si="23"/>
        <v>0</v>
      </c>
      <c r="I113" s="11">
        <f t="shared" si="24"/>
        <v>0</v>
      </c>
      <c r="J113" s="11">
        <f t="shared" si="25"/>
        <v>1</v>
      </c>
      <c r="K113" s="11">
        <f t="shared" si="26"/>
        <v>1</v>
      </c>
      <c r="L113" s="11">
        <f t="shared" si="27"/>
        <v>0</v>
      </c>
      <c r="M113" s="11">
        <f t="shared" si="28"/>
        <v>1</v>
      </c>
      <c r="N113" s="11">
        <f t="shared" si="29"/>
        <v>8</v>
      </c>
      <c r="O113" s="17"/>
    </row>
    <row r="114">
      <c r="A114" s="10" t="s">
        <v>36</v>
      </c>
      <c r="C114" s="11">
        <f t="shared" si="18"/>
        <v>1</v>
      </c>
      <c r="D114" s="11">
        <f t="shared" si="19"/>
        <v>1</v>
      </c>
      <c r="E114" s="11">
        <f t="shared" si="20"/>
        <v>1</v>
      </c>
      <c r="F114" s="11">
        <f t="shared" si="21"/>
        <v>1</v>
      </c>
      <c r="G114" s="11">
        <f t="shared" si="22"/>
        <v>0</v>
      </c>
      <c r="H114" s="11">
        <f t="shared" si="23"/>
        <v>0</v>
      </c>
      <c r="I114" s="11">
        <f t="shared" si="24"/>
        <v>1</v>
      </c>
      <c r="J114" s="11">
        <f t="shared" si="25"/>
        <v>1</v>
      </c>
      <c r="K114" s="11">
        <f t="shared" si="26"/>
        <v>1</v>
      </c>
      <c r="L114" s="11">
        <f t="shared" si="27"/>
        <v>0</v>
      </c>
      <c r="M114" s="11">
        <f t="shared" si="28"/>
        <v>1</v>
      </c>
      <c r="N114" s="11">
        <f t="shared" si="29"/>
        <v>8</v>
      </c>
      <c r="O114" s="17"/>
    </row>
    <row r="115">
      <c r="A115" s="10" t="s">
        <v>37</v>
      </c>
      <c r="C115" s="11">
        <f t="shared" si="18"/>
        <v>1</v>
      </c>
      <c r="D115" s="11">
        <f t="shared" si="19"/>
        <v>1</v>
      </c>
      <c r="E115" s="11">
        <f t="shared" si="20"/>
        <v>1</v>
      </c>
      <c r="F115" s="11">
        <f t="shared" si="21"/>
        <v>1</v>
      </c>
      <c r="G115" s="11">
        <f t="shared" si="22"/>
        <v>0</v>
      </c>
      <c r="H115" s="11">
        <f t="shared" si="23"/>
        <v>0</v>
      </c>
      <c r="I115" s="11">
        <f t="shared" si="24"/>
        <v>0</v>
      </c>
      <c r="J115" s="11">
        <f t="shared" si="25"/>
        <v>1</v>
      </c>
      <c r="K115" s="11">
        <f t="shared" si="26"/>
        <v>1</v>
      </c>
      <c r="L115" s="11">
        <f t="shared" si="27"/>
        <v>0</v>
      </c>
      <c r="M115" s="11">
        <f t="shared" si="28"/>
        <v>0</v>
      </c>
      <c r="N115" s="11">
        <f t="shared" si="29"/>
        <v>6</v>
      </c>
      <c r="O115" s="17"/>
    </row>
    <row r="116">
      <c r="A116" s="10" t="s">
        <v>38</v>
      </c>
      <c r="C116" s="11">
        <f t="shared" si="18"/>
        <v>1</v>
      </c>
      <c r="D116" s="11">
        <f t="shared" si="19"/>
        <v>1</v>
      </c>
      <c r="E116" s="11">
        <f t="shared" si="20"/>
        <v>1</v>
      </c>
      <c r="F116" s="11">
        <f t="shared" si="21"/>
        <v>1</v>
      </c>
      <c r="G116" s="11">
        <f t="shared" si="22"/>
        <v>0</v>
      </c>
      <c r="H116" s="11">
        <f t="shared" si="23"/>
        <v>0</v>
      </c>
      <c r="I116" s="11">
        <f t="shared" si="24"/>
        <v>1</v>
      </c>
      <c r="J116" s="11">
        <f t="shared" si="25"/>
        <v>1</v>
      </c>
      <c r="K116" s="11">
        <f t="shared" si="26"/>
        <v>1</v>
      </c>
      <c r="L116" s="11">
        <f t="shared" si="27"/>
        <v>1</v>
      </c>
      <c r="M116" s="11">
        <f t="shared" si="28"/>
        <v>0</v>
      </c>
      <c r="N116" s="11">
        <f t="shared" si="29"/>
        <v>8</v>
      </c>
      <c r="O116" s="17"/>
    </row>
    <row r="117">
      <c r="A117" s="10" t="s">
        <v>39</v>
      </c>
      <c r="C117" s="11">
        <f t="shared" si="18"/>
        <v>0</v>
      </c>
      <c r="D117" s="11">
        <f t="shared" si="19"/>
        <v>0</v>
      </c>
      <c r="E117" s="11">
        <f t="shared" si="20"/>
        <v>1</v>
      </c>
      <c r="F117" s="11">
        <f t="shared" si="21"/>
        <v>1</v>
      </c>
      <c r="G117" s="11">
        <f t="shared" si="22"/>
        <v>1</v>
      </c>
      <c r="H117" s="11">
        <f t="shared" si="23"/>
        <v>0</v>
      </c>
      <c r="I117" s="11">
        <f t="shared" si="24"/>
        <v>1</v>
      </c>
      <c r="J117" s="11">
        <f t="shared" si="25"/>
        <v>1</v>
      </c>
      <c r="K117" s="11">
        <f t="shared" si="26"/>
        <v>1</v>
      </c>
      <c r="L117" s="11">
        <f t="shared" si="27"/>
        <v>1</v>
      </c>
      <c r="M117" s="11">
        <f t="shared" si="28"/>
        <v>1</v>
      </c>
      <c r="N117" s="11">
        <f t="shared" si="29"/>
        <v>8</v>
      </c>
      <c r="O117" s="17"/>
    </row>
    <row r="118">
      <c r="A118" s="10" t="s">
        <v>40</v>
      </c>
      <c r="C118" s="11">
        <f t="shared" si="18"/>
        <v>1</v>
      </c>
      <c r="D118" s="11">
        <f t="shared" si="19"/>
        <v>0</v>
      </c>
      <c r="E118" s="11">
        <f t="shared" si="20"/>
        <v>0</v>
      </c>
      <c r="F118" s="11">
        <f t="shared" si="21"/>
        <v>0</v>
      </c>
      <c r="G118" s="11">
        <f t="shared" si="22"/>
        <v>1</v>
      </c>
      <c r="H118" s="11">
        <f t="shared" si="23"/>
        <v>0</v>
      </c>
      <c r="I118" s="11">
        <f t="shared" si="24"/>
        <v>0</v>
      </c>
      <c r="J118" s="11">
        <f t="shared" si="25"/>
        <v>1</v>
      </c>
      <c r="K118" s="11">
        <f t="shared" si="26"/>
        <v>0</v>
      </c>
      <c r="L118" s="11">
        <f t="shared" si="27"/>
        <v>0</v>
      </c>
      <c r="M118" s="11">
        <f t="shared" si="28"/>
        <v>1</v>
      </c>
      <c r="N118" s="11">
        <f t="shared" si="29"/>
        <v>4</v>
      </c>
      <c r="O118" s="17"/>
    </row>
    <row r="119">
      <c r="A119" s="10" t="s">
        <v>41</v>
      </c>
      <c r="C119" s="11">
        <f t="shared" si="18"/>
        <v>1</v>
      </c>
      <c r="D119" s="11">
        <f t="shared" si="19"/>
        <v>1</v>
      </c>
      <c r="E119" s="11">
        <f t="shared" si="20"/>
        <v>1</v>
      </c>
      <c r="F119" s="11">
        <f t="shared" si="21"/>
        <v>1</v>
      </c>
      <c r="G119" s="11">
        <f t="shared" si="22"/>
        <v>0</v>
      </c>
      <c r="H119" s="11">
        <f t="shared" si="23"/>
        <v>1</v>
      </c>
      <c r="I119" s="11">
        <f t="shared" si="24"/>
        <v>1</v>
      </c>
      <c r="J119" s="11">
        <f t="shared" si="25"/>
        <v>0</v>
      </c>
      <c r="K119" s="11">
        <f t="shared" si="26"/>
        <v>1</v>
      </c>
      <c r="L119" s="11">
        <f t="shared" si="27"/>
        <v>1</v>
      </c>
      <c r="M119" s="11">
        <f t="shared" si="28"/>
        <v>0</v>
      </c>
      <c r="N119" s="11">
        <f t="shared" si="29"/>
        <v>8</v>
      </c>
      <c r="O119" s="17"/>
    </row>
    <row r="120">
      <c r="A120" s="10" t="s">
        <v>42</v>
      </c>
      <c r="C120" s="11">
        <f t="shared" si="18"/>
        <v>1</v>
      </c>
      <c r="D120" s="11">
        <f t="shared" si="19"/>
        <v>1</v>
      </c>
      <c r="E120" s="11">
        <f t="shared" si="20"/>
        <v>1</v>
      </c>
      <c r="F120" s="11">
        <f t="shared" si="21"/>
        <v>1</v>
      </c>
      <c r="G120" s="11">
        <f t="shared" si="22"/>
        <v>0</v>
      </c>
      <c r="H120" s="11">
        <f t="shared" si="23"/>
        <v>0</v>
      </c>
      <c r="I120" s="11">
        <f t="shared" si="24"/>
        <v>1</v>
      </c>
      <c r="J120" s="11">
        <f t="shared" si="25"/>
        <v>1</v>
      </c>
      <c r="K120" s="11">
        <f t="shared" si="26"/>
        <v>1</v>
      </c>
      <c r="L120" s="11">
        <f t="shared" si="27"/>
        <v>1</v>
      </c>
      <c r="M120" s="11">
        <f t="shared" si="28"/>
        <v>1</v>
      </c>
      <c r="N120" s="11">
        <f t="shared" si="29"/>
        <v>9</v>
      </c>
      <c r="O120" s="17"/>
    </row>
    <row r="121">
      <c r="A121" s="10" t="s">
        <v>43</v>
      </c>
      <c r="C121" s="11">
        <f t="shared" si="18"/>
        <v>0</v>
      </c>
      <c r="D121" s="11">
        <f t="shared" si="19"/>
        <v>0</v>
      </c>
      <c r="E121" s="11">
        <f t="shared" si="20"/>
        <v>1</v>
      </c>
      <c r="F121" s="11">
        <f t="shared" si="21"/>
        <v>1</v>
      </c>
      <c r="G121" s="11">
        <f t="shared" si="22"/>
        <v>1</v>
      </c>
      <c r="H121" s="11">
        <f t="shared" si="23"/>
        <v>1</v>
      </c>
      <c r="I121" s="11">
        <f t="shared" si="24"/>
        <v>1</v>
      </c>
      <c r="J121" s="11">
        <f t="shared" si="25"/>
        <v>1</v>
      </c>
      <c r="K121" s="11">
        <f t="shared" si="26"/>
        <v>1</v>
      </c>
      <c r="L121" s="11">
        <f t="shared" si="27"/>
        <v>1</v>
      </c>
      <c r="M121" s="11">
        <f t="shared" si="28"/>
        <v>1</v>
      </c>
      <c r="N121" s="11">
        <f t="shared" si="29"/>
        <v>9</v>
      </c>
      <c r="O121" s="17"/>
    </row>
    <row r="122">
      <c r="A122" s="10" t="s">
        <v>44</v>
      </c>
      <c r="C122" s="11">
        <f t="shared" si="18"/>
        <v>1</v>
      </c>
      <c r="D122" s="11">
        <f t="shared" si="19"/>
        <v>1</v>
      </c>
      <c r="E122" s="11">
        <f t="shared" si="20"/>
        <v>1</v>
      </c>
      <c r="F122" s="11">
        <f t="shared" si="21"/>
        <v>1</v>
      </c>
      <c r="G122" s="11">
        <f t="shared" si="22"/>
        <v>1</v>
      </c>
      <c r="H122" s="11">
        <f t="shared" si="23"/>
        <v>0</v>
      </c>
      <c r="I122" s="11">
        <f t="shared" si="24"/>
        <v>1</v>
      </c>
      <c r="J122" s="11">
        <f t="shared" si="25"/>
        <v>1</v>
      </c>
      <c r="K122" s="11">
        <f t="shared" si="26"/>
        <v>1</v>
      </c>
      <c r="L122" s="11">
        <f t="shared" si="27"/>
        <v>1</v>
      </c>
      <c r="M122" s="11">
        <f t="shared" si="28"/>
        <v>1</v>
      </c>
      <c r="N122" s="11">
        <f t="shared" si="29"/>
        <v>10</v>
      </c>
      <c r="O122" s="17"/>
    </row>
    <row r="123">
      <c r="A123" s="10" t="s">
        <v>45</v>
      </c>
      <c r="C123" s="11">
        <f t="shared" si="18"/>
        <v>1</v>
      </c>
      <c r="D123" s="11">
        <f t="shared" si="19"/>
        <v>1</v>
      </c>
      <c r="E123" s="11">
        <f t="shared" si="20"/>
        <v>1</v>
      </c>
      <c r="F123" s="11">
        <f t="shared" si="21"/>
        <v>1</v>
      </c>
      <c r="G123" s="11">
        <f t="shared" si="22"/>
        <v>0</v>
      </c>
      <c r="H123" s="11">
        <f t="shared" si="23"/>
        <v>0</v>
      </c>
      <c r="I123" s="11">
        <f t="shared" si="24"/>
        <v>1</v>
      </c>
      <c r="J123" s="11">
        <f t="shared" si="25"/>
        <v>1</v>
      </c>
      <c r="K123" s="11">
        <f t="shared" si="26"/>
        <v>1</v>
      </c>
      <c r="L123" s="11">
        <f t="shared" si="27"/>
        <v>1</v>
      </c>
      <c r="M123" s="11">
        <f t="shared" si="28"/>
        <v>0</v>
      </c>
      <c r="N123" s="11">
        <f t="shared" si="29"/>
        <v>8</v>
      </c>
      <c r="O123" s="17"/>
    </row>
    <row r="124">
      <c r="A124" s="10" t="s">
        <v>46</v>
      </c>
      <c r="C124" s="11">
        <f t="shared" si="18"/>
        <v>1</v>
      </c>
      <c r="D124" s="11">
        <f t="shared" si="19"/>
        <v>1</v>
      </c>
      <c r="E124" s="11">
        <f t="shared" si="20"/>
        <v>1</v>
      </c>
      <c r="F124" s="11">
        <f t="shared" si="21"/>
        <v>1</v>
      </c>
      <c r="G124" s="11">
        <f t="shared" si="22"/>
        <v>0</v>
      </c>
      <c r="H124" s="11">
        <f t="shared" si="23"/>
        <v>0</v>
      </c>
      <c r="I124" s="11">
        <f t="shared" si="24"/>
        <v>1</v>
      </c>
      <c r="J124" s="11">
        <f t="shared" si="25"/>
        <v>1</v>
      </c>
      <c r="K124" s="11">
        <f t="shared" si="26"/>
        <v>1</v>
      </c>
      <c r="L124" s="11">
        <f t="shared" si="27"/>
        <v>1</v>
      </c>
      <c r="M124" s="11">
        <f t="shared" si="28"/>
        <v>1</v>
      </c>
      <c r="N124" s="11">
        <f t="shared" si="29"/>
        <v>9</v>
      </c>
      <c r="O124" s="17"/>
    </row>
    <row r="125">
      <c r="A125" s="10" t="s">
        <v>47</v>
      </c>
      <c r="C125" s="11">
        <f t="shared" si="18"/>
        <v>1</v>
      </c>
      <c r="D125" s="11">
        <f t="shared" si="19"/>
        <v>1</v>
      </c>
      <c r="E125" s="11">
        <f t="shared" si="20"/>
        <v>1</v>
      </c>
      <c r="F125" s="11">
        <f t="shared" si="21"/>
        <v>1</v>
      </c>
      <c r="G125" s="11">
        <f t="shared" si="22"/>
        <v>0</v>
      </c>
      <c r="H125" s="11">
        <f t="shared" si="23"/>
        <v>1</v>
      </c>
      <c r="I125" s="11">
        <f t="shared" si="24"/>
        <v>1</v>
      </c>
      <c r="J125" s="11">
        <f t="shared" si="25"/>
        <v>1</v>
      </c>
      <c r="K125" s="11">
        <f t="shared" si="26"/>
        <v>1</v>
      </c>
      <c r="L125" s="11">
        <f t="shared" si="27"/>
        <v>1</v>
      </c>
      <c r="M125" s="11">
        <f t="shared" si="28"/>
        <v>1</v>
      </c>
      <c r="N125" s="11">
        <f t="shared" si="29"/>
        <v>10</v>
      </c>
      <c r="O125" s="17"/>
    </row>
    <row r="126">
      <c r="A126" s="10" t="s">
        <v>48</v>
      </c>
      <c r="C126" s="11">
        <f t="shared" si="18"/>
        <v>1</v>
      </c>
      <c r="D126" s="11">
        <f t="shared" si="19"/>
        <v>1</v>
      </c>
      <c r="E126" s="11">
        <f t="shared" si="20"/>
        <v>1</v>
      </c>
      <c r="F126" s="11">
        <f t="shared" si="21"/>
        <v>1</v>
      </c>
      <c r="G126" s="11">
        <f t="shared" si="22"/>
        <v>0</v>
      </c>
      <c r="H126" s="11">
        <f t="shared" si="23"/>
        <v>1</v>
      </c>
      <c r="I126" s="11">
        <f t="shared" si="24"/>
        <v>1</v>
      </c>
      <c r="J126" s="11">
        <f t="shared" si="25"/>
        <v>1</v>
      </c>
      <c r="K126" s="11">
        <f t="shared" si="26"/>
        <v>1</v>
      </c>
      <c r="L126" s="11">
        <f t="shared" si="27"/>
        <v>1</v>
      </c>
      <c r="M126" s="11">
        <f t="shared" si="28"/>
        <v>1</v>
      </c>
      <c r="N126" s="11">
        <f t="shared" si="29"/>
        <v>10</v>
      </c>
      <c r="O126" s="17"/>
    </row>
    <row r="127">
      <c r="A127" s="10" t="s">
        <v>49</v>
      </c>
      <c r="C127" s="11">
        <f t="shared" si="18"/>
        <v>1</v>
      </c>
      <c r="D127" s="11">
        <f t="shared" si="19"/>
        <v>0</v>
      </c>
      <c r="E127" s="11">
        <f t="shared" si="20"/>
        <v>1</v>
      </c>
      <c r="F127" s="11">
        <f t="shared" si="21"/>
        <v>1</v>
      </c>
      <c r="G127" s="11">
        <f t="shared" si="22"/>
        <v>1</v>
      </c>
      <c r="H127" s="11">
        <f t="shared" si="23"/>
        <v>1</v>
      </c>
      <c r="I127" s="11">
        <f t="shared" si="24"/>
        <v>1</v>
      </c>
      <c r="J127" s="11">
        <f t="shared" si="25"/>
        <v>1</v>
      </c>
      <c r="K127" s="11">
        <f t="shared" si="26"/>
        <v>1</v>
      </c>
      <c r="L127" s="11">
        <f t="shared" si="27"/>
        <v>1</v>
      </c>
      <c r="M127" s="11">
        <f t="shared" si="28"/>
        <v>1</v>
      </c>
      <c r="N127" s="11">
        <f t="shared" si="29"/>
        <v>10</v>
      </c>
      <c r="O127" s="17"/>
    </row>
    <row r="128">
      <c r="A128" s="10" t="s">
        <v>50</v>
      </c>
      <c r="C128" s="11">
        <f t="shared" si="18"/>
        <v>1</v>
      </c>
      <c r="D128" s="11">
        <f t="shared" si="19"/>
        <v>1</v>
      </c>
      <c r="E128" s="11">
        <f t="shared" si="20"/>
        <v>1</v>
      </c>
      <c r="F128" s="11">
        <f t="shared" si="21"/>
        <v>1</v>
      </c>
      <c r="G128" s="11">
        <f t="shared" si="22"/>
        <v>1</v>
      </c>
      <c r="H128" s="11">
        <f t="shared" si="23"/>
        <v>1</v>
      </c>
      <c r="I128" s="11">
        <f t="shared" si="24"/>
        <v>1</v>
      </c>
      <c r="J128" s="11">
        <f t="shared" si="25"/>
        <v>1</v>
      </c>
      <c r="K128" s="11">
        <f t="shared" si="26"/>
        <v>1</v>
      </c>
      <c r="L128" s="11">
        <f t="shared" si="27"/>
        <v>1</v>
      </c>
      <c r="M128" s="11">
        <f t="shared" si="28"/>
        <v>1</v>
      </c>
      <c r="N128" s="11">
        <f t="shared" si="29"/>
        <v>11</v>
      </c>
      <c r="O128" s="17"/>
    </row>
    <row r="129">
      <c r="A129" s="10" t="s">
        <v>51</v>
      </c>
      <c r="C129" s="11">
        <f t="shared" si="18"/>
        <v>1</v>
      </c>
      <c r="D129" s="11">
        <f t="shared" si="19"/>
        <v>1</v>
      </c>
      <c r="E129" s="11">
        <f t="shared" si="20"/>
        <v>1</v>
      </c>
      <c r="F129" s="11">
        <f t="shared" si="21"/>
        <v>1</v>
      </c>
      <c r="G129" s="11">
        <f t="shared" si="22"/>
        <v>0</v>
      </c>
      <c r="H129" s="11">
        <f t="shared" si="23"/>
        <v>1</v>
      </c>
      <c r="I129" s="11">
        <f t="shared" si="24"/>
        <v>1</v>
      </c>
      <c r="J129" s="11">
        <f t="shared" si="25"/>
        <v>1</v>
      </c>
      <c r="K129" s="11">
        <f t="shared" si="26"/>
        <v>1</v>
      </c>
      <c r="L129" s="11">
        <f t="shared" si="27"/>
        <v>1</v>
      </c>
      <c r="M129" s="11">
        <f t="shared" si="28"/>
        <v>1</v>
      </c>
      <c r="N129" s="11">
        <f t="shared" si="29"/>
        <v>10</v>
      </c>
      <c r="O129" s="17"/>
    </row>
    <row r="130">
      <c r="A130" s="10" t="s">
        <v>52</v>
      </c>
      <c r="C130" s="11">
        <f t="shared" si="18"/>
        <v>1</v>
      </c>
      <c r="D130" s="11">
        <f t="shared" si="19"/>
        <v>0</v>
      </c>
      <c r="E130" s="11">
        <f t="shared" si="20"/>
        <v>0</v>
      </c>
      <c r="F130" s="11">
        <f t="shared" si="21"/>
        <v>0</v>
      </c>
      <c r="G130" s="11">
        <f t="shared" si="22"/>
        <v>1</v>
      </c>
      <c r="H130" s="11">
        <f t="shared" si="23"/>
        <v>0</v>
      </c>
      <c r="I130" s="11">
        <f t="shared" si="24"/>
        <v>0</v>
      </c>
      <c r="J130" s="11">
        <f t="shared" si="25"/>
        <v>1</v>
      </c>
      <c r="K130" s="11">
        <f t="shared" si="26"/>
        <v>0</v>
      </c>
      <c r="L130" s="11">
        <f t="shared" si="27"/>
        <v>0</v>
      </c>
      <c r="M130" s="11">
        <f t="shared" si="28"/>
        <v>1</v>
      </c>
      <c r="N130" s="11">
        <f t="shared" si="29"/>
        <v>4</v>
      </c>
      <c r="O130" s="17"/>
    </row>
    <row r="131">
      <c r="A131" s="10" t="s">
        <v>54</v>
      </c>
      <c r="C131" s="11">
        <f t="shared" si="18"/>
        <v>1</v>
      </c>
      <c r="D131" s="11">
        <f t="shared" si="19"/>
        <v>1</v>
      </c>
      <c r="E131" s="11">
        <f t="shared" si="20"/>
        <v>1</v>
      </c>
      <c r="F131" s="11">
        <f t="shared" si="21"/>
        <v>1</v>
      </c>
      <c r="G131" s="11">
        <f t="shared" si="22"/>
        <v>1</v>
      </c>
      <c r="H131" s="11">
        <f t="shared" si="23"/>
        <v>1</v>
      </c>
      <c r="I131" s="11">
        <f t="shared" si="24"/>
        <v>1</v>
      </c>
      <c r="J131" s="11">
        <f t="shared" si="25"/>
        <v>1</v>
      </c>
      <c r="K131" s="11">
        <f t="shared" si="26"/>
        <v>1</v>
      </c>
      <c r="L131" s="11">
        <f t="shared" si="27"/>
        <v>1</v>
      </c>
      <c r="M131" s="11">
        <f t="shared" si="28"/>
        <v>1</v>
      </c>
      <c r="N131" s="11">
        <f t="shared" si="29"/>
        <v>11</v>
      </c>
      <c r="O131" s="17"/>
    </row>
    <row r="1000">
      <c r="H1000" s="40"/>
    </row>
  </sheetData>
  <drawing r:id="rId1"/>
</worksheet>
</file>