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n\Downloads\"/>
    </mc:Choice>
  </mc:AlternateContent>
  <xr:revisionPtr revIDLastSave="0" documentId="13_ncr:1_{E2B61FB1-0DFF-442D-850A-C8C220E751FE}" xr6:coauthVersionLast="47" xr6:coauthVersionMax="47" xr10:uidLastSave="{00000000-0000-0000-0000-000000000000}"/>
  <bookViews>
    <workbookView xWindow="-108" yWindow="-108" windowWidth="23256" windowHeight="12576" activeTab="1" xr2:uid="{A3EC0180-79A7-4D48-919E-327E104318E4}"/>
  </bookViews>
  <sheets>
    <sheet name="Louisiana - Dataset" sheetId="1" r:id="rId1"/>
    <sheet name="New Mexico - Dataset" sheetId="2" r:id="rId2"/>
    <sheet name="Colorado - Dataset" sheetId="3" r:id="rId3"/>
    <sheet name="Texas - Datase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5" i="5" l="1"/>
  <c r="G141" i="2"/>
  <c r="G78" i="2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122" i="1"/>
  <c r="H118" i="1"/>
  <c r="H114" i="1"/>
  <c r="H92" i="1"/>
  <c r="H88" i="1"/>
  <c r="H84" i="1"/>
  <c r="H78" i="1"/>
  <c r="H75" i="1"/>
  <c r="H56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25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<sst xmlns="http://schemas.openxmlformats.org/spreadsheetml/2006/main" count="3091" uniqueCount="642">
  <si>
    <t>S No.</t>
  </si>
  <si>
    <t>Tract</t>
  </si>
  <si>
    <t>Highest Bidder</t>
  </si>
  <si>
    <t>Acres</t>
  </si>
  <si>
    <t>Term</t>
  </si>
  <si>
    <t>Royalty</t>
  </si>
  <si>
    <t>WinBid</t>
  </si>
  <si>
    <t>BidPerAcre</t>
  </si>
  <si>
    <t>Month</t>
  </si>
  <si>
    <t>Year</t>
  </si>
  <si>
    <t>CYPRESS ENERGY CORPORATION</t>
  </si>
  <si>
    <t>Nov</t>
  </si>
  <si>
    <t>HILCORP ENERGY I, L.P</t>
  </si>
  <si>
    <t>COMSTOCK OIL &amp; GAS- COMPLETE LOUISIANA, LLC</t>
  </si>
  <si>
    <t>USG PROPERTIES HAYNESVILLE</t>
  </si>
  <si>
    <t>MCGINTY-DURHAM INC</t>
  </si>
  <si>
    <t>Mar</t>
  </si>
  <si>
    <t>ZACHRY EXPLORATION, LLC</t>
  </si>
  <si>
    <t>THEOPHILUS OIL, GAS &amp; LAND SERVICES, LLC</t>
  </si>
  <si>
    <t>CYPRESS ENERGY</t>
  </si>
  <si>
    <t>HILCORP ENERGY I, L.P.</t>
  </si>
  <si>
    <t>Jan</t>
  </si>
  <si>
    <t>VINE OIL &amp; GAS LP</t>
  </si>
  <si>
    <t>ATTIC INVESTMENT, INC</t>
  </si>
  <si>
    <t>LOBO OIL AND GAS, LLC</t>
  </si>
  <si>
    <t>PRIDE OIL &amp; GAS PROPERTIES, INC</t>
  </si>
  <si>
    <t>KREWE ENERGY, LLC</t>
  </si>
  <si>
    <t>MARLIN EXPLORATION, L.L.C</t>
  </si>
  <si>
    <t>RELIATERRE, LLC</t>
  </si>
  <si>
    <t xml:space="preserve">Sep </t>
  </si>
  <si>
    <t>DUNN EXPLORATION COMPANY, LLC</t>
  </si>
  <si>
    <t>TEXAS PETROLEUM INVESTMENT COMPANY</t>
  </si>
  <si>
    <t>Aug</t>
  </si>
  <si>
    <t>BRIX OPERATING INC</t>
  </si>
  <si>
    <t>THE LAFAYETTE EXPLORATION COMPANY LLC</t>
  </si>
  <si>
    <t>MACK ENERGY COMPANY</t>
  </si>
  <si>
    <t>June</t>
  </si>
  <si>
    <t>PETROLEUM PARTNERS, L.L.C</t>
  </si>
  <si>
    <t>LLOLA LLC</t>
  </si>
  <si>
    <t>ASQUARED RESOURCES LLC</t>
  </si>
  <si>
    <t>ANCHOR LAND &amp; EXPLORATION COMPANY, L.L.C</t>
  </si>
  <si>
    <t>GOME 1271 LLC</t>
  </si>
  <si>
    <t>Dec</t>
  </si>
  <si>
    <t>HELIS OIL &amp; GAS COMPANY, L.L.C.</t>
  </si>
  <si>
    <t>MAMMOTH MINERALS LLC</t>
  </si>
  <si>
    <t>CONOCOPHILLIPS COMPANY</t>
  </si>
  <si>
    <t>TP PANTHER DOME LLC</t>
  </si>
  <si>
    <t>PINE WAVE ENERGY PARTNERS OPERATING, LLC</t>
  </si>
  <si>
    <t>WOODLANDS EXPLORATION, LLC</t>
  </si>
  <si>
    <t>CAIRN ENERGY PARTNERS, LLC</t>
  </si>
  <si>
    <t>UPSTREAM EXPLORATION LLC</t>
  </si>
  <si>
    <t>MCGINTY-DURHAM, INC.</t>
  </si>
  <si>
    <t>July</t>
  </si>
  <si>
    <t>NADEL AND GUSSMAN LLC</t>
  </si>
  <si>
    <t>SUNNYSIDE RESOURCES, INC.</t>
  </si>
  <si>
    <t>LA DELTA FARMS OIL COMPANY LLC</t>
  </si>
  <si>
    <t>BANFF ENERGY, L.L.C.</t>
  </si>
  <si>
    <t>TENSAS PROPERTIES, LLC</t>
  </si>
  <si>
    <t>TORRENT GULF COAST LLC</t>
  </si>
  <si>
    <t>ENERGY XXI ONSHORE, LLC</t>
  </si>
  <si>
    <t>Apr</t>
  </si>
  <si>
    <t>CRESCENT RESOURCES, L.L.C.</t>
  </si>
  <si>
    <t>K-EXPLORATION CO.</t>
  </si>
  <si>
    <t>CLARK ENERGY COMPANY, INC.</t>
  </si>
  <si>
    <t>ROVIG MINERALS, INC.</t>
  </si>
  <si>
    <t>MARQUIS RESOURCES, LLC</t>
  </si>
  <si>
    <t>ORBIT ENERGY, INC.</t>
  </si>
  <si>
    <t>LLOLA, L.L.C</t>
  </si>
  <si>
    <t>SNo</t>
  </si>
  <si>
    <t>HighestBidder</t>
  </si>
  <si>
    <t>BidperAcres</t>
  </si>
  <si>
    <t>MinBid</t>
  </si>
  <si>
    <t>VC001</t>
  </si>
  <si>
    <t>Slash Exploration Limited Partnership</t>
  </si>
  <si>
    <t>VC002</t>
  </si>
  <si>
    <t>Chase Oil Corporation</t>
  </si>
  <si>
    <t>VC003</t>
  </si>
  <si>
    <t>Featherstone Development Corporation</t>
  </si>
  <si>
    <t>VC004</t>
  </si>
  <si>
    <t>V-F Petroleum Inc.</t>
  </si>
  <si>
    <t>VC005</t>
  </si>
  <si>
    <t>VC009</t>
  </si>
  <si>
    <t>VC010</t>
  </si>
  <si>
    <t>VC011</t>
  </si>
  <si>
    <t>Tascosa Energy Partners</t>
  </si>
  <si>
    <t>VC012</t>
  </si>
  <si>
    <t>Grey Wolf Oil &amp; Gas</t>
  </si>
  <si>
    <t>VC013</t>
  </si>
  <si>
    <t>VC014</t>
  </si>
  <si>
    <t>VC015</t>
  </si>
  <si>
    <t>VC021</t>
  </si>
  <si>
    <t>International Petroleum LLC</t>
  </si>
  <si>
    <t>Sep</t>
  </si>
  <si>
    <t>DGP Energy LLC</t>
  </si>
  <si>
    <t>Levi Sap Nei Thang, LLC</t>
  </si>
  <si>
    <t>VC006</t>
  </si>
  <si>
    <t>Gabler Energy</t>
  </si>
  <si>
    <t>VC007</t>
  </si>
  <si>
    <t>VC008</t>
  </si>
  <si>
    <t>Jun</t>
  </si>
  <si>
    <t>Eugene Sweeney</t>
  </si>
  <si>
    <t>Marshall &amp; Winston INC</t>
  </si>
  <si>
    <t>Federal Abstract Company</t>
  </si>
  <si>
    <t>Special Energy Corporation</t>
  </si>
  <si>
    <t>Manzano LLC</t>
  </si>
  <si>
    <t>Supero Oil &amp; Gas, Inc</t>
  </si>
  <si>
    <t>Forty Acres Energy</t>
  </si>
  <si>
    <t>VB004</t>
  </si>
  <si>
    <t>VB005</t>
  </si>
  <si>
    <t>VB006</t>
  </si>
  <si>
    <t>VB007</t>
  </si>
  <si>
    <t>Elm Creek Energy, LLC</t>
  </si>
  <si>
    <t>BETA Land Services</t>
  </si>
  <si>
    <t>VB001</t>
  </si>
  <si>
    <t>Ostrich</t>
  </si>
  <si>
    <t>VB003</t>
  </si>
  <si>
    <t>Ameripermian Co.</t>
  </si>
  <si>
    <t>Me-Tex Co.</t>
  </si>
  <si>
    <t>Catena &amp; Co.</t>
  </si>
  <si>
    <t>VB002</t>
  </si>
  <si>
    <t>ABO Empire, LLC</t>
  </si>
  <si>
    <t>CHISHOLM ENERGY OPERATING, LLC</t>
  </si>
  <si>
    <t>Texland Petroleum Hobbs</t>
  </si>
  <si>
    <t>Oxy USA Inc</t>
  </si>
  <si>
    <t>BRO ENERGY LLC</t>
  </si>
  <si>
    <t>RIDGE RUNNER RESOURCES OPERATING</t>
  </si>
  <si>
    <t>Dudley Land Company</t>
  </si>
  <si>
    <t>International Petroleum</t>
  </si>
  <si>
    <t>Bison Oil &amp; Gas</t>
  </si>
  <si>
    <t>Juniper Resources</t>
  </si>
  <si>
    <t>LOGOS Resources</t>
  </si>
  <si>
    <t>Chase Oil Co.</t>
  </si>
  <si>
    <t>VC016</t>
  </si>
  <si>
    <t>VC017</t>
  </si>
  <si>
    <t>Abo Empire</t>
  </si>
  <si>
    <t>LH001</t>
  </si>
  <si>
    <t>Compound &amp; Co.</t>
  </si>
  <si>
    <t>LH002</t>
  </si>
  <si>
    <t>LH003</t>
  </si>
  <si>
    <t>LH004</t>
  </si>
  <si>
    <t>LH005</t>
  </si>
  <si>
    <t>LH006</t>
  </si>
  <si>
    <t>Chisolm Energy</t>
  </si>
  <si>
    <t>Mike Bonds &amp; Co.</t>
  </si>
  <si>
    <t>May</t>
  </si>
  <si>
    <t>Straight Profit Co.</t>
  </si>
  <si>
    <t>Tap Rock Resources</t>
  </si>
  <si>
    <t>Rockhouse Resources, LLC</t>
  </si>
  <si>
    <t>Browning Oil Company</t>
  </si>
  <si>
    <t>VB008</t>
  </si>
  <si>
    <t>Cimarex</t>
  </si>
  <si>
    <t>VB010</t>
  </si>
  <si>
    <t>VB011</t>
  </si>
  <si>
    <t>VB012</t>
  </si>
  <si>
    <t>VB013</t>
  </si>
  <si>
    <t>VB014</t>
  </si>
  <si>
    <t>Headington Energy Partners</t>
  </si>
  <si>
    <t>Schutz &amp; Co.</t>
  </si>
  <si>
    <t>Kastleford &amp; Co.</t>
  </si>
  <si>
    <t>VB009</t>
  </si>
  <si>
    <t>TRACT #</t>
  </si>
  <si>
    <t>ACRES</t>
  </si>
  <si>
    <t>ROYALTY</t>
  </si>
  <si>
    <t>SUCCESSFUL BIDDER</t>
  </si>
  <si>
    <t>BID/
ACRE</t>
  </si>
  <si>
    <t>TOTAL BONUS</t>
  </si>
  <si>
    <t>RENT</t>
  </si>
  <si>
    <t>FEE</t>
  </si>
  <si>
    <t>TOTAL</t>
  </si>
  <si>
    <t>YEAR</t>
  </si>
  <si>
    <t>MONTH</t>
  </si>
  <si>
    <t>Tract No. 2</t>
  </si>
  <si>
    <t>St. Croix Operating Inc.</t>
  </si>
  <si>
    <t>November</t>
  </si>
  <si>
    <t>Tract No. 3</t>
  </si>
  <si>
    <t>Tract No. 4</t>
  </si>
  <si>
    <t>Tract No. 5</t>
  </si>
  <si>
    <t>Tract No. 6</t>
  </si>
  <si>
    <t>J. Fred Hambright, Inc.</t>
  </si>
  <si>
    <t>Tract No. 7</t>
  </si>
  <si>
    <t>Tract No. 8</t>
  </si>
  <si>
    <t>Tract No. 9</t>
  </si>
  <si>
    <t>Tract No. 17</t>
  </si>
  <si>
    <t>Tract No. 36</t>
  </si>
  <si>
    <t>Brooks Energy Company</t>
  </si>
  <si>
    <t>Tract No. 38</t>
  </si>
  <si>
    <t>Tract No. 39</t>
  </si>
  <si>
    <t>Tract No. 57</t>
  </si>
  <si>
    <t>Hillside Helium LLC</t>
  </si>
  <si>
    <t>Tract No. 99</t>
  </si>
  <si>
    <t>Tract No. 108</t>
  </si>
  <si>
    <t>Tract No. 120</t>
  </si>
  <si>
    <t>Mull Drilling Company, Inc.</t>
  </si>
  <si>
    <t>Tract No. 121</t>
  </si>
  <si>
    <t>Tract No. 122</t>
  </si>
  <si>
    <t>Tract No. 123</t>
  </si>
  <si>
    <t>Tract No. 124</t>
  </si>
  <si>
    <t>Tract No. 186</t>
  </si>
  <si>
    <t>Tract No. 196</t>
  </si>
  <si>
    <t>Tract No. 215</t>
  </si>
  <si>
    <t>Tract No. 216</t>
  </si>
  <si>
    <t>Upland Exploration, LLC</t>
  </si>
  <si>
    <t>Tract No. 217</t>
  </si>
  <si>
    <t>Okreek Oil and Gas, LLC</t>
  </si>
  <si>
    <t>Tract No. 218</t>
  </si>
  <si>
    <t>Tract No. 220</t>
  </si>
  <si>
    <t>Rampike Resources, Ltd</t>
  </si>
  <si>
    <t>Tract No. 222</t>
  </si>
  <si>
    <t>Tract No. 223</t>
  </si>
  <si>
    <t>Tract No. 225</t>
  </si>
  <si>
    <t>Contex Energy Company LLC</t>
  </si>
  <si>
    <t>Tract No. 226</t>
  </si>
  <si>
    <t>Tract No. 227</t>
  </si>
  <si>
    <t>Tract No. 228</t>
  </si>
  <si>
    <t>Tract No. 229</t>
  </si>
  <si>
    <t>Tract No. 230</t>
  </si>
  <si>
    <t>Tract No. 231</t>
  </si>
  <si>
    <t>Tract No. 232</t>
  </si>
  <si>
    <t>Tract No. 233</t>
  </si>
  <si>
    <t>Tract No. 234</t>
  </si>
  <si>
    <t>Tract No. 235</t>
  </si>
  <si>
    <t>Tract No. 236</t>
  </si>
  <si>
    <t>Tract No. 237</t>
  </si>
  <si>
    <t>Tract No. 238</t>
  </si>
  <si>
    <t>Tract No. 239</t>
  </si>
  <si>
    <t>Black Resources, Inc.</t>
  </si>
  <si>
    <t>Blanca Peak Resources LLC</t>
  </si>
  <si>
    <t>February</t>
  </si>
  <si>
    <t>Tract No. 45</t>
  </si>
  <si>
    <t xml:space="preserve">   Brooks Energy Company</t>
  </si>
  <si>
    <t>Tract No. 46</t>
  </si>
  <si>
    <t>Tract No. 55</t>
  </si>
  <si>
    <t>Tract No. 56</t>
  </si>
  <si>
    <t>Discovery Petroleum, LLC</t>
  </si>
  <si>
    <t>Tract No. 58</t>
  </si>
  <si>
    <t>Tract No. 59</t>
  </si>
  <si>
    <t>Javernick Oil LLC</t>
  </si>
  <si>
    <t>Tract No. 61</t>
  </si>
  <si>
    <t>Tract No. 63</t>
  </si>
  <si>
    <t>Tract No. 64</t>
  </si>
  <si>
    <t>Tract No. 65</t>
  </si>
  <si>
    <t>Tract No. 66</t>
  </si>
  <si>
    <t>Tract No. 67</t>
  </si>
  <si>
    <t>Tract No. 68</t>
  </si>
  <si>
    <t>Tract No. 69</t>
  </si>
  <si>
    <t>Tract No. 70</t>
  </si>
  <si>
    <t>Tract No. 71</t>
  </si>
  <si>
    <t>Tract No. 72</t>
  </si>
  <si>
    <t>Tract No. 73</t>
  </si>
  <si>
    <t>Tract No. 74</t>
  </si>
  <si>
    <t>Tract No. 75</t>
  </si>
  <si>
    <t>Tract No. 79</t>
  </si>
  <si>
    <t>Tract No. 82</t>
  </si>
  <si>
    <t>Tract No. 85</t>
  </si>
  <si>
    <t>Tract No. 89</t>
  </si>
  <si>
    <t>Tract No. 90</t>
  </si>
  <si>
    <t>Tract No. 91</t>
  </si>
  <si>
    <t>Tract No. 92</t>
  </si>
  <si>
    <t>Tract No. 93</t>
  </si>
  <si>
    <t>Tract No. 95</t>
  </si>
  <si>
    <t>Tract No. 96</t>
  </si>
  <si>
    <t>Tract No. 97</t>
  </si>
  <si>
    <t>Tract No. 98</t>
  </si>
  <si>
    <t>Tract No. 100</t>
  </si>
  <si>
    <t>Tract No. 102</t>
  </si>
  <si>
    <t>Tract No. 104</t>
  </si>
  <si>
    <t>Tract No. 119</t>
  </si>
  <si>
    <t>Tract No. 131</t>
  </si>
  <si>
    <t>Tract No. 151</t>
  </si>
  <si>
    <t>Tract No. 175</t>
  </si>
  <si>
    <t>Tract No. 176</t>
  </si>
  <si>
    <t>Tract No. 179</t>
  </si>
  <si>
    <t>Tract No. 187</t>
  </si>
  <si>
    <t>Tract No. 188</t>
  </si>
  <si>
    <t>Tract No. 189</t>
  </si>
  <si>
    <t>Tract No. 190</t>
  </si>
  <si>
    <t>Tract No. 191</t>
  </si>
  <si>
    <t>Tract No. 202</t>
  </si>
  <si>
    <t>Tract No. 1</t>
  </si>
  <si>
    <t>Colorado Energy Minerals, Inc.</t>
  </si>
  <si>
    <t>Peter K. Roosevelt</t>
  </si>
  <si>
    <t>HERV Oil, LLC</t>
  </si>
  <si>
    <t>Tract No. 10</t>
  </si>
  <si>
    <t>Tract No. 11</t>
  </si>
  <si>
    <t>Tract No. 12</t>
  </si>
  <si>
    <t>Blanca Peak Resources, LLC</t>
  </si>
  <si>
    <t>Tract No. 13</t>
  </si>
  <si>
    <t>Tract No. 16</t>
  </si>
  <si>
    <t>Tract No. 18</t>
  </si>
  <si>
    <t>Tract No. 19</t>
  </si>
  <si>
    <t>Tract No. 24</t>
  </si>
  <si>
    <t>Tract No. 25</t>
  </si>
  <si>
    <t>Tract No. 26</t>
  </si>
  <si>
    <t>Tract No. 27</t>
  </si>
  <si>
    <t>Tract No. 28</t>
  </si>
  <si>
    <t>Tract No. 29</t>
  </si>
  <si>
    <t>Tract No. 30</t>
  </si>
  <si>
    <t>Tract No. 31</t>
  </si>
  <si>
    <t>Tract No. 32</t>
  </si>
  <si>
    <t>Tract No. 33</t>
  </si>
  <si>
    <t>Tract No. 34</t>
  </si>
  <si>
    <t>Tract No. 35</t>
  </si>
  <si>
    <t>Tract No. 37</t>
  </si>
  <si>
    <t>Tract No. 40</t>
  </si>
  <si>
    <t>Tract No. 41</t>
  </si>
  <si>
    <t>Tract No. 42</t>
  </si>
  <si>
    <t>Tract No. 43</t>
  </si>
  <si>
    <t>Tract No. 44</t>
  </si>
  <si>
    <t>Tract No. 47</t>
  </si>
  <si>
    <t>Tract No. 49</t>
  </si>
  <si>
    <t>Springfield Oil Company</t>
  </si>
  <si>
    <t>Tract No. 50</t>
  </si>
  <si>
    <t>Tract No. 53</t>
  </si>
  <si>
    <t>Tract No. 54</t>
  </si>
  <si>
    <t>Tract No. 60</t>
  </si>
  <si>
    <t>Tract No. 62</t>
  </si>
  <si>
    <t>Tract No. 76</t>
  </si>
  <si>
    <t>Tract No. 77</t>
  </si>
  <si>
    <t>Tract No. 83</t>
  </si>
  <si>
    <t>Tract No. 84</t>
  </si>
  <si>
    <t>Tract No. 87</t>
  </si>
  <si>
    <t>Tract No. 88</t>
  </si>
  <si>
    <t>Tract No. 103</t>
  </si>
  <si>
    <t>Anderson Oil Ltd.</t>
  </si>
  <si>
    <t>Tract No. 20</t>
  </si>
  <si>
    <t>Grand Mesa Operating Company</t>
  </si>
  <si>
    <t>Tract No. 21</t>
  </si>
  <si>
    <t>PURO Energy Partners, LLC</t>
  </si>
  <si>
    <t>EXOK, Inc.</t>
  </si>
  <si>
    <t>Antelope Energy Company, LLC</t>
  </si>
  <si>
    <t>White Eagle Exploration, Inc.</t>
  </si>
  <si>
    <t>Elkhorn Land Services LLC</t>
  </si>
  <si>
    <t>Bison Oil &amp; Gas II, LLC</t>
  </si>
  <si>
    <t>Verdad Resources LLC</t>
  </si>
  <si>
    <t>Discovery Petroleum, LLC
1738 Wynkoop Street, Suite 102
Denver, CO 80202</t>
  </si>
  <si>
    <t>Tract No. 14</t>
  </si>
  <si>
    <t>Tract No. 15</t>
  </si>
  <si>
    <t>Wildcat Resources, Inc.
100 N. Broadway Suite 460
Wichita, Kansas 67202</t>
  </si>
  <si>
    <t>Tract No. 22</t>
  </si>
  <si>
    <t>Anderson Oil Ltd.
5005 Woodway, Suite 300
Houston, Texas 77056</t>
  </si>
  <si>
    <t>Tract No. 48</t>
  </si>
  <si>
    <t>W-F Production, LLC
8762 East 29th Place
Denver, Colorado 80238</t>
  </si>
  <si>
    <t>Tract No. 78</t>
  </si>
  <si>
    <t>Tract No. 94</t>
  </si>
  <si>
    <t>CWA Production Company, Inc.
2717 Calder Court
Fort Worth, Texas 76107</t>
  </si>
  <si>
    <t>Valor Energy, LLC
4655 Insurance Lane
Dallas, TX 75205</t>
  </si>
  <si>
    <t>Tract No. 106</t>
  </si>
  <si>
    <t>Morning Gun Exploration LLC
1601 Arapahoe Street, Box 1
Denver, CO 80211</t>
  </si>
  <si>
    <t>Tract No. 111</t>
  </si>
  <si>
    <t>White Eagle Exploration, Inc.
621 17th St, Suite 2635
Denver, CO 80293</t>
  </si>
  <si>
    <t>Diamond Resources Co.
P.O. Box 1938
Williston, North Dakota 58802</t>
  </si>
  <si>
    <t>w-F Production, LLC
c/o 8762 East 29th Place
Denver, Colorado 80238</t>
  </si>
  <si>
    <t>Wildcat Resources, Inc.
100 N. Broadway, Suite 460
Wichita, Kansas 67202</t>
  </si>
  <si>
    <t>Kuenzler &amp; Flora Reserve Corporation 
3310 W. Aqueduct Ave
Littleton, CO 80212</t>
  </si>
  <si>
    <t>$                    -</t>
  </si>
  <si>
    <t>Wildcat Resources, Inc.                       
100 N. Broadway, Suite 460
Wichita, KS 67202</t>
  </si>
  <si>
    <t>W-F Production LLC                       
8762 E. 29th Place                           
Denver, CO 80238</t>
  </si>
  <si>
    <t>Antelope Trail Exploration LLC 50                   
E Loucks St, Suite 214
Sheridan, WY 82801</t>
  </si>
  <si>
    <t>Diamond Resources Co.
P.O. Box 1938                                           
Williston, ND 58802</t>
  </si>
  <si>
    <t>Bullock Corporation
P.O. Box 484                                         
Morrison, CO 80465</t>
  </si>
  <si>
    <t>Colorado Energy Minerals, Inc.
P.O. Box 899                                
Denver, CO 80201</t>
  </si>
  <si>
    <t>Tract No. 23</t>
  </si>
  <si>
    <t>Woodbury Resources, LLC, a Delaware limited liability company
2480 West 26th Avenue, Suite 330-B 
Denver, CO 80211</t>
  </si>
  <si>
    <t>$                           -</t>
  </si>
  <si>
    <t>Tract No. 51</t>
  </si>
  <si>
    <t>Tract No. 52</t>
  </si>
  <si>
    <t>Enerplus Resources (USA) Corporation 
950 17th Street, Suite 2200
Denver, CO 80202</t>
  </si>
  <si>
    <t>Verdad Resources LLC
5950 Cedar Springs Rd., Suite 200
Dallas, TX 75235</t>
  </si>
  <si>
    <t>Clear Creek Fund I-A, LP
717 - 17th Street, Suite 1525
Denver, Colorado 80202</t>
  </si>
  <si>
    <t>Longs Peak Resources, LLC
2323 South Shepherd Drive Suite 1150
Houston, Texas 77019</t>
  </si>
  <si>
    <t>EnXnet Energy Company LLC 
7450 S. Winston Avenue 
Tulsa, Oklahoma 74136</t>
  </si>
  <si>
    <t>$                   -</t>
  </si>
  <si>
    <t>Okreek Oil and Gas, LLC 
475 17th Street, Suite 1350
Denver, Colorado 80202</t>
  </si>
  <si>
    <t>Montana Oil Properties, Inc.
P. O. Box 3194
Billings, Montana 59103</t>
  </si>
  <si>
    <t>Bijou Creek Holdings, LLC
P.O. Box 370170 
Denver, Colorado 80237</t>
  </si>
  <si>
    <t>Kiowa Creek Resources, LLC
P.O. Box 370170 
Denver, Colorado 80237</t>
  </si>
  <si>
    <t>Corley Company LLC 
7450 S. Winston Avenue 
Tulsa, Oklahoma 74136</t>
  </si>
  <si>
    <t>Brannon Resources, Inc.
P.O. Box 776416
Steamboat Springs, Colorado 80477</t>
  </si>
  <si>
    <t>8 North, LLC a Delaware limited liability company 
370 17th Street, Suite 5300
Denver, Colorado 80202</t>
  </si>
  <si>
    <t>County</t>
  </si>
  <si>
    <t>Plaquemines</t>
  </si>
  <si>
    <t>Terrebonne</t>
  </si>
  <si>
    <t>Bossier</t>
  </si>
  <si>
    <t>Caddo</t>
  </si>
  <si>
    <t>Webster</t>
  </si>
  <si>
    <t>Acadia</t>
  </si>
  <si>
    <t>Saint Martin</t>
  </si>
  <si>
    <t>Vermilon</t>
  </si>
  <si>
    <t>Red River, De Soto</t>
  </si>
  <si>
    <t>Red River</t>
  </si>
  <si>
    <t>Iberia</t>
  </si>
  <si>
    <t>Vernon</t>
  </si>
  <si>
    <t>Saint Mary</t>
  </si>
  <si>
    <t>De Soto</t>
  </si>
  <si>
    <t>East Baton Rouge</t>
  </si>
  <si>
    <t xml:space="preserve">Jefferson </t>
  </si>
  <si>
    <t>West Feliciana</t>
  </si>
  <si>
    <t>Cameron</t>
  </si>
  <si>
    <t>Concordia</t>
  </si>
  <si>
    <t>Lafourche</t>
  </si>
  <si>
    <t>Evangeline</t>
  </si>
  <si>
    <t>Tensas</t>
  </si>
  <si>
    <t>Avoyelles</t>
  </si>
  <si>
    <t>Rapides</t>
  </si>
  <si>
    <t>Chaves</t>
  </si>
  <si>
    <t>Eddy</t>
  </si>
  <si>
    <t>Lea</t>
  </si>
  <si>
    <t>Roosevelt</t>
  </si>
  <si>
    <t>Rio Arriba</t>
  </si>
  <si>
    <t>San Juan</t>
  </si>
  <si>
    <t>Sandoval</t>
  </si>
  <si>
    <t>TrackNO</t>
  </si>
  <si>
    <t>BIDDER</t>
  </si>
  <si>
    <t>COUNTY</t>
  </si>
  <si>
    <t>BID</t>
  </si>
  <si>
    <t>BidAcre</t>
  </si>
  <si>
    <t>MGL # 2</t>
  </si>
  <si>
    <t>BETA Land Services, LLC</t>
  </si>
  <si>
    <t>Culberson</t>
  </si>
  <si>
    <t>January</t>
  </si>
  <si>
    <t>SVR Oil &amp; Gas, LLC</t>
  </si>
  <si>
    <t>Craig Blair</t>
  </si>
  <si>
    <t>MGL # 3</t>
  </si>
  <si>
    <t>Three Rivers Acquisition III LLC</t>
  </si>
  <si>
    <t>MGL # 4</t>
  </si>
  <si>
    <t>Endurance Resources Holdings II, LLC</t>
  </si>
  <si>
    <t>Culberson/Reeves</t>
  </si>
  <si>
    <t>MGL # 5</t>
  </si>
  <si>
    <t>MGL # 7</t>
  </si>
  <si>
    <t>Loving</t>
  </si>
  <si>
    <t>SHELL EXPLORATION &amp; PRODUCTION COMPANY</t>
  </si>
  <si>
    <t>MGL # 10</t>
  </si>
  <si>
    <t>CMP Energy, LLC</t>
  </si>
  <si>
    <t>Reagan</t>
  </si>
  <si>
    <t>MGL # 11</t>
  </si>
  <si>
    <t>MGL # 12</t>
  </si>
  <si>
    <t>R&amp;J Graham Energy, Inc.</t>
  </si>
  <si>
    <t>Reeves</t>
  </si>
  <si>
    <t>MGL # 15</t>
  </si>
  <si>
    <t>Centennial Resource Production, LLC</t>
  </si>
  <si>
    <t>Brigham Resources Operating, LLC</t>
  </si>
  <si>
    <t>Caird</t>
  </si>
  <si>
    <t>Roy G and Opal Barton Revocable Trust</t>
  </si>
  <si>
    <t>MGL # 16</t>
  </si>
  <si>
    <t>MGL # 23</t>
  </si>
  <si>
    <t>MGL # 24</t>
  </si>
  <si>
    <t>stephanie ashley</t>
  </si>
  <si>
    <t>MGL # 26</t>
  </si>
  <si>
    <t>Jagged Peak Energy LLC</t>
  </si>
  <si>
    <t>Ward</t>
  </si>
  <si>
    <t>Parsley Energy, LP</t>
  </si>
  <si>
    <t>MGL # 28</t>
  </si>
  <si>
    <t>MGL # 31</t>
  </si>
  <si>
    <t>Ammonite Oil &amp; Gas Corp.</t>
  </si>
  <si>
    <t>Reeves/Ward</t>
  </si>
  <si>
    <t>MGL # 33</t>
  </si>
  <si>
    <t>LAMAR OIL &amp; GAS, INC.</t>
  </si>
  <si>
    <t>Aransas</t>
  </si>
  <si>
    <t>MGL # 35</t>
  </si>
  <si>
    <t>MGL # 38</t>
  </si>
  <si>
    <t>LAMAR OIL &amp; GAS, INC</t>
  </si>
  <si>
    <t>MGL # 71</t>
  </si>
  <si>
    <t>EOG Resources, Inc.</t>
  </si>
  <si>
    <t>Nueces</t>
  </si>
  <si>
    <t>MGL # 81</t>
  </si>
  <si>
    <t>Mike N. Barrett</t>
  </si>
  <si>
    <t>Atascosa</t>
  </si>
  <si>
    <t>MGL # 1</t>
  </si>
  <si>
    <t>Esquisto Resources II, LLC</t>
  </si>
  <si>
    <t>BURLESON</t>
  </si>
  <si>
    <t>CULBERSON</t>
  </si>
  <si>
    <t>Carrizo (Permian) LLC</t>
  </si>
  <si>
    <t>MGL # 6</t>
  </si>
  <si>
    <t>Charger Shale Oil Co., LLC</t>
  </si>
  <si>
    <t>MGL # 8</t>
  </si>
  <si>
    <t>MGL # 9</t>
  </si>
  <si>
    <t>MGL # 13</t>
  </si>
  <si>
    <t>MGL # 14</t>
  </si>
  <si>
    <t>MGL # 17</t>
  </si>
  <si>
    <t>Santiago Garcia</t>
  </si>
  <si>
    <t>DIMMIT</t>
  </si>
  <si>
    <t>William Saunders</t>
  </si>
  <si>
    <t>MGL # 18</t>
  </si>
  <si>
    <t>Crimson Exploration Operating, Inc.</t>
  </si>
  <si>
    <t>PECOS</t>
  </si>
  <si>
    <t>OXY USA WTP LP</t>
  </si>
  <si>
    <t>MGL # 19</t>
  </si>
  <si>
    <t>Rosetta Resources Operating LP</t>
  </si>
  <si>
    <t>REEVES</t>
  </si>
  <si>
    <t>UpCurve Energy Partners, LLC</t>
  </si>
  <si>
    <t>MGL # 20</t>
  </si>
  <si>
    <t>MGL # 21</t>
  </si>
  <si>
    <t>Wise &amp; Susong, LLC</t>
  </si>
  <si>
    <t>MGL # 22</t>
  </si>
  <si>
    <t>Jetta Permian, LP</t>
  </si>
  <si>
    <t>Dorado Petroleum, LLC</t>
  </si>
  <si>
    <t>MWise &amp; Susong, LLC</t>
  </si>
  <si>
    <t>MGL # 25</t>
  </si>
  <si>
    <t>Apache Corporation</t>
  </si>
  <si>
    <t>MGL # 29</t>
  </si>
  <si>
    <t>Continental Land Resources, LLC</t>
  </si>
  <si>
    <t>RKI Exploration &amp; Production, LLC</t>
  </si>
  <si>
    <t>MEnergen Resources Corporation</t>
  </si>
  <si>
    <t>MCarrizo (Permian) LLC</t>
  </si>
  <si>
    <t>MGL # 34</t>
  </si>
  <si>
    <t>Energen Resources Corporation</t>
  </si>
  <si>
    <t>caw3478</t>
  </si>
  <si>
    <t>MGL # 36</t>
  </si>
  <si>
    <t>First Choice Land Exchange</t>
  </si>
  <si>
    <t>MGL # 37</t>
  </si>
  <si>
    <t>MGL # 39</t>
  </si>
  <si>
    <t>Cooper Oil &amp; Gas, Inc</t>
  </si>
  <si>
    <t>THROCKMORTON</t>
  </si>
  <si>
    <t>MGL # 40</t>
  </si>
  <si>
    <t>Felix Energy</t>
  </si>
  <si>
    <t>WARD</t>
  </si>
  <si>
    <t>MCM Energy Partners</t>
  </si>
  <si>
    <t>MGL # 41</t>
  </si>
  <si>
    <t>WEBB</t>
  </si>
  <si>
    <t>Philip Reed Energy Group, LP</t>
  </si>
  <si>
    <t>MGL # 42</t>
  </si>
  <si>
    <t>Myers Oil Company LLC</t>
  </si>
  <si>
    <t>LOVING/REEVES</t>
  </si>
  <si>
    <t>MGL # 43</t>
  </si>
  <si>
    <t>MGL # 47</t>
  </si>
  <si>
    <t>DelawareBasin2015</t>
  </si>
  <si>
    <t>PECOS/WARD</t>
  </si>
  <si>
    <t>MGL # 48</t>
  </si>
  <si>
    <t>MGL # 49</t>
  </si>
  <si>
    <t>MGL # 50</t>
  </si>
  <si>
    <t>MGL # 51</t>
  </si>
  <si>
    <t>MGL # 53</t>
  </si>
  <si>
    <t>MGL # 55</t>
  </si>
  <si>
    <t>Colgate Energy</t>
  </si>
  <si>
    <t>MGL # 56</t>
  </si>
  <si>
    <t>MGL # 57</t>
  </si>
  <si>
    <t>REEVES/WARD</t>
  </si>
  <si>
    <t>MGL # 58</t>
  </si>
  <si>
    <t>MGL # 75</t>
  </si>
  <si>
    <t>C W Lake &amp; Associates, Ltd.</t>
  </si>
  <si>
    <t>ARANSAS</t>
  </si>
  <si>
    <t>MGL # 79</t>
  </si>
  <si>
    <t>Diane Pederson</t>
  </si>
  <si>
    <t>REFUGIO</t>
  </si>
  <si>
    <t>MGL # 87</t>
  </si>
  <si>
    <t>Chaparral Energy, L.L.C.</t>
  </si>
  <si>
    <t>NUECES</t>
  </si>
  <si>
    <t>MGL # 88</t>
  </si>
  <si>
    <t>MGL # 89</t>
  </si>
  <si>
    <t>MGL # 91</t>
  </si>
  <si>
    <t>Charlie Hudson &amp; Associates, Inc.</t>
  </si>
  <si>
    <t>HARRIS</t>
  </si>
  <si>
    <t>CAHUDSON</t>
  </si>
  <si>
    <t>MGL # 98</t>
  </si>
  <si>
    <t>White Marlin Oil and Gas Company LLC</t>
  </si>
  <si>
    <t>MGL # 99</t>
  </si>
  <si>
    <t>MGL # 100</t>
  </si>
  <si>
    <t>MGL # 102</t>
  </si>
  <si>
    <t>Beacon E&amp;P Resources, LLC</t>
  </si>
  <si>
    <t>MGL # 103</t>
  </si>
  <si>
    <t>Devon Energy Production Company, L.P.</t>
  </si>
  <si>
    <t>MGL # 106</t>
  </si>
  <si>
    <t>Autumn R. Minnick</t>
  </si>
  <si>
    <t>Cimarex Energy Co.</t>
  </si>
  <si>
    <t>April</t>
  </si>
  <si>
    <t>Thunderhead Petroleum II, L.P., a Texas Limited Partnership</t>
  </si>
  <si>
    <t>Platform Energy</t>
  </si>
  <si>
    <t>Kevin A. Myers</t>
  </si>
  <si>
    <t>Chevron U.S.A. Inc.</t>
  </si>
  <si>
    <t>Scala Energy Asset, LLC</t>
  </si>
  <si>
    <t>Scala Energy Assets, LLC</t>
  </si>
  <si>
    <t>JM Exploration Company, L.L.C.</t>
  </si>
  <si>
    <t>Marion</t>
  </si>
  <si>
    <t>Black Mountain Oil &amp; Gas II</t>
  </si>
  <si>
    <t>Pecos</t>
  </si>
  <si>
    <t>PCORE Exploration &amp; Production</t>
  </si>
  <si>
    <t>TNM</t>
  </si>
  <si>
    <t>Raisa II, LLC</t>
  </si>
  <si>
    <t>Patrick Fulgham</t>
  </si>
  <si>
    <t>KEW Drilling</t>
  </si>
  <si>
    <t>UpCurve Energy</t>
  </si>
  <si>
    <t>MGL # 27</t>
  </si>
  <si>
    <t>Luxe Operating LLC</t>
  </si>
  <si>
    <t>Manti Tarka Permian, LP</t>
  </si>
  <si>
    <t>Yoakum</t>
  </si>
  <si>
    <t>Walsh Petroleum, Inc.</t>
  </si>
  <si>
    <t>Riley Exploration Permian, LLC</t>
  </si>
  <si>
    <t>Custer &amp; Wright</t>
  </si>
  <si>
    <t>MOC</t>
  </si>
  <si>
    <t>GRLLC</t>
  </si>
  <si>
    <t>MGL # 32</t>
  </si>
  <si>
    <t>TR Offshore, LLC</t>
  </si>
  <si>
    <t>John Ehrman</t>
  </si>
  <si>
    <t>Galveston</t>
  </si>
  <si>
    <t>John Ehman</t>
  </si>
  <si>
    <t>MGL # 83</t>
  </si>
  <si>
    <t>Cole Edwards</t>
  </si>
  <si>
    <t>MGL # 84</t>
  </si>
  <si>
    <t>MGL # 92</t>
  </si>
  <si>
    <t>MGL # 93</t>
  </si>
  <si>
    <t>MGL # 94</t>
  </si>
  <si>
    <t>MGL # 96</t>
  </si>
  <si>
    <t>MGL # 104</t>
  </si>
  <si>
    <t>MGL # 107</t>
  </si>
  <si>
    <t>MGL # 151</t>
  </si>
  <si>
    <t>Chambers</t>
  </si>
  <si>
    <t>MGL # 152</t>
  </si>
  <si>
    <t>MGL # 153</t>
  </si>
  <si>
    <t>MGL # 154</t>
  </si>
  <si>
    <t>MGL # 212</t>
  </si>
  <si>
    <t>Gaither Petroleum</t>
  </si>
  <si>
    <t>Harris</t>
  </si>
  <si>
    <t>Costa Energy, LLC</t>
  </si>
  <si>
    <t>Western Energy Group, LLC</t>
  </si>
  <si>
    <t>Matthew J. Padon</t>
  </si>
  <si>
    <t>MGL # 213</t>
  </si>
  <si>
    <t>MGL # 214</t>
  </si>
  <si>
    <t>MGL # 269</t>
  </si>
  <si>
    <t>Gulf Coast Operations, LLC</t>
  </si>
  <si>
    <t>MGL # 276</t>
  </si>
  <si>
    <t>Matagorda</t>
  </si>
  <si>
    <t>MGL # 277</t>
  </si>
  <si>
    <t>MGL # 278</t>
  </si>
  <si>
    <t>MGL # 279</t>
  </si>
  <si>
    <t>MGL # 280</t>
  </si>
  <si>
    <t>MGL # 281</t>
  </si>
  <si>
    <t>MGL # 282</t>
  </si>
  <si>
    <t>MGL # 283</t>
  </si>
  <si>
    <t>MGL # 285</t>
  </si>
  <si>
    <t>Texas Offshore Operations, LLC</t>
  </si>
  <si>
    <t>MGL # 286</t>
  </si>
  <si>
    <t>MGL # 287</t>
  </si>
  <si>
    <t>MGL # 288</t>
  </si>
  <si>
    <t>Callon Petroleum Operating Company</t>
  </si>
  <si>
    <t>Howard</t>
  </si>
  <si>
    <t>Four Sevens Operating Co., Ltd.</t>
  </si>
  <si>
    <t>MGL # 292</t>
  </si>
  <si>
    <t>Wise</t>
  </si>
  <si>
    <t>MGL # 310</t>
  </si>
  <si>
    <t>MGL # 311</t>
  </si>
  <si>
    <t>MGL # 324</t>
  </si>
  <si>
    <t>MGL #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</si>
</sst>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" fontId="1" fillId="0" borderId="0" xfId="0" applyNumberFormat="1" applyFont="1" applyAlignment="1">
      <alignment vertical="center"/>
    </xf>
    <xf numFmtId="1" fontId="2" fillId="0" borderId="1" xfId="0" applyNumberFormat="1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wrapText="1"/>
    </xf>
    <xf numFmtId="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5D56-CF98-4FF8-802F-57DFAC8CBB26}">
  <dimension ref="A1:K122"/>
  <sheetViews>
    <sheetView topLeftCell="B93" zoomScale="87" zoomScaleNormal="87" workbookViewId="0">
      <selection activeCell="B123" sqref="B123"/>
    </sheetView>
  </sheetViews>
  <sheetFormatPr defaultRowHeight="14.4" x14ac:dyDescent="0.3"/>
  <cols>
    <col min="3" max="3" width="26.88671875" customWidth="1"/>
    <col min="7" max="7" width="14" customWidth="1"/>
    <col min="8" max="8" width="11.109375" customWidth="1"/>
    <col min="11" max="11" width="17.5546875" customWidth="1"/>
  </cols>
  <sheetData>
    <row r="1" spans="1:11" x14ac:dyDescent="0.3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379</v>
      </c>
    </row>
    <row r="2" spans="1:11" x14ac:dyDescent="0.3">
      <c r="A2" s="1">
        <v>1</v>
      </c>
      <c r="B2">
        <v>45362</v>
      </c>
      <c r="C2" t="s">
        <v>10</v>
      </c>
      <c r="D2" s="1">
        <v>91.87</v>
      </c>
      <c r="E2">
        <v>3</v>
      </c>
      <c r="F2">
        <v>0.215</v>
      </c>
      <c r="G2" s="1">
        <v>27101.65</v>
      </c>
      <c r="H2" s="1">
        <f>27101.65/91.87</f>
        <v>295</v>
      </c>
      <c r="I2" t="s">
        <v>11</v>
      </c>
      <c r="J2">
        <v>2020</v>
      </c>
      <c r="K2" t="s">
        <v>380</v>
      </c>
    </row>
    <row r="3" spans="1:11" x14ac:dyDescent="0.3">
      <c r="A3" s="1">
        <v>2</v>
      </c>
      <c r="B3">
        <v>45366</v>
      </c>
      <c r="C3" t="s">
        <v>12</v>
      </c>
      <c r="D3" s="1">
        <v>205.52</v>
      </c>
      <c r="E3">
        <v>3</v>
      </c>
      <c r="F3">
        <v>0.22500000000000001</v>
      </c>
      <c r="G3" s="1">
        <v>46242</v>
      </c>
      <c r="H3" s="1">
        <f>46242/205.52</f>
        <v>225</v>
      </c>
      <c r="I3" t="s">
        <v>11</v>
      </c>
      <c r="J3">
        <v>2020</v>
      </c>
      <c r="K3" t="s">
        <v>381</v>
      </c>
    </row>
    <row r="4" spans="1:11" x14ac:dyDescent="0.3">
      <c r="A4" s="1">
        <v>3</v>
      </c>
      <c r="B4">
        <v>45367</v>
      </c>
      <c r="C4" t="s">
        <v>13</v>
      </c>
      <c r="D4" s="1">
        <v>90</v>
      </c>
      <c r="E4">
        <v>3</v>
      </c>
      <c r="F4">
        <v>0.22500000000000001</v>
      </c>
      <c r="G4" s="1">
        <v>162315</v>
      </c>
      <c r="H4" s="1">
        <f>162315/90</f>
        <v>1803.5</v>
      </c>
      <c r="I4" t="s">
        <v>11</v>
      </c>
      <c r="J4">
        <v>2020</v>
      </c>
      <c r="K4" t="s">
        <v>382</v>
      </c>
    </row>
    <row r="5" spans="1:11" x14ac:dyDescent="0.3">
      <c r="A5" s="1">
        <v>4</v>
      </c>
      <c r="B5">
        <v>45368</v>
      </c>
      <c r="C5" t="s">
        <v>14</v>
      </c>
      <c r="D5" s="1">
        <v>11</v>
      </c>
      <c r="E5">
        <v>3</v>
      </c>
      <c r="F5">
        <v>0.2</v>
      </c>
      <c r="G5" s="1">
        <v>16500</v>
      </c>
      <c r="H5" s="1">
        <f>16500/11</f>
        <v>1500</v>
      </c>
      <c r="I5" t="s">
        <v>11</v>
      </c>
      <c r="J5">
        <v>2020</v>
      </c>
      <c r="K5" t="s">
        <v>383</v>
      </c>
    </row>
    <row r="6" spans="1:11" x14ac:dyDescent="0.3">
      <c r="A6" s="1">
        <v>5</v>
      </c>
      <c r="B6">
        <v>45372</v>
      </c>
      <c r="C6" t="s">
        <v>14</v>
      </c>
      <c r="D6" s="1">
        <v>23.681000000000001</v>
      </c>
      <c r="E6">
        <v>3</v>
      </c>
      <c r="F6">
        <v>0.2</v>
      </c>
      <c r="G6" s="1">
        <v>35521.5</v>
      </c>
      <c r="H6" s="1">
        <f>35521.5/23.681</f>
        <v>1500</v>
      </c>
      <c r="I6" t="s">
        <v>11</v>
      </c>
      <c r="J6">
        <v>2020</v>
      </c>
      <c r="K6" t="s">
        <v>383</v>
      </c>
    </row>
    <row r="7" spans="1:11" x14ac:dyDescent="0.3">
      <c r="A7" s="1">
        <v>1</v>
      </c>
      <c r="B7">
        <v>45279</v>
      </c>
      <c r="C7" t="s">
        <v>15</v>
      </c>
      <c r="D7" s="1">
        <v>1018</v>
      </c>
      <c r="E7">
        <v>3</v>
      </c>
      <c r="F7">
        <v>0.2</v>
      </c>
      <c r="G7" s="1">
        <v>509000</v>
      </c>
      <c r="H7" s="1">
        <v>500</v>
      </c>
      <c r="I7" t="s">
        <v>16</v>
      </c>
      <c r="J7">
        <v>2020</v>
      </c>
      <c r="K7" t="s">
        <v>384</v>
      </c>
    </row>
    <row r="8" spans="1:11" x14ac:dyDescent="0.3">
      <c r="A8" s="1">
        <v>2</v>
      </c>
      <c r="B8">
        <v>45280</v>
      </c>
      <c r="C8" t="s">
        <v>15</v>
      </c>
      <c r="D8" s="1">
        <v>293</v>
      </c>
      <c r="E8">
        <v>3</v>
      </c>
      <c r="F8">
        <v>0.2</v>
      </c>
      <c r="G8" s="1">
        <v>146500</v>
      </c>
      <c r="H8" s="1">
        <v>500</v>
      </c>
      <c r="I8" t="s">
        <v>16</v>
      </c>
      <c r="J8">
        <v>2020</v>
      </c>
      <c r="K8" t="s">
        <v>384</v>
      </c>
    </row>
    <row r="9" spans="1:11" x14ac:dyDescent="0.3">
      <c r="A9" s="1">
        <v>3</v>
      </c>
      <c r="B9">
        <v>45281</v>
      </c>
      <c r="C9" t="s">
        <v>17</v>
      </c>
      <c r="D9" s="1">
        <v>1</v>
      </c>
      <c r="E9">
        <v>3</v>
      </c>
      <c r="F9">
        <v>0.21</v>
      </c>
      <c r="G9" s="1">
        <v>205</v>
      </c>
      <c r="H9" s="1">
        <v>205</v>
      </c>
      <c r="I9" t="s">
        <v>16</v>
      </c>
      <c r="J9">
        <v>2020</v>
      </c>
      <c r="K9" t="s">
        <v>385</v>
      </c>
    </row>
    <row r="10" spans="1:11" x14ac:dyDescent="0.3">
      <c r="A10" s="1">
        <v>4</v>
      </c>
      <c r="B10">
        <v>45290</v>
      </c>
      <c r="C10" t="s">
        <v>12</v>
      </c>
      <c r="D10" s="1">
        <v>551</v>
      </c>
      <c r="E10">
        <v>3</v>
      </c>
      <c r="F10">
        <v>0.23499999999999999</v>
      </c>
      <c r="G10" s="1">
        <v>96425</v>
      </c>
      <c r="H10" s="1">
        <v>175</v>
      </c>
      <c r="I10" t="s">
        <v>16</v>
      </c>
      <c r="J10">
        <v>2020</v>
      </c>
      <c r="K10" t="s">
        <v>386</v>
      </c>
    </row>
    <row r="11" spans="1:11" x14ac:dyDescent="0.3">
      <c r="A11" s="1">
        <v>6</v>
      </c>
      <c r="B11">
        <v>45304</v>
      </c>
      <c r="C11" t="s">
        <v>19</v>
      </c>
      <c r="D11" s="1">
        <v>530</v>
      </c>
      <c r="E11">
        <v>3</v>
      </c>
      <c r="F11">
        <v>0.215</v>
      </c>
      <c r="G11" s="1">
        <v>91740</v>
      </c>
      <c r="H11" s="1">
        <v>360</v>
      </c>
      <c r="I11" t="s">
        <v>16</v>
      </c>
      <c r="J11">
        <v>2020</v>
      </c>
      <c r="K11" t="s">
        <v>380</v>
      </c>
    </row>
    <row r="12" spans="1:11" x14ac:dyDescent="0.3">
      <c r="A12" s="1">
        <v>7</v>
      </c>
      <c r="B12">
        <v>45305</v>
      </c>
      <c r="C12" s="2" t="s">
        <v>20</v>
      </c>
      <c r="D12" s="1">
        <v>5</v>
      </c>
      <c r="E12">
        <v>3</v>
      </c>
      <c r="F12">
        <v>0.2</v>
      </c>
      <c r="G12" s="1">
        <v>1100</v>
      </c>
      <c r="H12" s="1">
        <v>220</v>
      </c>
      <c r="I12" t="s">
        <v>16</v>
      </c>
      <c r="J12">
        <v>2020</v>
      </c>
      <c r="K12" t="s">
        <v>380</v>
      </c>
    </row>
    <row r="13" spans="1:11" x14ac:dyDescent="0.3">
      <c r="A13" s="1">
        <v>8</v>
      </c>
      <c r="B13">
        <v>45305</v>
      </c>
      <c r="C13" t="s">
        <v>20</v>
      </c>
      <c r="D13" s="1">
        <v>79</v>
      </c>
      <c r="E13">
        <v>3</v>
      </c>
      <c r="F13">
        <v>0.2</v>
      </c>
      <c r="G13" s="1">
        <v>17380</v>
      </c>
      <c r="H13" s="1">
        <v>220</v>
      </c>
      <c r="I13" t="s">
        <v>16</v>
      </c>
      <c r="J13">
        <v>2020</v>
      </c>
      <c r="K13" t="s">
        <v>380</v>
      </c>
    </row>
    <row r="14" spans="1:11" x14ac:dyDescent="0.3">
      <c r="A14" s="1">
        <v>9</v>
      </c>
      <c r="B14">
        <v>45305</v>
      </c>
      <c r="C14" t="s">
        <v>20</v>
      </c>
      <c r="D14" s="1">
        <v>109</v>
      </c>
      <c r="E14">
        <v>3</v>
      </c>
      <c r="F14">
        <v>0.2</v>
      </c>
      <c r="G14" s="1">
        <v>23980</v>
      </c>
      <c r="H14" s="1">
        <v>220</v>
      </c>
      <c r="I14" t="s">
        <v>16</v>
      </c>
      <c r="J14">
        <v>2020</v>
      </c>
      <c r="K14" t="s">
        <v>380</v>
      </c>
    </row>
    <row r="15" spans="1:11" x14ac:dyDescent="0.3">
      <c r="A15" s="1">
        <v>10</v>
      </c>
      <c r="B15">
        <v>45309</v>
      </c>
      <c r="C15" t="s">
        <v>10</v>
      </c>
      <c r="D15" s="1">
        <v>13</v>
      </c>
      <c r="E15">
        <v>3</v>
      </c>
      <c r="F15">
        <v>0.215</v>
      </c>
      <c r="G15" s="1">
        <v>5317</v>
      </c>
      <c r="H15" s="1">
        <v>409</v>
      </c>
      <c r="I15" t="s">
        <v>16</v>
      </c>
      <c r="J15">
        <v>2020</v>
      </c>
      <c r="K15" t="s">
        <v>381</v>
      </c>
    </row>
    <row r="16" spans="1:11" x14ac:dyDescent="0.3">
      <c r="A16" s="1">
        <v>1</v>
      </c>
      <c r="B16">
        <v>45250</v>
      </c>
      <c r="C16" t="s">
        <v>10</v>
      </c>
      <c r="D16" s="1">
        <v>511.11</v>
      </c>
      <c r="E16">
        <v>3</v>
      </c>
      <c r="F16">
        <v>0.21</v>
      </c>
      <c r="G16" s="1">
        <v>109888.65</v>
      </c>
      <c r="H16" s="1">
        <v>215</v>
      </c>
      <c r="I16" t="s">
        <v>21</v>
      </c>
      <c r="J16">
        <v>2020</v>
      </c>
      <c r="K16" t="s">
        <v>387</v>
      </c>
    </row>
    <row r="17" spans="1:11" x14ac:dyDescent="0.3">
      <c r="A17" s="1">
        <v>2</v>
      </c>
      <c r="B17">
        <v>45251</v>
      </c>
      <c r="C17" t="s">
        <v>10</v>
      </c>
      <c r="D17" s="1">
        <v>173.8</v>
      </c>
      <c r="E17">
        <v>3</v>
      </c>
      <c r="F17">
        <v>0.21</v>
      </c>
      <c r="G17" s="1">
        <v>37367</v>
      </c>
      <c r="H17" s="1">
        <v>215</v>
      </c>
      <c r="I17" t="s">
        <v>21</v>
      </c>
      <c r="J17">
        <v>2020</v>
      </c>
      <c r="K17" t="s">
        <v>387</v>
      </c>
    </row>
    <row r="18" spans="1:11" x14ac:dyDescent="0.3">
      <c r="A18" s="1">
        <v>3</v>
      </c>
      <c r="B18">
        <v>45253</v>
      </c>
      <c r="C18" t="s">
        <v>22</v>
      </c>
      <c r="D18" s="1">
        <v>11</v>
      </c>
      <c r="E18">
        <v>3</v>
      </c>
      <c r="F18">
        <v>0.25</v>
      </c>
      <c r="G18" s="1">
        <v>13750</v>
      </c>
      <c r="H18" s="1">
        <v>1250</v>
      </c>
      <c r="I18" t="s">
        <v>21</v>
      </c>
      <c r="J18">
        <v>2020</v>
      </c>
      <c r="K18" t="s">
        <v>388</v>
      </c>
    </row>
    <row r="19" spans="1:11" x14ac:dyDescent="0.3">
      <c r="A19" s="1">
        <v>4</v>
      </c>
      <c r="B19">
        <v>45254</v>
      </c>
      <c r="C19" t="s">
        <v>22</v>
      </c>
      <c r="D19" s="1">
        <v>138</v>
      </c>
      <c r="E19">
        <v>3</v>
      </c>
      <c r="F19">
        <v>0.25</v>
      </c>
      <c r="G19" s="1">
        <v>172500</v>
      </c>
      <c r="H19" s="1">
        <v>1250</v>
      </c>
      <c r="I19" t="s">
        <v>21</v>
      </c>
      <c r="J19">
        <v>2020</v>
      </c>
      <c r="K19" t="s">
        <v>389</v>
      </c>
    </row>
    <row r="20" spans="1:11" x14ac:dyDescent="0.3">
      <c r="A20" s="1">
        <v>5</v>
      </c>
      <c r="B20">
        <v>45255</v>
      </c>
      <c r="C20" t="s">
        <v>23</v>
      </c>
      <c r="D20" s="1">
        <v>265.96699999999998</v>
      </c>
      <c r="E20">
        <v>3</v>
      </c>
      <c r="F20">
        <v>0.2</v>
      </c>
      <c r="G20" s="1">
        <v>53193.4</v>
      </c>
      <c r="H20" s="1">
        <v>200</v>
      </c>
      <c r="I20" t="s">
        <v>21</v>
      </c>
      <c r="J20">
        <v>2020</v>
      </c>
      <c r="K20" t="s">
        <v>387</v>
      </c>
    </row>
    <row r="21" spans="1:11" x14ac:dyDescent="0.3">
      <c r="A21" s="1">
        <v>6</v>
      </c>
      <c r="B21">
        <v>45258</v>
      </c>
      <c r="C21" t="s">
        <v>24</v>
      </c>
      <c r="D21" s="1">
        <v>52.74</v>
      </c>
      <c r="E21">
        <v>3</v>
      </c>
      <c r="F21">
        <v>0.21</v>
      </c>
      <c r="G21" s="1">
        <v>10548</v>
      </c>
      <c r="H21" s="1">
        <v>200</v>
      </c>
      <c r="I21" t="s">
        <v>21</v>
      </c>
      <c r="J21">
        <v>2020</v>
      </c>
      <c r="K21" t="s">
        <v>380</v>
      </c>
    </row>
    <row r="22" spans="1:11" x14ac:dyDescent="0.3">
      <c r="A22" s="1">
        <v>7</v>
      </c>
      <c r="B22">
        <v>45259</v>
      </c>
      <c r="C22" t="s">
        <v>25</v>
      </c>
      <c r="D22" s="1">
        <v>10</v>
      </c>
      <c r="E22">
        <v>3</v>
      </c>
      <c r="F22">
        <v>0.21</v>
      </c>
      <c r="G22" s="1">
        <v>1500</v>
      </c>
      <c r="H22" s="1">
        <v>150</v>
      </c>
      <c r="I22" t="s">
        <v>21</v>
      </c>
      <c r="J22">
        <v>2020</v>
      </c>
      <c r="K22" t="s">
        <v>386</v>
      </c>
    </row>
    <row r="23" spans="1:11" x14ac:dyDescent="0.3">
      <c r="A23" s="1">
        <v>8</v>
      </c>
      <c r="B23">
        <v>45261</v>
      </c>
      <c r="C23" t="s">
        <v>25</v>
      </c>
      <c r="D23" s="1">
        <v>108</v>
      </c>
      <c r="E23">
        <v>3</v>
      </c>
      <c r="F23">
        <v>0.21</v>
      </c>
      <c r="G23" s="1">
        <v>16200</v>
      </c>
      <c r="H23" s="1">
        <v>150</v>
      </c>
      <c r="I23" t="s">
        <v>21</v>
      </c>
      <c r="J23">
        <v>2020</v>
      </c>
      <c r="K23" t="s">
        <v>390</v>
      </c>
    </row>
    <row r="24" spans="1:11" x14ac:dyDescent="0.3">
      <c r="A24" s="1">
        <v>9</v>
      </c>
      <c r="B24">
        <v>45262</v>
      </c>
      <c r="C24" t="s">
        <v>25</v>
      </c>
      <c r="D24" s="1">
        <v>30</v>
      </c>
      <c r="E24">
        <v>3</v>
      </c>
      <c r="F24">
        <v>0.21</v>
      </c>
      <c r="G24" s="1">
        <v>4500</v>
      </c>
      <c r="H24" s="1">
        <v>150</v>
      </c>
      <c r="I24" t="s">
        <v>21</v>
      </c>
      <c r="J24">
        <v>2020</v>
      </c>
      <c r="K24" t="s">
        <v>390</v>
      </c>
    </row>
    <row r="25" spans="1:11" x14ac:dyDescent="0.3">
      <c r="A25" s="1">
        <v>1</v>
      </c>
      <c r="B25">
        <v>45208</v>
      </c>
      <c r="C25" t="s">
        <v>26</v>
      </c>
      <c r="D25" s="1">
        <v>79.61</v>
      </c>
      <c r="E25">
        <v>5</v>
      </c>
      <c r="F25">
        <v>0.2</v>
      </c>
      <c r="G25" s="1">
        <v>15922</v>
      </c>
      <c r="H25" s="1">
        <f>15922/79.61</f>
        <v>200</v>
      </c>
      <c r="I25" t="s">
        <v>11</v>
      </c>
      <c r="J25">
        <v>2019</v>
      </c>
      <c r="K25" t="s">
        <v>380</v>
      </c>
    </row>
    <row r="26" spans="1:11" x14ac:dyDescent="0.3">
      <c r="A26" s="1">
        <v>2</v>
      </c>
      <c r="B26">
        <v>45212</v>
      </c>
      <c r="C26" t="s">
        <v>27</v>
      </c>
      <c r="D26" s="1">
        <v>18</v>
      </c>
      <c r="E26">
        <v>5</v>
      </c>
      <c r="F26">
        <v>0.25</v>
      </c>
      <c r="G26" s="1">
        <v>6300</v>
      </c>
      <c r="H26" s="1">
        <v>350</v>
      </c>
      <c r="I26" t="s">
        <v>11</v>
      </c>
      <c r="J26">
        <v>2019</v>
      </c>
      <c r="K26" t="s">
        <v>389</v>
      </c>
    </row>
    <row r="27" spans="1:11" x14ac:dyDescent="0.3">
      <c r="A27" s="1">
        <v>3</v>
      </c>
      <c r="B27">
        <v>45213</v>
      </c>
      <c r="C27" t="s">
        <v>26</v>
      </c>
      <c r="D27" s="1">
        <v>616.26</v>
      </c>
      <c r="E27">
        <v>5</v>
      </c>
      <c r="F27">
        <v>0.2</v>
      </c>
      <c r="G27" s="1">
        <v>13676</v>
      </c>
      <c r="H27" s="1">
        <v>200</v>
      </c>
      <c r="I27" t="s">
        <v>11</v>
      </c>
      <c r="J27">
        <v>2019</v>
      </c>
      <c r="K27" t="s">
        <v>380</v>
      </c>
    </row>
    <row r="28" spans="1:11" x14ac:dyDescent="0.3">
      <c r="A28" s="1">
        <v>4</v>
      </c>
      <c r="B28">
        <v>45214</v>
      </c>
      <c r="C28" t="s">
        <v>18</v>
      </c>
      <c r="D28" s="1">
        <v>65</v>
      </c>
      <c r="E28">
        <v>5</v>
      </c>
      <c r="F28">
        <v>0.2</v>
      </c>
      <c r="G28" s="1">
        <v>65650</v>
      </c>
      <c r="H28" s="1">
        <v>1010</v>
      </c>
      <c r="I28" t="s">
        <v>11</v>
      </c>
      <c r="J28">
        <v>2019</v>
      </c>
      <c r="K28" t="s">
        <v>383</v>
      </c>
    </row>
    <row r="29" spans="1:11" x14ac:dyDescent="0.3">
      <c r="A29" s="1">
        <v>5</v>
      </c>
      <c r="B29">
        <v>45215</v>
      </c>
      <c r="C29" t="s">
        <v>18</v>
      </c>
      <c r="D29" s="1">
        <v>2.36</v>
      </c>
      <c r="E29">
        <v>5</v>
      </c>
      <c r="F29">
        <v>0.2</v>
      </c>
      <c r="G29" s="1">
        <v>2383.6</v>
      </c>
      <c r="H29" s="1">
        <v>1010</v>
      </c>
      <c r="I29" t="s">
        <v>11</v>
      </c>
      <c r="J29">
        <v>2019</v>
      </c>
      <c r="K29" t="s">
        <v>383</v>
      </c>
    </row>
    <row r="30" spans="1:11" x14ac:dyDescent="0.3">
      <c r="A30" s="1">
        <v>6</v>
      </c>
      <c r="B30">
        <v>45216</v>
      </c>
      <c r="C30" t="s">
        <v>18</v>
      </c>
      <c r="D30" s="1">
        <v>4.17</v>
      </c>
      <c r="E30">
        <v>5</v>
      </c>
      <c r="F30">
        <v>0.2</v>
      </c>
      <c r="G30" s="1">
        <v>4211.7</v>
      </c>
      <c r="H30" s="1">
        <v>1010</v>
      </c>
      <c r="I30" t="s">
        <v>11</v>
      </c>
      <c r="J30">
        <v>2019</v>
      </c>
      <c r="K30" t="s">
        <v>383</v>
      </c>
    </row>
    <row r="31" spans="1:11" x14ac:dyDescent="0.3">
      <c r="A31" s="1">
        <v>7</v>
      </c>
      <c r="B31">
        <v>45217</v>
      </c>
      <c r="C31" t="s">
        <v>18</v>
      </c>
      <c r="D31" s="1">
        <v>3.47</v>
      </c>
      <c r="E31">
        <v>5</v>
      </c>
      <c r="F31">
        <v>0.2</v>
      </c>
      <c r="G31" s="1">
        <v>3504.7</v>
      </c>
      <c r="H31" s="1">
        <v>1010</v>
      </c>
      <c r="I31" t="s">
        <v>11</v>
      </c>
      <c r="J31">
        <v>2019</v>
      </c>
      <c r="K31" t="s">
        <v>383</v>
      </c>
    </row>
    <row r="32" spans="1:11" x14ac:dyDescent="0.3">
      <c r="A32" s="1">
        <v>8</v>
      </c>
      <c r="B32">
        <v>45218</v>
      </c>
      <c r="C32" t="s">
        <v>28</v>
      </c>
      <c r="D32" s="1">
        <v>40</v>
      </c>
      <c r="E32">
        <v>5</v>
      </c>
      <c r="F32">
        <v>0.2</v>
      </c>
      <c r="G32" s="1">
        <v>10000</v>
      </c>
      <c r="H32" s="1">
        <v>250</v>
      </c>
      <c r="I32" t="s">
        <v>11</v>
      </c>
      <c r="J32">
        <v>2019</v>
      </c>
      <c r="K32" t="s">
        <v>391</v>
      </c>
    </row>
    <row r="33" spans="1:11" x14ac:dyDescent="0.3">
      <c r="A33" s="1">
        <v>9</v>
      </c>
      <c r="B33">
        <v>45219</v>
      </c>
      <c r="C33" t="s">
        <v>28</v>
      </c>
      <c r="D33" s="1">
        <v>40</v>
      </c>
      <c r="E33">
        <v>5</v>
      </c>
      <c r="F33">
        <v>0.2</v>
      </c>
      <c r="G33" s="1">
        <v>10000</v>
      </c>
      <c r="H33" s="1">
        <v>250</v>
      </c>
      <c r="I33" t="s">
        <v>11</v>
      </c>
      <c r="J33">
        <v>2019</v>
      </c>
      <c r="K33" t="s">
        <v>391</v>
      </c>
    </row>
    <row r="34" spans="1:11" x14ac:dyDescent="0.3">
      <c r="A34" s="3">
        <v>1</v>
      </c>
      <c r="B34">
        <v>45186</v>
      </c>
      <c r="C34" t="s">
        <v>22</v>
      </c>
      <c r="D34" s="3">
        <v>12</v>
      </c>
      <c r="E34">
        <v>3</v>
      </c>
      <c r="F34">
        <v>0.25</v>
      </c>
      <c r="G34" s="3">
        <v>15000</v>
      </c>
      <c r="H34" s="3">
        <f>15000/12</f>
        <v>1250</v>
      </c>
      <c r="I34" t="s">
        <v>29</v>
      </c>
      <c r="J34">
        <v>2019</v>
      </c>
      <c r="K34" t="s">
        <v>389</v>
      </c>
    </row>
    <row r="35" spans="1:11" x14ac:dyDescent="0.3">
      <c r="A35" s="3">
        <v>2</v>
      </c>
      <c r="B35">
        <v>45190</v>
      </c>
      <c r="C35" s="4" t="s">
        <v>30</v>
      </c>
      <c r="D35" s="3">
        <v>43</v>
      </c>
      <c r="E35">
        <v>3</v>
      </c>
      <c r="F35">
        <v>0.2</v>
      </c>
      <c r="G35" s="3">
        <v>8600</v>
      </c>
      <c r="H35" s="3">
        <f>8600/43</f>
        <v>200</v>
      </c>
      <c r="I35" t="s">
        <v>29</v>
      </c>
      <c r="J35">
        <v>2019</v>
      </c>
      <c r="K35" t="s">
        <v>387</v>
      </c>
    </row>
    <row r="36" spans="1:11" x14ac:dyDescent="0.3">
      <c r="A36" s="3">
        <v>3</v>
      </c>
      <c r="B36">
        <v>45191</v>
      </c>
      <c r="C36" s="4" t="s">
        <v>20</v>
      </c>
      <c r="D36" s="3">
        <v>494</v>
      </c>
      <c r="E36">
        <v>3</v>
      </c>
      <c r="F36">
        <v>0.21</v>
      </c>
      <c r="G36" s="3">
        <v>108680</v>
      </c>
      <c r="H36" s="3">
        <f xml:space="preserve"> 108680/494</f>
        <v>220</v>
      </c>
      <c r="I36" t="s">
        <v>29</v>
      </c>
      <c r="J36">
        <v>2019</v>
      </c>
      <c r="K36" t="s">
        <v>380</v>
      </c>
    </row>
    <row r="37" spans="1:11" x14ac:dyDescent="0.3">
      <c r="A37" s="3">
        <v>4</v>
      </c>
      <c r="B37">
        <v>45195</v>
      </c>
      <c r="C37" s="4" t="s">
        <v>22</v>
      </c>
      <c r="D37" s="3">
        <v>1</v>
      </c>
      <c r="E37">
        <v>3</v>
      </c>
      <c r="F37">
        <v>0.25</v>
      </c>
      <c r="G37" s="3">
        <v>1250</v>
      </c>
      <c r="H37" s="3">
        <v>1250</v>
      </c>
      <c r="I37" t="s">
        <v>29</v>
      </c>
      <c r="J37">
        <v>2019</v>
      </c>
      <c r="K37" t="s">
        <v>389</v>
      </c>
    </row>
    <row r="38" spans="1:11" x14ac:dyDescent="0.3">
      <c r="A38" s="3">
        <v>5</v>
      </c>
      <c r="B38">
        <v>45198</v>
      </c>
      <c r="C38" s="4" t="s">
        <v>30</v>
      </c>
      <c r="D38" s="3">
        <v>25.44</v>
      </c>
      <c r="E38">
        <v>3</v>
      </c>
      <c r="F38" s="5">
        <v>0.2</v>
      </c>
      <c r="G38" s="3">
        <v>5088</v>
      </c>
      <c r="H38" s="3">
        <f xml:space="preserve"> 5088/25.44</f>
        <v>200</v>
      </c>
      <c r="I38" t="s">
        <v>29</v>
      </c>
      <c r="J38" s="5">
        <v>2019</v>
      </c>
      <c r="K38" t="s">
        <v>387</v>
      </c>
    </row>
    <row r="39" spans="1:11" x14ac:dyDescent="0.3">
      <c r="A39" s="3">
        <v>1</v>
      </c>
      <c r="B39">
        <v>45177</v>
      </c>
      <c r="C39" s="4" t="s">
        <v>31</v>
      </c>
      <c r="D39" s="3">
        <v>510.858</v>
      </c>
      <c r="E39">
        <v>3</v>
      </c>
      <c r="F39">
        <v>0.25</v>
      </c>
      <c r="G39" s="3">
        <v>178800.3</v>
      </c>
      <c r="H39" s="3">
        <f xml:space="preserve"> G39/D39</f>
        <v>350</v>
      </c>
      <c r="I39" s="2" t="s">
        <v>52</v>
      </c>
      <c r="J39" s="5">
        <v>2019</v>
      </c>
      <c r="K39" t="s">
        <v>392</v>
      </c>
    </row>
    <row r="40" spans="1:11" x14ac:dyDescent="0.3">
      <c r="A40" s="3">
        <v>2</v>
      </c>
      <c r="B40">
        <v>45178</v>
      </c>
      <c r="C40" s="4" t="s">
        <v>31</v>
      </c>
      <c r="D40" s="3">
        <v>300</v>
      </c>
      <c r="E40">
        <v>3</v>
      </c>
      <c r="F40">
        <v>0.25</v>
      </c>
      <c r="G40" s="3">
        <v>105000</v>
      </c>
      <c r="H40" s="3">
        <f xml:space="preserve"> 105000/300</f>
        <v>350</v>
      </c>
      <c r="I40" s="2" t="s">
        <v>52</v>
      </c>
      <c r="J40" s="5">
        <v>2019</v>
      </c>
      <c r="K40" t="s">
        <v>392</v>
      </c>
    </row>
    <row r="41" spans="1:11" x14ac:dyDescent="0.3">
      <c r="A41" s="3">
        <v>3</v>
      </c>
      <c r="B41">
        <v>45169</v>
      </c>
      <c r="C41" s="4" t="s">
        <v>10</v>
      </c>
      <c r="D41" s="3">
        <v>7</v>
      </c>
      <c r="E41">
        <v>3</v>
      </c>
      <c r="F41" s="5">
        <v>0.25</v>
      </c>
      <c r="G41" s="3">
        <v>18235</v>
      </c>
      <c r="H41" s="3">
        <f xml:space="preserve"> G41/D41</f>
        <v>2605</v>
      </c>
      <c r="I41" s="2" t="s">
        <v>52</v>
      </c>
      <c r="J41" s="5">
        <v>2019</v>
      </c>
      <c r="K41" t="s">
        <v>389</v>
      </c>
    </row>
    <row r="42" spans="1:11" x14ac:dyDescent="0.3">
      <c r="A42" s="3">
        <v>4</v>
      </c>
      <c r="B42">
        <v>45170</v>
      </c>
      <c r="C42" s="4" t="s">
        <v>33</v>
      </c>
      <c r="D42" s="3">
        <v>36.183</v>
      </c>
      <c r="E42" s="5">
        <v>3</v>
      </c>
      <c r="F42" s="5">
        <v>0.25</v>
      </c>
      <c r="G42" s="3">
        <v>45228.75</v>
      </c>
      <c r="H42" s="3">
        <f t="shared" ref="H42:H48" si="0" xml:space="preserve"> G42/D42</f>
        <v>1250</v>
      </c>
      <c r="I42" s="4" t="s">
        <v>52</v>
      </c>
      <c r="J42" s="5">
        <v>2019</v>
      </c>
      <c r="K42" t="s">
        <v>389</v>
      </c>
    </row>
    <row r="43" spans="1:11" x14ac:dyDescent="0.3">
      <c r="A43" s="3">
        <v>5</v>
      </c>
      <c r="B43">
        <v>45171</v>
      </c>
      <c r="C43" s="4" t="s">
        <v>22</v>
      </c>
      <c r="D43" s="3">
        <v>4.9400000000000004</v>
      </c>
      <c r="E43" s="5">
        <v>3</v>
      </c>
      <c r="F43" s="5">
        <v>0.25</v>
      </c>
      <c r="G43" s="3">
        <v>6175</v>
      </c>
      <c r="H43" s="3">
        <f t="shared" si="0"/>
        <v>1250</v>
      </c>
      <c r="I43" s="4" t="s">
        <v>52</v>
      </c>
      <c r="J43" s="5">
        <v>2019</v>
      </c>
      <c r="K43" t="s">
        <v>393</v>
      </c>
    </row>
    <row r="44" spans="1:11" x14ac:dyDescent="0.3">
      <c r="A44" s="3">
        <v>6</v>
      </c>
      <c r="B44">
        <v>45172</v>
      </c>
      <c r="C44" s="4" t="s">
        <v>33</v>
      </c>
      <c r="D44" s="3">
        <v>7.3840000000000003</v>
      </c>
      <c r="E44" s="5">
        <v>3</v>
      </c>
      <c r="F44" s="5">
        <v>0.25</v>
      </c>
      <c r="G44" s="3">
        <v>9230</v>
      </c>
      <c r="H44" s="3">
        <f t="shared" si="0"/>
        <v>1250</v>
      </c>
      <c r="I44" s="4" t="s">
        <v>52</v>
      </c>
      <c r="J44" s="5">
        <v>2019</v>
      </c>
      <c r="K44" t="s">
        <v>393</v>
      </c>
    </row>
    <row r="45" spans="1:11" x14ac:dyDescent="0.3">
      <c r="A45" s="3">
        <v>7</v>
      </c>
      <c r="B45">
        <v>45173</v>
      </c>
      <c r="C45" s="4" t="s">
        <v>33</v>
      </c>
      <c r="D45" s="3">
        <v>4.9930000000000003</v>
      </c>
      <c r="E45" s="5">
        <v>3</v>
      </c>
      <c r="F45" s="5">
        <v>0.25</v>
      </c>
      <c r="G45" s="3">
        <v>6241.25</v>
      </c>
      <c r="H45" s="3">
        <f t="shared" si="0"/>
        <v>1250</v>
      </c>
      <c r="I45" s="4" t="s">
        <v>52</v>
      </c>
      <c r="J45" s="5">
        <v>2019</v>
      </c>
      <c r="K45" t="s">
        <v>393</v>
      </c>
    </row>
    <row r="46" spans="1:11" x14ac:dyDescent="0.3">
      <c r="A46" s="3">
        <v>8</v>
      </c>
      <c r="B46">
        <v>45174</v>
      </c>
      <c r="C46" s="4" t="s">
        <v>34</v>
      </c>
      <c r="D46" s="3">
        <v>43</v>
      </c>
      <c r="E46" s="5">
        <v>3</v>
      </c>
      <c r="F46" s="5">
        <v>0.22500000000000001</v>
      </c>
      <c r="G46" s="3">
        <v>17888</v>
      </c>
      <c r="H46" s="3">
        <f t="shared" si="0"/>
        <v>416</v>
      </c>
      <c r="I46" s="4" t="s">
        <v>52</v>
      </c>
      <c r="J46" s="5">
        <v>2019</v>
      </c>
      <c r="K46" t="s">
        <v>385</v>
      </c>
    </row>
    <row r="47" spans="1:11" x14ac:dyDescent="0.3">
      <c r="A47" s="3">
        <v>9</v>
      </c>
      <c r="B47">
        <v>45176</v>
      </c>
      <c r="C47" s="4" t="s">
        <v>35</v>
      </c>
      <c r="D47" s="3">
        <v>674.78</v>
      </c>
      <c r="E47" s="5">
        <v>3</v>
      </c>
      <c r="F47" s="5">
        <v>0.22500000000000001</v>
      </c>
      <c r="G47" s="3">
        <v>168695</v>
      </c>
      <c r="H47" s="3">
        <f t="shared" si="0"/>
        <v>250</v>
      </c>
      <c r="I47" s="4" t="s">
        <v>52</v>
      </c>
      <c r="J47" s="5">
        <v>2019</v>
      </c>
      <c r="K47" t="s">
        <v>394</v>
      </c>
    </row>
    <row r="48" spans="1:11" x14ac:dyDescent="0.3">
      <c r="A48" s="3">
        <v>1</v>
      </c>
      <c r="B48">
        <v>45144</v>
      </c>
      <c r="C48" s="4" t="s">
        <v>26</v>
      </c>
      <c r="D48" s="3">
        <v>37.54</v>
      </c>
      <c r="E48" s="5">
        <v>5</v>
      </c>
      <c r="F48" s="5">
        <v>0.21</v>
      </c>
      <c r="G48" s="3">
        <v>7695.7</v>
      </c>
      <c r="H48" s="3">
        <f t="shared" si="0"/>
        <v>205</v>
      </c>
      <c r="I48" s="4" t="s">
        <v>36</v>
      </c>
      <c r="J48" s="5">
        <v>2019</v>
      </c>
      <c r="K48" t="s">
        <v>381</v>
      </c>
    </row>
    <row r="49" spans="1:11" x14ac:dyDescent="0.3">
      <c r="A49" s="3">
        <v>2</v>
      </c>
      <c r="B49">
        <v>45145</v>
      </c>
      <c r="C49" s="4" t="s">
        <v>26</v>
      </c>
      <c r="D49" s="3">
        <v>93.34</v>
      </c>
      <c r="E49" s="5">
        <v>5</v>
      </c>
      <c r="F49" s="5">
        <v>0.21</v>
      </c>
      <c r="G49" s="5">
        <v>19134.7</v>
      </c>
      <c r="H49" s="3">
        <v>205</v>
      </c>
      <c r="I49" s="4" t="s">
        <v>36</v>
      </c>
      <c r="J49" s="5">
        <v>2019</v>
      </c>
      <c r="K49" t="s">
        <v>381</v>
      </c>
    </row>
    <row r="50" spans="1:11" x14ac:dyDescent="0.3">
      <c r="A50" s="3">
        <v>3</v>
      </c>
      <c r="B50">
        <v>45146</v>
      </c>
      <c r="C50" s="4" t="s">
        <v>26</v>
      </c>
      <c r="D50" s="3">
        <v>78.84</v>
      </c>
      <c r="E50" s="5">
        <v>5</v>
      </c>
      <c r="F50" s="5">
        <v>0.21</v>
      </c>
      <c r="G50" s="3">
        <v>16162.2</v>
      </c>
      <c r="H50" s="3">
        <v>205</v>
      </c>
      <c r="I50" s="4" t="s">
        <v>36</v>
      </c>
      <c r="J50" s="5">
        <v>2019</v>
      </c>
      <c r="K50" t="s">
        <v>381</v>
      </c>
    </row>
    <row r="51" spans="1:11" x14ac:dyDescent="0.3">
      <c r="A51" s="3">
        <v>4</v>
      </c>
      <c r="B51">
        <v>45148</v>
      </c>
      <c r="C51" s="4" t="s">
        <v>37</v>
      </c>
      <c r="D51" s="3">
        <v>60.82</v>
      </c>
      <c r="E51" s="5">
        <v>5</v>
      </c>
      <c r="F51" s="5">
        <v>0.25</v>
      </c>
      <c r="G51" s="3">
        <v>121640</v>
      </c>
      <c r="H51" s="3">
        <v>2000</v>
      </c>
      <c r="I51" s="4" t="s">
        <v>36</v>
      </c>
      <c r="J51" s="5">
        <v>2019</v>
      </c>
      <c r="K51" t="s">
        <v>382</v>
      </c>
    </row>
    <row r="52" spans="1:11" x14ac:dyDescent="0.3">
      <c r="A52" s="3">
        <v>1</v>
      </c>
      <c r="B52">
        <v>45080</v>
      </c>
      <c r="C52" s="4" t="s">
        <v>26</v>
      </c>
      <c r="D52" s="3">
        <v>129.81</v>
      </c>
      <c r="E52" s="5">
        <v>5</v>
      </c>
      <c r="F52" s="5">
        <v>0.21</v>
      </c>
      <c r="G52" s="3">
        <v>26611.05</v>
      </c>
      <c r="H52" s="3">
        <v>205</v>
      </c>
      <c r="I52" s="4" t="s">
        <v>16</v>
      </c>
      <c r="J52" s="5">
        <v>2019</v>
      </c>
      <c r="K52" t="s">
        <v>381</v>
      </c>
    </row>
    <row r="53" spans="1:11" x14ac:dyDescent="0.3">
      <c r="A53" s="3">
        <v>2</v>
      </c>
      <c r="B53">
        <v>45081</v>
      </c>
      <c r="C53" s="4" t="s">
        <v>26</v>
      </c>
      <c r="D53" s="3">
        <v>45.16</v>
      </c>
      <c r="E53" s="5">
        <v>5</v>
      </c>
      <c r="F53" s="5">
        <v>0.21</v>
      </c>
      <c r="G53" s="3">
        <v>9257.7999999999993</v>
      </c>
      <c r="H53" s="3">
        <v>205</v>
      </c>
      <c r="I53" s="4" t="s">
        <v>16</v>
      </c>
      <c r="J53" s="5">
        <v>2019</v>
      </c>
      <c r="K53" t="s">
        <v>381</v>
      </c>
    </row>
    <row r="54" spans="1:11" x14ac:dyDescent="0.3">
      <c r="A54" s="3">
        <v>3</v>
      </c>
      <c r="B54">
        <v>45082</v>
      </c>
      <c r="C54" s="4" t="s">
        <v>26</v>
      </c>
      <c r="D54" s="3">
        <v>169.93</v>
      </c>
      <c r="E54" s="5">
        <v>5</v>
      </c>
      <c r="F54" s="5">
        <v>0.21</v>
      </c>
      <c r="G54" s="3">
        <v>34835.65</v>
      </c>
      <c r="H54" s="3">
        <v>205</v>
      </c>
      <c r="I54" s="4" t="s">
        <v>16</v>
      </c>
      <c r="J54" s="5">
        <v>2019</v>
      </c>
      <c r="K54" t="s">
        <v>381</v>
      </c>
    </row>
    <row r="55" spans="1:11" x14ac:dyDescent="0.3">
      <c r="A55" s="3">
        <v>4</v>
      </c>
      <c r="B55">
        <v>44790</v>
      </c>
      <c r="C55" s="4" t="s">
        <v>38</v>
      </c>
      <c r="D55" s="3">
        <v>74</v>
      </c>
      <c r="E55" s="5">
        <v>3</v>
      </c>
      <c r="F55" s="5">
        <v>0.22500000000000001</v>
      </c>
      <c r="G55" s="3">
        <v>29600</v>
      </c>
      <c r="H55" s="3">
        <v>400</v>
      </c>
      <c r="I55" s="4" t="s">
        <v>16</v>
      </c>
      <c r="J55" s="5">
        <v>2019</v>
      </c>
      <c r="K55" t="s">
        <v>395</v>
      </c>
    </row>
    <row r="56" spans="1:11" x14ac:dyDescent="0.3">
      <c r="A56" s="3">
        <v>5</v>
      </c>
      <c r="B56">
        <v>45084</v>
      </c>
      <c r="C56" s="4" t="s">
        <v>39</v>
      </c>
      <c r="D56" s="3">
        <v>576</v>
      </c>
      <c r="E56" s="5">
        <v>3</v>
      </c>
      <c r="F56" s="5">
        <v>0.21</v>
      </c>
      <c r="G56" s="3">
        <v>1133838.72</v>
      </c>
      <c r="H56" s="3">
        <f>G56/D56</f>
        <v>1968.47</v>
      </c>
      <c r="I56" s="4" t="s">
        <v>16</v>
      </c>
      <c r="J56" s="5">
        <v>2019</v>
      </c>
      <c r="K56" t="s">
        <v>384</v>
      </c>
    </row>
    <row r="57" spans="1:11" x14ac:dyDescent="0.3">
      <c r="A57" s="3">
        <v>6</v>
      </c>
      <c r="B57">
        <v>45088</v>
      </c>
      <c r="C57" s="5" t="s">
        <v>40</v>
      </c>
      <c r="D57" s="3">
        <v>10</v>
      </c>
      <c r="E57" s="5">
        <v>3</v>
      </c>
      <c r="F57" s="5">
        <v>0.2</v>
      </c>
      <c r="G57" s="3">
        <v>4050</v>
      </c>
      <c r="H57" s="3">
        <v>405</v>
      </c>
      <c r="I57" s="4" t="s">
        <v>16</v>
      </c>
      <c r="J57" s="5">
        <v>2019</v>
      </c>
      <c r="K57" t="s">
        <v>385</v>
      </c>
    </row>
    <row r="58" spans="1:11" x14ac:dyDescent="0.3">
      <c r="A58" s="3">
        <v>7</v>
      </c>
      <c r="B58">
        <v>45112</v>
      </c>
      <c r="C58" s="4" t="s">
        <v>41</v>
      </c>
      <c r="D58" s="3">
        <v>333.1</v>
      </c>
      <c r="E58" s="5">
        <v>3</v>
      </c>
      <c r="F58" s="5">
        <v>0.21</v>
      </c>
      <c r="G58" s="3">
        <v>66626</v>
      </c>
      <c r="H58" s="3">
        <v>200</v>
      </c>
      <c r="I58" s="4" t="s">
        <v>16</v>
      </c>
      <c r="J58" s="5">
        <v>2019</v>
      </c>
      <c r="K58" t="s">
        <v>381</v>
      </c>
    </row>
    <row r="59" spans="1:11" x14ac:dyDescent="0.3">
      <c r="A59" s="3">
        <v>2</v>
      </c>
      <c r="B59">
        <v>45023</v>
      </c>
      <c r="C59" s="4" t="s">
        <v>26</v>
      </c>
      <c r="D59" s="3">
        <v>50.14</v>
      </c>
      <c r="E59" s="5">
        <v>5</v>
      </c>
      <c r="F59" s="5">
        <v>0.21</v>
      </c>
      <c r="G59" s="3">
        <v>10278.700000000001</v>
      </c>
      <c r="H59" s="3">
        <v>205</v>
      </c>
      <c r="I59" s="4" t="s">
        <v>42</v>
      </c>
      <c r="J59" s="5">
        <v>2018</v>
      </c>
      <c r="K59" t="s">
        <v>381</v>
      </c>
    </row>
    <row r="60" spans="1:11" x14ac:dyDescent="0.3">
      <c r="A60" s="3">
        <v>3</v>
      </c>
      <c r="B60">
        <v>45023</v>
      </c>
      <c r="C60" s="4" t="s">
        <v>43</v>
      </c>
      <c r="D60" s="3">
        <v>295.8</v>
      </c>
      <c r="E60" s="5">
        <v>5</v>
      </c>
      <c r="F60" s="5">
        <v>0.23</v>
      </c>
      <c r="G60" s="5">
        <v>81640.800000000003</v>
      </c>
      <c r="H60" s="3">
        <v>276</v>
      </c>
      <c r="I60" s="4" t="s">
        <v>42</v>
      </c>
      <c r="J60" s="5">
        <v>2018</v>
      </c>
      <c r="K60" t="s">
        <v>381</v>
      </c>
    </row>
    <row r="61" spans="1:11" x14ac:dyDescent="0.3">
      <c r="A61" s="3">
        <v>4</v>
      </c>
      <c r="B61">
        <v>45023</v>
      </c>
      <c r="C61" s="4" t="s">
        <v>26</v>
      </c>
      <c r="D61" s="3">
        <v>206.47</v>
      </c>
      <c r="E61" s="5">
        <v>5</v>
      </c>
      <c r="F61" s="5">
        <v>0.21</v>
      </c>
      <c r="G61" s="3">
        <v>42326.35</v>
      </c>
      <c r="H61" s="3">
        <v>205</v>
      </c>
      <c r="I61" s="4" t="s">
        <v>42</v>
      </c>
      <c r="J61" s="5">
        <v>2018</v>
      </c>
      <c r="K61" t="s">
        <v>381</v>
      </c>
    </row>
    <row r="62" spans="1:11" x14ac:dyDescent="0.3">
      <c r="A62" s="3">
        <v>5</v>
      </c>
      <c r="B62">
        <v>45024</v>
      </c>
      <c r="C62" s="4" t="s">
        <v>43</v>
      </c>
      <c r="D62" s="3">
        <v>45.45</v>
      </c>
      <c r="E62" s="5">
        <v>5</v>
      </c>
      <c r="F62" s="5">
        <v>0.23</v>
      </c>
      <c r="G62" s="5">
        <v>12544.2</v>
      </c>
      <c r="H62" s="3">
        <v>276</v>
      </c>
      <c r="I62" s="4" t="s">
        <v>42</v>
      </c>
      <c r="J62" s="5">
        <v>2018</v>
      </c>
      <c r="K62" t="s">
        <v>381</v>
      </c>
    </row>
    <row r="63" spans="1:11" x14ac:dyDescent="0.3">
      <c r="A63" s="3">
        <v>6</v>
      </c>
      <c r="B63">
        <v>45025</v>
      </c>
      <c r="C63" s="4" t="s">
        <v>26</v>
      </c>
      <c r="D63" s="3">
        <v>175</v>
      </c>
      <c r="E63" s="5">
        <v>5</v>
      </c>
      <c r="F63" s="5">
        <v>0.21</v>
      </c>
      <c r="G63" s="3">
        <v>35875</v>
      </c>
      <c r="H63" s="3">
        <v>205</v>
      </c>
      <c r="I63" s="4" t="s">
        <v>42</v>
      </c>
      <c r="J63" s="5">
        <v>2018</v>
      </c>
      <c r="K63" t="s">
        <v>381</v>
      </c>
    </row>
    <row r="64" spans="1:11" x14ac:dyDescent="0.3">
      <c r="A64" s="3">
        <v>7</v>
      </c>
      <c r="B64">
        <v>45025</v>
      </c>
      <c r="C64" s="4" t="s">
        <v>26</v>
      </c>
      <c r="D64" s="3">
        <v>38.64</v>
      </c>
      <c r="E64" s="5">
        <v>5</v>
      </c>
      <c r="F64" s="5">
        <v>0.21</v>
      </c>
      <c r="G64" s="3">
        <v>7921</v>
      </c>
      <c r="H64" s="3">
        <v>205</v>
      </c>
      <c r="I64" s="4" t="s">
        <v>42</v>
      </c>
      <c r="J64" s="5">
        <v>2018</v>
      </c>
      <c r="K64" t="s">
        <v>381</v>
      </c>
    </row>
    <row r="65" spans="1:11" x14ac:dyDescent="0.3">
      <c r="A65" s="3">
        <v>8</v>
      </c>
      <c r="B65">
        <v>45027</v>
      </c>
      <c r="C65" s="4" t="s">
        <v>44</v>
      </c>
      <c r="D65" s="3">
        <v>142</v>
      </c>
      <c r="E65" s="5">
        <v>3</v>
      </c>
      <c r="F65" s="5">
        <v>0.2</v>
      </c>
      <c r="G65" s="3">
        <v>143420</v>
      </c>
      <c r="H65" s="3">
        <v>1010</v>
      </c>
      <c r="I65" s="4" t="s">
        <v>42</v>
      </c>
      <c r="J65" s="5">
        <v>2018</v>
      </c>
      <c r="K65" t="s">
        <v>383</v>
      </c>
    </row>
    <row r="66" spans="1:11" x14ac:dyDescent="0.3">
      <c r="A66" s="3">
        <v>9</v>
      </c>
      <c r="B66">
        <v>45028</v>
      </c>
      <c r="C66" s="4" t="s">
        <v>44</v>
      </c>
      <c r="D66" s="3">
        <v>315</v>
      </c>
      <c r="E66" s="5">
        <v>3</v>
      </c>
      <c r="F66" s="5">
        <v>0.2</v>
      </c>
      <c r="G66" s="3">
        <v>318150</v>
      </c>
      <c r="H66" s="3">
        <v>1010</v>
      </c>
      <c r="I66" s="4" t="s">
        <v>42</v>
      </c>
      <c r="J66" s="5">
        <v>2018</v>
      </c>
      <c r="K66" t="s">
        <v>383</v>
      </c>
    </row>
    <row r="67" spans="1:11" x14ac:dyDescent="0.3">
      <c r="A67" s="3">
        <v>10</v>
      </c>
      <c r="B67">
        <v>45029</v>
      </c>
      <c r="C67" s="4" t="s">
        <v>45</v>
      </c>
      <c r="D67" s="3">
        <v>37</v>
      </c>
      <c r="E67" s="5">
        <v>3</v>
      </c>
      <c r="F67" s="5">
        <v>0.25</v>
      </c>
      <c r="G67" s="3">
        <v>28712</v>
      </c>
      <c r="H67" s="3">
        <v>776</v>
      </c>
      <c r="I67" s="4" t="s">
        <v>42</v>
      </c>
      <c r="J67" s="5">
        <v>2018</v>
      </c>
      <c r="K67" t="s">
        <v>396</v>
      </c>
    </row>
    <row r="68" spans="1:11" x14ac:dyDescent="0.3">
      <c r="A68" s="3">
        <v>11</v>
      </c>
      <c r="B68">
        <v>45030</v>
      </c>
      <c r="C68" s="4" t="s">
        <v>45</v>
      </c>
      <c r="D68" s="3">
        <v>101</v>
      </c>
      <c r="E68" s="5">
        <v>3</v>
      </c>
      <c r="F68" s="5">
        <v>0.25</v>
      </c>
      <c r="G68" s="3">
        <v>78376</v>
      </c>
      <c r="H68" s="3">
        <v>776</v>
      </c>
      <c r="I68" s="4" t="s">
        <v>42</v>
      </c>
      <c r="J68" s="5">
        <v>2018</v>
      </c>
      <c r="K68" t="s">
        <v>396</v>
      </c>
    </row>
    <row r="69" spans="1:11" x14ac:dyDescent="0.3">
      <c r="A69" s="3">
        <v>12</v>
      </c>
      <c r="B69">
        <v>45034</v>
      </c>
      <c r="C69" s="4" t="s">
        <v>46</v>
      </c>
      <c r="D69" s="3">
        <v>39</v>
      </c>
      <c r="E69" s="5">
        <v>3</v>
      </c>
      <c r="F69" s="5">
        <v>0.215</v>
      </c>
      <c r="G69" s="3">
        <v>5850</v>
      </c>
      <c r="H69" s="3">
        <v>150</v>
      </c>
      <c r="I69" s="4" t="s">
        <v>42</v>
      </c>
      <c r="J69" s="5">
        <v>2018</v>
      </c>
      <c r="K69" t="s">
        <v>386</v>
      </c>
    </row>
    <row r="70" spans="1:11" x14ac:dyDescent="0.3">
      <c r="A70" s="3">
        <v>14</v>
      </c>
      <c r="B70">
        <v>45036</v>
      </c>
      <c r="C70" s="4" t="s">
        <v>10</v>
      </c>
      <c r="D70" s="3">
        <v>86.32</v>
      </c>
      <c r="E70" s="5">
        <v>3</v>
      </c>
      <c r="F70" s="5">
        <v>0.215</v>
      </c>
      <c r="G70" s="3">
        <v>19853.599999999999</v>
      </c>
      <c r="H70" s="3">
        <v>230</v>
      </c>
      <c r="I70" s="4" t="s">
        <v>42</v>
      </c>
      <c r="J70" s="5">
        <v>2018</v>
      </c>
      <c r="K70" t="s">
        <v>380</v>
      </c>
    </row>
    <row r="71" spans="1:11" x14ac:dyDescent="0.3">
      <c r="A71" s="3">
        <v>15</v>
      </c>
      <c r="B71">
        <v>45041</v>
      </c>
      <c r="C71" s="4" t="s">
        <v>10</v>
      </c>
      <c r="D71" s="3">
        <v>55.1</v>
      </c>
      <c r="E71" s="5">
        <v>3</v>
      </c>
      <c r="F71" s="5">
        <v>0.215</v>
      </c>
      <c r="G71" s="3">
        <v>11295.5</v>
      </c>
      <c r="H71" s="3">
        <v>205</v>
      </c>
      <c r="I71" s="4" t="s">
        <v>42</v>
      </c>
      <c r="J71" s="5">
        <v>2018</v>
      </c>
      <c r="K71" t="s">
        <v>380</v>
      </c>
    </row>
    <row r="72" spans="1:11" x14ac:dyDescent="0.3">
      <c r="A72" s="3">
        <v>16</v>
      </c>
      <c r="B72">
        <v>45049</v>
      </c>
      <c r="C72" s="4" t="s">
        <v>26</v>
      </c>
      <c r="D72" s="3">
        <v>39</v>
      </c>
      <c r="E72" s="5">
        <v>3</v>
      </c>
      <c r="F72" s="5">
        <v>0.21</v>
      </c>
      <c r="G72" s="3">
        <v>10725</v>
      </c>
      <c r="H72" s="3">
        <v>275</v>
      </c>
      <c r="I72" s="4" t="s">
        <v>42</v>
      </c>
      <c r="J72" s="5">
        <v>2018</v>
      </c>
      <c r="K72" t="s">
        <v>381</v>
      </c>
    </row>
    <row r="73" spans="1:11" x14ac:dyDescent="0.3">
      <c r="A73" s="3">
        <v>1</v>
      </c>
      <c r="B73">
        <v>44991</v>
      </c>
      <c r="C73" s="5" t="s">
        <v>47</v>
      </c>
      <c r="D73" s="3">
        <v>200</v>
      </c>
      <c r="E73" s="5">
        <v>3</v>
      </c>
      <c r="F73" s="5">
        <v>0.25</v>
      </c>
      <c r="G73" s="3">
        <v>255000</v>
      </c>
      <c r="H73" s="3">
        <v>1275</v>
      </c>
      <c r="I73" s="4" t="s">
        <v>11</v>
      </c>
      <c r="J73" s="5">
        <v>2018</v>
      </c>
      <c r="K73" t="s">
        <v>383</v>
      </c>
    </row>
    <row r="74" spans="1:11" x14ac:dyDescent="0.3">
      <c r="A74" s="3">
        <v>2</v>
      </c>
      <c r="B74">
        <v>44993</v>
      </c>
      <c r="C74" s="4" t="s">
        <v>47</v>
      </c>
      <c r="D74" s="3">
        <v>335</v>
      </c>
      <c r="E74" s="5">
        <v>3</v>
      </c>
      <c r="F74" s="5">
        <v>0.25</v>
      </c>
      <c r="G74" s="3">
        <v>427125</v>
      </c>
      <c r="H74" s="3">
        <v>1275</v>
      </c>
      <c r="I74" s="4" t="s">
        <v>11</v>
      </c>
      <c r="J74" s="5">
        <v>2018</v>
      </c>
      <c r="K74" t="s">
        <v>383</v>
      </c>
    </row>
    <row r="75" spans="1:11" x14ac:dyDescent="0.3">
      <c r="A75" s="3">
        <v>3</v>
      </c>
      <c r="B75">
        <v>44993</v>
      </c>
      <c r="C75" s="4" t="s">
        <v>18</v>
      </c>
      <c r="D75" s="3">
        <v>15</v>
      </c>
      <c r="E75" s="5">
        <v>3</v>
      </c>
      <c r="F75" s="5">
        <v>0.25</v>
      </c>
      <c r="G75" s="3">
        <v>30000</v>
      </c>
      <c r="H75" s="3">
        <f xml:space="preserve"> 30000/15</f>
        <v>2000</v>
      </c>
      <c r="I75" s="4" t="s">
        <v>11</v>
      </c>
      <c r="J75" s="5">
        <v>2018</v>
      </c>
      <c r="K75" t="s">
        <v>383</v>
      </c>
    </row>
    <row r="76" spans="1:11" x14ac:dyDescent="0.3">
      <c r="A76" s="3">
        <v>4</v>
      </c>
      <c r="B76">
        <v>44994</v>
      </c>
      <c r="C76" s="4" t="s">
        <v>44</v>
      </c>
      <c r="D76" s="3">
        <v>418</v>
      </c>
      <c r="E76" s="5">
        <v>3</v>
      </c>
      <c r="F76" s="5">
        <v>0.2</v>
      </c>
      <c r="G76" s="3">
        <v>422180</v>
      </c>
      <c r="H76" s="3">
        <v>1010</v>
      </c>
      <c r="I76" s="4" t="s">
        <v>11</v>
      </c>
      <c r="J76" s="5">
        <v>2018</v>
      </c>
      <c r="K76" t="s">
        <v>383</v>
      </c>
    </row>
    <row r="77" spans="1:11" x14ac:dyDescent="0.3">
      <c r="A77" s="3">
        <v>5</v>
      </c>
      <c r="B77">
        <v>45001</v>
      </c>
      <c r="C77" s="5" t="s">
        <v>48</v>
      </c>
      <c r="D77" s="3">
        <v>327</v>
      </c>
      <c r="E77" s="5">
        <v>3</v>
      </c>
      <c r="F77" s="5">
        <v>0.25</v>
      </c>
      <c r="G77" s="3">
        <v>214839</v>
      </c>
      <c r="H77" s="3">
        <v>657</v>
      </c>
      <c r="I77" s="4" t="s">
        <v>11</v>
      </c>
      <c r="J77" s="5">
        <v>2018</v>
      </c>
      <c r="K77" t="s">
        <v>396</v>
      </c>
    </row>
    <row r="78" spans="1:11" x14ac:dyDescent="0.3">
      <c r="A78" s="3">
        <v>6</v>
      </c>
      <c r="B78">
        <v>45002</v>
      </c>
      <c r="C78" s="5" t="s">
        <v>49</v>
      </c>
      <c r="D78" s="3">
        <v>36</v>
      </c>
      <c r="E78" s="5">
        <v>3</v>
      </c>
      <c r="F78" s="5">
        <v>0.21</v>
      </c>
      <c r="G78" s="3">
        <v>7236</v>
      </c>
      <c r="H78" s="3">
        <f xml:space="preserve"> 7236/36</f>
        <v>201</v>
      </c>
      <c r="I78" s="4" t="s">
        <v>11</v>
      </c>
      <c r="J78" s="5">
        <v>2018</v>
      </c>
      <c r="K78" t="s">
        <v>397</v>
      </c>
    </row>
    <row r="79" spans="1:11" x14ac:dyDescent="0.3">
      <c r="A79" s="3">
        <v>7</v>
      </c>
      <c r="B79">
        <v>45006</v>
      </c>
      <c r="C79" s="5" t="s">
        <v>18</v>
      </c>
      <c r="D79" s="3">
        <v>590</v>
      </c>
      <c r="E79" s="5">
        <v>3</v>
      </c>
      <c r="F79" s="5">
        <v>0.215</v>
      </c>
      <c r="G79" s="3">
        <v>132750</v>
      </c>
      <c r="H79" s="3">
        <v>225</v>
      </c>
      <c r="I79" s="4" t="s">
        <v>11</v>
      </c>
      <c r="J79" s="5">
        <v>2018</v>
      </c>
      <c r="K79" t="s">
        <v>386</v>
      </c>
    </row>
    <row r="80" spans="1:11" x14ac:dyDescent="0.3">
      <c r="A80" s="3">
        <v>8</v>
      </c>
      <c r="B80">
        <v>45016</v>
      </c>
      <c r="C80" s="5" t="s">
        <v>50</v>
      </c>
      <c r="D80" s="3">
        <v>459.14</v>
      </c>
      <c r="E80" s="5">
        <v>3</v>
      </c>
      <c r="F80" s="5">
        <v>0.215</v>
      </c>
      <c r="G80" s="3">
        <v>105602</v>
      </c>
      <c r="H80" s="3">
        <v>230</v>
      </c>
      <c r="I80" s="4" t="s">
        <v>11</v>
      </c>
      <c r="J80" s="5">
        <v>2018</v>
      </c>
      <c r="K80" t="s">
        <v>380</v>
      </c>
    </row>
    <row r="81" spans="1:11" x14ac:dyDescent="0.3">
      <c r="A81" s="3">
        <v>1</v>
      </c>
      <c r="B81">
        <v>44937</v>
      </c>
      <c r="C81" s="5" t="s">
        <v>51</v>
      </c>
      <c r="D81" s="3">
        <v>1875</v>
      </c>
      <c r="E81" s="5">
        <v>3</v>
      </c>
      <c r="F81" s="5">
        <v>0.2</v>
      </c>
      <c r="G81" s="3">
        <v>1893750</v>
      </c>
      <c r="H81" s="3">
        <v>1010</v>
      </c>
      <c r="I81" s="4" t="s">
        <v>52</v>
      </c>
      <c r="J81" s="5">
        <v>2018</v>
      </c>
      <c r="K81" t="s">
        <v>383</v>
      </c>
    </row>
    <row r="82" spans="1:11" x14ac:dyDescent="0.3">
      <c r="A82" s="3">
        <v>2</v>
      </c>
      <c r="B82">
        <v>44937</v>
      </c>
      <c r="C82" s="5" t="s">
        <v>18</v>
      </c>
      <c r="D82" s="3">
        <v>138.38</v>
      </c>
      <c r="E82" s="5">
        <v>3</v>
      </c>
      <c r="F82" s="5">
        <v>0.25</v>
      </c>
      <c r="G82" s="3">
        <v>415347.57</v>
      </c>
      <c r="H82" s="3">
        <v>3001.5</v>
      </c>
      <c r="I82" s="4" t="s">
        <v>52</v>
      </c>
      <c r="J82" s="5">
        <v>2018</v>
      </c>
      <c r="K82" t="s">
        <v>383</v>
      </c>
    </row>
    <row r="83" spans="1:11" x14ac:dyDescent="0.3">
      <c r="A83" s="3">
        <v>3</v>
      </c>
      <c r="B83">
        <v>44938</v>
      </c>
      <c r="C83" s="5" t="s">
        <v>53</v>
      </c>
      <c r="D83" s="3">
        <v>50</v>
      </c>
      <c r="E83" s="5">
        <v>3</v>
      </c>
      <c r="F83" s="5">
        <v>0.25</v>
      </c>
      <c r="G83" s="3">
        <v>62500</v>
      </c>
      <c r="H83" s="3">
        <v>1250</v>
      </c>
      <c r="I83" s="4" t="s">
        <v>52</v>
      </c>
      <c r="J83" s="5">
        <v>2018</v>
      </c>
      <c r="K83" t="s">
        <v>383</v>
      </c>
    </row>
    <row r="84" spans="1:11" x14ac:dyDescent="0.3">
      <c r="A84" s="3">
        <v>4</v>
      </c>
      <c r="B84">
        <v>44938</v>
      </c>
      <c r="C84" s="5" t="s">
        <v>51</v>
      </c>
      <c r="D84" s="3">
        <v>1931</v>
      </c>
      <c r="E84" s="5">
        <v>3</v>
      </c>
      <c r="F84" s="5">
        <v>0.2</v>
      </c>
      <c r="G84" s="6">
        <v>1950310</v>
      </c>
      <c r="H84" s="3">
        <f xml:space="preserve"> G84/D84</f>
        <v>1010</v>
      </c>
      <c r="I84" s="4" t="s">
        <v>52</v>
      </c>
      <c r="J84" s="5">
        <v>2018</v>
      </c>
      <c r="K84" t="s">
        <v>383</v>
      </c>
    </row>
    <row r="85" spans="1:11" x14ac:dyDescent="0.3">
      <c r="A85" s="3">
        <v>5</v>
      </c>
      <c r="B85" s="5">
        <v>44939</v>
      </c>
      <c r="C85" s="5" t="s">
        <v>18</v>
      </c>
      <c r="D85" s="3">
        <v>69</v>
      </c>
      <c r="E85" s="5">
        <v>3</v>
      </c>
      <c r="F85" s="5">
        <v>0.25</v>
      </c>
      <c r="G85" s="3">
        <v>37950</v>
      </c>
      <c r="H85" s="3">
        <v>550</v>
      </c>
      <c r="I85" s="4" t="s">
        <v>52</v>
      </c>
      <c r="J85" s="5">
        <v>2018</v>
      </c>
      <c r="K85" t="s">
        <v>398</v>
      </c>
    </row>
    <row r="86" spans="1:11" x14ac:dyDescent="0.3">
      <c r="A86" s="3">
        <v>6</v>
      </c>
      <c r="B86" s="5">
        <v>44946</v>
      </c>
      <c r="C86" s="5" t="s">
        <v>45</v>
      </c>
      <c r="D86" s="3">
        <v>38</v>
      </c>
      <c r="E86" s="5">
        <v>3</v>
      </c>
      <c r="F86" s="5">
        <v>0.25</v>
      </c>
      <c r="G86" s="3">
        <v>28728</v>
      </c>
      <c r="H86" s="3">
        <v>756</v>
      </c>
      <c r="I86" s="4" t="s">
        <v>52</v>
      </c>
      <c r="J86" s="5">
        <v>2018</v>
      </c>
      <c r="K86" t="s">
        <v>396</v>
      </c>
    </row>
    <row r="87" spans="1:11" x14ac:dyDescent="0.3">
      <c r="A87" s="3">
        <v>7</v>
      </c>
      <c r="B87" s="5">
        <v>44947</v>
      </c>
      <c r="C87" s="5" t="s">
        <v>54</v>
      </c>
      <c r="D87" s="3">
        <v>303</v>
      </c>
      <c r="E87" s="5">
        <v>3</v>
      </c>
      <c r="F87" s="5">
        <v>0.21</v>
      </c>
      <c r="G87" s="3">
        <v>62115</v>
      </c>
      <c r="H87" s="3">
        <v>205</v>
      </c>
      <c r="I87" s="4" t="s">
        <v>52</v>
      </c>
      <c r="J87" s="5">
        <v>2018</v>
      </c>
      <c r="K87" t="s">
        <v>394</v>
      </c>
    </row>
    <row r="88" spans="1:11" x14ac:dyDescent="0.3">
      <c r="A88" s="3">
        <v>8</v>
      </c>
      <c r="B88" s="5">
        <v>44948</v>
      </c>
      <c r="C88" s="5" t="s">
        <v>54</v>
      </c>
      <c r="D88" s="3">
        <v>275</v>
      </c>
      <c r="E88" s="5">
        <v>3</v>
      </c>
      <c r="F88" s="5">
        <v>0.21</v>
      </c>
      <c r="G88" s="3">
        <v>56375</v>
      </c>
      <c r="H88" s="3">
        <f xml:space="preserve"> G88/D88</f>
        <v>205</v>
      </c>
      <c r="I88" s="4" t="s">
        <v>52</v>
      </c>
      <c r="J88" s="5">
        <v>2018</v>
      </c>
      <c r="K88" t="s">
        <v>394</v>
      </c>
    </row>
    <row r="89" spans="1:11" x14ac:dyDescent="0.3">
      <c r="A89" s="3">
        <v>9</v>
      </c>
      <c r="B89" s="5">
        <v>44951</v>
      </c>
      <c r="C89" s="5" t="s">
        <v>55</v>
      </c>
      <c r="D89" s="3">
        <v>100.01</v>
      </c>
      <c r="E89" s="5">
        <v>3</v>
      </c>
      <c r="F89" s="5">
        <v>0.2</v>
      </c>
      <c r="G89" s="3">
        <v>30003</v>
      </c>
      <c r="H89" s="3">
        <v>300</v>
      </c>
      <c r="I89" s="4" t="s">
        <v>52</v>
      </c>
      <c r="J89" s="5">
        <v>2018</v>
      </c>
      <c r="K89" t="s">
        <v>399</v>
      </c>
    </row>
    <row r="90" spans="1:11" x14ac:dyDescent="0.3">
      <c r="A90" s="3">
        <v>10</v>
      </c>
      <c r="B90" s="5">
        <v>44951</v>
      </c>
      <c r="C90" s="5" t="s">
        <v>55</v>
      </c>
      <c r="D90" s="3">
        <v>64.06</v>
      </c>
      <c r="E90" s="5">
        <v>3</v>
      </c>
      <c r="F90" s="5">
        <v>0.2</v>
      </c>
      <c r="G90" s="3">
        <v>9609</v>
      </c>
      <c r="H90" s="3">
        <v>150</v>
      </c>
      <c r="I90" s="4" t="s">
        <v>52</v>
      </c>
      <c r="J90" s="5">
        <v>2018</v>
      </c>
      <c r="K90" t="s">
        <v>399</v>
      </c>
    </row>
    <row r="91" spans="1:11" x14ac:dyDescent="0.3">
      <c r="A91" s="3">
        <v>11</v>
      </c>
      <c r="B91" s="5">
        <v>44955</v>
      </c>
      <c r="C91" s="5" t="s">
        <v>56</v>
      </c>
      <c r="D91" s="3">
        <v>641.20000000000005</v>
      </c>
      <c r="E91" s="5">
        <v>3</v>
      </c>
      <c r="F91" s="5">
        <v>0.2</v>
      </c>
      <c r="G91" s="3">
        <v>352660</v>
      </c>
      <c r="H91" s="3">
        <v>550</v>
      </c>
      <c r="I91" s="4" t="s">
        <v>52</v>
      </c>
      <c r="J91" s="5">
        <v>2018</v>
      </c>
      <c r="K91" t="s">
        <v>400</v>
      </c>
    </row>
    <row r="92" spans="1:11" ht="14.4" customHeight="1" x14ac:dyDescent="0.3">
      <c r="A92" s="3">
        <v>1</v>
      </c>
      <c r="B92" s="7">
        <v>44894</v>
      </c>
      <c r="C92" s="8" t="s">
        <v>57</v>
      </c>
      <c r="D92" s="3">
        <v>49</v>
      </c>
      <c r="E92" s="5">
        <v>3</v>
      </c>
      <c r="F92" s="5">
        <v>0.25</v>
      </c>
      <c r="G92" s="3">
        <v>7350</v>
      </c>
      <c r="H92" s="3">
        <f xml:space="preserve"> 7350/49</f>
        <v>150</v>
      </c>
      <c r="I92" s="4" t="s">
        <v>36</v>
      </c>
      <c r="J92" s="5">
        <v>2018</v>
      </c>
      <c r="K92" t="s">
        <v>401</v>
      </c>
    </row>
    <row r="93" spans="1:11" ht="14.4" customHeight="1" x14ac:dyDescent="0.3">
      <c r="A93" s="3">
        <v>2</v>
      </c>
      <c r="B93" s="7">
        <v>44895</v>
      </c>
      <c r="C93" s="8" t="s">
        <v>57</v>
      </c>
      <c r="D93" s="3">
        <v>30</v>
      </c>
      <c r="E93" s="5">
        <v>3</v>
      </c>
      <c r="F93" s="5">
        <v>0.25</v>
      </c>
      <c r="G93" s="3">
        <v>4500</v>
      </c>
      <c r="H93" s="3">
        <v>150</v>
      </c>
      <c r="I93" s="4" t="s">
        <v>36</v>
      </c>
      <c r="J93" s="5">
        <v>2018</v>
      </c>
      <c r="K93" t="s">
        <v>401</v>
      </c>
    </row>
    <row r="94" spans="1:11" ht="14.4" customHeight="1" x14ac:dyDescent="0.3">
      <c r="A94" s="3">
        <v>3</v>
      </c>
      <c r="B94" s="7">
        <v>44898</v>
      </c>
      <c r="C94" s="8" t="s">
        <v>57</v>
      </c>
      <c r="D94" s="3">
        <v>20</v>
      </c>
      <c r="E94" s="5">
        <v>3</v>
      </c>
      <c r="F94" s="5">
        <v>0.25</v>
      </c>
      <c r="G94" s="3">
        <v>3000</v>
      </c>
      <c r="H94" s="3">
        <v>150</v>
      </c>
      <c r="I94" s="4" t="s">
        <v>36</v>
      </c>
      <c r="J94" s="5">
        <v>2018</v>
      </c>
      <c r="K94" t="s">
        <v>401</v>
      </c>
    </row>
    <row r="95" spans="1:11" ht="14.4" customHeight="1" x14ac:dyDescent="0.3">
      <c r="A95" s="3">
        <v>4</v>
      </c>
      <c r="B95" s="7">
        <v>44903</v>
      </c>
      <c r="C95" s="8" t="s">
        <v>58</v>
      </c>
      <c r="D95" s="3">
        <v>72</v>
      </c>
      <c r="E95" s="5">
        <v>3</v>
      </c>
      <c r="F95" s="5">
        <v>0.25</v>
      </c>
      <c r="G95" s="3">
        <v>37224</v>
      </c>
      <c r="H95" s="3">
        <v>517</v>
      </c>
      <c r="I95" s="4" t="s">
        <v>36</v>
      </c>
      <c r="J95" s="5">
        <v>2018</v>
      </c>
      <c r="K95" t="s">
        <v>402</v>
      </c>
    </row>
    <row r="96" spans="1:11" ht="14.4" customHeight="1" x14ac:dyDescent="0.3">
      <c r="A96" s="3">
        <v>5</v>
      </c>
      <c r="B96" s="7">
        <v>44904</v>
      </c>
      <c r="C96" s="8" t="s">
        <v>56</v>
      </c>
      <c r="D96" s="3">
        <v>70</v>
      </c>
      <c r="E96" s="5">
        <v>3</v>
      </c>
      <c r="F96" s="5">
        <v>0.25</v>
      </c>
      <c r="G96" s="3">
        <v>36750</v>
      </c>
      <c r="H96" s="3">
        <v>525</v>
      </c>
      <c r="I96" s="4" t="s">
        <v>36</v>
      </c>
      <c r="J96" s="5">
        <v>2018</v>
      </c>
      <c r="K96" t="s">
        <v>403</v>
      </c>
    </row>
    <row r="97" spans="1:11" ht="14.4" customHeight="1" x14ac:dyDescent="0.3">
      <c r="A97" s="3">
        <v>6</v>
      </c>
      <c r="B97" s="7">
        <v>44905</v>
      </c>
      <c r="C97" s="8" t="s">
        <v>56</v>
      </c>
      <c r="D97" s="3">
        <v>79</v>
      </c>
      <c r="E97" s="5">
        <v>3</v>
      </c>
      <c r="F97" s="5">
        <v>0.25</v>
      </c>
      <c r="G97" s="3">
        <v>41475</v>
      </c>
      <c r="H97" s="3">
        <v>525</v>
      </c>
      <c r="I97" s="4" t="s">
        <v>36</v>
      </c>
      <c r="J97" s="5">
        <v>2018</v>
      </c>
      <c r="K97" t="s">
        <v>403</v>
      </c>
    </row>
    <row r="98" spans="1:11" ht="14.4" customHeight="1" x14ac:dyDescent="0.3">
      <c r="A98" s="3">
        <v>7</v>
      </c>
      <c r="B98" s="7">
        <v>44907</v>
      </c>
      <c r="C98" s="8" t="s">
        <v>56</v>
      </c>
      <c r="D98" s="3">
        <v>70</v>
      </c>
      <c r="E98" s="5">
        <v>3</v>
      </c>
      <c r="F98" s="5">
        <v>0.25</v>
      </c>
      <c r="G98" s="3">
        <v>36750</v>
      </c>
      <c r="H98" s="3">
        <v>525</v>
      </c>
      <c r="I98" s="4" t="s">
        <v>36</v>
      </c>
      <c r="J98" s="5">
        <v>2018</v>
      </c>
      <c r="K98" t="s">
        <v>402</v>
      </c>
    </row>
    <row r="99" spans="1:11" ht="14.4" customHeight="1" x14ac:dyDescent="0.3">
      <c r="A99" s="3">
        <v>8</v>
      </c>
      <c r="B99" s="7">
        <v>44908</v>
      </c>
      <c r="C99" s="8" t="s">
        <v>56</v>
      </c>
      <c r="D99" s="3">
        <v>117</v>
      </c>
      <c r="E99" s="5">
        <v>3</v>
      </c>
      <c r="F99" s="5">
        <v>0.25</v>
      </c>
      <c r="G99" s="3">
        <v>61425</v>
      </c>
      <c r="H99" s="3">
        <v>525</v>
      </c>
      <c r="I99" s="4" t="s">
        <v>36</v>
      </c>
      <c r="J99" s="5">
        <v>2018</v>
      </c>
      <c r="K99" t="s">
        <v>402</v>
      </c>
    </row>
    <row r="100" spans="1:11" ht="14.4" customHeight="1" x14ac:dyDescent="0.3">
      <c r="A100" s="3">
        <v>9</v>
      </c>
      <c r="B100" s="7">
        <v>44909</v>
      </c>
      <c r="C100" s="8" t="s">
        <v>56</v>
      </c>
      <c r="D100" s="3">
        <v>80</v>
      </c>
      <c r="E100" s="5">
        <v>3</v>
      </c>
      <c r="F100" s="5">
        <v>0.25</v>
      </c>
      <c r="G100" s="3">
        <v>42000</v>
      </c>
      <c r="H100" s="3">
        <v>525</v>
      </c>
      <c r="I100" s="4" t="s">
        <v>36</v>
      </c>
      <c r="J100" s="5">
        <v>2018</v>
      </c>
      <c r="K100" t="s">
        <v>403</v>
      </c>
    </row>
    <row r="101" spans="1:11" ht="14.4" customHeight="1" x14ac:dyDescent="0.3">
      <c r="A101" s="3">
        <v>10</v>
      </c>
      <c r="B101" s="7">
        <v>44910</v>
      </c>
      <c r="C101" s="8" t="s">
        <v>56</v>
      </c>
      <c r="D101" s="3">
        <v>55</v>
      </c>
      <c r="E101" s="5">
        <v>3</v>
      </c>
      <c r="F101" s="5">
        <v>0.25</v>
      </c>
      <c r="G101" s="3">
        <v>28875</v>
      </c>
      <c r="H101" s="3">
        <v>525</v>
      </c>
      <c r="I101" s="4" t="s">
        <v>36</v>
      </c>
      <c r="J101" s="5">
        <v>2018</v>
      </c>
      <c r="K101" t="s">
        <v>403</v>
      </c>
    </row>
    <row r="102" spans="1:11" ht="14.4" customHeight="1" x14ac:dyDescent="0.3">
      <c r="A102" s="3">
        <v>11</v>
      </c>
      <c r="B102" s="7">
        <v>44911</v>
      </c>
      <c r="C102" s="8" t="s">
        <v>56</v>
      </c>
      <c r="D102" s="3">
        <v>97</v>
      </c>
      <c r="E102" s="5">
        <v>3</v>
      </c>
      <c r="F102" s="5">
        <v>0.25</v>
      </c>
      <c r="G102" s="3">
        <v>50925</v>
      </c>
      <c r="H102" s="3">
        <v>525</v>
      </c>
      <c r="I102" s="4" t="s">
        <v>36</v>
      </c>
      <c r="J102" s="5">
        <v>2018</v>
      </c>
      <c r="K102" t="s">
        <v>402</v>
      </c>
    </row>
    <row r="103" spans="1:11" ht="14.4" customHeight="1" x14ac:dyDescent="0.3">
      <c r="A103" s="3">
        <v>12</v>
      </c>
      <c r="B103" s="7">
        <v>44912</v>
      </c>
      <c r="C103" s="8" t="s">
        <v>56</v>
      </c>
      <c r="D103" s="3">
        <v>74</v>
      </c>
      <c r="E103" s="5">
        <v>3</v>
      </c>
      <c r="F103" s="5">
        <v>0.25</v>
      </c>
      <c r="G103" s="3">
        <v>38850</v>
      </c>
      <c r="H103" s="3">
        <v>525</v>
      </c>
      <c r="I103" s="4" t="s">
        <v>36</v>
      </c>
      <c r="J103" s="5">
        <v>2018</v>
      </c>
      <c r="K103" t="s">
        <v>403</v>
      </c>
    </row>
    <row r="104" spans="1:11" ht="14.4" customHeight="1" x14ac:dyDescent="0.3">
      <c r="A104" s="3">
        <v>13</v>
      </c>
      <c r="B104" s="7">
        <v>44913</v>
      </c>
      <c r="C104" s="8" t="s">
        <v>56</v>
      </c>
      <c r="D104" s="3">
        <v>65</v>
      </c>
      <c r="E104" s="5">
        <v>3</v>
      </c>
      <c r="F104" s="5">
        <v>0.25</v>
      </c>
      <c r="G104" s="3">
        <v>34125</v>
      </c>
      <c r="H104" s="3">
        <v>525</v>
      </c>
      <c r="I104" s="4" t="s">
        <v>36</v>
      </c>
      <c r="J104" s="5">
        <v>2018</v>
      </c>
      <c r="K104" t="s">
        <v>403</v>
      </c>
    </row>
    <row r="105" spans="1:11" ht="14.4" customHeight="1" x14ac:dyDescent="0.3">
      <c r="A105" s="3">
        <v>14</v>
      </c>
      <c r="B105" s="7">
        <v>44915</v>
      </c>
      <c r="C105" s="8" t="s">
        <v>56</v>
      </c>
      <c r="D105" s="3">
        <v>31</v>
      </c>
      <c r="E105" s="5">
        <v>3</v>
      </c>
      <c r="F105" s="5">
        <v>0.25</v>
      </c>
      <c r="G105" s="3">
        <v>16275</v>
      </c>
      <c r="H105" s="3">
        <v>525</v>
      </c>
      <c r="I105" s="4" t="s">
        <v>36</v>
      </c>
      <c r="J105" s="5">
        <v>2018</v>
      </c>
      <c r="K105" t="s">
        <v>403</v>
      </c>
    </row>
    <row r="106" spans="1:11" ht="14.4" customHeight="1" x14ac:dyDescent="0.3">
      <c r="A106" s="3">
        <v>15</v>
      </c>
      <c r="B106" s="7">
        <v>44917</v>
      </c>
      <c r="C106" s="8" t="s">
        <v>56</v>
      </c>
      <c r="D106" s="3">
        <v>28</v>
      </c>
      <c r="E106" s="5">
        <v>3</v>
      </c>
      <c r="F106" s="5">
        <v>0.25</v>
      </c>
      <c r="G106" s="3">
        <v>14700</v>
      </c>
      <c r="H106" s="3">
        <v>525</v>
      </c>
      <c r="I106" s="4" t="s">
        <v>36</v>
      </c>
      <c r="J106" s="5">
        <v>2018</v>
      </c>
      <c r="K106" t="s">
        <v>400</v>
      </c>
    </row>
    <row r="107" spans="1:11" ht="14.4" customHeight="1" x14ac:dyDescent="0.3">
      <c r="A107" s="3">
        <v>16</v>
      </c>
      <c r="B107" s="7">
        <v>44920</v>
      </c>
      <c r="C107" s="8" t="s">
        <v>56</v>
      </c>
      <c r="D107" s="3">
        <v>79</v>
      </c>
      <c r="E107" s="5">
        <v>3</v>
      </c>
      <c r="F107" s="5">
        <v>0.25</v>
      </c>
      <c r="G107" s="3">
        <v>41475</v>
      </c>
      <c r="H107" s="3">
        <v>525</v>
      </c>
      <c r="I107" s="4" t="s">
        <v>36</v>
      </c>
      <c r="J107" s="5">
        <v>2018</v>
      </c>
      <c r="K107" t="s">
        <v>400</v>
      </c>
    </row>
    <row r="108" spans="1:11" ht="14.4" customHeight="1" x14ac:dyDescent="0.3">
      <c r="A108" s="3">
        <v>17</v>
      </c>
      <c r="B108" s="7">
        <v>44924</v>
      </c>
      <c r="C108" s="8" t="s">
        <v>46</v>
      </c>
      <c r="D108" s="3">
        <v>194</v>
      </c>
      <c r="E108" s="5">
        <v>3</v>
      </c>
      <c r="F108" s="5">
        <v>0.215</v>
      </c>
      <c r="G108" s="3">
        <v>98008.8</v>
      </c>
      <c r="H108" s="3">
        <v>505.2</v>
      </c>
      <c r="I108" s="4" t="s">
        <v>36</v>
      </c>
      <c r="J108" s="5">
        <v>2018</v>
      </c>
      <c r="K108" t="s">
        <v>386</v>
      </c>
    </row>
    <row r="109" spans="1:11" ht="14.4" customHeight="1" x14ac:dyDescent="0.3">
      <c r="A109" s="3">
        <v>18</v>
      </c>
      <c r="B109" s="7">
        <v>44924</v>
      </c>
      <c r="C109" s="8" t="s">
        <v>46</v>
      </c>
      <c r="D109" s="3">
        <v>164</v>
      </c>
      <c r="E109" s="5">
        <v>3</v>
      </c>
      <c r="F109" s="5">
        <v>0.215</v>
      </c>
      <c r="G109" s="3">
        <v>50184</v>
      </c>
      <c r="H109" s="3">
        <v>306</v>
      </c>
      <c r="I109" s="4" t="s">
        <v>36</v>
      </c>
      <c r="J109" s="5">
        <v>2018</v>
      </c>
      <c r="K109" t="s">
        <v>386</v>
      </c>
    </row>
    <row r="110" spans="1:11" ht="14.4" customHeight="1" x14ac:dyDescent="0.3">
      <c r="A110" s="3">
        <v>19</v>
      </c>
      <c r="B110" s="7">
        <v>44926</v>
      </c>
      <c r="C110" s="8" t="s">
        <v>50</v>
      </c>
      <c r="D110" s="3">
        <v>213</v>
      </c>
      <c r="E110" s="5">
        <v>3</v>
      </c>
      <c r="F110" s="5">
        <v>0.215</v>
      </c>
      <c r="G110" s="3">
        <v>47925</v>
      </c>
      <c r="H110" s="3">
        <v>225</v>
      </c>
      <c r="I110" s="4" t="s">
        <v>36</v>
      </c>
      <c r="J110" s="5">
        <v>2018</v>
      </c>
      <c r="K110" t="s">
        <v>380</v>
      </c>
    </row>
    <row r="111" spans="1:11" ht="14.4" customHeight="1" x14ac:dyDescent="0.3">
      <c r="A111" s="3">
        <v>20</v>
      </c>
      <c r="B111" s="7">
        <v>44928</v>
      </c>
      <c r="C111" s="8" t="s">
        <v>50</v>
      </c>
      <c r="D111" s="3">
        <v>112</v>
      </c>
      <c r="E111" s="5">
        <v>3</v>
      </c>
      <c r="F111" s="5">
        <v>0.215</v>
      </c>
      <c r="G111" s="3">
        <v>25200</v>
      </c>
      <c r="H111" s="3">
        <v>225</v>
      </c>
      <c r="I111" s="4" t="s">
        <v>36</v>
      </c>
      <c r="J111" s="5">
        <v>2018</v>
      </c>
      <c r="K111" t="s">
        <v>380</v>
      </c>
    </row>
    <row r="112" spans="1:11" ht="14.4" customHeight="1" x14ac:dyDescent="0.3">
      <c r="A112" s="3">
        <v>21</v>
      </c>
      <c r="B112" s="7">
        <v>44930</v>
      </c>
      <c r="C112" s="8" t="s">
        <v>50</v>
      </c>
      <c r="D112" s="3">
        <v>820</v>
      </c>
      <c r="E112" s="5">
        <v>3</v>
      </c>
      <c r="F112" s="5">
        <v>0.215</v>
      </c>
      <c r="G112" s="3">
        <v>184500</v>
      </c>
      <c r="H112" s="3">
        <v>225</v>
      </c>
      <c r="I112" s="4" t="s">
        <v>36</v>
      </c>
      <c r="J112" s="5">
        <v>2018</v>
      </c>
      <c r="K112" t="s">
        <v>380</v>
      </c>
    </row>
    <row r="113" spans="1:11" x14ac:dyDescent="0.3">
      <c r="A113" s="3">
        <v>1</v>
      </c>
      <c r="B113" s="5">
        <v>44857</v>
      </c>
      <c r="C113" s="4" t="s">
        <v>59</v>
      </c>
      <c r="D113" s="3">
        <v>70</v>
      </c>
      <c r="E113" s="5">
        <v>3</v>
      </c>
      <c r="F113" s="5">
        <v>0.22500000000000001</v>
      </c>
      <c r="G113" s="3">
        <v>17500</v>
      </c>
      <c r="H113" s="3">
        <v>250</v>
      </c>
      <c r="I113" s="4" t="s">
        <v>60</v>
      </c>
      <c r="J113" s="5">
        <v>2018</v>
      </c>
      <c r="K113" t="s">
        <v>392</v>
      </c>
    </row>
    <row r="114" spans="1:11" x14ac:dyDescent="0.3">
      <c r="A114" s="3">
        <v>2</v>
      </c>
      <c r="B114" s="5">
        <v>44858</v>
      </c>
      <c r="C114" s="4" t="s">
        <v>61</v>
      </c>
      <c r="D114" s="3">
        <v>56</v>
      </c>
      <c r="E114" s="5">
        <v>3</v>
      </c>
      <c r="F114" s="5">
        <v>0.215</v>
      </c>
      <c r="G114" s="3">
        <v>13328</v>
      </c>
      <c r="H114" s="3">
        <f xml:space="preserve"> G114/D114</f>
        <v>238</v>
      </c>
      <c r="I114" s="4" t="s">
        <v>60</v>
      </c>
      <c r="J114" s="5">
        <v>2018</v>
      </c>
      <c r="K114" t="s">
        <v>399</v>
      </c>
    </row>
    <row r="115" spans="1:11" x14ac:dyDescent="0.3">
      <c r="A115" s="3">
        <v>3</v>
      </c>
      <c r="B115" s="5">
        <v>44859</v>
      </c>
      <c r="C115" s="4" t="s">
        <v>62</v>
      </c>
      <c r="D115" s="3">
        <v>16.5</v>
      </c>
      <c r="E115" s="5">
        <v>3</v>
      </c>
      <c r="F115" s="5">
        <v>0.215</v>
      </c>
      <c r="G115" s="3">
        <v>3927</v>
      </c>
      <c r="H115" s="3">
        <v>238</v>
      </c>
      <c r="I115" s="4" t="s">
        <v>60</v>
      </c>
      <c r="J115" s="5">
        <v>2018</v>
      </c>
      <c r="K115" t="s">
        <v>380</v>
      </c>
    </row>
    <row r="116" spans="1:11" x14ac:dyDescent="0.3">
      <c r="A116" s="3">
        <v>4</v>
      </c>
      <c r="B116" s="5">
        <v>44861</v>
      </c>
      <c r="C116" s="4" t="s">
        <v>63</v>
      </c>
      <c r="D116" s="3">
        <v>73.846000000000004</v>
      </c>
      <c r="E116" s="5">
        <v>3</v>
      </c>
      <c r="F116" s="5">
        <v>0.25</v>
      </c>
      <c r="G116" s="6">
        <v>192073.45</v>
      </c>
      <c r="H116" s="3">
        <v>2601</v>
      </c>
      <c r="I116" s="4" t="s">
        <v>60</v>
      </c>
      <c r="J116" s="5">
        <v>2018</v>
      </c>
      <c r="K116" t="s">
        <v>383</v>
      </c>
    </row>
    <row r="117" spans="1:11" x14ac:dyDescent="0.3">
      <c r="A117" s="3">
        <v>5</v>
      </c>
      <c r="B117" s="5">
        <v>44862</v>
      </c>
      <c r="C117" s="4" t="s">
        <v>64</v>
      </c>
      <c r="D117" s="3">
        <v>13.61</v>
      </c>
      <c r="E117" s="5">
        <v>3</v>
      </c>
      <c r="F117" s="5">
        <v>0.2</v>
      </c>
      <c r="G117" s="3">
        <v>2772</v>
      </c>
      <c r="H117" s="3">
        <v>200</v>
      </c>
      <c r="I117" s="4" t="s">
        <v>60</v>
      </c>
      <c r="J117" s="5">
        <v>2018</v>
      </c>
      <c r="K117" t="s">
        <v>399</v>
      </c>
    </row>
    <row r="118" spans="1:11" x14ac:dyDescent="0.3">
      <c r="A118" s="3">
        <v>1</v>
      </c>
      <c r="B118" s="5">
        <v>44802</v>
      </c>
      <c r="C118" s="4" t="s">
        <v>65</v>
      </c>
      <c r="D118" s="3">
        <v>216.82599999999999</v>
      </c>
      <c r="E118" s="5">
        <v>3</v>
      </c>
      <c r="F118" s="5">
        <v>0.23</v>
      </c>
      <c r="G118" s="6">
        <v>59843.98</v>
      </c>
      <c r="H118" s="3">
        <f xml:space="preserve"> G118/D118</f>
        <v>276.00001844797214</v>
      </c>
      <c r="I118" s="4" t="s">
        <v>42</v>
      </c>
      <c r="J118" s="5">
        <v>2017</v>
      </c>
      <c r="K118" t="s">
        <v>399</v>
      </c>
    </row>
    <row r="119" spans="1:11" x14ac:dyDescent="0.3">
      <c r="A119" s="3">
        <v>2</v>
      </c>
      <c r="B119" s="5">
        <v>44804</v>
      </c>
      <c r="C119" s="4" t="s">
        <v>20</v>
      </c>
      <c r="D119" s="3">
        <v>98.3</v>
      </c>
      <c r="E119" s="5">
        <v>3</v>
      </c>
      <c r="F119" s="5">
        <v>0.21</v>
      </c>
      <c r="G119" s="3">
        <v>22117.5</v>
      </c>
      <c r="H119" s="3">
        <v>225</v>
      </c>
      <c r="I119" s="4" t="s">
        <v>42</v>
      </c>
      <c r="J119" s="5">
        <v>2017</v>
      </c>
      <c r="K119" t="s">
        <v>381</v>
      </c>
    </row>
    <row r="120" spans="1:11" x14ac:dyDescent="0.3">
      <c r="A120" s="3">
        <v>3</v>
      </c>
      <c r="B120" s="5">
        <v>44806</v>
      </c>
      <c r="C120" s="4" t="s">
        <v>66</v>
      </c>
      <c r="D120" s="3">
        <v>1</v>
      </c>
      <c r="E120" s="5">
        <v>3</v>
      </c>
      <c r="F120" s="5">
        <v>0.2</v>
      </c>
      <c r="G120" s="3">
        <v>150</v>
      </c>
      <c r="H120" s="3">
        <v>150</v>
      </c>
      <c r="I120" s="4" t="s">
        <v>42</v>
      </c>
      <c r="J120" s="5">
        <v>2017</v>
      </c>
      <c r="K120" t="s">
        <v>385</v>
      </c>
    </row>
    <row r="121" spans="1:11" x14ac:dyDescent="0.3">
      <c r="A121" s="3">
        <v>4</v>
      </c>
      <c r="B121" s="5">
        <v>44807</v>
      </c>
      <c r="C121" s="4" t="s">
        <v>64</v>
      </c>
      <c r="D121" s="3">
        <v>1.05</v>
      </c>
      <c r="E121" s="5">
        <v>3</v>
      </c>
      <c r="F121" s="5">
        <v>0.2</v>
      </c>
      <c r="G121" s="3">
        <v>184.8</v>
      </c>
      <c r="H121" s="3">
        <v>176</v>
      </c>
      <c r="I121" s="4" t="s">
        <v>42</v>
      </c>
      <c r="J121" s="5">
        <v>2017</v>
      </c>
      <c r="K121" t="s">
        <v>399</v>
      </c>
    </row>
    <row r="122" spans="1:11" x14ac:dyDescent="0.3">
      <c r="A122" s="3">
        <v>5</v>
      </c>
      <c r="B122" s="5">
        <v>44808</v>
      </c>
      <c r="C122" s="4" t="s">
        <v>67</v>
      </c>
      <c r="D122" s="3">
        <v>14</v>
      </c>
      <c r="E122" s="5">
        <v>3</v>
      </c>
      <c r="F122" s="5">
        <v>0.21</v>
      </c>
      <c r="G122" s="3">
        <v>3080</v>
      </c>
      <c r="H122" s="3">
        <f xml:space="preserve"> 3080/14</f>
        <v>220</v>
      </c>
      <c r="I122" s="4" t="s">
        <v>42</v>
      </c>
      <c r="J122" s="5">
        <v>2017</v>
      </c>
      <c r="K122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A4F-70AB-4A55-9BE5-1F43F9AD52BB}">
  <dimension ref="A1:K168"/>
  <sheetViews>
    <sheetView tabSelected="1" topLeftCell="A44" zoomScale="104" workbookViewId="0">
      <selection activeCell="J58" sqref="J58"/>
    </sheetView>
  </sheetViews>
  <sheetFormatPr defaultRowHeight="14.4" x14ac:dyDescent="0.3"/>
  <cols>
    <col min="5" max="5" width="24.88671875" customWidth="1"/>
    <col min="11" max="11" width="17.5546875" customWidth="1"/>
  </cols>
  <sheetData>
    <row r="1" spans="1:11" x14ac:dyDescent="0.3">
      <c r="A1" s="5" t="s">
        <v>8</v>
      </c>
      <c r="B1" s="5" t="s">
        <v>9</v>
      </c>
      <c r="C1" s="5" t="s">
        <v>68</v>
      </c>
      <c r="D1" s="5" t="s">
        <v>1</v>
      </c>
      <c r="E1" s="5" t="s">
        <v>69</v>
      </c>
      <c r="F1" s="5" t="s">
        <v>3</v>
      </c>
      <c r="G1" s="5" t="s">
        <v>70</v>
      </c>
      <c r="H1" s="5" t="s">
        <v>71</v>
      </c>
      <c r="I1" s="5" t="s">
        <v>6</v>
      </c>
      <c r="J1" s="5" t="s">
        <v>5</v>
      </c>
      <c r="K1" s="5" t="s">
        <v>379</v>
      </c>
    </row>
    <row r="2" spans="1:11" x14ac:dyDescent="0.3">
      <c r="A2" s="5" t="s">
        <v>11</v>
      </c>
      <c r="B2" s="5">
        <v>2020</v>
      </c>
      <c r="C2" s="5">
        <v>1</v>
      </c>
      <c r="D2" s="5" t="s">
        <v>72</v>
      </c>
      <c r="E2" s="5" t="s">
        <v>73</v>
      </c>
      <c r="F2" s="5">
        <v>80</v>
      </c>
      <c r="G2" s="5">
        <v>116.66</v>
      </c>
      <c r="H2" s="5">
        <v>7500</v>
      </c>
      <c r="I2" s="5">
        <v>9333</v>
      </c>
      <c r="J2" s="5">
        <v>0.2</v>
      </c>
      <c r="K2" t="s">
        <v>404</v>
      </c>
    </row>
    <row r="3" spans="1:11" x14ac:dyDescent="0.3">
      <c r="A3" s="5" t="s">
        <v>11</v>
      </c>
      <c r="B3" s="5">
        <v>2020</v>
      </c>
      <c r="C3" s="5">
        <v>2</v>
      </c>
      <c r="D3" s="5" t="s">
        <v>74</v>
      </c>
      <c r="E3" s="5" t="s">
        <v>75</v>
      </c>
      <c r="F3" s="5">
        <v>80</v>
      </c>
      <c r="G3" s="5">
        <v>200.2</v>
      </c>
      <c r="H3" s="5">
        <v>7500</v>
      </c>
      <c r="I3" s="5">
        <v>16016</v>
      </c>
      <c r="J3" s="5">
        <v>0.2</v>
      </c>
      <c r="K3" t="s">
        <v>404</v>
      </c>
    </row>
    <row r="4" spans="1:11" x14ac:dyDescent="0.3">
      <c r="A4" s="5" t="s">
        <v>11</v>
      </c>
      <c r="B4" s="5">
        <v>2020</v>
      </c>
      <c r="C4" s="5">
        <v>3</v>
      </c>
      <c r="D4" s="5" t="s">
        <v>78</v>
      </c>
      <c r="E4" s="5" t="s">
        <v>77</v>
      </c>
      <c r="F4" s="5">
        <v>280</v>
      </c>
      <c r="G4" s="5">
        <v>157</v>
      </c>
      <c r="H4" s="5">
        <v>31000</v>
      </c>
      <c r="I4" s="5">
        <v>43960</v>
      </c>
      <c r="J4" s="5">
        <v>0.2</v>
      </c>
      <c r="K4" t="s">
        <v>405</v>
      </c>
    </row>
    <row r="5" spans="1:11" x14ac:dyDescent="0.3">
      <c r="A5" s="5" t="s">
        <v>11</v>
      </c>
      <c r="B5" s="5">
        <v>2020</v>
      </c>
      <c r="C5" s="5">
        <v>4</v>
      </c>
      <c r="D5" s="5" t="s">
        <v>97</v>
      </c>
      <c r="E5" s="5" t="s">
        <v>79</v>
      </c>
      <c r="F5" s="5">
        <v>40</v>
      </c>
      <c r="G5" s="5">
        <v>411.33</v>
      </c>
      <c r="H5" s="5">
        <v>6000</v>
      </c>
      <c r="I5" s="5">
        <v>16453.2</v>
      </c>
      <c r="J5" s="5">
        <v>0.2</v>
      </c>
      <c r="K5" t="s">
        <v>405</v>
      </c>
    </row>
    <row r="6" spans="1:11" x14ac:dyDescent="0.3">
      <c r="A6" s="5" t="s">
        <v>11</v>
      </c>
      <c r="B6" s="5">
        <v>2020</v>
      </c>
      <c r="C6" s="5">
        <v>5</v>
      </c>
      <c r="D6" s="5" t="s">
        <v>98</v>
      </c>
      <c r="E6" s="5" t="s">
        <v>79</v>
      </c>
      <c r="F6" s="5">
        <v>40</v>
      </c>
      <c r="G6" s="5">
        <v>411.33</v>
      </c>
      <c r="H6" s="5">
        <v>6000</v>
      </c>
      <c r="I6" s="5">
        <v>16453.2</v>
      </c>
      <c r="J6" s="5">
        <v>0.2</v>
      </c>
      <c r="K6" t="s">
        <v>405</v>
      </c>
    </row>
    <row r="7" spans="1:11" x14ac:dyDescent="0.3">
      <c r="A7" s="5" t="s">
        <v>11</v>
      </c>
      <c r="B7" s="5">
        <v>2020</v>
      </c>
      <c r="C7" s="5">
        <v>6</v>
      </c>
      <c r="D7" s="5" t="s">
        <v>81</v>
      </c>
      <c r="E7" s="5" t="s">
        <v>79</v>
      </c>
      <c r="F7" s="5">
        <v>160</v>
      </c>
      <c r="G7" s="5">
        <v>877.67</v>
      </c>
      <c r="H7" s="5">
        <v>30000</v>
      </c>
      <c r="I7" s="5">
        <v>140427.20000000001</v>
      </c>
      <c r="J7" s="5">
        <v>0.2</v>
      </c>
      <c r="K7" t="s">
        <v>405</v>
      </c>
    </row>
    <row r="8" spans="1:11" x14ac:dyDescent="0.3">
      <c r="A8" s="5" t="s">
        <v>11</v>
      </c>
      <c r="B8" s="5">
        <v>2020</v>
      </c>
      <c r="C8" s="5">
        <v>7</v>
      </c>
      <c r="D8" s="5" t="s">
        <v>82</v>
      </c>
      <c r="E8" s="5" t="s">
        <v>79</v>
      </c>
      <c r="F8" s="5">
        <v>120</v>
      </c>
      <c r="G8" s="5">
        <v>569.66999999999996</v>
      </c>
      <c r="H8" s="5">
        <v>25000</v>
      </c>
      <c r="I8" s="5">
        <v>68360.399999999994</v>
      </c>
      <c r="J8" s="5">
        <v>0.2</v>
      </c>
      <c r="K8" t="s">
        <v>405</v>
      </c>
    </row>
    <row r="9" spans="1:11" x14ac:dyDescent="0.3">
      <c r="A9" s="5" t="s">
        <v>11</v>
      </c>
      <c r="B9" s="5">
        <v>2020</v>
      </c>
      <c r="C9" s="5">
        <v>8</v>
      </c>
      <c r="D9" s="5" t="s">
        <v>83</v>
      </c>
      <c r="E9" s="5" t="s">
        <v>84</v>
      </c>
      <c r="F9" s="5">
        <v>280.13</v>
      </c>
      <c r="G9" s="5">
        <v>376.23</v>
      </c>
      <c r="H9" s="5">
        <v>40000</v>
      </c>
      <c r="I9" s="5">
        <v>105393.31</v>
      </c>
      <c r="J9" s="5">
        <v>0.2</v>
      </c>
      <c r="K9" t="s">
        <v>405</v>
      </c>
    </row>
    <row r="10" spans="1:11" x14ac:dyDescent="0.3">
      <c r="A10" s="5" t="s">
        <v>11</v>
      </c>
      <c r="B10" s="5">
        <v>2020</v>
      </c>
      <c r="C10" s="5">
        <v>9</v>
      </c>
      <c r="D10" s="5" t="s">
        <v>85</v>
      </c>
      <c r="E10" s="5" t="s">
        <v>86</v>
      </c>
      <c r="F10" s="5">
        <v>336.34</v>
      </c>
      <c r="G10" s="5">
        <v>89.2</v>
      </c>
      <c r="H10" s="5">
        <v>16000</v>
      </c>
      <c r="I10" s="5">
        <v>30000</v>
      </c>
      <c r="J10" s="5">
        <v>0.2</v>
      </c>
      <c r="K10" t="s">
        <v>406</v>
      </c>
    </row>
    <row r="11" spans="1:11" x14ac:dyDescent="0.3">
      <c r="A11" s="5" t="s">
        <v>11</v>
      </c>
      <c r="B11" s="5">
        <v>2020</v>
      </c>
      <c r="C11" s="5">
        <v>10</v>
      </c>
      <c r="D11" s="5" t="s">
        <v>87</v>
      </c>
      <c r="E11" s="5" t="s">
        <v>86</v>
      </c>
      <c r="F11" s="5">
        <v>335.82</v>
      </c>
      <c r="G11" s="5">
        <v>89.33</v>
      </c>
      <c r="H11" s="5">
        <v>16000</v>
      </c>
      <c r="I11" s="5">
        <v>30000</v>
      </c>
      <c r="J11" s="5">
        <v>0.2</v>
      </c>
      <c r="K11" t="s">
        <v>406</v>
      </c>
    </row>
    <row r="12" spans="1:11" x14ac:dyDescent="0.3">
      <c r="A12" s="5" t="s">
        <v>11</v>
      </c>
      <c r="B12" s="5">
        <v>2020</v>
      </c>
      <c r="C12" s="5">
        <v>11</v>
      </c>
      <c r="D12" s="5" t="s">
        <v>88</v>
      </c>
      <c r="E12" s="5" t="s">
        <v>86</v>
      </c>
      <c r="F12" s="5">
        <v>240</v>
      </c>
      <c r="G12" s="5">
        <v>201</v>
      </c>
      <c r="H12" s="5">
        <v>33000</v>
      </c>
      <c r="I12" s="5">
        <v>48240</v>
      </c>
      <c r="J12" s="5">
        <v>0.2</v>
      </c>
      <c r="K12" t="s">
        <v>406</v>
      </c>
    </row>
    <row r="13" spans="1:11" x14ac:dyDescent="0.3">
      <c r="A13" s="5" t="s">
        <v>11</v>
      </c>
      <c r="B13" s="5">
        <v>2020</v>
      </c>
      <c r="C13" s="5">
        <v>12</v>
      </c>
      <c r="D13" s="5" t="s">
        <v>89</v>
      </c>
      <c r="E13" s="5" t="s">
        <v>86</v>
      </c>
      <c r="F13" s="5">
        <v>240</v>
      </c>
      <c r="G13" s="5">
        <v>201</v>
      </c>
      <c r="H13" s="5">
        <v>33000</v>
      </c>
      <c r="I13" s="5">
        <v>48240</v>
      </c>
      <c r="J13" s="5">
        <v>0.2</v>
      </c>
      <c r="K13" t="s">
        <v>406</v>
      </c>
    </row>
    <row r="14" spans="1:11" x14ac:dyDescent="0.3">
      <c r="A14" s="5" t="s">
        <v>11</v>
      </c>
      <c r="B14" s="5">
        <v>2020</v>
      </c>
      <c r="C14" s="5">
        <v>13</v>
      </c>
      <c r="D14" s="5" t="s">
        <v>90</v>
      </c>
      <c r="E14" s="5" t="s">
        <v>91</v>
      </c>
      <c r="F14" s="5">
        <v>160</v>
      </c>
      <c r="G14" s="5">
        <v>37.5</v>
      </c>
      <c r="H14" s="5">
        <v>5500</v>
      </c>
      <c r="I14" s="5">
        <v>6000</v>
      </c>
      <c r="J14" s="5">
        <v>0.2</v>
      </c>
      <c r="K14" t="s">
        <v>406</v>
      </c>
    </row>
    <row r="15" spans="1:11" x14ac:dyDescent="0.3">
      <c r="A15" s="5" t="s">
        <v>92</v>
      </c>
      <c r="B15" s="5">
        <v>2020</v>
      </c>
      <c r="C15" s="5">
        <v>1</v>
      </c>
      <c r="D15" s="5" t="s">
        <v>72</v>
      </c>
      <c r="E15" s="5" t="s">
        <v>93</v>
      </c>
      <c r="F15" s="5">
        <v>320</v>
      </c>
      <c r="G15" s="5">
        <v>212.5</v>
      </c>
      <c r="H15" s="5">
        <v>50000</v>
      </c>
      <c r="I15" s="5">
        <v>68000</v>
      </c>
      <c r="J15" s="5">
        <v>0.2</v>
      </c>
      <c r="K15" t="s">
        <v>406</v>
      </c>
    </row>
    <row r="16" spans="1:11" x14ac:dyDescent="0.3">
      <c r="A16" s="5" t="s">
        <v>92</v>
      </c>
      <c r="B16" s="5">
        <v>2020</v>
      </c>
      <c r="C16" s="5">
        <v>2</v>
      </c>
      <c r="D16" s="5" t="s">
        <v>74</v>
      </c>
      <c r="E16" s="5" t="s">
        <v>93</v>
      </c>
      <c r="F16" s="5">
        <v>160</v>
      </c>
      <c r="G16" s="5">
        <v>207.5</v>
      </c>
      <c r="H16" s="5">
        <v>25000</v>
      </c>
      <c r="I16" s="5">
        <v>33200</v>
      </c>
      <c r="J16" s="5">
        <v>0.2</v>
      </c>
      <c r="K16" t="s">
        <v>406</v>
      </c>
    </row>
    <row r="17" spans="1:11" x14ac:dyDescent="0.3">
      <c r="A17" s="5" t="s">
        <v>92</v>
      </c>
      <c r="B17" s="5">
        <v>2020</v>
      </c>
      <c r="C17" s="5">
        <v>3</v>
      </c>
      <c r="D17" s="5" t="s">
        <v>76</v>
      </c>
      <c r="E17" s="5" t="s">
        <v>93</v>
      </c>
      <c r="F17" s="5">
        <v>280</v>
      </c>
      <c r="G17" s="5">
        <v>212.5</v>
      </c>
      <c r="H17" s="5">
        <v>35000</v>
      </c>
      <c r="I17" s="5">
        <v>59500</v>
      </c>
      <c r="J17" s="5">
        <v>0.2</v>
      </c>
      <c r="K17" t="s">
        <v>406</v>
      </c>
    </row>
    <row r="18" spans="1:11" x14ac:dyDescent="0.3">
      <c r="A18" s="5" t="s">
        <v>92</v>
      </c>
      <c r="B18" s="5">
        <v>2020</v>
      </c>
      <c r="C18" s="5">
        <v>4</v>
      </c>
      <c r="D18" s="5" t="s">
        <v>78</v>
      </c>
      <c r="E18" s="5" t="s">
        <v>94</v>
      </c>
      <c r="F18" s="5">
        <v>37.49</v>
      </c>
      <c r="G18" s="5">
        <v>266.74</v>
      </c>
      <c r="H18" s="5">
        <v>6000</v>
      </c>
      <c r="I18" s="5">
        <v>10000</v>
      </c>
      <c r="J18" s="5">
        <v>0.2</v>
      </c>
      <c r="K18" t="s">
        <v>406</v>
      </c>
    </row>
    <row r="19" spans="1:11" x14ac:dyDescent="0.3">
      <c r="A19" s="5" t="s">
        <v>92</v>
      </c>
      <c r="B19" s="5">
        <v>2020</v>
      </c>
      <c r="C19" s="5">
        <v>5</v>
      </c>
      <c r="D19" s="5" t="s">
        <v>80</v>
      </c>
      <c r="E19" s="5" t="s">
        <v>73</v>
      </c>
      <c r="F19" s="5">
        <v>309.60000000000002</v>
      </c>
      <c r="G19" s="5">
        <v>105.84</v>
      </c>
      <c r="H19" s="5">
        <v>11000</v>
      </c>
      <c r="I19" s="5">
        <v>32768</v>
      </c>
      <c r="J19" s="5">
        <v>0.2</v>
      </c>
      <c r="K19" t="s">
        <v>406</v>
      </c>
    </row>
    <row r="20" spans="1:11" x14ac:dyDescent="0.3">
      <c r="A20" s="5" t="s">
        <v>92</v>
      </c>
      <c r="B20" s="5">
        <v>2020</v>
      </c>
      <c r="C20" s="5">
        <v>6</v>
      </c>
      <c r="D20" s="5" t="s">
        <v>95</v>
      </c>
      <c r="E20" s="5" t="s">
        <v>96</v>
      </c>
      <c r="F20" s="5">
        <v>160</v>
      </c>
      <c r="G20" s="5">
        <v>40.630000000000003</v>
      </c>
      <c r="H20" s="5">
        <v>6000</v>
      </c>
      <c r="I20" s="5">
        <v>6500</v>
      </c>
      <c r="J20" s="5">
        <v>0.2</v>
      </c>
      <c r="K20" t="s">
        <v>406</v>
      </c>
    </row>
    <row r="21" spans="1:11" x14ac:dyDescent="0.3">
      <c r="A21" s="5" t="s">
        <v>92</v>
      </c>
      <c r="B21" s="5">
        <v>2020</v>
      </c>
      <c r="C21" s="5">
        <v>7</v>
      </c>
      <c r="D21" s="5" t="s">
        <v>97</v>
      </c>
      <c r="E21" s="5" t="s">
        <v>94</v>
      </c>
      <c r="F21" s="5">
        <v>311</v>
      </c>
      <c r="G21" s="5">
        <v>48.23</v>
      </c>
      <c r="H21" s="5">
        <v>10000</v>
      </c>
      <c r="I21" s="5">
        <v>15000</v>
      </c>
      <c r="J21" s="5">
        <v>0.2</v>
      </c>
      <c r="K21" t="s">
        <v>406</v>
      </c>
    </row>
    <row r="22" spans="1:11" x14ac:dyDescent="0.3">
      <c r="A22" s="5" t="s">
        <v>92</v>
      </c>
      <c r="B22" s="5">
        <v>2020</v>
      </c>
      <c r="C22" s="5">
        <v>8</v>
      </c>
      <c r="D22" s="5" t="s">
        <v>98</v>
      </c>
      <c r="E22" s="5" t="s">
        <v>94</v>
      </c>
      <c r="F22" s="5">
        <v>160</v>
      </c>
      <c r="G22" s="5">
        <v>62.5</v>
      </c>
      <c r="H22" s="5">
        <v>5000</v>
      </c>
      <c r="I22" s="5">
        <v>10000</v>
      </c>
      <c r="J22" s="5">
        <v>0.2</v>
      </c>
      <c r="K22" t="s">
        <v>406</v>
      </c>
    </row>
    <row r="23" spans="1:11" x14ac:dyDescent="0.3">
      <c r="A23" s="5" t="s">
        <v>92</v>
      </c>
      <c r="B23" s="5">
        <v>2020</v>
      </c>
      <c r="C23" s="5">
        <v>9</v>
      </c>
      <c r="D23" s="5" t="s">
        <v>81</v>
      </c>
      <c r="E23" s="5" t="s">
        <v>94</v>
      </c>
      <c r="F23" s="5">
        <v>318.79000000000002</v>
      </c>
      <c r="G23" s="5">
        <v>78.42</v>
      </c>
      <c r="H23" s="5">
        <v>11000</v>
      </c>
      <c r="I23" s="5">
        <v>25000</v>
      </c>
      <c r="J23" s="5">
        <v>0.2</v>
      </c>
      <c r="K23" t="s">
        <v>406</v>
      </c>
    </row>
    <row r="24" spans="1:11" x14ac:dyDescent="0.3">
      <c r="A24" s="5" t="s">
        <v>92</v>
      </c>
      <c r="B24" s="5">
        <v>2020</v>
      </c>
      <c r="C24" s="5">
        <v>10</v>
      </c>
      <c r="D24" s="5" t="s">
        <v>82</v>
      </c>
      <c r="E24" s="5" t="s">
        <v>94</v>
      </c>
      <c r="F24" s="5">
        <v>320</v>
      </c>
      <c r="G24" s="5">
        <v>78.13</v>
      </c>
      <c r="H24" s="5">
        <v>11000</v>
      </c>
      <c r="I24" s="5">
        <v>25000</v>
      </c>
      <c r="J24" s="5">
        <v>0.2</v>
      </c>
      <c r="K24" t="s">
        <v>406</v>
      </c>
    </row>
    <row r="25" spans="1:11" x14ac:dyDescent="0.3">
      <c r="A25" s="5" t="s">
        <v>99</v>
      </c>
      <c r="B25" s="5">
        <v>2020</v>
      </c>
      <c r="C25" s="5">
        <v>1</v>
      </c>
      <c r="D25" s="5">
        <v>1</v>
      </c>
      <c r="E25" s="5" t="s">
        <v>86</v>
      </c>
      <c r="F25" s="5">
        <v>200</v>
      </c>
      <c r="G25" s="5">
        <v>151</v>
      </c>
      <c r="H25" s="5">
        <v>25000</v>
      </c>
      <c r="I25" s="5">
        <v>30200</v>
      </c>
      <c r="J25" s="5">
        <v>0.2</v>
      </c>
      <c r="K25" t="s">
        <v>406</v>
      </c>
    </row>
    <row r="26" spans="1:11" x14ac:dyDescent="0.3">
      <c r="A26" s="5" t="s">
        <v>99</v>
      </c>
      <c r="B26" s="5">
        <v>2020</v>
      </c>
      <c r="C26" s="5">
        <v>2</v>
      </c>
      <c r="D26" s="5">
        <v>2</v>
      </c>
      <c r="E26" s="5" t="s">
        <v>86</v>
      </c>
      <c r="F26" s="5">
        <v>120</v>
      </c>
      <c r="G26" s="5">
        <v>141</v>
      </c>
      <c r="H26" s="5">
        <v>15000</v>
      </c>
      <c r="I26" s="5">
        <v>16920</v>
      </c>
      <c r="J26" s="5">
        <v>0.2</v>
      </c>
      <c r="K26" t="s">
        <v>406</v>
      </c>
    </row>
    <row r="27" spans="1:11" x14ac:dyDescent="0.3">
      <c r="A27" s="5" t="s">
        <v>99</v>
      </c>
      <c r="B27" s="5">
        <v>2020</v>
      </c>
      <c r="C27" s="5">
        <v>3</v>
      </c>
      <c r="D27" s="5">
        <v>3</v>
      </c>
      <c r="E27" s="5" t="s">
        <v>100</v>
      </c>
      <c r="F27" s="5">
        <v>40</v>
      </c>
      <c r="G27" s="5">
        <v>187.5</v>
      </c>
      <c r="H27" s="5">
        <v>5000</v>
      </c>
      <c r="I27" s="5">
        <v>7500</v>
      </c>
      <c r="J27" s="5">
        <v>0.2</v>
      </c>
      <c r="K27" t="s">
        <v>406</v>
      </c>
    </row>
    <row r="28" spans="1:11" x14ac:dyDescent="0.3">
      <c r="A28" s="5" t="s">
        <v>99</v>
      </c>
      <c r="B28" s="5">
        <v>2020</v>
      </c>
      <c r="C28" s="5">
        <v>4</v>
      </c>
      <c r="D28" s="5">
        <v>4</v>
      </c>
      <c r="E28" s="5" t="s">
        <v>86</v>
      </c>
      <c r="F28" s="5">
        <v>160</v>
      </c>
      <c r="G28" s="5">
        <v>231</v>
      </c>
      <c r="H28" s="5">
        <v>10000</v>
      </c>
      <c r="I28" s="5">
        <v>36960</v>
      </c>
      <c r="J28" s="5">
        <v>0.2</v>
      </c>
      <c r="K28" t="s">
        <v>406</v>
      </c>
    </row>
    <row r="29" spans="1:11" x14ac:dyDescent="0.3">
      <c r="A29" s="5" t="s">
        <v>99</v>
      </c>
      <c r="B29" s="5">
        <v>2020</v>
      </c>
      <c r="C29" s="5">
        <v>5</v>
      </c>
      <c r="D29" s="5">
        <v>5</v>
      </c>
      <c r="E29" s="5" t="s">
        <v>86</v>
      </c>
      <c r="F29" s="5">
        <v>160</v>
      </c>
      <c r="G29" s="5">
        <v>231</v>
      </c>
      <c r="H29" s="5">
        <v>10000</v>
      </c>
      <c r="I29" s="5">
        <v>36960</v>
      </c>
      <c r="J29" s="5">
        <v>0.2</v>
      </c>
      <c r="K29" t="s">
        <v>406</v>
      </c>
    </row>
    <row r="30" spans="1:11" x14ac:dyDescent="0.3">
      <c r="A30" s="5" t="s">
        <v>99</v>
      </c>
      <c r="B30" s="5">
        <v>2020</v>
      </c>
      <c r="C30" s="5">
        <v>5</v>
      </c>
      <c r="D30" s="5">
        <v>6</v>
      </c>
      <c r="E30" s="5" t="s">
        <v>86</v>
      </c>
      <c r="F30" s="5">
        <v>320</v>
      </c>
      <c r="G30" s="5">
        <v>231</v>
      </c>
      <c r="H30" s="5">
        <v>50000</v>
      </c>
      <c r="I30" s="5">
        <v>73920</v>
      </c>
      <c r="J30" s="5">
        <v>0.2</v>
      </c>
      <c r="K30" t="s">
        <v>406</v>
      </c>
    </row>
    <row r="31" spans="1:11" x14ac:dyDescent="0.3">
      <c r="A31" s="5" t="s">
        <v>99</v>
      </c>
      <c r="B31" s="5">
        <v>2020</v>
      </c>
      <c r="C31" s="5">
        <v>7</v>
      </c>
      <c r="D31" s="5">
        <v>7</v>
      </c>
      <c r="E31" s="5" t="s">
        <v>101</v>
      </c>
      <c r="F31" s="5">
        <v>160</v>
      </c>
      <c r="G31" s="5">
        <v>199.5</v>
      </c>
      <c r="H31" s="5">
        <v>13000</v>
      </c>
      <c r="I31" s="5">
        <v>31920</v>
      </c>
      <c r="J31" s="5">
        <v>0.2</v>
      </c>
      <c r="K31" t="s">
        <v>406</v>
      </c>
    </row>
    <row r="32" spans="1:11" x14ac:dyDescent="0.3">
      <c r="A32" s="5" t="s">
        <v>99</v>
      </c>
      <c r="B32" s="5">
        <v>2020</v>
      </c>
      <c r="C32" s="5">
        <v>8</v>
      </c>
      <c r="D32" s="5">
        <v>8</v>
      </c>
      <c r="E32" s="5" t="s">
        <v>101</v>
      </c>
      <c r="F32" s="5">
        <v>200</v>
      </c>
      <c r="G32" s="5">
        <v>199.5</v>
      </c>
      <c r="H32" s="5">
        <v>16000</v>
      </c>
      <c r="I32" s="5">
        <v>39900</v>
      </c>
      <c r="J32" s="5">
        <v>0.2</v>
      </c>
      <c r="K32" t="s">
        <v>406</v>
      </c>
    </row>
    <row r="33" spans="1:11" x14ac:dyDescent="0.3">
      <c r="A33" s="5" t="s">
        <v>99</v>
      </c>
      <c r="B33" s="5">
        <v>2020</v>
      </c>
      <c r="C33" s="5">
        <v>9</v>
      </c>
      <c r="D33" s="5">
        <v>9</v>
      </c>
      <c r="E33" s="5" t="s">
        <v>102</v>
      </c>
      <c r="F33" s="5">
        <v>160</v>
      </c>
      <c r="G33" s="5">
        <v>295.92</v>
      </c>
      <c r="H33" s="5">
        <v>33000</v>
      </c>
      <c r="I33" s="5">
        <v>47346.25</v>
      </c>
      <c r="J33" s="5">
        <v>0.2</v>
      </c>
      <c r="K33" t="s">
        <v>406</v>
      </c>
    </row>
    <row r="34" spans="1:11" x14ac:dyDescent="0.3">
      <c r="A34" s="5" t="s">
        <v>99</v>
      </c>
      <c r="B34" s="5">
        <v>2020</v>
      </c>
      <c r="C34" s="5">
        <v>10</v>
      </c>
      <c r="D34" s="5">
        <v>10</v>
      </c>
      <c r="E34" s="5" t="s">
        <v>101</v>
      </c>
      <c r="F34" s="5">
        <v>309.8</v>
      </c>
      <c r="G34" s="5">
        <v>109.75</v>
      </c>
      <c r="H34" s="5">
        <v>34000</v>
      </c>
      <c r="I34" s="5">
        <v>34000</v>
      </c>
      <c r="J34" s="5">
        <v>0.2</v>
      </c>
      <c r="K34" t="s">
        <v>406</v>
      </c>
    </row>
    <row r="35" spans="1:11" x14ac:dyDescent="0.3">
      <c r="A35" s="5" t="s">
        <v>99</v>
      </c>
      <c r="B35" s="5">
        <v>2020</v>
      </c>
      <c r="C35" s="5">
        <v>11</v>
      </c>
      <c r="D35" s="5">
        <v>11</v>
      </c>
      <c r="E35" s="5" t="s">
        <v>101</v>
      </c>
      <c r="F35" s="5">
        <v>319.39999999999998</v>
      </c>
      <c r="G35" s="5">
        <v>109.58</v>
      </c>
      <c r="H35" s="5">
        <v>35000</v>
      </c>
      <c r="I35" s="5">
        <v>35000</v>
      </c>
      <c r="J35" s="5">
        <v>0.2</v>
      </c>
      <c r="K35" t="s">
        <v>406</v>
      </c>
    </row>
    <row r="36" spans="1:11" x14ac:dyDescent="0.3">
      <c r="A36" s="5" t="s">
        <v>99</v>
      </c>
      <c r="B36" s="5">
        <v>2020</v>
      </c>
      <c r="C36" s="5">
        <v>12</v>
      </c>
      <c r="D36" s="5">
        <v>12</v>
      </c>
      <c r="E36" s="5" t="s">
        <v>77</v>
      </c>
      <c r="F36" s="5">
        <v>154.27000000000001</v>
      </c>
      <c r="G36" s="5">
        <v>221.69</v>
      </c>
      <c r="H36" s="5">
        <v>17500</v>
      </c>
      <c r="I36" s="5">
        <v>34200</v>
      </c>
      <c r="J36" s="5">
        <v>0.2</v>
      </c>
      <c r="K36" t="s">
        <v>406</v>
      </c>
    </row>
    <row r="37" spans="1:11" x14ac:dyDescent="0.3">
      <c r="A37" s="5" t="s">
        <v>16</v>
      </c>
      <c r="B37" s="5">
        <v>2020</v>
      </c>
      <c r="C37" s="5">
        <v>1</v>
      </c>
      <c r="D37" s="5" t="s">
        <v>72</v>
      </c>
      <c r="E37" s="5" t="s">
        <v>79</v>
      </c>
      <c r="F37" s="5">
        <v>81.260000000000005</v>
      </c>
      <c r="G37" s="5">
        <v>2219</v>
      </c>
      <c r="H37" s="5">
        <v>10000</v>
      </c>
      <c r="I37" s="5">
        <v>180316</v>
      </c>
      <c r="J37" s="5">
        <v>0.2</v>
      </c>
      <c r="K37" t="s">
        <v>405</v>
      </c>
    </row>
    <row r="38" spans="1:11" x14ac:dyDescent="0.3">
      <c r="A38" s="5" t="s">
        <v>16</v>
      </c>
      <c r="B38" s="5">
        <v>2020</v>
      </c>
      <c r="C38" s="5">
        <v>2</v>
      </c>
      <c r="D38" s="5" t="s">
        <v>76</v>
      </c>
      <c r="E38" s="5" t="s">
        <v>103</v>
      </c>
      <c r="F38" s="5">
        <v>160</v>
      </c>
      <c r="G38" s="5">
        <v>151.26</v>
      </c>
      <c r="H38" s="5">
        <v>15000</v>
      </c>
      <c r="I38" s="5">
        <v>24201.599999999999</v>
      </c>
      <c r="J38" s="5">
        <v>0.2</v>
      </c>
      <c r="K38" t="s">
        <v>406</v>
      </c>
    </row>
    <row r="39" spans="1:11" x14ac:dyDescent="0.3">
      <c r="A39" s="5" t="s">
        <v>16</v>
      </c>
      <c r="B39" s="5">
        <v>2020</v>
      </c>
      <c r="C39" s="5">
        <v>3</v>
      </c>
      <c r="D39" s="5" t="s">
        <v>80</v>
      </c>
      <c r="E39" s="5" t="s">
        <v>79</v>
      </c>
      <c r="F39" s="5">
        <v>160</v>
      </c>
      <c r="G39" s="5">
        <v>52.03</v>
      </c>
      <c r="H39" s="5">
        <v>7500</v>
      </c>
      <c r="I39" s="5">
        <v>8325</v>
      </c>
      <c r="J39" s="5">
        <v>0.2</v>
      </c>
      <c r="K39" t="s">
        <v>406</v>
      </c>
    </row>
    <row r="40" spans="1:11" x14ac:dyDescent="0.3">
      <c r="A40" s="5" t="s">
        <v>16</v>
      </c>
      <c r="B40" s="5">
        <v>2020</v>
      </c>
      <c r="C40" s="5">
        <v>4</v>
      </c>
      <c r="D40" s="5" t="s">
        <v>95</v>
      </c>
      <c r="E40" s="5" t="s">
        <v>79</v>
      </c>
      <c r="F40" s="5">
        <v>320</v>
      </c>
      <c r="G40" s="5">
        <v>260.16000000000003</v>
      </c>
      <c r="H40" s="5">
        <v>75000</v>
      </c>
      <c r="I40" s="5">
        <v>83250</v>
      </c>
      <c r="J40" s="5">
        <v>0.2</v>
      </c>
      <c r="K40" t="s">
        <v>406</v>
      </c>
    </row>
    <row r="41" spans="1:11" x14ac:dyDescent="0.3">
      <c r="A41" s="5" t="s">
        <v>16</v>
      </c>
      <c r="B41" s="5">
        <v>2020</v>
      </c>
      <c r="C41" s="5">
        <v>5</v>
      </c>
      <c r="D41" s="5" t="s">
        <v>97</v>
      </c>
      <c r="E41" s="5" t="s">
        <v>79</v>
      </c>
      <c r="F41" s="5">
        <v>160</v>
      </c>
      <c r="G41" s="5">
        <v>346.88</v>
      </c>
      <c r="H41" s="5">
        <v>50000</v>
      </c>
      <c r="I41" s="5">
        <v>55500</v>
      </c>
      <c r="J41" s="5">
        <v>0.2</v>
      </c>
      <c r="K41" t="s">
        <v>406</v>
      </c>
    </row>
    <row r="42" spans="1:11" x14ac:dyDescent="0.3">
      <c r="A42" s="5" t="s">
        <v>16</v>
      </c>
      <c r="B42" s="5">
        <v>2020</v>
      </c>
      <c r="C42" s="5">
        <v>6</v>
      </c>
      <c r="D42" s="5" t="s">
        <v>98</v>
      </c>
      <c r="E42" s="5" t="s">
        <v>79</v>
      </c>
      <c r="F42" s="5">
        <v>320</v>
      </c>
      <c r="G42" s="5">
        <v>433.59</v>
      </c>
      <c r="H42" s="5">
        <v>125000</v>
      </c>
      <c r="I42" s="5">
        <v>138750</v>
      </c>
      <c r="J42" s="5">
        <v>0.2</v>
      </c>
      <c r="K42" t="s">
        <v>406</v>
      </c>
    </row>
    <row r="43" spans="1:11" x14ac:dyDescent="0.3">
      <c r="A43" s="5" t="s">
        <v>16</v>
      </c>
      <c r="B43" s="5">
        <v>2020</v>
      </c>
      <c r="C43" s="5">
        <v>7</v>
      </c>
      <c r="D43" s="5" t="s">
        <v>81</v>
      </c>
      <c r="E43" s="5" t="s">
        <v>104</v>
      </c>
      <c r="F43" s="5">
        <v>160</v>
      </c>
      <c r="G43" s="5">
        <v>306.25</v>
      </c>
      <c r="H43" s="5">
        <v>40000</v>
      </c>
      <c r="I43" s="5">
        <v>49000</v>
      </c>
      <c r="J43" s="5">
        <v>0.2</v>
      </c>
      <c r="K43" t="s">
        <v>406</v>
      </c>
    </row>
    <row r="44" spans="1:11" x14ac:dyDescent="0.3">
      <c r="A44" s="5" t="s">
        <v>16</v>
      </c>
      <c r="B44" s="5">
        <v>2020</v>
      </c>
      <c r="C44" s="5">
        <v>8</v>
      </c>
      <c r="D44" s="5" t="s">
        <v>82</v>
      </c>
      <c r="E44" s="5" t="s">
        <v>105</v>
      </c>
      <c r="F44" s="5">
        <v>40</v>
      </c>
      <c r="G44" s="5">
        <v>1422.47</v>
      </c>
      <c r="H44" s="5">
        <v>12000</v>
      </c>
      <c r="I44" s="5">
        <v>56898.95</v>
      </c>
      <c r="J44" s="5">
        <v>0.2</v>
      </c>
      <c r="K44" t="s">
        <v>406</v>
      </c>
    </row>
    <row r="45" spans="1:11" x14ac:dyDescent="0.3">
      <c r="A45" s="5" t="s">
        <v>16</v>
      </c>
      <c r="B45" s="5">
        <v>2020</v>
      </c>
      <c r="C45" s="5">
        <v>9</v>
      </c>
      <c r="D45" s="5" t="s">
        <v>83</v>
      </c>
      <c r="E45" s="5" t="s">
        <v>105</v>
      </c>
      <c r="F45" s="5">
        <v>40</v>
      </c>
      <c r="G45" s="5">
        <v>1422.47</v>
      </c>
      <c r="H45" s="5">
        <v>12000</v>
      </c>
      <c r="I45" s="5">
        <v>56898.95</v>
      </c>
      <c r="J45" s="5">
        <v>0.2</v>
      </c>
      <c r="K45" t="s">
        <v>406</v>
      </c>
    </row>
    <row r="46" spans="1:11" x14ac:dyDescent="0.3">
      <c r="A46" s="5" t="s">
        <v>16</v>
      </c>
      <c r="B46" s="5">
        <v>2020</v>
      </c>
      <c r="C46" s="5">
        <v>10</v>
      </c>
      <c r="D46" s="5" t="s">
        <v>85</v>
      </c>
      <c r="E46" s="5" t="s">
        <v>102</v>
      </c>
      <c r="F46" s="5">
        <v>309.77</v>
      </c>
      <c r="G46" s="5">
        <v>117.01</v>
      </c>
      <c r="H46" s="5">
        <v>35000</v>
      </c>
      <c r="I46" s="5">
        <v>36246</v>
      </c>
      <c r="J46" s="5">
        <v>0.2</v>
      </c>
      <c r="K46" t="s">
        <v>406</v>
      </c>
    </row>
    <row r="47" spans="1:11" x14ac:dyDescent="0.3">
      <c r="A47" s="5" t="s">
        <v>16</v>
      </c>
      <c r="B47" s="5">
        <v>2020</v>
      </c>
      <c r="C47" s="5">
        <v>11</v>
      </c>
      <c r="D47" s="5" t="s">
        <v>88</v>
      </c>
      <c r="E47" s="5" t="s">
        <v>106</v>
      </c>
      <c r="F47" s="5">
        <v>320</v>
      </c>
      <c r="G47" s="5">
        <v>111</v>
      </c>
      <c r="H47" s="5">
        <v>25000</v>
      </c>
      <c r="I47" s="5">
        <v>35520</v>
      </c>
      <c r="J47" s="5">
        <v>0.2</v>
      </c>
      <c r="K47" t="s">
        <v>406</v>
      </c>
    </row>
    <row r="48" spans="1:11" x14ac:dyDescent="0.3">
      <c r="A48" s="5" t="s">
        <v>16</v>
      </c>
      <c r="B48" s="5">
        <v>2020</v>
      </c>
      <c r="C48" s="5">
        <v>12</v>
      </c>
      <c r="D48" s="5" t="s">
        <v>89</v>
      </c>
      <c r="E48" s="5" t="s">
        <v>106</v>
      </c>
      <c r="F48" s="5">
        <v>160</v>
      </c>
      <c r="G48" s="5">
        <v>111</v>
      </c>
      <c r="H48" s="5">
        <v>15000</v>
      </c>
      <c r="I48" s="5">
        <v>17760</v>
      </c>
      <c r="J48" s="5">
        <v>0.2</v>
      </c>
      <c r="K48" t="s">
        <v>406</v>
      </c>
    </row>
    <row r="49" spans="1:11" x14ac:dyDescent="0.3">
      <c r="A49" s="5" t="s">
        <v>42</v>
      </c>
      <c r="B49" s="5">
        <v>2019</v>
      </c>
      <c r="C49" s="5">
        <v>1</v>
      </c>
      <c r="D49" s="5" t="s">
        <v>107</v>
      </c>
      <c r="E49" s="5" t="s">
        <v>102</v>
      </c>
      <c r="F49" s="5">
        <v>320</v>
      </c>
      <c r="G49" s="5">
        <v>24</v>
      </c>
      <c r="H49" s="5">
        <v>7500</v>
      </c>
      <c r="I49" s="5">
        <v>8000</v>
      </c>
      <c r="J49" s="5">
        <v>0.1875</v>
      </c>
      <c r="K49" t="s">
        <v>405</v>
      </c>
    </row>
    <row r="50" spans="1:11" x14ac:dyDescent="0.3">
      <c r="A50" s="5" t="s">
        <v>42</v>
      </c>
      <c r="B50" s="5">
        <v>2019</v>
      </c>
      <c r="C50" s="5">
        <v>2</v>
      </c>
      <c r="D50" s="5" t="s">
        <v>108</v>
      </c>
      <c r="E50" s="5" t="s">
        <v>102</v>
      </c>
      <c r="F50" s="5">
        <v>320</v>
      </c>
      <c r="G50" s="5">
        <v>24</v>
      </c>
      <c r="H50" s="5">
        <v>7500</v>
      </c>
      <c r="I50" s="5">
        <v>8000</v>
      </c>
      <c r="J50" s="5">
        <v>0.1875</v>
      </c>
      <c r="K50" t="s">
        <v>405</v>
      </c>
    </row>
    <row r="51" spans="1:11" x14ac:dyDescent="0.3">
      <c r="A51" s="5" t="s">
        <v>42</v>
      </c>
      <c r="B51" s="5">
        <v>2019</v>
      </c>
      <c r="C51" s="5">
        <v>3</v>
      </c>
      <c r="D51" s="5" t="s">
        <v>109</v>
      </c>
      <c r="E51" s="5" t="s">
        <v>102</v>
      </c>
      <c r="F51" s="5">
        <v>320</v>
      </c>
      <c r="G51" s="5">
        <v>467</v>
      </c>
      <c r="H51" s="5">
        <v>15000</v>
      </c>
      <c r="I51" s="5">
        <v>149600</v>
      </c>
      <c r="J51" s="5">
        <v>0.1875</v>
      </c>
      <c r="K51" t="s">
        <v>406</v>
      </c>
    </row>
    <row r="52" spans="1:11" x14ac:dyDescent="0.3">
      <c r="A52" s="5" t="s">
        <v>42</v>
      </c>
      <c r="B52" s="5">
        <v>2019</v>
      </c>
      <c r="C52" s="5">
        <v>4</v>
      </c>
      <c r="D52" s="5" t="s">
        <v>110</v>
      </c>
      <c r="E52" s="5" t="s">
        <v>102</v>
      </c>
      <c r="F52" s="5">
        <v>160</v>
      </c>
      <c r="G52" s="5">
        <v>105.28</v>
      </c>
      <c r="H52" s="5">
        <v>7500</v>
      </c>
      <c r="I52" s="5">
        <v>16924.8</v>
      </c>
      <c r="J52" s="5">
        <v>0.1875</v>
      </c>
      <c r="K52" t="s">
        <v>406</v>
      </c>
    </row>
    <row r="53" spans="1:11" x14ac:dyDescent="0.3">
      <c r="A53" s="5" t="s">
        <v>42</v>
      </c>
      <c r="B53" s="5">
        <v>2019</v>
      </c>
      <c r="C53" s="5">
        <v>5</v>
      </c>
      <c r="D53" s="5" t="s">
        <v>74</v>
      </c>
      <c r="E53" s="5" t="s">
        <v>102</v>
      </c>
      <c r="F53" s="5">
        <v>120</v>
      </c>
      <c r="G53" s="5">
        <v>158</v>
      </c>
      <c r="H53" s="5">
        <v>7500</v>
      </c>
      <c r="I53" s="5">
        <v>19080</v>
      </c>
      <c r="J53" s="5">
        <v>0.2</v>
      </c>
      <c r="K53" t="s">
        <v>405</v>
      </c>
    </row>
    <row r="54" spans="1:11" x14ac:dyDescent="0.3">
      <c r="A54" s="5" t="s">
        <v>42</v>
      </c>
      <c r="B54" s="5">
        <v>2019</v>
      </c>
      <c r="C54" s="5">
        <v>6</v>
      </c>
      <c r="D54" s="5" t="s">
        <v>80</v>
      </c>
      <c r="E54" s="5" t="s">
        <v>111</v>
      </c>
      <c r="F54" s="5">
        <v>160</v>
      </c>
      <c r="G54" s="5">
        <v>158.38</v>
      </c>
      <c r="H54" s="5">
        <v>20000</v>
      </c>
      <c r="I54" s="5">
        <v>25500</v>
      </c>
      <c r="J54" s="5">
        <v>0.2</v>
      </c>
      <c r="K54" t="s">
        <v>406</v>
      </c>
    </row>
    <row r="55" spans="1:11" x14ac:dyDescent="0.3">
      <c r="A55" s="5" t="s">
        <v>42</v>
      </c>
      <c r="B55" s="5">
        <v>2019</v>
      </c>
      <c r="C55" s="5">
        <v>7</v>
      </c>
      <c r="D55" s="5" t="s">
        <v>95</v>
      </c>
      <c r="E55" s="5" t="s">
        <v>112</v>
      </c>
      <c r="F55" s="5">
        <v>80</v>
      </c>
      <c r="G55" s="5">
        <v>1050</v>
      </c>
      <c r="H55" s="5">
        <v>15000</v>
      </c>
      <c r="I55" s="5">
        <v>84080</v>
      </c>
      <c r="J55" s="5">
        <v>0.2</v>
      </c>
      <c r="K55" t="s">
        <v>406</v>
      </c>
    </row>
    <row r="56" spans="1:11" x14ac:dyDescent="0.3">
      <c r="A56" s="5" t="s">
        <v>32</v>
      </c>
      <c r="B56" s="5">
        <v>2019</v>
      </c>
      <c r="C56" s="5">
        <v>1</v>
      </c>
      <c r="D56" s="5" t="s">
        <v>113</v>
      </c>
      <c r="E56" s="5" t="s">
        <v>114</v>
      </c>
      <c r="F56" s="5">
        <v>324.16000000000003</v>
      </c>
      <c r="G56" s="5">
        <v>175</v>
      </c>
      <c r="H56" s="5">
        <v>15000</v>
      </c>
      <c r="I56" s="5">
        <v>56728</v>
      </c>
      <c r="J56" s="5">
        <v>0.1875</v>
      </c>
      <c r="K56" t="s">
        <v>406</v>
      </c>
    </row>
    <row r="57" spans="1:11" x14ac:dyDescent="0.3">
      <c r="A57" s="5" t="s">
        <v>32</v>
      </c>
      <c r="B57" s="5">
        <v>2019</v>
      </c>
      <c r="C57" s="5">
        <v>2</v>
      </c>
      <c r="D57" s="5" t="s">
        <v>115</v>
      </c>
      <c r="E57" s="5" t="s">
        <v>73</v>
      </c>
      <c r="F57" s="5">
        <v>320</v>
      </c>
      <c r="G57" s="5">
        <v>92.34</v>
      </c>
      <c r="H57" s="5">
        <v>20000</v>
      </c>
      <c r="I57" s="5">
        <v>29550</v>
      </c>
      <c r="J57" s="5">
        <v>0.1875</v>
      </c>
      <c r="K57" t="s">
        <v>406</v>
      </c>
    </row>
    <row r="58" spans="1:11" x14ac:dyDescent="0.3">
      <c r="A58" s="5" t="s">
        <v>32</v>
      </c>
      <c r="B58" s="5">
        <v>2019</v>
      </c>
      <c r="C58" s="5">
        <v>3</v>
      </c>
      <c r="D58" s="5" t="s">
        <v>107</v>
      </c>
      <c r="E58" s="5" t="s">
        <v>116</v>
      </c>
      <c r="F58" s="5">
        <v>320</v>
      </c>
      <c r="G58" s="5">
        <v>204.69</v>
      </c>
      <c r="H58" s="5">
        <v>20000</v>
      </c>
      <c r="I58" s="5">
        <v>65500</v>
      </c>
      <c r="J58" s="5">
        <v>0.1875</v>
      </c>
      <c r="K58" t="s">
        <v>406</v>
      </c>
    </row>
    <row r="59" spans="1:11" x14ac:dyDescent="0.3">
      <c r="A59" s="5" t="s">
        <v>32</v>
      </c>
      <c r="B59" s="5">
        <v>2019</v>
      </c>
      <c r="C59" s="5">
        <v>4</v>
      </c>
      <c r="D59" s="5" t="s">
        <v>72</v>
      </c>
      <c r="E59" s="5" t="s">
        <v>73</v>
      </c>
      <c r="F59" s="5">
        <v>320.27999999999997</v>
      </c>
      <c r="G59" s="5">
        <v>158.13999999999999</v>
      </c>
      <c r="H59" s="5">
        <v>32000</v>
      </c>
      <c r="I59" s="5">
        <v>50650</v>
      </c>
      <c r="J59" s="5">
        <v>0.2</v>
      </c>
      <c r="K59" t="s">
        <v>404</v>
      </c>
    </row>
    <row r="60" spans="1:11" x14ac:dyDescent="0.3">
      <c r="A60" s="5" t="s">
        <v>32</v>
      </c>
      <c r="B60" s="5">
        <v>2019</v>
      </c>
      <c r="C60" s="5">
        <v>5</v>
      </c>
      <c r="D60" s="5" t="s">
        <v>74</v>
      </c>
      <c r="E60" s="5" t="s">
        <v>73</v>
      </c>
      <c r="F60" s="5">
        <v>320</v>
      </c>
      <c r="G60" s="5">
        <v>158.28</v>
      </c>
      <c r="H60" s="5">
        <v>32000</v>
      </c>
      <c r="I60" s="5">
        <v>50650</v>
      </c>
      <c r="J60" s="5">
        <v>0.2</v>
      </c>
      <c r="K60" t="s">
        <v>404</v>
      </c>
    </row>
    <row r="61" spans="1:11" x14ac:dyDescent="0.3">
      <c r="A61" s="5" t="s">
        <v>32</v>
      </c>
      <c r="B61" s="5">
        <v>2019</v>
      </c>
      <c r="C61" s="5">
        <v>6</v>
      </c>
      <c r="D61" s="5" t="s">
        <v>76</v>
      </c>
      <c r="E61" s="5" t="s">
        <v>73</v>
      </c>
      <c r="F61" s="5">
        <v>320</v>
      </c>
      <c r="G61" s="5">
        <v>320.77999999999997</v>
      </c>
      <c r="H61" s="5">
        <v>90000</v>
      </c>
      <c r="I61" s="5">
        <v>102650</v>
      </c>
      <c r="J61" s="5">
        <v>0.2</v>
      </c>
      <c r="K61" t="s">
        <v>404</v>
      </c>
    </row>
    <row r="62" spans="1:11" x14ac:dyDescent="0.3">
      <c r="A62" s="5" t="s">
        <v>32</v>
      </c>
      <c r="B62" s="5">
        <v>2019</v>
      </c>
      <c r="C62" s="5">
        <v>7</v>
      </c>
      <c r="D62" s="5" t="s">
        <v>95</v>
      </c>
      <c r="E62" s="5" t="s">
        <v>117</v>
      </c>
      <c r="F62" s="5">
        <v>320</v>
      </c>
      <c r="G62" s="5">
        <v>76.25</v>
      </c>
      <c r="H62" s="5">
        <v>20000</v>
      </c>
      <c r="I62" s="5">
        <v>24400</v>
      </c>
      <c r="J62" s="5">
        <v>0.2</v>
      </c>
      <c r="K62" t="s">
        <v>405</v>
      </c>
    </row>
    <row r="63" spans="1:11" x14ac:dyDescent="0.3">
      <c r="A63" s="5" t="s">
        <v>32</v>
      </c>
      <c r="B63" s="5">
        <v>2019</v>
      </c>
      <c r="C63" s="5">
        <v>8</v>
      </c>
      <c r="D63" s="5" t="s">
        <v>97</v>
      </c>
      <c r="E63" s="5" t="s">
        <v>73</v>
      </c>
      <c r="F63" s="5">
        <v>320</v>
      </c>
      <c r="G63" s="5">
        <v>204.16</v>
      </c>
      <c r="H63" s="5">
        <v>50000</v>
      </c>
      <c r="I63" s="5">
        <v>65330</v>
      </c>
      <c r="J63" s="5">
        <v>0.2</v>
      </c>
      <c r="K63" t="s">
        <v>406</v>
      </c>
    </row>
    <row r="64" spans="1:11" x14ac:dyDescent="0.3">
      <c r="A64" s="5" t="s">
        <v>32</v>
      </c>
      <c r="B64" s="5">
        <v>2019</v>
      </c>
      <c r="C64" s="5">
        <v>9</v>
      </c>
      <c r="D64" s="5" t="s">
        <v>98</v>
      </c>
      <c r="E64" s="5" t="s">
        <v>73</v>
      </c>
      <c r="F64" s="5">
        <v>320</v>
      </c>
      <c r="G64" s="5">
        <v>254.84</v>
      </c>
      <c r="H64" s="5">
        <v>70000</v>
      </c>
      <c r="I64" s="5">
        <v>81550</v>
      </c>
      <c r="J64" s="5">
        <v>0.2</v>
      </c>
      <c r="K64" t="s">
        <v>406</v>
      </c>
    </row>
    <row r="65" spans="1:11" x14ac:dyDescent="0.3">
      <c r="A65" s="5" t="s">
        <v>32</v>
      </c>
      <c r="B65" s="5">
        <v>2019</v>
      </c>
      <c r="C65" s="5">
        <v>10</v>
      </c>
      <c r="D65" s="5" t="s">
        <v>81</v>
      </c>
      <c r="E65" s="5" t="s">
        <v>86</v>
      </c>
      <c r="F65" s="5">
        <v>320</v>
      </c>
      <c r="G65" s="5">
        <v>315</v>
      </c>
      <c r="H65" s="5">
        <v>70000</v>
      </c>
      <c r="I65" s="5">
        <v>100800</v>
      </c>
      <c r="J65" s="5">
        <v>0.2</v>
      </c>
      <c r="K65" t="s">
        <v>406</v>
      </c>
    </row>
    <row r="66" spans="1:11" x14ac:dyDescent="0.3">
      <c r="A66" s="5" t="s">
        <v>32</v>
      </c>
      <c r="B66" s="5">
        <v>2019</v>
      </c>
      <c r="C66" s="5">
        <v>11</v>
      </c>
      <c r="D66" s="5" t="s">
        <v>83</v>
      </c>
      <c r="E66" s="5" t="s">
        <v>116</v>
      </c>
      <c r="F66" s="5">
        <v>160</v>
      </c>
      <c r="G66" s="5">
        <v>406.25</v>
      </c>
      <c r="H66" s="5">
        <v>40000</v>
      </c>
      <c r="I66" s="5">
        <v>65000</v>
      </c>
      <c r="J66" s="5">
        <v>0.2</v>
      </c>
      <c r="K66" t="s">
        <v>406</v>
      </c>
    </row>
    <row r="67" spans="1:11" x14ac:dyDescent="0.3">
      <c r="A67" s="5" t="s">
        <v>32</v>
      </c>
      <c r="B67" s="5">
        <v>2019</v>
      </c>
      <c r="C67" s="5">
        <v>12</v>
      </c>
      <c r="D67" s="5" t="s">
        <v>85</v>
      </c>
      <c r="E67" s="5" t="s">
        <v>118</v>
      </c>
      <c r="F67" s="5">
        <v>40</v>
      </c>
      <c r="G67" s="5">
        <v>2513.13</v>
      </c>
      <c r="H67" s="5">
        <v>10000</v>
      </c>
      <c r="I67" s="5">
        <v>100525</v>
      </c>
      <c r="J67" s="5">
        <v>0.2</v>
      </c>
      <c r="K67" t="s">
        <v>406</v>
      </c>
    </row>
    <row r="68" spans="1:11" x14ac:dyDescent="0.3">
      <c r="A68" s="5" t="s">
        <v>60</v>
      </c>
      <c r="B68" s="5">
        <v>2019</v>
      </c>
      <c r="C68" s="5">
        <v>1</v>
      </c>
      <c r="D68" s="5" t="s">
        <v>113</v>
      </c>
      <c r="E68" s="5" t="s">
        <v>73</v>
      </c>
      <c r="F68" s="5">
        <v>40</v>
      </c>
      <c r="G68" s="5">
        <v>221</v>
      </c>
      <c r="H68" s="5">
        <v>8000</v>
      </c>
      <c r="I68" s="5">
        <v>8840</v>
      </c>
      <c r="J68" s="5">
        <v>0.1875</v>
      </c>
      <c r="K68" t="s">
        <v>406</v>
      </c>
    </row>
    <row r="69" spans="1:11" x14ac:dyDescent="0.3">
      <c r="A69" s="5" t="s">
        <v>60</v>
      </c>
      <c r="B69" s="5">
        <v>2019</v>
      </c>
      <c r="C69" s="5">
        <v>2</v>
      </c>
      <c r="D69" s="5" t="s">
        <v>119</v>
      </c>
      <c r="E69" s="5" t="s">
        <v>73</v>
      </c>
      <c r="F69" s="5">
        <v>40</v>
      </c>
      <c r="G69" s="5">
        <v>221</v>
      </c>
      <c r="H69" s="5">
        <v>8000</v>
      </c>
      <c r="I69" s="5">
        <v>8840</v>
      </c>
      <c r="J69" s="5">
        <v>0.1875</v>
      </c>
      <c r="K69" t="s">
        <v>406</v>
      </c>
    </row>
    <row r="70" spans="1:11" x14ac:dyDescent="0.3">
      <c r="A70" s="5" t="s">
        <v>60</v>
      </c>
      <c r="B70" s="5">
        <v>2019</v>
      </c>
      <c r="C70" s="5">
        <v>3</v>
      </c>
      <c r="D70" s="5" t="s">
        <v>74</v>
      </c>
      <c r="E70" s="5" t="s">
        <v>120</v>
      </c>
      <c r="F70" s="5">
        <v>80</v>
      </c>
      <c r="G70" s="5">
        <v>225</v>
      </c>
      <c r="H70" s="5">
        <v>16000</v>
      </c>
      <c r="I70" s="5">
        <v>18000</v>
      </c>
      <c r="J70" s="5">
        <v>0.2</v>
      </c>
      <c r="K70" t="s">
        <v>405</v>
      </c>
    </row>
    <row r="71" spans="1:11" x14ac:dyDescent="0.3">
      <c r="A71" s="5" t="s">
        <v>60</v>
      </c>
      <c r="B71" s="5">
        <v>2019</v>
      </c>
      <c r="C71" s="5">
        <v>4</v>
      </c>
      <c r="D71" s="5" t="s">
        <v>76</v>
      </c>
      <c r="E71" s="5" t="s">
        <v>117</v>
      </c>
      <c r="F71" s="5">
        <v>40</v>
      </c>
      <c r="G71" s="5">
        <v>732.86</v>
      </c>
      <c r="H71" s="5">
        <v>8000</v>
      </c>
      <c r="I71" s="5">
        <v>29314.51</v>
      </c>
      <c r="J71" s="5">
        <v>0.2</v>
      </c>
      <c r="K71" t="s">
        <v>405</v>
      </c>
    </row>
    <row r="72" spans="1:11" x14ac:dyDescent="0.3">
      <c r="A72" s="5" t="s">
        <v>60</v>
      </c>
      <c r="B72" s="5">
        <v>2019</v>
      </c>
      <c r="C72" s="5">
        <v>5</v>
      </c>
      <c r="D72" s="5" t="s">
        <v>78</v>
      </c>
      <c r="E72" s="5" t="s">
        <v>117</v>
      </c>
      <c r="F72" s="5">
        <v>40</v>
      </c>
      <c r="G72" s="5">
        <v>738.86</v>
      </c>
      <c r="H72" s="5">
        <v>8000</v>
      </c>
      <c r="I72" s="5">
        <v>29314.51</v>
      </c>
      <c r="J72" s="5">
        <v>0.2</v>
      </c>
      <c r="K72" t="s">
        <v>405</v>
      </c>
    </row>
    <row r="73" spans="1:11" x14ac:dyDescent="0.3">
      <c r="A73" s="5" t="s">
        <v>60</v>
      </c>
      <c r="B73" s="5">
        <v>2019</v>
      </c>
      <c r="C73" s="5">
        <v>6</v>
      </c>
      <c r="D73" s="5" t="s">
        <v>80</v>
      </c>
      <c r="E73" s="5" t="s">
        <v>84</v>
      </c>
      <c r="F73" s="5">
        <v>39.25</v>
      </c>
      <c r="G73" s="5">
        <v>502.98</v>
      </c>
      <c r="H73" s="5">
        <v>8000</v>
      </c>
      <c r="I73" s="5">
        <v>19742</v>
      </c>
      <c r="J73" s="5">
        <v>0.2</v>
      </c>
      <c r="K73" t="s">
        <v>405</v>
      </c>
    </row>
    <row r="74" spans="1:11" x14ac:dyDescent="0.3">
      <c r="A74" s="5" t="s">
        <v>60</v>
      </c>
      <c r="B74" s="5">
        <v>2019</v>
      </c>
      <c r="C74" s="5">
        <v>7</v>
      </c>
      <c r="D74" s="5" t="s">
        <v>95</v>
      </c>
      <c r="E74" s="5" t="s">
        <v>84</v>
      </c>
      <c r="F74" s="5">
        <v>79.45</v>
      </c>
      <c r="G74" s="5">
        <v>503</v>
      </c>
      <c r="H74" s="5">
        <v>16000</v>
      </c>
      <c r="I74" s="5">
        <v>39963</v>
      </c>
      <c r="J74" s="5">
        <v>0.2</v>
      </c>
      <c r="K74" t="s">
        <v>405</v>
      </c>
    </row>
    <row r="75" spans="1:11" x14ac:dyDescent="0.3">
      <c r="A75" s="5" t="s">
        <v>60</v>
      </c>
      <c r="B75" s="5">
        <v>2019</v>
      </c>
      <c r="C75" s="5">
        <v>8</v>
      </c>
      <c r="D75" s="5" t="s">
        <v>98</v>
      </c>
      <c r="E75" s="5" t="s">
        <v>121</v>
      </c>
      <c r="F75" s="5">
        <v>80</v>
      </c>
      <c r="G75" s="5">
        <v>1003</v>
      </c>
      <c r="H75" s="5">
        <v>16000</v>
      </c>
      <c r="I75" s="5">
        <v>80240</v>
      </c>
      <c r="J75" s="5">
        <v>0.2</v>
      </c>
      <c r="K75" t="s">
        <v>405</v>
      </c>
    </row>
    <row r="76" spans="1:11" x14ac:dyDescent="0.3">
      <c r="A76" s="5" t="s">
        <v>60</v>
      </c>
      <c r="B76" s="5">
        <v>2019</v>
      </c>
      <c r="C76" s="5">
        <v>9</v>
      </c>
      <c r="D76" s="5" t="s">
        <v>82</v>
      </c>
      <c r="E76" s="5" t="s">
        <v>122</v>
      </c>
      <c r="F76" s="5">
        <v>320</v>
      </c>
      <c r="G76" s="5">
        <v>603</v>
      </c>
      <c r="H76" s="5">
        <v>64000</v>
      </c>
      <c r="I76" s="5">
        <v>192960</v>
      </c>
      <c r="J76" s="5">
        <v>0.2</v>
      </c>
      <c r="K76" t="s">
        <v>406</v>
      </c>
    </row>
    <row r="77" spans="1:11" x14ac:dyDescent="0.3">
      <c r="A77" s="5" t="s">
        <v>60</v>
      </c>
      <c r="B77" s="5">
        <v>2019</v>
      </c>
      <c r="C77" s="5">
        <v>10</v>
      </c>
      <c r="D77" s="5" t="s">
        <v>83</v>
      </c>
      <c r="E77" s="5" t="s">
        <v>122</v>
      </c>
      <c r="F77" s="5">
        <v>80</v>
      </c>
      <c r="G77" s="5">
        <v>603</v>
      </c>
      <c r="H77" s="5">
        <v>16000</v>
      </c>
      <c r="I77" s="5">
        <v>48240</v>
      </c>
      <c r="J77" s="5">
        <v>0.2</v>
      </c>
      <c r="K77" t="s">
        <v>406</v>
      </c>
    </row>
    <row r="78" spans="1:11" x14ac:dyDescent="0.3">
      <c r="A78" s="5" t="s">
        <v>60</v>
      </c>
      <c r="B78" s="5">
        <v>2019</v>
      </c>
      <c r="C78" s="5">
        <v>11</v>
      </c>
      <c r="D78" s="5" t="s">
        <v>85</v>
      </c>
      <c r="E78" s="5" t="s">
        <v>123</v>
      </c>
      <c r="F78" s="5">
        <v>80</v>
      </c>
      <c r="G78" s="5">
        <f>840050/80</f>
        <v>10500.625</v>
      </c>
      <c r="H78" s="5">
        <v>16000</v>
      </c>
      <c r="I78" s="5">
        <v>840050</v>
      </c>
      <c r="J78" s="5">
        <v>0.2</v>
      </c>
      <c r="K78" t="s">
        <v>406</v>
      </c>
    </row>
    <row r="79" spans="1:11" x14ac:dyDescent="0.3">
      <c r="A79" s="5" t="s">
        <v>21</v>
      </c>
      <c r="B79" s="5">
        <v>2019</v>
      </c>
      <c r="C79" s="5">
        <v>1</v>
      </c>
      <c r="D79" s="5" t="s">
        <v>113</v>
      </c>
      <c r="E79" s="5" t="s">
        <v>73</v>
      </c>
      <c r="F79" s="5">
        <v>40</v>
      </c>
      <c r="G79" s="5">
        <v>101</v>
      </c>
      <c r="H79" s="5">
        <v>2000</v>
      </c>
      <c r="I79" s="5">
        <v>4040</v>
      </c>
      <c r="J79" s="5">
        <v>0.1875</v>
      </c>
      <c r="K79" t="s">
        <v>406</v>
      </c>
    </row>
    <row r="80" spans="1:11" x14ac:dyDescent="0.3">
      <c r="A80" s="5" t="s">
        <v>21</v>
      </c>
      <c r="B80" s="5">
        <v>2019</v>
      </c>
      <c r="C80" s="5">
        <v>2</v>
      </c>
      <c r="D80" s="5" t="s">
        <v>119</v>
      </c>
      <c r="E80" s="5" t="s">
        <v>73</v>
      </c>
      <c r="F80" s="5">
        <v>80</v>
      </c>
      <c r="G80" s="5">
        <v>38.5</v>
      </c>
      <c r="H80" s="5">
        <v>3000</v>
      </c>
      <c r="I80" s="5">
        <v>3080</v>
      </c>
      <c r="J80" s="5">
        <v>0.1875</v>
      </c>
      <c r="K80" t="s">
        <v>406</v>
      </c>
    </row>
    <row r="81" spans="1:11" x14ac:dyDescent="0.3">
      <c r="A81" s="5" t="s">
        <v>21</v>
      </c>
      <c r="B81" s="5">
        <v>2019</v>
      </c>
      <c r="C81" s="5">
        <v>3</v>
      </c>
      <c r="D81" s="5" t="s">
        <v>72</v>
      </c>
      <c r="E81" s="5" t="s">
        <v>77</v>
      </c>
      <c r="F81" s="5">
        <v>320</v>
      </c>
      <c r="G81" s="5">
        <v>411.88</v>
      </c>
      <c r="H81" s="5">
        <v>10000</v>
      </c>
      <c r="I81" s="5">
        <v>131800</v>
      </c>
      <c r="J81" s="5">
        <v>0.2</v>
      </c>
      <c r="K81" t="s">
        <v>405</v>
      </c>
    </row>
    <row r="82" spans="1:11" x14ac:dyDescent="0.3">
      <c r="A82" s="5" t="s">
        <v>21</v>
      </c>
      <c r="B82" s="5">
        <v>2019</v>
      </c>
      <c r="C82" s="5">
        <v>4</v>
      </c>
      <c r="D82" s="5" t="s">
        <v>74</v>
      </c>
      <c r="E82" s="5" t="s">
        <v>73</v>
      </c>
      <c r="F82" s="5">
        <v>160</v>
      </c>
      <c r="G82" s="5">
        <v>551</v>
      </c>
      <c r="H82" s="5">
        <v>5000</v>
      </c>
      <c r="I82" s="5">
        <v>88160</v>
      </c>
      <c r="J82" s="5">
        <v>0.2</v>
      </c>
      <c r="K82" t="s">
        <v>406</v>
      </c>
    </row>
    <row r="83" spans="1:11" x14ac:dyDescent="0.3">
      <c r="A83" s="5" t="s">
        <v>21</v>
      </c>
      <c r="B83" s="5">
        <v>2019</v>
      </c>
      <c r="C83" s="5">
        <v>5</v>
      </c>
      <c r="D83" s="5" t="s">
        <v>76</v>
      </c>
      <c r="E83" s="5" t="s">
        <v>73</v>
      </c>
      <c r="F83" s="5">
        <v>315.58999999999997</v>
      </c>
      <c r="G83" s="5">
        <v>550.71</v>
      </c>
      <c r="H83" s="5">
        <v>10000</v>
      </c>
      <c r="I83" s="5">
        <v>173800</v>
      </c>
      <c r="J83" s="5">
        <v>0.2</v>
      </c>
      <c r="K83" t="s">
        <v>406</v>
      </c>
    </row>
    <row r="84" spans="1:11" x14ac:dyDescent="0.3">
      <c r="A84" s="5" t="s">
        <v>21</v>
      </c>
      <c r="B84" s="5">
        <v>2019</v>
      </c>
      <c r="C84" s="5">
        <v>6</v>
      </c>
      <c r="D84" s="5" t="s">
        <v>78</v>
      </c>
      <c r="E84" s="5" t="s">
        <v>124</v>
      </c>
      <c r="F84" s="5">
        <v>160</v>
      </c>
      <c r="G84" s="5">
        <v>34.380000000000003</v>
      </c>
      <c r="H84" s="5">
        <v>5000</v>
      </c>
      <c r="I84" s="5">
        <v>5500</v>
      </c>
      <c r="J84" s="5">
        <v>0.2</v>
      </c>
      <c r="K84" t="s">
        <v>406</v>
      </c>
    </row>
    <row r="85" spans="1:11" x14ac:dyDescent="0.3">
      <c r="A85" s="5" t="s">
        <v>21</v>
      </c>
      <c r="B85" s="5">
        <v>2019</v>
      </c>
      <c r="C85" s="5">
        <v>7</v>
      </c>
      <c r="D85" s="5" t="s">
        <v>80</v>
      </c>
      <c r="E85" s="5" t="s">
        <v>125</v>
      </c>
      <c r="F85" s="5">
        <v>160</v>
      </c>
      <c r="G85" s="5">
        <v>2020</v>
      </c>
      <c r="H85" s="5">
        <v>5000</v>
      </c>
      <c r="I85" s="5">
        <v>323200</v>
      </c>
      <c r="J85" s="5">
        <v>0.2</v>
      </c>
      <c r="K85" t="s">
        <v>406</v>
      </c>
    </row>
    <row r="86" spans="1:11" x14ac:dyDescent="0.3">
      <c r="A86" s="5" t="s">
        <v>21</v>
      </c>
      <c r="B86" s="5">
        <v>2019</v>
      </c>
      <c r="C86" s="5">
        <v>8</v>
      </c>
      <c r="D86" s="5" t="s">
        <v>95</v>
      </c>
      <c r="E86" s="5" t="s">
        <v>124</v>
      </c>
      <c r="F86" s="5">
        <v>80</v>
      </c>
      <c r="G86" s="5">
        <v>43.75</v>
      </c>
      <c r="H86" s="5">
        <v>3000</v>
      </c>
      <c r="I86" s="5">
        <v>3500</v>
      </c>
      <c r="J86" s="5">
        <v>0.2</v>
      </c>
      <c r="K86" t="s">
        <v>406</v>
      </c>
    </row>
    <row r="87" spans="1:11" x14ac:dyDescent="0.3">
      <c r="A87" s="5" t="s">
        <v>21</v>
      </c>
      <c r="B87" s="5">
        <v>2019</v>
      </c>
      <c r="C87" s="5">
        <v>9</v>
      </c>
      <c r="D87" s="5" t="s">
        <v>97</v>
      </c>
      <c r="E87" s="5" t="s">
        <v>118</v>
      </c>
      <c r="F87" s="5">
        <v>160</v>
      </c>
      <c r="G87" s="5">
        <v>750</v>
      </c>
      <c r="H87" s="5">
        <v>5000</v>
      </c>
      <c r="I87" s="5">
        <v>120000</v>
      </c>
      <c r="J87" s="5">
        <v>0.2</v>
      </c>
      <c r="K87" t="s">
        <v>406</v>
      </c>
    </row>
    <row r="88" spans="1:11" x14ac:dyDescent="0.3">
      <c r="A88" s="5" t="s">
        <v>21</v>
      </c>
      <c r="B88" s="5">
        <v>2019</v>
      </c>
      <c r="C88" s="5">
        <v>10</v>
      </c>
      <c r="D88" s="5" t="s">
        <v>98</v>
      </c>
      <c r="E88" s="5" t="s">
        <v>102</v>
      </c>
      <c r="F88" s="5">
        <v>240</v>
      </c>
      <c r="G88" s="5">
        <v>277</v>
      </c>
      <c r="H88" s="5">
        <v>8000</v>
      </c>
      <c r="I88" s="5">
        <v>66481</v>
      </c>
      <c r="J88" s="5">
        <v>0.2</v>
      </c>
      <c r="K88" t="s">
        <v>406</v>
      </c>
    </row>
    <row r="89" spans="1:11" x14ac:dyDescent="0.3">
      <c r="A89" s="5" t="s">
        <v>21</v>
      </c>
      <c r="B89" s="5">
        <v>2019</v>
      </c>
      <c r="C89" s="5">
        <v>11</v>
      </c>
      <c r="D89" s="5" t="s">
        <v>81</v>
      </c>
      <c r="E89" s="5" t="s">
        <v>102</v>
      </c>
      <c r="F89" s="5">
        <v>280</v>
      </c>
      <c r="G89" s="5">
        <v>275.01</v>
      </c>
      <c r="H89" s="5">
        <v>9000</v>
      </c>
      <c r="I89" s="5">
        <v>77002</v>
      </c>
      <c r="J89" s="5">
        <v>0.2</v>
      </c>
      <c r="K89" t="s">
        <v>406</v>
      </c>
    </row>
    <row r="90" spans="1:11" x14ac:dyDescent="0.3">
      <c r="A90" s="5" t="s">
        <v>21</v>
      </c>
      <c r="B90" s="5">
        <v>2019</v>
      </c>
      <c r="C90" s="5">
        <v>12</v>
      </c>
      <c r="D90" s="5" t="s">
        <v>82</v>
      </c>
      <c r="E90" s="5" t="s">
        <v>102</v>
      </c>
      <c r="F90" s="5">
        <v>320</v>
      </c>
      <c r="G90" s="5">
        <v>307.01</v>
      </c>
      <c r="H90" s="5">
        <v>10000</v>
      </c>
      <c r="I90" s="5">
        <v>98242</v>
      </c>
      <c r="J90" s="5">
        <v>0.2</v>
      </c>
      <c r="K90" t="s">
        <v>406</v>
      </c>
    </row>
    <row r="91" spans="1:11" x14ac:dyDescent="0.3">
      <c r="A91" s="5" t="s">
        <v>21</v>
      </c>
      <c r="B91" s="5">
        <v>2019</v>
      </c>
      <c r="C91" s="5">
        <v>13</v>
      </c>
      <c r="D91" s="5" t="s">
        <v>83</v>
      </c>
      <c r="E91" s="5" t="s">
        <v>102</v>
      </c>
      <c r="F91" s="5">
        <v>160</v>
      </c>
      <c r="G91" s="5">
        <v>256</v>
      </c>
      <c r="H91" s="5">
        <v>5000</v>
      </c>
      <c r="I91" s="5">
        <v>40960</v>
      </c>
      <c r="J91" s="5">
        <v>0.2</v>
      </c>
      <c r="K91" t="s">
        <v>406</v>
      </c>
    </row>
    <row r="92" spans="1:11" x14ac:dyDescent="0.3">
      <c r="A92" s="5" t="s">
        <v>21</v>
      </c>
      <c r="B92" s="5">
        <v>2019</v>
      </c>
      <c r="C92" s="5">
        <v>14</v>
      </c>
      <c r="D92" s="5" t="s">
        <v>85</v>
      </c>
      <c r="E92" s="5" t="s">
        <v>102</v>
      </c>
      <c r="F92" s="5">
        <v>80</v>
      </c>
      <c r="G92" s="5">
        <v>296.02</v>
      </c>
      <c r="H92" s="5">
        <v>3000</v>
      </c>
      <c r="I92" s="5">
        <v>23681.23</v>
      </c>
      <c r="J92" s="5">
        <v>0.2</v>
      </c>
      <c r="K92" t="s">
        <v>406</v>
      </c>
    </row>
    <row r="93" spans="1:11" x14ac:dyDescent="0.3">
      <c r="A93" s="5" t="s">
        <v>21</v>
      </c>
      <c r="B93" s="5">
        <v>2019</v>
      </c>
      <c r="C93" s="5">
        <v>15</v>
      </c>
      <c r="D93" s="5" t="s">
        <v>87</v>
      </c>
      <c r="E93" s="5" t="s">
        <v>73</v>
      </c>
      <c r="F93" s="5">
        <v>120</v>
      </c>
      <c r="G93" s="5">
        <v>34.33</v>
      </c>
      <c r="H93" s="5">
        <v>4000</v>
      </c>
      <c r="I93" s="5">
        <v>4120</v>
      </c>
      <c r="J93" s="5">
        <v>0.2</v>
      </c>
      <c r="K93" t="s">
        <v>406</v>
      </c>
    </row>
    <row r="94" spans="1:11" x14ac:dyDescent="0.3">
      <c r="A94" s="5" t="s">
        <v>21</v>
      </c>
      <c r="B94" s="5">
        <v>2019</v>
      </c>
      <c r="C94" s="5">
        <v>16</v>
      </c>
      <c r="D94" s="5" t="s">
        <v>88</v>
      </c>
      <c r="E94" s="5" t="s">
        <v>126</v>
      </c>
      <c r="F94" s="5">
        <v>160</v>
      </c>
      <c r="G94" s="5">
        <v>2113</v>
      </c>
      <c r="H94" s="5">
        <v>5000</v>
      </c>
      <c r="I94" s="5">
        <v>338080</v>
      </c>
      <c r="J94" s="5">
        <v>0.2</v>
      </c>
      <c r="K94" t="s">
        <v>406</v>
      </c>
    </row>
    <row r="95" spans="1:11" x14ac:dyDescent="0.3">
      <c r="A95" s="5" t="s">
        <v>21</v>
      </c>
      <c r="B95" s="5">
        <v>2019</v>
      </c>
      <c r="C95" s="5">
        <v>17</v>
      </c>
      <c r="D95" s="5" t="s">
        <v>89</v>
      </c>
      <c r="E95" s="5" t="s">
        <v>73</v>
      </c>
      <c r="F95" s="5">
        <v>320</v>
      </c>
      <c r="G95" s="5">
        <v>80.5</v>
      </c>
      <c r="H95" s="5">
        <v>10000</v>
      </c>
      <c r="I95" s="5">
        <v>25760</v>
      </c>
      <c r="J95" s="5">
        <v>0.2</v>
      </c>
      <c r="K95" t="s">
        <v>407</v>
      </c>
    </row>
    <row r="96" spans="1:11" x14ac:dyDescent="0.3">
      <c r="A96" s="5" t="s">
        <v>92</v>
      </c>
      <c r="B96" s="5">
        <v>2018</v>
      </c>
      <c r="C96" s="5">
        <v>1</v>
      </c>
      <c r="D96" s="5" t="s">
        <v>72</v>
      </c>
      <c r="E96" s="5" t="s">
        <v>127</v>
      </c>
      <c r="F96" s="5">
        <v>240.38</v>
      </c>
      <c r="G96" s="5">
        <v>43.06</v>
      </c>
      <c r="H96" s="5">
        <v>8000</v>
      </c>
      <c r="I96" s="5">
        <v>10350</v>
      </c>
      <c r="J96" s="5">
        <v>0.2</v>
      </c>
      <c r="K96" t="s">
        <v>404</v>
      </c>
    </row>
    <row r="97" spans="1:11" x14ac:dyDescent="0.3">
      <c r="A97" s="5" t="s">
        <v>92</v>
      </c>
      <c r="B97" s="5">
        <v>2018</v>
      </c>
      <c r="C97" s="5">
        <v>2</v>
      </c>
      <c r="D97" s="5" t="s">
        <v>74</v>
      </c>
      <c r="E97" s="5" t="s">
        <v>127</v>
      </c>
      <c r="F97" s="5">
        <v>320</v>
      </c>
      <c r="G97" s="5">
        <v>32.97</v>
      </c>
      <c r="H97" s="5">
        <v>10000</v>
      </c>
      <c r="I97" s="5">
        <v>10550</v>
      </c>
      <c r="J97" s="5">
        <v>0.2</v>
      </c>
      <c r="K97" t="s">
        <v>404</v>
      </c>
    </row>
    <row r="98" spans="1:11" x14ac:dyDescent="0.3">
      <c r="A98" s="5" t="s">
        <v>92</v>
      </c>
      <c r="B98" s="5">
        <v>2018</v>
      </c>
      <c r="C98" s="5">
        <v>3</v>
      </c>
      <c r="D98" s="5" t="s">
        <v>76</v>
      </c>
      <c r="E98" s="5" t="s">
        <v>127</v>
      </c>
      <c r="F98" s="5">
        <v>160</v>
      </c>
      <c r="G98" s="5">
        <v>204.86</v>
      </c>
      <c r="H98" s="5">
        <v>5000</v>
      </c>
      <c r="I98" s="5">
        <v>32777</v>
      </c>
      <c r="J98" s="5">
        <v>0.2</v>
      </c>
      <c r="K98" t="s">
        <v>406</v>
      </c>
    </row>
    <row r="99" spans="1:11" x14ac:dyDescent="0.3">
      <c r="A99" s="5" t="s">
        <v>92</v>
      </c>
      <c r="B99" s="5">
        <v>2018</v>
      </c>
      <c r="C99" s="5">
        <v>4</v>
      </c>
      <c r="D99" s="5" t="s">
        <v>78</v>
      </c>
      <c r="E99" s="5" t="s">
        <v>86</v>
      </c>
      <c r="F99" s="5">
        <v>320.83999999999997</v>
      </c>
      <c r="G99" s="5">
        <v>710.63</v>
      </c>
      <c r="H99" s="5">
        <v>10000</v>
      </c>
      <c r="I99" s="5">
        <v>228000</v>
      </c>
      <c r="J99" s="5">
        <v>0.2</v>
      </c>
      <c r="K99" t="s">
        <v>406</v>
      </c>
    </row>
    <row r="100" spans="1:11" x14ac:dyDescent="0.3">
      <c r="A100" s="5" t="s">
        <v>92</v>
      </c>
      <c r="B100" s="5">
        <v>2018</v>
      </c>
      <c r="C100" s="5">
        <v>5</v>
      </c>
      <c r="D100" s="5" t="s">
        <v>80</v>
      </c>
      <c r="E100" s="5" t="s">
        <v>128</v>
      </c>
      <c r="F100" s="5">
        <v>80</v>
      </c>
      <c r="G100" s="5">
        <v>3504</v>
      </c>
      <c r="H100" s="5">
        <v>3000</v>
      </c>
      <c r="I100" s="5">
        <v>280322</v>
      </c>
      <c r="J100" s="5">
        <v>0.2</v>
      </c>
      <c r="K100" t="s">
        <v>408</v>
      </c>
    </row>
    <row r="101" spans="1:11" x14ac:dyDescent="0.3">
      <c r="A101" s="5" t="s">
        <v>92</v>
      </c>
      <c r="B101" s="5">
        <v>2018</v>
      </c>
      <c r="C101" s="5">
        <v>6</v>
      </c>
      <c r="D101" s="5" t="s">
        <v>95</v>
      </c>
      <c r="E101" s="5" t="s">
        <v>129</v>
      </c>
      <c r="F101" s="5">
        <v>320</v>
      </c>
      <c r="G101" s="5">
        <v>500</v>
      </c>
      <c r="H101" s="5">
        <v>10000</v>
      </c>
      <c r="I101" s="5">
        <v>160000</v>
      </c>
      <c r="J101" s="5">
        <v>0.2</v>
      </c>
      <c r="K101" t="s">
        <v>408</v>
      </c>
    </row>
    <row r="102" spans="1:11" x14ac:dyDescent="0.3">
      <c r="A102" s="5" t="s">
        <v>92</v>
      </c>
      <c r="B102" s="5">
        <v>2018</v>
      </c>
      <c r="C102" s="5">
        <v>7</v>
      </c>
      <c r="D102" s="5" t="s">
        <v>97</v>
      </c>
      <c r="E102" s="5" t="s">
        <v>130</v>
      </c>
      <c r="F102" s="5">
        <v>40</v>
      </c>
      <c r="G102" s="5">
        <v>4050</v>
      </c>
      <c r="H102" s="5">
        <v>2000</v>
      </c>
      <c r="I102" s="5">
        <v>162000</v>
      </c>
      <c r="J102" s="5">
        <v>0.2</v>
      </c>
      <c r="K102" t="s">
        <v>409</v>
      </c>
    </row>
    <row r="103" spans="1:11" x14ac:dyDescent="0.3">
      <c r="A103" s="5" t="s">
        <v>36</v>
      </c>
      <c r="B103" s="5">
        <v>2018</v>
      </c>
      <c r="C103" s="5">
        <v>1</v>
      </c>
      <c r="D103" s="5" t="s">
        <v>72</v>
      </c>
      <c r="E103" s="5" t="s">
        <v>102</v>
      </c>
      <c r="F103" s="5">
        <v>320</v>
      </c>
      <c r="G103" s="5">
        <v>437.5</v>
      </c>
      <c r="H103" s="5">
        <v>10000</v>
      </c>
      <c r="I103" s="5">
        <v>140000</v>
      </c>
      <c r="J103" s="5">
        <v>0.2</v>
      </c>
      <c r="K103" t="s">
        <v>406</v>
      </c>
    </row>
    <row r="104" spans="1:11" x14ac:dyDescent="0.3">
      <c r="A104" s="5" t="s">
        <v>36</v>
      </c>
      <c r="B104" s="5">
        <v>2018</v>
      </c>
      <c r="C104" s="5">
        <v>2</v>
      </c>
      <c r="D104" s="5" t="s">
        <v>74</v>
      </c>
      <c r="E104" s="5" t="s">
        <v>102</v>
      </c>
      <c r="F104" s="5">
        <v>320</v>
      </c>
      <c r="G104" s="5">
        <v>500</v>
      </c>
      <c r="H104" s="5">
        <v>10000</v>
      </c>
      <c r="I104" s="5">
        <v>160000</v>
      </c>
      <c r="J104" s="5">
        <v>0.2</v>
      </c>
      <c r="K104" t="s">
        <v>406</v>
      </c>
    </row>
    <row r="105" spans="1:11" x14ac:dyDescent="0.3">
      <c r="A105" s="5" t="s">
        <v>36</v>
      </c>
      <c r="B105" s="5">
        <v>2018</v>
      </c>
      <c r="C105" s="5">
        <v>3</v>
      </c>
      <c r="D105" s="5" t="s">
        <v>76</v>
      </c>
      <c r="E105" s="5" t="s">
        <v>102</v>
      </c>
      <c r="F105" s="5">
        <v>320</v>
      </c>
      <c r="G105" s="5">
        <v>500</v>
      </c>
      <c r="H105" s="5">
        <v>10000</v>
      </c>
      <c r="I105" s="5">
        <v>160000</v>
      </c>
      <c r="J105" s="5">
        <v>0.2</v>
      </c>
      <c r="K105" t="s">
        <v>406</v>
      </c>
    </row>
    <row r="106" spans="1:11" x14ac:dyDescent="0.3">
      <c r="A106" s="5" t="s">
        <v>36</v>
      </c>
      <c r="B106" s="5">
        <v>2018</v>
      </c>
      <c r="C106" s="5">
        <v>4</v>
      </c>
      <c r="D106" s="5" t="s">
        <v>78</v>
      </c>
      <c r="E106" s="5" t="s">
        <v>102</v>
      </c>
      <c r="F106" s="5">
        <v>195.8</v>
      </c>
      <c r="G106" s="5">
        <v>500.51</v>
      </c>
      <c r="H106" s="5">
        <v>7000</v>
      </c>
      <c r="I106" s="5">
        <v>98000</v>
      </c>
      <c r="J106" s="5">
        <v>0.2</v>
      </c>
      <c r="K106" t="s">
        <v>406</v>
      </c>
    </row>
    <row r="107" spans="1:11" x14ac:dyDescent="0.3">
      <c r="A107" s="5" t="s">
        <v>36</v>
      </c>
      <c r="B107" s="5">
        <v>2018</v>
      </c>
      <c r="C107" s="5">
        <v>5</v>
      </c>
      <c r="D107" s="5" t="s">
        <v>80</v>
      </c>
      <c r="E107" s="5" t="s">
        <v>102</v>
      </c>
      <c r="F107" s="5">
        <v>320</v>
      </c>
      <c r="G107" s="5">
        <v>500</v>
      </c>
      <c r="H107" s="5">
        <v>10000</v>
      </c>
      <c r="I107" s="5">
        <v>160000</v>
      </c>
      <c r="J107" s="5">
        <v>0.2</v>
      </c>
      <c r="K107" t="s">
        <v>406</v>
      </c>
    </row>
    <row r="108" spans="1:11" x14ac:dyDescent="0.3">
      <c r="A108" s="5" t="s">
        <v>36</v>
      </c>
      <c r="B108" s="5">
        <v>2018</v>
      </c>
      <c r="C108" s="5">
        <v>6</v>
      </c>
      <c r="D108" s="5" t="s">
        <v>95</v>
      </c>
      <c r="E108" s="5" t="s">
        <v>102</v>
      </c>
      <c r="F108" s="5">
        <v>320</v>
      </c>
      <c r="G108" s="5">
        <v>500</v>
      </c>
      <c r="H108" s="5">
        <v>10000</v>
      </c>
      <c r="I108" s="5">
        <v>160000</v>
      </c>
      <c r="J108" s="5">
        <v>0.2</v>
      </c>
      <c r="K108" t="s">
        <v>406</v>
      </c>
    </row>
    <row r="109" spans="1:11" x14ac:dyDescent="0.3">
      <c r="A109" s="5" t="s">
        <v>36</v>
      </c>
      <c r="B109" s="5">
        <v>2018</v>
      </c>
      <c r="C109" s="5">
        <v>7</v>
      </c>
      <c r="D109" s="5" t="s">
        <v>97</v>
      </c>
      <c r="E109" s="5" t="s">
        <v>102</v>
      </c>
      <c r="F109" s="5">
        <v>160</v>
      </c>
      <c r="G109" s="5">
        <v>546.88</v>
      </c>
      <c r="H109" s="5">
        <v>5000</v>
      </c>
      <c r="I109" s="5">
        <v>87500</v>
      </c>
      <c r="J109" s="5">
        <v>0.2</v>
      </c>
      <c r="K109" t="s">
        <v>406</v>
      </c>
    </row>
    <row r="110" spans="1:11" x14ac:dyDescent="0.3">
      <c r="A110" s="5" t="s">
        <v>36</v>
      </c>
      <c r="B110" s="5">
        <v>2018</v>
      </c>
      <c r="C110" s="5">
        <v>8</v>
      </c>
      <c r="D110" s="5" t="s">
        <v>98</v>
      </c>
      <c r="E110" s="5" t="s">
        <v>102</v>
      </c>
      <c r="F110" s="5">
        <v>336.78</v>
      </c>
      <c r="G110" s="5">
        <v>475.09</v>
      </c>
      <c r="H110" s="5">
        <v>11000</v>
      </c>
      <c r="I110" s="5">
        <v>160000</v>
      </c>
      <c r="J110" s="5">
        <v>0.2</v>
      </c>
      <c r="K110" t="s">
        <v>406</v>
      </c>
    </row>
    <row r="111" spans="1:11" x14ac:dyDescent="0.3">
      <c r="A111" s="5" t="s">
        <v>36</v>
      </c>
      <c r="B111" s="5">
        <v>2018</v>
      </c>
      <c r="C111" s="5">
        <v>9</v>
      </c>
      <c r="D111" s="5" t="s">
        <v>81</v>
      </c>
      <c r="E111" s="5" t="s">
        <v>102</v>
      </c>
      <c r="F111" s="5">
        <v>320</v>
      </c>
      <c r="G111" s="5">
        <v>500</v>
      </c>
      <c r="H111" s="5">
        <v>10000</v>
      </c>
      <c r="I111" s="5">
        <v>160000</v>
      </c>
      <c r="J111" s="5">
        <v>0.2</v>
      </c>
      <c r="K111" t="s">
        <v>406</v>
      </c>
    </row>
    <row r="112" spans="1:11" x14ac:dyDescent="0.3">
      <c r="A112" s="5" t="s">
        <v>36</v>
      </c>
      <c r="B112" s="5">
        <v>2018</v>
      </c>
      <c r="C112" s="5">
        <v>10</v>
      </c>
      <c r="D112" s="5" t="s">
        <v>82</v>
      </c>
      <c r="E112" s="5" t="s">
        <v>102</v>
      </c>
      <c r="F112" s="5">
        <v>320</v>
      </c>
      <c r="G112" s="5">
        <v>500</v>
      </c>
      <c r="H112" s="5">
        <v>10000</v>
      </c>
      <c r="I112" s="5">
        <v>160000</v>
      </c>
      <c r="J112" s="5">
        <v>0.2</v>
      </c>
      <c r="K112" t="s">
        <v>406</v>
      </c>
    </row>
    <row r="113" spans="1:11" x14ac:dyDescent="0.3">
      <c r="A113" s="5" t="s">
        <v>36</v>
      </c>
      <c r="B113" s="5">
        <v>2018</v>
      </c>
      <c r="C113" s="5">
        <v>11</v>
      </c>
      <c r="D113" s="5" t="s">
        <v>83</v>
      </c>
      <c r="E113" s="5" t="s">
        <v>102</v>
      </c>
      <c r="F113" s="5">
        <v>95.59</v>
      </c>
      <c r="G113" s="5">
        <v>481.22</v>
      </c>
      <c r="H113" s="5">
        <v>3000</v>
      </c>
      <c r="I113" s="5">
        <v>46000</v>
      </c>
      <c r="J113" s="5">
        <v>0.2</v>
      </c>
      <c r="K113" t="s">
        <v>406</v>
      </c>
    </row>
    <row r="114" spans="1:11" x14ac:dyDescent="0.3">
      <c r="A114" s="5" t="s">
        <v>36</v>
      </c>
      <c r="B114" s="5">
        <v>2018</v>
      </c>
      <c r="C114" s="5">
        <v>12</v>
      </c>
      <c r="D114" s="5" t="s">
        <v>85</v>
      </c>
      <c r="E114" s="5" t="s">
        <v>77</v>
      </c>
      <c r="F114" s="5">
        <v>320</v>
      </c>
      <c r="G114" s="5">
        <v>515.63</v>
      </c>
      <c r="H114" s="5">
        <v>10000</v>
      </c>
      <c r="I114" s="5">
        <v>165000</v>
      </c>
      <c r="J114" s="5">
        <v>0.2</v>
      </c>
      <c r="K114" t="s">
        <v>406</v>
      </c>
    </row>
    <row r="115" spans="1:11" x14ac:dyDescent="0.3">
      <c r="A115" s="5" t="s">
        <v>36</v>
      </c>
      <c r="B115" s="5">
        <v>2018</v>
      </c>
      <c r="C115" s="5">
        <v>13</v>
      </c>
      <c r="D115" s="5" t="s">
        <v>87</v>
      </c>
      <c r="E115" s="5" t="s">
        <v>131</v>
      </c>
      <c r="F115" s="5">
        <v>320</v>
      </c>
      <c r="G115" s="5">
        <v>2209</v>
      </c>
      <c r="H115" s="5">
        <v>10000</v>
      </c>
      <c r="I115" s="5">
        <v>706880</v>
      </c>
      <c r="J115" s="5">
        <v>0.2</v>
      </c>
      <c r="K115" t="s">
        <v>406</v>
      </c>
    </row>
    <row r="116" spans="1:11" x14ac:dyDescent="0.3">
      <c r="A116" s="5" t="s">
        <v>36</v>
      </c>
      <c r="B116" s="5">
        <v>2018</v>
      </c>
      <c r="C116" s="5">
        <v>14</v>
      </c>
      <c r="D116" s="5" t="s">
        <v>88</v>
      </c>
      <c r="E116" s="5" t="s">
        <v>131</v>
      </c>
      <c r="F116" s="5">
        <v>320</v>
      </c>
      <c r="G116" s="5">
        <v>2209</v>
      </c>
      <c r="H116" s="5">
        <v>10000</v>
      </c>
      <c r="I116" s="5">
        <v>706880</v>
      </c>
      <c r="J116" s="5">
        <v>0.2</v>
      </c>
      <c r="K116" t="s">
        <v>406</v>
      </c>
    </row>
    <row r="117" spans="1:11" x14ac:dyDescent="0.3">
      <c r="A117" s="5" t="s">
        <v>36</v>
      </c>
      <c r="B117" s="5">
        <v>2018</v>
      </c>
      <c r="C117" s="5">
        <v>15</v>
      </c>
      <c r="D117" s="5" t="s">
        <v>89</v>
      </c>
      <c r="E117" s="5" t="s">
        <v>73</v>
      </c>
      <c r="F117" s="5">
        <v>160</v>
      </c>
      <c r="G117" s="5">
        <v>301</v>
      </c>
      <c r="H117" s="5">
        <v>5000</v>
      </c>
      <c r="I117" s="5">
        <v>48160</v>
      </c>
      <c r="J117" s="5">
        <v>0.2</v>
      </c>
      <c r="K117" t="s">
        <v>406</v>
      </c>
    </row>
    <row r="118" spans="1:11" x14ac:dyDescent="0.3">
      <c r="A118" s="5" t="s">
        <v>36</v>
      </c>
      <c r="B118" s="5">
        <v>2018</v>
      </c>
      <c r="C118" s="5">
        <v>16</v>
      </c>
      <c r="D118" s="5" t="s">
        <v>132</v>
      </c>
      <c r="E118" s="5" t="s">
        <v>104</v>
      </c>
      <c r="F118" s="5">
        <v>320.60000000000002</v>
      </c>
      <c r="G118" s="5">
        <v>483.47</v>
      </c>
      <c r="H118" s="5">
        <v>10000</v>
      </c>
      <c r="I118" s="5">
        <v>155000</v>
      </c>
      <c r="J118" s="5">
        <v>0.2</v>
      </c>
      <c r="K118" t="s">
        <v>406</v>
      </c>
    </row>
    <row r="119" spans="1:11" x14ac:dyDescent="0.3">
      <c r="A119" s="5" t="s">
        <v>36</v>
      </c>
      <c r="B119" s="5">
        <v>2018</v>
      </c>
      <c r="C119" s="5">
        <v>17</v>
      </c>
      <c r="D119" s="5" t="s">
        <v>133</v>
      </c>
      <c r="E119" s="5" t="s">
        <v>134</v>
      </c>
      <c r="F119" s="5">
        <v>320</v>
      </c>
      <c r="G119" s="5">
        <v>811.6</v>
      </c>
      <c r="H119" s="5">
        <v>10000</v>
      </c>
      <c r="I119" s="5">
        <v>259712.17</v>
      </c>
      <c r="J119" s="5">
        <v>0.2</v>
      </c>
      <c r="K119" t="s">
        <v>406</v>
      </c>
    </row>
    <row r="120" spans="1:11" x14ac:dyDescent="0.3">
      <c r="A120" s="5" t="s">
        <v>16</v>
      </c>
      <c r="B120" s="5">
        <v>2018</v>
      </c>
      <c r="C120" s="5">
        <v>1</v>
      </c>
      <c r="D120" s="5" t="s">
        <v>72</v>
      </c>
      <c r="E120" s="5" t="s">
        <v>77</v>
      </c>
      <c r="F120" s="5">
        <v>240</v>
      </c>
      <c r="G120" s="5">
        <v>302.67</v>
      </c>
      <c r="H120" s="5">
        <v>8000</v>
      </c>
      <c r="I120" s="5">
        <v>72640</v>
      </c>
      <c r="J120" s="5">
        <v>0.2</v>
      </c>
      <c r="K120" t="s">
        <v>406</v>
      </c>
    </row>
    <row r="121" spans="1:11" x14ac:dyDescent="0.3">
      <c r="A121" s="5" t="s">
        <v>16</v>
      </c>
      <c r="B121" s="5">
        <v>2018</v>
      </c>
      <c r="C121" s="5">
        <v>2</v>
      </c>
      <c r="D121" s="5" t="s">
        <v>74</v>
      </c>
      <c r="E121" s="5" t="s">
        <v>77</v>
      </c>
      <c r="F121" s="5">
        <v>160</v>
      </c>
      <c r="G121" s="5">
        <v>285.44</v>
      </c>
      <c r="H121" s="5">
        <v>5000</v>
      </c>
      <c r="I121" s="5">
        <v>45670</v>
      </c>
      <c r="J121" s="5">
        <v>0.2</v>
      </c>
      <c r="K121" t="s">
        <v>406</v>
      </c>
    </row>
    <row r="122" spans="1:11" x14ac:dyDescent="0.3">
      <c r="A122" s="5" t="s">
        <v>16</v>
      </c>
      <c r="B122" s="5">
        <v>2018</v>
      </c>
      <c r="C122" s="5">
        <v>3</v>
      </c>
      <c r="D122" s="5" t="s">
        <v>76</v>
      </c>
      <c r="E122" s="5" t="s">
        <v>86</v>
      </c>
      <c r="F122" s="5">
        <v>320</v>
      </c>
      <c r="G122" s="5">
        <v>459.58</v>
      </c>
      <c r="H122" s="5">
        <v>10000</v>
      </c>
      <c r="I122" s="5">
        <v>147000</v>
      </c>
      <c r="J122" s="5">
        <v>0.2</v>
      </c>
      <c r="K122" t="s">
        <v>406</v>
      </c>
    </row>
    <row r="123" spans="1:11" x14ac:dyDescent="0.3">
      <c r="A123" s="5" t="s">
        <v>16</v>
      </c>
      <c r="B123" s="5">
        <v>2018</v>
      </c>
      <c r="C123" s="5">
        <v>4</v>
      </c>
      <c r="D123" s="5" t="s">
        <v>78</v>
      </c>
      <c r="E123" s="5" t="s">
        <v>77</v>
      </c>
      <c r="F123" s="5">
        <v>80</v>
      </c>
      <c r="G123" s="5">
        <v>485.88</v>
      </c>
      <c r="H123" s="5">
        <v>3000</v>
      </c>
      <c r="I123" s="5">
        <v>38870</v>
      </c>
      <c r="J123" s="5">
        <v>0.2</v>
      </c>
      <c r="K123" t="s">
        <v>406</v>
      </c>
    </row>
    <row r="124" spans="1:11" x14ac:dyDescent="0.3">
      <c r="A124" s="5" t="s">
        <v>16</v>
      </c>
      <c r="B124" s="5">
        <v>2018</v>
      </c>
      <c r="C124" s="5">
        <v>5</v>
      </c>
      <c r="D124" s="5" t="s">
        <v>80</v>
      </c>
      <c r="E124" s="5" t="s">
        <v>134</v>
      </c>
      <c r="F124" s="5">
        <v>160</v>
      </c>
      <c r="G124" s="5">
        <v>1776.45</v>
      </c>
      <c r="H124" s="5">
        <v>5000</v>
      </c>
      <c r="I124" s="5">
        <v>284232</v>
      </c>
      <c r="J124" s="5">
        <v>0.2</v>
      </c>
      <c r="K124" t="s">
        <v>406</v>
      </c>
    </row>
    <row r="125" spans="1:11" x14ac:dyDescent="0.3">
      <c r="A125" s="5" t="s">
        <v>16</v>
      </c>
      <c r="B125" s="5">
        <v>2018</v>
      </c>
      <c r="C125" s="5">
        <v>6</v>
      </c>
      <c r="D125" s="5" t="s">
        <v>95</v>
      </c>
      <c r="E125" s="5" t="s">
        <v>86</v>
      </c>
      <c r="F125" s="5">
        <v>160</v>
      </c>
      <c r="G125" s="5">
        <v>2762.5</v>
      </c>
      <c r="H125" s="5">
        <v>5000</v>
      </c>
      <c r="I125" s="5">
        <v>442000</v>
      </c>
      <c r="J125" s="5">
        <v>0.2</v>
      </c>
      <c r="K125" t="s">
        <v>406</v>
      </c>
    </row>
    <row r="126" spans="1:11" x14ac:dyDescent="0.3">
      <c r="A126" s="5" t="s">
        <v>16</v>
      </c>
      <c r="B126" s="5">
        <v>2018</v>
      </c>
      <c r="C126" s="5">
        <v>7</v>
      </c>
      <c r="D126" s="5" t="s">
        <v>135</v>
      </c>
      <c r="E126" s="5" t="s">
        <v>136</v>
      </c>
      <c r="F126" s="5">
        <v>319.27</v>
      </c>
      <c r="G126" s="5">
        <v>31.32</v>
      </c>
      <c r="H126" s="5">
        <v>10000</v>
      </c>
      <c r="I126" s="5">
        <v>10000</v>
      </c>
      <c r="J126" s="5">
        <v>0.2</v>
      </c>
      <c r="K126" t="s">
        <v>410</v>
      </c>
    </row>
    <row r="127" spans="1:11" x14ac:dyDescent="0.3">
      <c r="A127" s="5" t="s">
        <v>16</v>
      </c>
      <c r="B127" s="5">
        <v>2018</v>
      </c>
      <c r="C127" s="5">
        <v>8</v>
      </c>
      <c r="D127" s="5" t="s">
        <v>137</v>
      </c>
      <c r="E127" s="5" t="s">
        <v>136</v>
      </c>
      <c r="F127" s="5">
        <v>209.47</v>
      </c>
      <c r="G127" s="5">
        <v>33.42</v>
      </c>
      <c r="H127" s="5">
        <v>7000</v>
      </c>
      <c r="I127" s="5">
        <v>7000</v>
      </c>
      <c r="J127" s="5">
        <v>0.2</v>
      </c>
      <c r="K127" t="s">
        <v>410</v>
      </c>
    </row>
    <row r="128" spans="1:11" x14ac:dyDescent="0.3">
      <c r="A128" s="5" t="s">
        <v>16</v>
      </c>
      <c r="B128" s="5">
        <v>2018</v>
      </c>
      <c r="C128" s="5">
        <v>9</v>
      </c>
      <c r="D128" s="5" t="s">
        <v>138</v>
      </c>
      <c r="E128" s="5" t="s">
        <v>136</v>
      </c>
      <c r="F128" s="5">
        <v>320</v>
      </c>
      <c r="G128" s="5">
        <v>31.25</v>
      </c>
      <c r="H128" s="5">
        <v>10000</v>
      </c>
      <c r="I128" s="5">
        <v>10000</v>
      </c>
      <c r="J128" s="5">
        <v>0.2</v>
      </c>
      <c r="K128" t="s">
        <v>410</v>
      </c>
    </row>
    <row r="129" spans="1:11" x14ac:dyDescent="0.3">
      <c r="A129" s="5" t="s">
        <v>16</v>
      </c>
      <c r="B129" s="5">
        <v>2018</v>
      </c>
      <c r="C129" s="5">
        <v>10</v>
      </c>
      <c r="D129" s="5" t="s">
        <v>139</v>
      </c>
      <c r="E129" s="5" t="s">
        <v>136</v>
      </c>
      <c r="F129" s="5">
        <v>224.8</v>
      </c>
      <c r="G129" s="5">
        <v>35.590000000000003</v>
      </c>
      <c r="H129" s="5">
        <v>8000</v>
      </c>
      <c r="I129" s="5">
        <v>8000</v>
      </c>
      <c r="J129" s="5">
        <v>0.2</v>
      </c>
      <c r="K129" t="s">
        <v>410</v>
      </c>
    </row>
    <row r="130" spans="1:11" x14ac:dyDescent="0.3">
      <c r="A130" s="5" t="s">
        <v>16</v>
      </c>
      <c r="B130" s="5">
        <v>2018</v>
      </c>
      <c r="C130" s="5">
        <v>11</v>
      </c>
      <c r="D130" s="5" t="s">
        <v>140</v>
      </c>
      <c r="E130" s="5" t="s">
        <v>136</v>
      </c>
      <c r="F130" s="5">
        <v>80</v>
      </c>
      <c r="G130" s="5">
        <v>37.5</v>
      </c>
      <c r="H130" s="5">
        <v>3000</v>
      </c>
      <c r="I130" s="5">
        <v>3000</v>
      </c>
      <c r="J130" s="5">
        <v>0.2</v>
      </c>
      <c r="K130" t="s">
        <v>410</v>
      </c>
    </row>
    <row r="131" spans="1:11" x14ac:dyDescent="0.3">
      <c r="A131" s="5" t="s">
        <v>16</v>
      </c>
      <c r="B131" s="5">
        <v>2018</v>
      </c>
      <c r="C131" s="5">
        <v>12</v>
      </c>
      <c r="D131" s="5" t="s">
        <v>141</v>
      </c>
      <c r="E131" s="5" t="s">
        <v>136</v>
      </c>
      <c r="F131" s="5">
        <v>135.72</v>
      </c>
      <c r="G131" s="5">
        <v>36.840000000000003</v>
      </c>
      <c r="H131" s="5">
        <v>5000</v>
      </c>
      <c r="I131" s="5">
        <v>5000</v>
      </c>
      <c r="J131" s="5">
        <v>0.2</v>
      </c>
      <c r="K131" t="s">
        <v>410</v>
      </c>
    </row>
    <row r="132" spans="1:11" x14ac:dyDescent="0.3">
      <c r="A132" s="5" t="s">
        <v>92</v>
      </c>
      <c r="B132" s="5">
        <v>2017</v>
      </c>
      <c r="C132" s="5">
        <v>1</v>
      </c>
      <c r="D132" s="5" t="s">
        <v>72</v>
      </c>
      <c r="E132" s="5" t="s">
        <v>142</v>
      </c>
      <c r="F132" s="5">
        <v>200</v>
      </c>
      <c r="G132" s="5">
        <v>12800</v>
      </c>
      <c r="H132" s="5">
        <v>7000</v>
      </c>
      <c r="I132" s="5">
        <v>2560000</v>
      </c>
      <c r="J132" s="5">
        <v>0.2</v>
      </c>
      <c r="K132" t="s">
        <v>405</v>
      </c>
    </row>
    <row r="133" spans="1:11" x14ac:dyDescent="0.3">
      <c r="A133" s="5" t="s">
        <v>92</v>
      </c>
      <c r="B133" s="5">
        <v>2017</v>
      </c>
      <c r="C133" s="5">
        <v>2</v>
      </c>
      <c r="D133" s="5" t="s">
        <v>74</v>
      </c>
      <c r="E133" s="5" t="s">
        <v>102</v>
      </c>
      <c r="F133" s="5">
        <v>120</v>
      </c>
      <c r="G133" s="5">
        <v>14571</v>
      </c>
      <c r="H133" s="5">
        <v>4000</v>
      </c>
      <c r="I133" s="5">
        <v>1748520</v>
      </c>
      <c r="J133" s="5">
        <v>0.2</v>
      </c>
      <c r="K133" t="s">
        <v>405</v>
      </c>
    </row>
    <row r="134" spans="1:11" x14ac:dyDescent="0.3">
      <c r="A134" s="5" t="s">
        <v>92</v>
      </c>
      <c r="B134" s="5">
        <v>2017</v>
      </c>
      <c r="C134" s="5">
        <v>3</v>
      </c>
      <c r="D134" s="5" t="s">
        <v>76</v>
      </c>
      <c r="E134" s="5" t="s">
        <v>142</v>
      </c>
      <c r="F134" s="5">
        <v>80</v>
      </c>
      <c r="G134" s="5">
        <v>12800</v>
      </c>
      <c r="H134" s="5">
        <v>3000</v>
      </c>
      <c r="I134" s="5">
        <v>1024000</v>
      </c>
      <c r="J134" s="5">
        <v>0.2</v>
      </c>
      <c r="K134" t="s">
        <v>405</v>
      </c>
    </row>
    <row r="135" spans="1:11" x14ac:dyDescent="0.3">
      <c r="A135" s="5" t="s">
        <v>92</v>
      </c>
      <c r="B135" s="5">
        <v>2017</v>
      </c>
      <c r="C135" s="5">
        <v>4</v>
      </c>
      <c r="D135" s="5" t="s">
        <v>78</v>
      </c>
      <c r="E135" s="5" t="s">
        <v>86</v>
      </c>
      <c r="F135" s="5">
        <v>80</v>
      </c>
      <c r="G135" s="5">
        <v>1152.5</v>
      </c>
      <c r="H135" s="5">
        <v>3000</v>
      </c>
      <c r="I135" s="5">
        <v>92200</v>
      </c>
      <c r="J135" s="5">
        <v>0.2</v>
      </c>
      <c r="K135" t="s">
        <v>406</v>
      </c>
    </row>
    <row r="136" spans="1:11" x14ac:dyDescent="0.3">
      <c r="A136" s="5" t="s">
        <v>92</v>
      </c>
      <c r="B136" s="5">
        <v>2017</v>
      </c>
      <c r="C136" s="5">
        <v>5</v>
      </c>
      <c r="D136" s="5" t="s">
        <v>80</v>
      </c>
      <c r="E136" s="5" t="s">
        <v>143</v>
      </c>
      <c r="F136" s="5">
        <v>40</v>
      </c>
      <c r="G136" s="5">
        <v>1634.53</v>
      </c>
      <c r="H136" s="5">
        <v>2000</v>
      </c>
      <c r="I136" s="5">
        <v>65381</v>
      </c>
      <c r="J136" s="5">
        <v>0.2</v>
      </c>
      <c r="K136" t="s">
        <v>406</v>
      </c>
    </row>
    <row r="137" spans="1:11" x14ac:dyDescent="0.3">
      <c r="A137" s="5" t="s">
        <v>92</v>
      </c>
      <c r="B137" s="5">
        <v>2017</v>
      </c>
      <c r="C137" s="5">
        <v>6</v>
      </c>
      <c r="D137" s="5" t="s">
        <v>95</v>
      </c>
      <c r="E137" s="5" t="s">
        <v>143</v>
      </c>
      <c r="F137" s="5">
        <v>40</v>
      </c>
      <c r="G137" s="5">
        <v>654.53</v>
      </c>
      <c r="H137" s="5">
        <v>2000</v>
      </c>
      <c r="I137" s="5">
        <v>25381</v>
      </c>
      <c r="J137" s="5">
        <v>0.2</v>
      </c>
      <c r="K137" t="s">
        <v>406</v>
      </c>
    </row>
    <row r="138" spans="1:11" x14ac:dyDescent="0.3">
      <c r="A138" s="5" t="s">
        <v>92</v>
      </c>
      <c r="B138" s="5">
        <v>2017</v>
      </c>
      <c r="C138" s="5">
        <v>7</v>
      </c>
      <c r="D138" s="5" t="s">
        <v>97</v>
      </c>
      <c r="E138" s="5" t="s">
        <v>73</v>
      </c>
      <c r="F138" s="5">
        <v>320</v>
      </c>
      <c r="G138" s="5">
        <v>1270.03</v>
      </c>
      <c r="H138" s="5">
        <v>10000</v>
      </c>
      <c r="I138" s="5">
        <v>406410</v>
      </c>
      <c r="J138" s="5">
        <v>0.2</v>
      </c>
      <c r="K138" t="s">
        <v>406</v>
      </c>
    </row>
    <row r="139" spans="1:11" x14ac:dyDescent="0.3">
      <c r="A139" s="5" t="s">
        <v>92</v>
      </c>
      <c r="B139" s="5">
        <v>2017</v>
      </c>
      <c r="C139" s="5">
        <v>8</v>
      </c>
      <c r="D139" s="5" t="s">
        <v>98</v>
      </c>
      <c r="E139" s="5" t="s">
        <v>73</v>
      </c>
      <c r="F139" s="5">
        <v>200</v>
      </c>
      <c r="G139" s="5">
        <v>1272.05</v>
      </c>
      <c r="H139" s="5">
        <v>7000</v>
      </c>
      <c r="I139" s="5">
        <v>254410</v>
      </c>
      <c r="J139" s="5">
        <v>0.2</v>
      </c>
      <c r="K139" t="s">
        <v>406</v>
      </c>
    </row>
    <row r="140" spans="1:11" x14ac:dyDescent="0.3">
      <c r="A140" s="5" t="s">
        <v>92</v>
      </c>
      <c r="B140" s="5">
        <v>2017</v>
      </c>
      <c r="C140" s="5">
        <v>9</v>
      </c>
      <c r="D140" s="5" t="s">
        <v>81</v>
      </c>
      <c r="E140" s="5" t="s">
        <v>73</v>
      </c>
      <c r="F140" s="5">
        <v>320</v>
      </c>
      <c r="G140" s="5">
        <v>1270.03</v>
      </c>
      <c r="H140" s="5">
        <v>10000</v>
      </c>
      <c r="I140" s="5">
        <v>406410</v>
      </c>
      <c r="J140" s="5">
        <v>0.2</v>
      </c>
      <c r="K140" t="s">
        <v>406</v>
      </c>
    </row>
    <row r="141" spans="1:11" x14ac:dyDescent="0.3">
      <c r="A141" s="5" t="s">
        <v>92</v>
      </c>
      <c r="B141" s="5">
        <v>2017</v>
      </c>
      <c r="C141" s="5">
        <v>10</v>
      </c>
      <c r="D141" s="5" t="s">
        <v>82</v>
      </c>
      <c r="E141" s="5" t="s">
        <v>73</v>
      </c>
      <c r="F141" s="5">
        <v>160</v>
      </c>
      <c r="G141" s="5">
        <f xml:space="preserve"> 152160/160</f>
        <v>951</v>
      </c>
      <c r="H141" s="5">
        <v>5000</v>
      </c>
      <c r="I141" s="5">
        <v>152160</v>
      </c>
      <c r="J141" s="5">
        <v>0.2</v>
      </c>
      <c r="K141" t="s">
        <v>406</v>
      </c>
    </row>
    <row r="142" spans="1:11" x14ac:dyDescent="0.3">
      <c r="A142" s="5" t="s">
        <v>144</v>
      </c>
      <c r="B142" s="5">
        <v>2017</v>
      </c>
      <c r="C142" s="5">
        <v>1</v>
      </c>
      <c r="D142" s="5" t="s">
        <v>72</v>
      </c>
      <c r="E142" s="5" t="s">
        <v>145</v>
      </c>
      <c r="F142" s="5">
        <v>320</v>
      </c>
      <c r="G142" s="5">
        <v>93.75</v>
      </c>
      <c r="H142" s="5">
        <v>10000</v>
      </c>
      <c r="I142" s="5">
        <v>30000</v>
      </c>
      <c r="J142" s="5">
        <v>0.2</v>
      </c>
      <c r="K142" t="s">
        <v>405</v>
      </c>
    </row>
    <row r="143" spans="1:11" x14ac:dyDescent="0.3">
      <c r="A143" s="5" t="s">
        <v>144</v>
      </c>
      <c r="B143" s="5">
        <v>2017</v>
      </c>
      <c r="C143" s="5">
        <v>2</v>
      </c>
      <c r="D143" s="5" t="s">
        <v>74</v>
      </c>
      <c r="E143" s="5" t="s">
        <v>146</v>
      </c>
      <c r="F143" s="5">
        <v>320</v>
      </c>
      <c r="G143" s="5">
        <v>600</v>
      </c>
      <c r="H143" s="5">
        <v>10000</v>
      </c>
      <c r="I143" s="5">
        <v>192000</v>
      </c>
      <c r="J143" s="5">
        <v>0.2</v>
      </c>
      <c r="K143" t="s">
        <v>405</v>
      </c>
    </row>
    <row r="144" spans="1:11" x14ac:dyDescent="0.3">
      <c r="A144" s="5" t="s">
        <v>144</v>
      </c>
      <c r="B144" s="5">
        <v>2017</v>
      </c>
      <c r="C144" s="5">
        <v>3</v>
      </c>
      <c r="D144" s="5" t="s">
        <v>76</v>
      </c>
      <c r="E144" s="5" t="s">
        <v>145</v>
      </c>
      <c r="F144" s="5">
        <v>320</v>
      </c>
      <c r="G144" s="5">
        <v>93.75</v>
      </c>
      <c r="H144" s="5">
        <v>10000</v>
      </c>
      <c r="I144" s="5">
        <v>30000</v>
      </c>
      <c r="J144" s="5">
        <v>0.2</v>
      </c>
      <c r="K144" t="s">
        <v>405</v>
      </c>
    </row>
    <row r="145" spans="1:11" x14ac:dyDescent="0.3">
      <c r="A145" s="5" t="s">
        <v>144</v>
      </c>
      <c r="B145" s="5">
        <v>2017</v>
      </c>
      <c r="C145" s="5">
        <v>4</v>
      </c>
      <c r="D145" s="5" t="s">
        <v>78</v>
      </c>
      <c r="E145" s="5" t="s">
        <v>146</v>
      </c>
      <c r="F145" s="5">
        <v>248.96</v>
      </c>
      <c r="G145" s="5">
        <v>1500</v>
      </c>
      <c r="H145" s="5">
        <v>8000</v>
      </c>
      <c r="I145" s="5">
        <v>373440</v>
      </c>
      <c r="J145" s="5">
        <v>0.2</v>
      </c>
      <c r="K145" t="s">
        <v>405</v>
      </c>
    </row>
    <row r="146" spans="1:11" x14ac:dyDescent="0.3">
      <c r="A146" s="5" t="s">
        <v>144</v>
      </c>
      <c r="B146" s="5">
        <v>2017</v>
      </c>
      <c r="C146" s="5">
        <v>5</v>
      </c>
      <c r="D146" s="5" t="s">
        <v>80</v>
      </c>
      <c r="E146" s="5" t="s">
        <v>102</v>
      </c>
      <c r="F146" s="5">
        <v>320</v>
      </c>
      <c r="G146" s="5">
        <v>9609</v>
      </c>
      <c r="H146" s="5">
        <v>10000</v>
      </c>
      <c r="I146" s="5">
        <v>3074880</v>
      </c>
      <c r="J146" s="5">
        <v>0.2</v>
      </c>
      <c r="K146" t="s">
        <v>405</v>
      </c>
    </row>
    <row r="147" spans="1:11" x14ac:dyDescent="0.3">
      <c r="A147" s="5" t="s">
        <v>21</v>
      </c>
      <c r="B147" s="5">
        <v>2017</v>
      </c>
      <c r="C147" s="5">
        <v>1</v>
      </c>
      <c r="D147" s="5" t="s">
        <v>113</v>
      </c>
      <c r="E147" s="5" t="s">
        <v>147</v>
      </c>
      <c r="F147" s="5">
        <v>320</v>
      </c>
      <c r="G147" s="5">
        <v>346.88</v>
      </c>
      <c r="H147" s="5">
        <v>10000</v>
      </c>
      <c r="I147" s="5">
        <v>111000</v>
      </c>
      <c r="J147" s="5">
        <v>0.1875</v>
      </c>
      <c r="K147" t="s">
        <v>404</v>
      </c>
    </row>
    <row r="148" spans="1:11" x14ac:dyDescent="0.3">
      <c r="A148" s="5" t="s">
        <v>21</v>
      </c>
      <c r="B148" s="5">
        <v>2017</v>
      </c>
      <c r="C148" s="5">
        <v>2</v>
      </c>
      <c r="D148" s="5" t="s">
        <v>119</v>
      </c>
      <c r="E148" s="5" t="s">
        <v>147</v>
      </c>
      <c r="F148" s="5">
        <v>320</v>
      </c>
      <c r="G148" s="5">
        <v>251.02</v>
      </c>
      <c r="H148" s="5">
        <v>10000</v>
      </c>
      <c r="I148" s="5">
        <v>80327</v>
      </c>
      <c r="J148" s="5">
        <v>0.1875</v>
      </c>
      <c r="K148" t="s">
        <v>404</v>
      </c>
    </row>
    <row r="149" spans="1:11" x14ac:dyDescent="0.3">
      <c r="A149" s="5" t="s">
        <v>21</v>
      </c>
      <c r="B149" s="5">
        <v>2017</v>
      </c>
      <c r="C149" s="5">
        <v>3</v>
      </c>
      <c r="D149" s="5" t="s">
        <v>115</v>
      </c>
      <c r="E149" s="5" t="s">
        <v>147</v>
      </c>
      <c r="F149" s="5">
        <v>80</v>
      </c>
      <c r="G149" s="5">
        <v>325</v>
      </c>
      <c r="H149" s="5">
        <v>3000</v>
      </c>
      <c r="I149" s="5">
        <v>26000</v>
      </c>
      <c r="J149" s="5">
        <v>0.1875</v>
      </c>
      <c r="K149" t="s">
        <v>404</v>
      </c>
    </row>
    <row r="150" spans="1:11" x14ac:dyDescent="0.3">
      <c r="A150" s="5" t="s">
        <v>21</v>
      </c>
      <c r="B150" s="5">
        <v>2017</v>
      </c>
      <c r="C150" s="5">
        <v>4</v>
      </c>
      <c r="D150" s="5" t="s">
        <v>107</v>
      </c>
      <c r="E150" s="5" t="s">
        <v>102</v>
      </c>
      <c r="F150" s="5">
        <v>66.709999999999994</v>
      </c>
      <c r="G150" s="5">
        <v>10614.52</v>
      </c>
      <c r="H150" s="5">
        <v>3000</v>
      </c>
      <c r="I150" s="5">
        <v>708094</v>
      </c>
      <c r="J150" s="5">
        <v>0.1875</v>
      </c>
      <c r="K150" t="s">
        <v>405</v>
      </c>
    </row>
    <row r="151" spans="1:11" x14ac:dyDescent="0.3">
      <c r="A151" s="5" t="s">
        <v>21</v>
      </c>
      <c r="B151" s="5">
        <v>2017</v>
      </c>
      <c r="C151" s="5">
        <v>5</v>
      </c>
      <c r="D151" s="5" t="s">
        <v>108</v>
      </c>
      <c r="E151" s="5" t="s">
        <v>148</v>
      </c>
      <c r="F151" s="5">
        <v>320</v>
      </c>
      <c r="G151" s="5">
        <v>1013</v>
      </c>
      <c r="H151" s="5">
        <v>10000</v>
      </c>
      <c r="I151" s="5">
        <v>324160</v>
      </c>
      <c r="J151" s="5">
        <v>0.1875</v>
      </c>
      <c r="K151" t="s">
        <v>406</v>
      </c>
    </row>
    <row r="152" spans="1:11" x14ac:dyDescent="0.3">
      <c r="A152" s="5" t="s">
        <v>21</v>
      </c>
      <c r="B152" s="5">
        <v>2017</v>
      </c>
      <c r="C152" s="5">
        <v>6</v>
      </c>
      <c r="D152" s="5" t="s">
        <v>109</v>
      </c>
      <c r="E152" s="5" t="s">
        <v>148</v>
      </c>
      <c r="F152" s="5">
        <v>320</v>
      </c>
      <c r="G152" s="5">
        <v>1013</v>
      </c>
      <c r="H152" s="5">
        <v>10000</v>
      </c>
      <c r="I152" s="5">
        <v>324160</v>
      </c>
      <c r="J152" s="5">
        <v>0.1875</v>
      </c>
      <c r="K152" t="s">
        <v>406</v>
      </c>
    </row>
    <row r="153" spans="1:11" x14ac:dyDescent="0.3">
      <c r="A153" s="5" t="s">
        <v>21</v>
      </c>
      <c r="B153" s="5">
        <v>2017</v>
      </c>
      <c r="C153" s="5">
        <v>7</v>
      </c>
      <c r="D153" s="5" t="s">
        <v>110</v>
      </c>
      <c r="E153" s="5" t="s">
        <v>103</v>
      </c>
      <c r="F153" s="5">
        <v>320</v>
      </c>
      <c r="G153" s="5">
        <v>66.09</v>
      </c>
      <c r="H153" s="5">
        <v>10000</v>
      </c>
      <c r="I153" s="5">
        <v>21150</v>
      </c>
      <c r="J153" s="5">
        <v>0.1875</v>
      </c>
      <c r="K153" t="s">
        <v>406</v>
      </c>
    </row>
    <row r="154" spans="1:11" x14ac:dyDescent="0.3">
      <c r="A154" s="5" t="s">
        <v>21</v>
      </c>
      <c r="B154" s="5">
        <v>2017</v>
      </c>
      <c r="C154" s="5">
        <v>8</v>
      </c>
      <c r="D154" s="5" t="s">
        <v>149</v>
      </c>
      <c r="E154" s="5" t="s">
        <v>150</v>
      </c>
      <c r="F154" s="5">
        <v>320</v>
      </c>
      <c r="G154" s="5">
        <v>2200</v>
      </c>
      <c r="H154" s="5">
        <v>10000</v>
      </c>
      <c r="I154" s="5">
        <v>704000</v>
      </c>
      <c r="J154" s="5">
        <v>0.1875</v>
      </c>
      <c r="K154" t="s">
        <v>406</v>
      </c>
    </row>
    <row r="155" spans="1:11" x14ac:dyDescent="0.3">
      <c r="A155" s="5" t="s">
        <v>21</v>
      </c>
      <c r="B155" s="5">
        <v>2017</v>
      </c>
      <c r="C155" s="5">
        <v>9</v>
      </c>
      <c r="D155" s="5" t="s">
        <v>151</v>
      </c>
      <c r="E155" s="5" t="s">
        <v>150</v>
      </c>
      <c r="F155" s="5">
        <v>320.88</v>
      </c>
      <c r="G155" s="5">
        <v>2200</v>
      </c>
      <c r="H155" s="5">
        <v>10000</v>
      </c>
      <c r="I155" s="5">
        <v>705936</v>
      </c>
      <c r="J155" s="5">
        <v>0.1875</v>
      </c>
      <c r="K155" t="s">
        <v>406</v>
      </c>
    </row>
    <row r="156" spans="1:11" x14ac:dyDescent="0.3">
      <c r="A156" s="5" t="s">
        <v>21</v>
      </c>
      <c r="B156" s="5">
        <v>2017</v>
      </c>
      <c r="C156" s="5">
        <v>10</v>
      </c>
      <c r="D156" s="5" t="s">
        <v>152</v>
      </c>
      <c r="E156" s="5" t="s">
        <v>73</v>
      </c>
      <c r="F156" s="5">
        <v>320</v>
      </c>
      <c r="G156" s="5">
        <v>501</v>
      </c>
      <c r="H156" s="5">
        <v>10000</v>
      </c>
      <c r="I156" s="5">
        <v>160320</v>
      </c>
      <c r="J156" s="5">
        <v>0.1875</v>
      </c>
      <c r="K156" t="s">
        <v>406</v>
      </c>
    </row>
    <row r="157" spans="1:11" x14ac:dyDescent="0.3">
      <c r="A157" s="5" t="s">
        <v>21</v>
      </c>
      <c r="B157" s="5">
        <v>2017</v>
      </c>
      <c r="C157" s="5">
        <v>11</v>
      </c>
      <c r="D157" s="5" t="s">
        <v>153</v>
      </c>
      <c r="E157" s="5" t="s">
        <v>73</v>
      </c>
      <c r="F157" s="5">
        <v>320</v>
      </c>
      <c r="G157" s="5">
        <v>501</v>
      </c>
      <c r="H157" s="5">
        <v>10000</v>
      </c>
      <c r="I157" s="5">
        <v>160320</v>
      </c>
      <c r="J157" s="5">
        <v>0.1875</v>
      </c>
      <c r="K157" t="s">
        <v>406</v>
      </c>
    </row>
    <row r="158" spans="1:11" x14ac:dyDescent="0.3">
      <c r="A158" s="5" t="s">
        <v>21</v>
      </c>
      <c r="B158" s="5">
        <v>2017</v>
      </c>
      <c r="C158" s="5">
        <v>12</v>
      </c>
      <c r="D158" s="5" t="s">
        <v>154</v>
      </c>
      <c r="E158" s="5" t="s">
        <v>102</v>
      </c>
      <c r="F158" s="5">
        <v>80</v>
      </c>
      <c r="G158" s="5">
        <v>150.44999999999999</v>
      </c>
      <c r="H158" s="5">
        <v>3000</v>
      </c>
      <c r="I158" s="5">
        <v>12036</v>
      </c>
      <c r="J158" s="5">
        <v>0.1875</v>
      </c>
      <c r="K158" t="s">
        <v>406</v>
      </c>
    </row>
    <row r="159" spans="1:11" x14ac:dyDescent="0.3">
      <c r="A159" s="5" t="s">
        <v>21</v>
      </c>
      <c r="B159" s="5">
        <v>2017</v>
      </c>
      <c r="C159" s="5">
        <v>13</v>
      </c>
      <c r="D159" s="5" t="s">
        <v>155</v>
      </c>
      <c r="E159" s="5" t="s">
        <v>156</v>
      </c>
      <c r="F159" s="5">
        <v>204.39</v>
      </c>
      <c r="G159" s="5">
        <v>301</v>
      </c>
      <c r="H159" s="5">
        <v>7000</v>
      </c>
      <c r="I159" s="5">
        <v>61521.39</v>
      </c>
      <c r="J159" s="5">
        <v>0.1875</v>
      </c>
      <c r="K159" t="s">
        <v>407</v>
      </c>
    </row>
    <row r="160" spans="1:11" x14ac:dyDescent="0.3">
      <c r="A160" s="5" t="s">
        <v>42</v>
      </c>
      <c r="B160" s="5">
        <v>2016</v>
      </c>
      <c r="C160" s="5">
        <v>1</v>
      </c>
      <c r="D160" s="5" t="s">
        <v>113</v>
      </c>
      <c r="E160" s="5" t="s">
        <v>147</v>
      </c>
      <c r="F160" s="5">
        <v>320</v>
      </c>
      <c r="G160" s="5">
        <v>175</v>
      </c>
      <c r="H160" s="5">
        <v>10000</v>
      </c>
      <c r="I160" s="5">
        <v>56000</v>
      </c>
      <c r="J160" s="5">
        <v>0.1875</v>
      </c>
      <c r="K160" t="s">
        <v>404</v>
      </c>
    </row>
    <row r="161" spans="1:11" x14ac:dyDescent="0.3">
      <c r="A161" s="5" t="s">
        <v>42</v>
      </c>
      <c r="B161" s="5">
        <v>2016</v>
      </c>
      <c r="C161" s="5">
        <v>2</v>
      </c>
      <c r="D161" s="5" t="s">
        <v>119</v>
      </c>
      <c r="E161" s="5" t="s">
        <v>157</v>
      </c>
      <c r="F161" s="5">
        <v>320</v>
      </c>
      <c r="G161" s="5">
        <v>777</v>
      </c>
      <c r="H161" s="5">
        <v>10000</v>
      </c>
      <c r="I161" s="5">
        <v>248640</v>
      </c>
      <c r="J161" s="5">
        <v>0.1875</v>
      </c>
      <c r="K161" t="s">
        <v>406</v>
      </c>
    </row>
    <row r="162" spans="1:11" x14ac:dyDescent="0.3">
      <c r="A162" s="5" t="s">
        <v>42</v>
      </c>
      <c r="B162" s="5">
        <v>2016</v>
      </c>
      <c r="C162" s="5">
        <v>3</v>
      </c>
      <c r="D162" s="5" t="s">
        <v>115</v>
      </c>
      <c r="E162" s="5" t="s">
        <v>157</v>
      </c>
      <c r="F162" s="5">
        <v>320</v>
      </c>
      <c r="G162" s="5">
        <v>454</v>
      </c>
      <c r="H162" s="5">
        <v>10000</v>
      </c>
      <c r="I162" s="5">
        <v>145280</v>
      </c>
      <c r="J162" s="5">
        <v>0.1875</v>
      </c>
      <c r="K162" t="s">
        <v>406</v>
      </c>
    </row>
    <row r="163" spans="1:11" x14ac:dyDescent="0.3">
      <c r="A163" s="5" t="s">
        <v>42</v>
      </c>
      <c r="B163" s="5">
        <v>2016</v>
      </c>
      <c r="C163" s="5">
        <v>4</v>
      </c>
      <c r="D163" s="5" t="s">
        <v>107</v>
      </c>
      <c r="E163" s="5" t="s">
        <v>134</v>
      </c>
      <c r="F163" s="5">
        <v>240</v>
      </c>
      <c r="G163" s="5">
        <v>889.69</v>
      </c>
      <c r="H163" s="5">
        <v>8000</v>
      </c>
      <c r="I163" s="5">
        <v>213525</v>
      </c>
      <c r="J163" s="5">
        <v>0.1875</v>
      </c>
      <c r="K163" t="s">
        <v>406</v>
      </c>
    </row>
    <row r="164" spans="1:11" x14ac:dyDescent="0.3">
      <c r="A164" s="5" t="s">
        <v>42</v>
      </c>
      <c r="B164" s="5">
        <v>2016</v>
      </c>
      <c r="C164" s="5">
        <v>5</v>
      </c>
      <c r="D164" s="5" t="s">
        <v>108</v>
      </c>
      <c r="E164" s="5" t="s">
        <v>73</v>
      </c>
      <c r="F164" s="5">
        <v>320</v>
      </c>
      <c r="G164" s="5">
        <v>75</v>
      </c>
      <c r="H164" s="5">
        <v>10000</v>
      </c>
      <c r="I164" s="5">
        <v>24000</v>
      </c>
      <c r="J164" s="5">
        <v>0.1875</v>
      </c>
      <c r="K164" t="s">
        <v>406</v>
      </c>
    </row>
    <row r="165" spans="1:11" x14ac:dyDescent="0.3">
      <c r="A165" s="5" t="s">
        <v>42</v>
      </c>
      <c r="B165" s="5">
        <v>2016</v>
      </c>
      <c r="C165" s="5">
        <v>6</v>
      </c>
      <c r="D165" s="5" t="s">
        <v>109</v>
      </c>
      <c r="E165" s="5" t="s">
        <v>73</v>
      </c>
      <c r="F165" s="5">
        <v>160</v>
      </c>
      <c r="G165" s="5">
        <v>120</v>
      </c>
      <c r="H165" s="5">
        <v>5000</v>
      </c>
      <c r="I165" s="5">
        <v>19200</v>
      </c>
      <c r="J165" s="5">
        <v>0.1875</v>
      </c>
      <c r="K165" t="s">
        <v>406</v>
      </c>
    </row>
    <row r="166" spans="1:11" x14ac:dyDescent="0.3">
      <c r="A166" s="5" t="s">
        <v>42</v>
      </c>
      <c r="B166" s="5">
        <v>2016</v>
      </c>
      <c r="C166" s="5">
        <v>7</v>
      </c>
      <c r="D166" s="5" t="s">
        <v>110</v>
      </c>
      <c r="E166" s="5" t="s">
        <v>158</v>
      </c>
      <c r="F166" s="5">
        <v>320</v>
      </c>
      <c r="G166" s="5">
        <v>102</v>
      </c>
      <c r="H166" s="5">
        <v>10000</v>
      </c>
      <c r="I166" s="5">
        <v>32640</v>
      </c>
      <c r="J166" s="5">
        <v>0.1875</v>
      </c>
      <c r="K166" t="s">
        <v>406</v>
      </c>
    </row>
    <row r="167" spans="1:11" x14ac:dyDescent="0.3">
      <c r="A167" s="5" t="s">
        <v>42</v>
      </c>
      <c r="B167" s="5">
        <v>2016</v>
      </c>
      <c r="C167" s="5">
        <v>8</v>
      </c>
      <c r="D167" s="5" t="s">
        <v>149</v>
      </c>
      <c r="E167" s="5" t="s">
        <v>77</v>
      </c>
      <c r="F167" s="5">
        <v>40</v>
      </c>
      <c r="G167" s="5">
        <v>106.53</v>
      </c>
      <c r="H167" s="5">
        <v>2000</v>
      </c>
      <c r="I167" s="5">
        <v>4261</v>
      </c>
      <c r="J167" s="5">
        <v>0.1875</v>
      </c>
      <c r="K167" t="s">
        <v>406</v>
      </c>
    </row>
    <row r="168" spans="1:11" x14ac:dyDescent="0.3">
      <c r="A168" s="5" t="s">
        <v>42</v>
      </c>
      <c r="B168" s="5">
        <v>2016</v>
      </c>
      <c r="C168" s="5">
        <v>9</v>
      </c>
      <c r="D168" s="5" t="s">
        <v>159</v>
      </c>
      <c r="E168" s="5" t="s">
        <v>157</v>
      </c>
      <c r="F168" s="5">
        <v>320</v>
      </c>
      <c r="G168" s="5">
        <v>158</v>
      </c>
      <c r="H168" s="5">
        <v>10000</v>
      </c>
      <c r="I168" s="5">
        <v>50560</v>
      </c>
      <c r="J168" s="5">
        <v>0.1875</v>
      </c>
      <c r="K168" t="s">
        <v>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C873-EB23-4D84-A524-6401EF8CE5DC}">
  <dimension ref="A1:L325"/>
  <sheetViews>
    <sheetView topLeftCell="A62" workbookViewId="0">
      <selection activeCell="M242" sqref="M242"/>
    </sheetView>
  </sheetViews>
  <sheetFormatPr defaultRowHeight="14.4" x14ac:dyDescent="0.3"/>
  <cols>
    <col min="1" max="1" width="12.88671875" customWidth="1"/>
    <col min="4" max="4" width="26.77734375" customWidth="1"/>
    <col min="6" max="6" width="15.77734375" customWidth="1"/>
    <col min="7" max="7" width="12.77734375" customWidth="1"/>
    <col min="8" max="8" width="12.6640625" customWidth="1"/>
    <col min="9" max="9" width="10.6640625" customWidth="1"/>
    <col min="12" max="12" width="17.88671875" customWidth="1"/>
  </cols>
  <sheetData>
    <row r="1" spans="1:12" x14ac:dyDescent="0.3">
      <c r="A1" s="5" t="s">
        <v>160</v>
      </c>
      <c r="B1" s="5" t="s">
        <v>161</v>
      </c>
      <c r="C1" s="5" t="s">
        <v>162</v>
      </c>
      <c r="D1" s="5" t="s">
        <v>163</v>
      </c>
      <c r="E1" s="5" t="s">
        <v>164</v>
      </c>
      <c r="F1" s="5" t="s">
        <v>165</v>
      </c>
      <c r="G1" s="5" t="s">
        <v>166</v>
      </c>
      <c r="H1" s="5" t="s">
        <v>167</v>
      </c>
      <c r="I1" s="5" t="s">
        <v>168</v>
      </c>
      <c r="J1" s="5" t="s">
        <v>169</v>
      </c>
      <c r="K1" s="5" t="s">
        <v>170</v>
      </c>
      <c r="L1" s="5" t="s">
        <v>379</v>
      </c>
    </row>
    <row r="2" spans="1:12" x14ac:dyDescent="0.3">
      <c r="A2" s="5" t="s">
        <v>171</v>
      </c>
      <c r="B2" s="5">
        <v>480</v>
      </c>
      <c r="C2" s="5">
        <v>0.1875</v>
      </c>
      <c r="D2" s="5" t="s">
        <v>172</v>
      </c>
      <c r="E2" s="5">
        <f>I2/B2</f>
        <v>2.7083333333333335</v>
      </c>
      <c r="F2" s="5">
        <v>0</v>
      </c>
      <c r="G2" s="5">
        <v>1200</v>
      </c>
      <c r="H2" s="5">
        <v>100</v>
      </c>
      <c r="I2" s="5">
        <v>1300</v>
      </c>
      <c r="J2" s="5">
        <v>2020</v>
      </c>
      <c r="K2" s="5" t="s">
        <v>173</v>
      </c>
    </row>
    <row r="3" spans="1:12" x14ac:dyDescent="0.3">
      <c r="A3" s="5" t="s">
        <v>174</v>
      </c>
      <c r="B3" s="5">
        <v>640</v>
      </c>
      <c r="C3" s="5">
        <v>0.1875</v>
      </c>
      <c r="D3" s="5" t="s">
        <v>172</v>
      </c>
      <c r="E3" s="5">
        <f t="shared" ref="E3:E66" si="0">I3/B3</f>
        <v>2.65625</v>
      </c>
      <c r="F3" s="5">
        <v>0</v>
      </c>
      <c r="G3" s="5">
        <v>1600</v>
      </c>
      <c r="H3" s="5">
        <v>100</v>
      </c>
      <c r="I3" s="5">
        <v>1700</v>
      </c>
      <c r="J3" s="5">
        <v>2020</v>
      </c>
      <c r="K3" s="5" t="s">
        <v>173</v>
      </c>
    </row>
    <row r="4" spans="1:12" x14ac:dyDescent="0.3">
      <c r="A4" s="5" t="s">
        <v>175</v>
      </c>
      <c r="B4" s="5">
        <v>480</v>
      </c>
      <c r="C4" s="5">
        <v>0.1875</v>
      </c>
      <c r="D4" s="5" t="s">
        <v>172</v>
      </c>
      <c r="E4" s="5">
        <f t="shared" si="0"/>
        <v>2.7083333333333335</v>
      </c>
      <c r="F4" s="5">
        <v>0</v>
      </c>
      <c r="G4" s="5">
        <v>1200</v>
      </c>
      <c r="H4" s="5">
        <v>100</v>
      </c>
      <c r="I4" s="5">
        <v>1300</v>
      </c>
      <c r="J4" s="5">
        <v>2020</v>
      </c>
      <c r="K4" s="5" t="s">
        <v>173</v>
      </c>
    </row>
    <row r="5" spans="1:12" x14ac:dyDescent="0.3">
      <c r="A5" s="5" t="s">
        <v>176</v>
      </c>
      <c r="B5" s="5">
        <v>640</v>
      </c>
      <c r="C5" s="5">
        <v>0.1875</v>
      </c>
      <c r="D5" s="5" t="s">
        <v>172</v>
      </c>
      <c r="E5" s="5">
        <f t="shared" si="0"/>
        <v>2.65625</v>
      </c>
      <c r="F5" s="5">
        <v>0</v>
      </c>
      <c r="G5" s="5">
        <v>1600</v>
      </c>
      <c r="H5" s="5">
        <v>100</v>
      </c>
      <c r="I5" s="5">
        <v>1700</v>
      </c>
      <c r="J5" s="5">
        <v>2020</v>
      </c>
      <c r="K5" s="5" t="s">
        <v>173</v>
      </c>
    </row>
    <row r="6" spans="1:12" x14ac:dyDescent="0.3">
      <c r="A6" s="5" t="s">
        <v>177</v>
      </c>
      <c r="B6" s="5">
        <v>640</v>
      </c>
      <c r="C6" s="5">
        <v>0.1875</v>
      </c>
      <c r="D6" s="5" t="s">
        <v>178</v>
      </c>
      <c r="E6" s="5">
        <f t="shared" si="0"/>
        <v>2.65625</v>
      </c>
      <c r="F6" s="5">
        <v>0</v>
      </c>
      <c r="G6" s="5">
        <v>1600</v>
      </c>
      <c r="H6" s="5">
        <v>100</v>
      </c>
      <c r="I6" s="5">
        <v>1700</v>
      </c>
      <c r="J6" s="5">
        <v>2020</v>
      </c>
      <c r="K6" s="5" t="s">
        <v>173</v>
      </c>
    </row>
    <row r="7" spans="1:12" x14ac:dyDescent="0.3">
      <c r="A7" s="5" t="s">
        <v>179</v>
      </c>
      <c r="B7" s="5">
        <v>280</v>
      </c>
      <c r="C7" s="5">
        <v>0.1875</v>
      </c>
      <c r="D7" s="5" t="s">
        <v>178</v>
      </c>
      <c r="E7" s="5">
        <f t="shared" si="0"/>
        <v>2.8571428571428572</v>
      </c>
      <c r="F7" s="5">
        <v>0</v>
      </c>
      <c r="G7" s="5">
        <v>700</v>
      </c>
      <c r="H7" s="5">
        <v>100</v>
      </c>
      <c r="I7" s="5">
        <v>800</v>
      </c>
      <c r="J7" s="5">
        <v>2020</v>
      </c>
      <c r="K7" s="5" t="s">
        <v>173</v>
      </c>
    </row>
    <row r="8" spans="1:12" x14ac:dyDescent="0.3">
      <c r="A8" s="5" t="s">
        <v>180</v>
      </c>
      <c r="B8" s="5">
        <v>640</v>
      </c>
      <c r="C8" s="5">
        <v>0.1875</v>
      </c>
      <c r="D8" s="5" t="s">
        <v>178</v>
      </c>
      <c r="E8" s="5">
        <f t="shared" si="0"/>
        <v>2.65625</v>
      </c>
      <c r="F8" s="5">
        <v>0</v>
      </c>
      <c r="G8" s="5">
        <v>1600</v>
      </c>
      <c r="H8" s="5">
        <v>100</v>
      </c>
      <c r="I8" s="5">
        <v>1700</v>
      </c>
      <c r="J8" s="5">
        <v>2020</v>
      </c>
      <c r="K8" s="5" t="s">
        <v>173</v>
      </c>
    </row>
    <row r="9" spans="1:12" x14ac:dyDescent="0.3">
      <c r="A9" s="5" t="s">
        <v>181</v>
      </c>
      <c r="B9" s="5">
        <v>640.37</v>
      </c>
      <c r="C9" s="5">
        <v>0.1875</v>
      </c>
      <c r="D9" s="5" t="s">
        <v>172</v>
      </c>
      <c r="E9" s="5">
        <f t="shared" si="0"/>
        <v>2.6561675281477894</v>
      </c>
      <c r="F9" s="5">
        <v>0</v>
      </c>
      <c r="G9" s="5">
        <v>1600.93</v>
      </c>
      <c r="H9" s="5">
        <v>100</v>
      </c>
      <c r="I9" s="5">
        <v>1700.93</v>
      </c>
      <c r="J9" s="5">
        <v>2020</v>
      </c>
      <c r="K9" s="5" t="s">
        <v>173</v>
      </c>
    </row>
    <row r="10" spans="1:12" x14ac:dyDescent="0.3">
      <c r="A10" s="5" t="s">
        <v>182</v>
      </c>
      <c r="B10" s="5">
        <v>639.92999999999995</v>
      </c>
      <c r="C10" s="5">
        <v>0.1875</v>
      </c>
      <c r="D10" s="5" t="s">
        <v>178</v>
      </c>
      <c r="E10" s="5">
        <f t="shared" si="0"/>
        <v>2.6562749050677419</v>
      </c>
      <c r="F10" s="5">
        <v>0</v>
      </c>
      <c r="G10" s="5">
        <v>1599.83</v>
      </c>
      <c r="H10" s="5">
        <v>100</v>
      </c>
      <c r="I10" s="5">
        <v>1699.83</v>
      </c>
      <c r="J10" s="5">
        <v>2020</v>
      </c>
      <c r="K10" s="5" t="s">
        <v>173</v>
      </c>
    </row>
    <row r="11" spans="1:12" x14ac:dyDescent="0.3">
      <c r="A11" s="5" t="s">
        <v>183</v>
      </c>
      <c r="B11" s="5">
        <v>614.84</v>
      </c>
      <c r="C11" s="5">
        <v>0.1875</v>
      </c>
      <c r="D11" s="5" t="s">
        <v>184</v>
      </c>
      <c r="E11" s="5">
        <f t="shared" si="0"/>
        <v>2.6626439398867996</v>
      </c>
      <c r="F11" s="5">
        <v>0</v>
      </c>
      <c r="G11" s="5">
        <v>1537.1</v>
      </c>
      <c r="H11" s="5">
        <v>100</v>
      </c>
      <c r="I11" s="5">
        <v>1637.1</v>
      </c>
      <c r="J11" s="5">
        <v>2020</v>
      </c>
      <c r="K11" s="5" t="s">
        <v>173</v>
      </c>
    </row>
    <row r="12" spans="1:12" x14ac:dyDescent="0.3">
      <c r="A12" s="5" t="s">
        <v>185</v>
      </c>
      <c r="B12" s="5">
        <v>320</v>
      </c>
      <c r="C12" s="5">
        <v>0.1875</v>
      </c>
      <c r="D12" s="5" t="s">
        <v>184</v>
      </c>
      <c r="E12" s="5">
        <f t="shared" si="0"/>
        <v>2.8125</v>
      </c>
      <c r="F12" s="5">
        <v>0</v>
      </c>
      <c r="G12" s="5">
        <v>800</v>
      </c>
      <c r="H12" s="5">
        <v>100</v>
      </c>
      <c r="I12" s="5">
        <v>900</v>
      </c>
      <c r="J12" s="5">
        <v>2020</v>
      </c>
      <c r="K12" s="5" t="s">
        <v>173</v>
      </c>
    </row>
    <row r="13" spans="1:12" x14ac:dyDescent="0.3">
      <c r="A13" s="5" t="s">
        <v>186</v>
      </c>
      <c r="B13" s="5">
        <v>233.64</v>
      </c>
      <c r="C13" s="5">
        <v>0.1875</v>
      </c>
      <c r="D13" s="5" t="s">
        <v>184</v>
      </c>
      <c r="E13" s="5">
        <f t="shared" si="0"/>
        <v>2.9280089025851739</v>
      </c>
      <c r="F13" s="5">
        <v>0</v>
      </c>
      <c r="G13" s="5">
        <v>584.1</v>
      </c>
      <c r="H13" s="5">
        <v>100</v>
      </c>
      <c r="I13" s="5">
        <v>684.1</v>
      </c>
      <c r="J13" s="5">
        <v>2020</v>
      </c>
      <c r="K13" s="5" t="s">
        <v>173</v>
      </c>
    </row>
    <row r="14" spans="1:12" x14ac:dyDescent="0.3">
      <c r="A14" s="5" t="s">
        <v>187</v>
      </c>
      <c r="B14" s="5">
        <v>567.28</v>
      </c>
      <c r="C14" s="5">
        <v>0.2</v>
      </c>
      <c r="D14" s="5" t="s">
        <v>188</v>
      </c>
      <c r="E14" s="5">
        <f t="shared" si="0"/>
        <v>2.6762797912847271</v>
      </c>
      <c r="F14" s="5">
        <v>0</v>
      </c>
      <c r="G14" s="5">
        <v>1418.2</v>
      </c>
      <c r="H14" s="5">
        <v>100</v>
      </c>
      <c r="I14" s="5">
        <v>1518.2</v>
      </c>
      <c r="J14" s="5">
        <v>2020</v>
      </c>
      <c r="K14" s="5" t="s">
        <v>173</v>
      </c>
    </row>
    <row r="15" spans="1:12" x14ac:dyDescent="0.3">
      <c r="A15" s="5" t="s">
        <v>189</v>
      </c>
      <c r="B15" s="5">
        <v>487.58</v>
      </c>
      <c r="C15" s="5">
        <v>0.2</v>
      </c>
      <c r="D15" s="5" t="s">
        <v>188</v>
      </c>
      <c r="E15" s="5">
        <f t="shared" si="0"/>
        <v>2.7050945485868989</v>
      </c>
      <c r="F15" s="5">
        <v>0</v>
      </c>
      <c r="G15" s="5">
        <v>1218.95</v>
      </c>
      <c r="H15" s="5">
        <v>100</v>
      </c>
      <c r="I15" s="5">
        <v>1318.95</v>
      </c>
      <c r="J15" s="5">
        <v>2020</v>
      </c>
      <c r="K15" s="5" t="s">
        <v>173</v>
      </c>
    </row>
    <row r="16" spans="1:12" x14ac:dyDescent="0.3">
      <c r="A16" s="5" t="s">
        <v>190</v>
      </c>
      <c r="B16" s="5">
        <v>482.39</v>
      </c>
      <c r="C16" s="5">
        <v>0.2</v>
      </c>
      <c r="D16" s="5" t="s">
        <v>188</v>
      </c>
      <c r="E16" s="5">
        <f t="shared" si="0"/>
        <v>2.7073115114326582</v>
      </c>
      <c r="F16" s="5">
        <v>0</v>
      </c>
      <c r="G16" s="5">
        <v>1205.98</v>
      </c>
      <c r="H16" s="5">
        <v>100</v>
      </c>
      <c r="I16" s="5">
        <v>1305.98</v>
      </c>
      <c r="J16" s="5">
        <v>2020</v>
      </c>
      <c r="K16" s="5" t="s">
        <v>173</v>
      </c>
    </row>
    <row r="17" spans="1:11" x14ac:dyDescent="0.3">
      <c r="A17" s="5" t="s">
        <v>191</v>
      </c>
      <c r="B17" s="5">
        <v>480</v>
      </c>
      <c r="C17" s="5">
        <v>0.2</v>
      </c>
      <c r="D17" s="5" t="s">
        <v>192</v>
      </c>
      <c r="E17" s="5">
        <f t="shared" si="0"/>
        <v>2.7083333333333335</v>
      </c>
      <c r="F17" s="5">
        <v>0</v>
      </c>
      <c r="G17" s="5">
        <v>1200</v>
      </c>
      <c r="H17" s="5">
        <v>100</v>
      </c>
      <c r="I17" s="5">
        <v>1300</v>
      </c>
      <c r="J17" s="5">
        <v>2020</v>
      </c>
      <c r="K17" s="5" t="s">
        <v>173</v>
      </c>
    </row>
    <row r="18" spans="1:11" x14ac:dyDescent="0.3">
      <c r="A18" s="5" t="s">
        <v>193</v>
      </c>
      <c r="B18" s="5">
        <v>80</v>
      </c>
      <c r="C18" s="5">
        <v>0.2</v>
      </c>
      <c r="D18" s="5" t="s">
        <v>192</v>
      </c>
      <c r="E18" s="5">
        <f t="shared" si="0"/>
        <v>3.75</v>
      </c>
      <c r="F18" s="5">
        <v>0</v>
      </c>
      <c r="G18" s="5">
        <v>200</v>
      </c>
      <c r="H18" s="5">
        <v>100</v>
      </c>
      <c r="I18" s="5">
        <v>300</v>
      </c>
      <c r="J18" s="5">
        <v>2020</v>
      </c>
      <c r="K18" s="5" t="s">
        <v>173</v>
      </c>
    </row>
    <row r="19" spans="1:11" x14ac:dyDescent="0.3">
      <c r="A19" s="5" t="s">
        <v>194</v>
      </c>
      <c r="B19" s="5">
        <v>80</v>
      </c>
      <c r="C19" s="5">
        <v>0.2</v>
      </c>
      <c r="D19" s="5" t="s">
        <v>192</v>
      </c>
      <c r="E19" s="5">
        <f t="shared" si="0"/>
        <v>3.75</v>
      </c>
      <c r="F19" s="5">
        <v>0</v>
      </c>
      <c r="G19" s="5">
        <v>200</v>
      </c>
      <c r="H19" s="5">
        <v>100</v>
      </c>
      <c r="I19" s="5">
        <v>300</v>
      </c>
      <c r="J19" s="5">
        <v>2020</v>
      </c>
      <c r="K19" s="5" t="s">
        <v>173</v>
      </c>
    </row>
    <row r="20" spans="1:11" x14ac:dyDescent="0.3">
      <c r="A20" s="5" t="s">
        <v>195</v>
      </c>
      <c r="B20" s="5">
        <v>640</v>
      </c>
      <c r="C20" s="5">
        <v>0.2</v>
      </c>
      <c r="D20" s="5" t="s">
        <v>192</v>
      </c>
      <c r="E20" s="5">
        <f t="shared" si="0"/>
        <v>2.65625</v>
      </c>
      <c r="F20" s="5">
        <v>0</v>
      </c>
      <c r="G20" s="5">
        <v>1600</v>
      </c>
      <c r="H20" s="5">
        <v>100</v>
      </c>
      <c r="I20" s="5">
        <v>1700</v>
      </c>
      <c r="J20" s="5">
        <v>2020</v>
      </c>
      <c r="K20" s="5" t="s">
        <v>173</v>
      </c>
    </row>
    <row r="21" spans="1:11" x14ac:dyDescent="0.3">
      <c r="A21" s="5" t="s">
        <v>196</v>
      </c>
      <c r="B21" s="5">
        <v>320</v>
      </c>
      <c r="C21" s="5">
        <v>0.2</v>
      </c>
      <c r="D21" s="5" t="s">
        <v>192</v>
      </c>
      <c r="E21" s="5">
        <f t="shared" si="0"/>
        <v>2.8125</v>
      </c>
      <c r="F21" s="5">
        <v>0</v>
      </c>
      <c r="G21" s="5">
        <v>800</v>
      </c>
      <c r="H21" s="5">
        <v>100</v>
      </c>
      <c r="I21" s="5">
        <v>900</v>
      </c>
      <c r="J21" s="5">
        <v>2020</v>
      </c>
      <c r="K21" s="5" t="s">
        <v>173</v>
      </c>
    </row>
    <row r="22" spans="1:11" x14ac:dyDescent="0.3">
      <c r="A22" s="5" t="s">
        <v>197</v>
      </c>
      <c r="B22" s="5">
        <v>640</v>
      </c>
      <c r="C22" s="5">
        <v>0.2</v>
      </c>
      <c r="D22" s="5" t="s">
        <v>188</v>
      </c>
      <c r="E22" s="5">
        <f t="shared" si="0"/>
        <v>2.65625</v>
      </c>
      <c r="F22" s="5">
        <v>0</v>
      </c>
      <c r="G22" s="5">
        <v>1600</v>
      </c>
      <c r="H22" s="5">
        <v>100</v>
      </c>
      <c r="I22" s="5">
        <v>1700</v>
      </c>
      <c r="J22" s="5">
        <v>2020</v>
      </c>
      <c r="K22" s="5" t="s">
        <v>173</v>
      </c>
    </row>
    <row r="23" spans="1:11" x14ac:dyDescent="0.3">
      <c r="A23" s="5" t="s">
        <v>198</v>
      </c>
      <c r="B23" s="5">
        <v>452</v>
      </c>
      <c r="C23" s="5">
        <v>0.2</v>
      </c>
      <c r="D23" s="5" t="s">
        <v>188</v>
      </c>
      <c r="E23" s="5">
        <f t="shared" si="0"/>
        <v>2.7212389380530975</v>
      </c>
      <c r="F23" s="5">
        <v>0</v>
      </c>
      <c r="G23" s="5">
        <v>1130</v>
      </c>
      <c r="H23" s="5">
        <v>100</v>
      </c>
      <c r="I23" s="5">
        <v>1230</v>
      </c>
      <c r="J23" s="5">
        <v>2020</v>
      </c>
      <c r="K23" s="5" t="s">
        <v>173</v>
      </c>
    </row>
    <row r="24" spans="1:11" x14ac:dyDescent="0.3">
      <c r="A24" s="5" t="s">
        <v>199</v>
      </c>
      <c r="B24" s="5">
        <v>80</v>
      </c>
      <c r="C24" s="5">
        <v>0.2</v>
      </c>
      <c r="D24" s="5" t="s">
        <v>192</v>
      </c>
      <c r="E24" s="5">
        <f t="shared" si="0"/>
        <v>3.75</v>
      </c>
      <c r="F24" s="5">
        <v>0</v>
      </c>
      <c r="G24" s="5">
        <v>200</v>
      </c>
      <c r="H24" s="5">
        <v>100</v>
      </c>
      <c r="I24" s="5">
        <v>300</v>
      </c>
      <c r="J24" s="5">
        <v>2020</v>
      </c>
      <c r="K24" s="5" t="s">
        <v>173</v>
      </c>
    </row>
    <row r="25" spans="1:11" x14ac:dyDescent="0.3">
      <c r="A25" s="5" t="s">
        <v>200</v>
      </c>
      <c r="B25" s="5">
        <v>640</v>
      </c>
      <c r="C25" s="5">
        <v>0.2</v>
      </c>
      <c r="D25" s="5" t="s">
        <v>201</v>
      </c>
      <c r="E25" s="5">
        <f t="shared" si="0"/>
        <v>203.65625</v>
      </c>
      <c r="F25" s="5">
        <v>128640</v>
      </c>
      <c r="G25" s="5">
        <v>1600</v>
      </c>
      <c r="H25" s="5">
        <v>100</v>
      </c>
      <c r="I25" s="5">
        <v>130340</v>
      </c>
      <c r="J25" s="5">
        <v>2020</v>
      </c>
      <c r="K25" s="5" t="s">
        <v>173</v>
      </c>
    </row>
    <row r="26" spans="1:11" x14ac:dyDescent="0.3">
      <c r="A26" s="5" t="s">
        <v>202</v>
      </c>
      <c r="B26" s="5">
        <v>160</v>
      </c>
      <c r="C26" s="5">
        <v>0.2</v>
      </c>
      <c r="D26" s="5" t="s">
        <v>203</v>
      </c>
      <c r="E26" s="5">
        <f t="shared" si="0"/>
        <v>31.125</v>
      </c>
      <c r="F26" s="5">
        <v>4480</v>
      </c>
      <c r="G26" s="5">
        <v>400</v>
      </c>
      <c r="H26" s="5">
        <v>100</v>
      </c>
      <c r="I26" s="5">
        <v>4980</v>
      </c>
      <c r="J26" s="5">
        <v>2020</v>
      </c>
      <c r="K26" s="5" t="s">
        <v>173</v>
      </c>
    </row>
    <row r="27" spans="1:11" x14ac:dyDescent="0.3">
      <c r="A27" s="5" t="s">
        <v>204</v>
      </c>
      <c r="B27" s="5">
        <v>400</v>
      </c>
      <c r="C27" s="5">
        <v>0.2</v>
      </c>
      <c r="D27" s="5" t="s">
        <v>203</v>
      </c>
      <c r="E27" s="5">
        <f t="shared" si="0"/>
        <v>23.75</v>
      </c>
      <c r="F27" s="5">
        <v>8400</v>
      </c>
      <c r="G27" s="5">
        <v>1000</v>
      </c>
      <c r="H27" s="5">
        <v>100</v>
      </c>
      <c r="I27" s="5">
        <v>9500</v>
      </c>
      <c r="J27" s="5">
        <v>2020</v>
      </c>
      <c r="K27" s="5" t="s">
        <v>173</v>
      </c>
    </row>
    <row r="28" spans="1:11" x14ac:dyDescent="0.3">
      <c r="A28" s="5" t="s">
        <v>205</v>
      </c>
      <c r="B28" s="5">
        <v>160</v>
      </c>
      <c r="C28" s="5">
        <v>0.2</v>
      </c>
      <c r="D28" s="5" t="s">
        <v>206</v>
      </c>
      <c r="E28" s="5">
        <f t="shared" si="0"/>
        <v>3.125</v>
      </c>
      <c r="F28" s="5">
        <v>0</v>
      </c>
      <c r="G28" s="5">
        <v>400</v>
      </c>
      <c r="H28" s="5">
        <v>100</v>
      </c>
      <c r="I28" s="5">
        <v>500</v>
      </c>
      <c r="J28" s="5">
        <v>2020</v>
      </c>
      <c r="K28" s="5" t="s">
        <v>173</v>
      </c>
    </row>
    <row r="29" spans="1:11" x14ac:dyDescent="0.3">
      <c r="A29" s="5" t="s">
        <v>207</v>
      </c>
      <c r="B29" s="5">
        <v>160</v>
      </c>
      <c r="C29" s="5">
        <v>0.2</v>
      </c>
      <c r="D29" s="5" t="s">
        <v>206</v>
      </c>
      <c r="E29" s="5">
        <f t="shared" si="0"/>
        <v>3.125</v>
      </c>
      <c r="F29" s="5">
        <v>0</v>
      </c>
      <c r="G29" s="5">
        <v>400</v>
      </c>
      <c r="H29" s="5">
        <v>100</v>
      </c>
      <c r="I29" s="5">
        <v>500</v>
      </c>
      <c r="J29" s="5">
        <v>2020</v>
      </c>
      <c r="K29" s="5" t="s">
        <v>173</v>
      </c>
    </row>
    <row r="30" spans="1:11" x14ac:dyDescent="0.3">
      <c r="A30" s="5" t="s">
        <v>208</v>
      </c>
      <c r="B30" s="5">
        <v>160</v>
      </c>
      <c r="C30" s="5">
        <v>0.2</v>
      </c>
      <c r="D30" s="5" t="s">
        <v>203</v>
      </c>
      <c r="E30" s="5">
        <f t="shared" si="0"/>
        <v>23.125</v>
      </c>
      <c r="F30" s="5">
        <v>3200</v>
      </c>
      <c r="G30" s="5">
        <v>400</v>
      </c>
      <c r="H30" s="5">
        <v>100</v>
      </c>
      <c r="I30" s="5">
        <v>3700</v>
      </c>
      <c r="J30" s="5">
        <v>2020</v>
      </c>
      <c r="K30" s="5" t="s">
        <v>173</v>
      </c>
    </row>
    <row r="31" spans="1:11" x14ac:dyDescent="0.3">
      <c r="A31" s="5" t="s">
        <v>209</v>
      </c>
      <c r="B31" s="5">
        <v>640</v>
      </c>
      <c r="C31" s="5">
        <v>0.2</v>
      </c>
      <c r="D31" s="5" t="s">
        <v>210</v>
      </c>
      <c r="E31" s="5">
        <f t="shared" si="0"/>
        <v>15.65625</v>
      </c>
      <c r="F31" s="5">
        <v>8320</v>
      </c>
      <c r="G31" s="5">
        <v>1600</v>
      </c>
      <c r="H31" s="5">
        <v>100</v>
      </c>
      <c r="I31" s="5">
        <v>10020</v>
      </c>
      <c r="J31" s="5">
        <v>2020</v>
      </c>
      <c r="K31" s="5" t="s">
        <v>173</v>
      </c>
    </row>
    <row r="32" spans="1:11" x14ac:dyDescent="0.3">
      <c r="A32" s="5" t="s">
        <v>211</v>
      </c>
      <c r="B32" s="5">
        <v>320</v>
      </c>
      <c r="C32" s="5">
        <v>0.2</v>
      </c>
      <c r="D32" s="5" t="s">
        <v>210</v>
      </c>
      <c r="E32" s="5">
        <f t="shared" si="0"/>
        <v>9.8125</v>
      </c>
      <c r="F32" s="5">
        <v>2240</v>
      </c>
      <c r="G32" s="5">
        <v>800</v>
      </c>
      <c r="H32" s="5">
        <v>100</v>
      </c>
      <c r="I32" s="5">
        <v>3140</v>
      </c>
      <c r="J32" s="5">
        <v>2020</v>
      </c>
      <c r="K32" s="5" t="s">
        <v>173</v>
      </c>
    </row>
    <row r="33" spans="1:11" x14ac:dyDescent="0.3">
      <c r="A33" s="5" t="s">
        <v>212</v>
      </c>
      <c r="B33" s="5">
        <v>160</v>
      </c>
      <c r="C33" s="5">
        <v>0.2</v>
      </c>
      <c r="D33" s="5" t="s">
        <v>210</v>
      </c>
      <c r="E33" s="5">
        <f t="shared" si="0"/>
        <v>10.125</v>
      </c>
      <c r="F33" s="5">
        <v>1120</v>
      </c>
      <c r="G33" s="5">
        <v>400</v>
      </c>
      <c r="H33" s="5">
        <v>100</v>
      </c>
      <c r="I33" s="5">
        <v>1620</v>
      </c>
      <c r="J33" s="5">
        <v>2020</v>
      </c>
      <c r="K33" s="5" t="s">
        <v>173</v>
      </c>
    </row>
    <row r="34" spans="1:11" x14ac:dyDescent="0.3">
      <c r="A34" s="5" t="s">
        <v>213</v>
      </c>
      <c r="B34" s="5">
        <v>480</v>
      </c>
      <c r="C34" s="5">
        <v>0.2</v>
      </c>
      <c r="D34" s="5" t="s">
        <v>210</v>
      </c>
      <c r="E34" s="5">
        <f t="shared" si="0"/>
        <v>9.7083333333333339</v>
      </c>
      <c r="F34" s="5">
        <v>3360</v>
      </c>
      <c r="G34" s="5">
        <v>1200</v>
      </c>
      <c r="H34" s="5">
        <v>100</v>
      </c>
      <c r="I34" s="5">
        <v>4660</v>
      </c>
      <c r="J34" s="5">
        <v>2020</v>
      </c>
      <c r="K34" s="5" t="s">
        <v>173</v>
      </c>
    </row>
    <row r="35" spans="1:11" x14ac:dyDescent="0.3">
      <c r="A35" s="5" t="s">
        <v>214</v>
      </c>
      <c r="B35" s="5">
        <v>640</v>
      </c>
      <c r="C35" s="5">
        <v>0.2</v>
      </c>
      <c r="D35" s="5" t="s">
        <v>210</v>
      </c>
      <c r="E35" s="5">
        <f t="shared" si="0"/>
        <v>9.65625</v>
      </c>
      <c r="F35" s="5">
        <v>4480</v>
      </c>
      <c r="G35" s="5">
        <v>1600</v>
      </c>
      <c r="H35" s="5">
        <v>100</v>
      </c>
      <c r="I35" s="5">
        <v>6180</v>
      </c>
      <c r="J35" s="5">
        <v>2020</v>
      </c>
      <c r="K35" s="5" t="s">
        <v>173</v>
      </c>
    </row>
    <row r="36" spans="1:11" x14ac:dyDescent="0.3">
      <c r="A36" s="5" t="s">
        <v>215</v>
      </c>
      <c r="B36" s="5">
        <v>640</v>
      </c>
      <c r="C36" s="5">
        <v>0.2</v>
      </c>
      <c r="D36" s="5" t="s">
        <v>210</v>
      </c>
      <c r="E36" s="5">
        <f t="shared" si="0"/>
        <v>9.65625</v>
      </c>
      <c r="F36" s="5">
        <v>4480</v>
      </c>
      <c r="G36" s="5">
        <v>1600</v>
      </c>
      <c r="H36" s="5">
        <v>100</v>
      </c>
      <c r="I36" s="5">
        <v>6180</v>
      </c>
      <c r="J36" s="5">
        <v>2020</v>
      </c>
      <c r="K36" s="5" t="s">
        <v>173</v>
      </c>
    </row>
    <row r="37" spans="1:11" x14ac:dyDescent="0.3">
      <c r="A37" s="5" t="s">
        <v>216</v>
      </c>
      <c r="B37" s="5">
        <v>640</v>
      </c>
      <c r="C37" s="5">
        <v>0.2</v>
      </c>
      <c r="D37" s="5" t="s">
        <v>210</v>
      </c>
      <c r="E37" s="5">
        <f t="shared" si="0"/>
        <v>9.65625</v>
      </c>
      <c r="F37" s="5">
        <v>4480</v>
      </c>
      <c r="G37" s="5">
        <v>1600</v>
      </c>
      <c r="H37" s="5">
        <v>100</v>
      </c>
      <c r="I37" s="5">
        <v>6180</v>
      </c>
      <c r="J37" s="5">
        <v>2020</v>
      </c>
      <c r="K37" s="5" t="s">
        <v>173</v>
      </c>
    </row>
    <row r="38" spans="1:11" x14ac:dyDescent="0.3">
      <c r="A38" s="5" t="s">
        <v>217</v>
      </c>
      <c r="B38" s="5">
        <v>640</v>
      </c>
      <c r="C38" s="5">
        <v>0.2</v>
      </c>
      <c r="D38" s="5" t="s">
        <v>210</v>
      </c>
      <c r="E38" s="5">
        <f t="shared" si="0"/>
        <v>9.65625</v>
      </c>
      <c r="F38" s="5">
        <v>4480</v>
      </c>
      <c r="G38" s="5">
        <v>1600</v>
      </c>
      <c r="H38" s="5">
        <v>100</v>
      </c>
      <c r="I38" s="5">
        <v>6180</v>
      </c>
      <c r="J38" s="5">
        <v>2020</v>
      </c>
      <c r="K38" s="5" t="s">
        <v>173</v>
      </c>
    </row>
    <row r="39" spans="1:11" x14ac:dyDescent="0.3">
      <c r="A39" s="5" t="s">
        <v>218</v>
      </c>
      <c r="B39" s="5">
        <v>320</v>
      </c>
      <c r="C39" s="5">
        <v>0.2</v>
      </c>
      <c r="D39" s="5" t="s">
        <v>210</v>
      </c>
      <c r="E39" s="5">
        <f t="shared" si="0"/>
        <v>9.8125</v>
      </c>
      <c r="F39" s="5">
        <v>2240</v>
      </c>
      <c r="G39" s="5">
        <v>800</v>
      </c>
      <c r="H39" s="5">
        <v>100</v>
      </c>
      <c r="I39" s="5">
        <v>3140</v>
      </c>
      <c r="J39" s="5">
        <v>2020</v>
      </c>
      <c r="K39" s="5" t="s">
        <v>173</v>
      </c>
    </row>
    <row r="40" spans="1:11" x14ac:dyDescent="0.3">
      <c r="A40" s="5" t="s">
        <v>219</v>
      </c>
      <c r="B40" s="5">
        <v>640</v>
      </c>
      <c r="C40" s="5">
        <v>0.2</v>
      </c>
      <c r="D40" s="5" t="s">
        <v>210</v>
      </c>
      <c r="E40" s="5">
        <f t="shared" si="0"/>
        <v>9.65625</v>
      </c>
      <c r="F40" s="5">
        <v>4480</v>
      </c>
      <c r="G40" s="5">
        <v>1600</v>
      </c>
      <c r="H40" s="5">
        <v>100</v>
      </c>
      <c r="I40" s="5">
        <v>6180</v>
      </c>
      <c r="J40" s="5">
        <v>2020</v>
      </c>
      <c r="K40" s="5" t="s">
        <v>173</v>
      </c>
    </row>
    <row r="41" spans="1:11" x14ac:dyDescent="0.3">
      <c r="A41" s="5" t="s">
        <v>220</v>
      </c>
      <c r="B41" s="5">
        <v>319.72000000000003</v>
      </c>
      <c r="C41" s="5">
        <v>0.2</v>
      </c>
      <c r="D41" s="5" t="s">
        <v>210</v>
      </c>
      <c r="E41" s="5">
        <f t="shared" si="0"/>
        <v>9.8127736769673461</v>
      </c>
      <c r="F41" s="5">
        <v>2238.04</v>
      </c>
      <c r="G41" s="5">
        <v>799.3</v>
      </c>
      <c r="H41" s="5">
        <v>100</v>
      </c>
      <c r="I41" s="5">
        <v>3137.34</v>
      </c>
      <c r="J41" s="5">
        <v>2020</v>
      </c>
      <c r="K41" s="5" t="s">
        <v>173</v>
      </c>
    </row>
    <row r="42" spans="1:11" x14ac:dyDescent="0.3">
      <c r="A42" s="5" t="s">
        <v>221</v>
      </c>
      <c r="B42" s="5">
        <v>40</v>
      </c>
      <c r="C42" s="5">
        <v>0.2</v>
      </c>
      <c r="D42" s="5" t="s">
        <v>210</v>
      </c>
      <c r="E42" s="5">
        <f t="shared" si="0"/>
        <v>12</v>
      </c>
      <c r="F42" s="5">
        <v>280</v>
      </c>
      <c r="G42" s="5">
        <v>100</v>
      </c>
      <c r="H42" s="5">
        <v>100</v>
      </c>
      <c r="I42" s="5">
        <v>480</v>
      </c>
      <c r="J42" s="5">
        <v>2020</v>
      </c>
      <c r="K42" s="5" t="s">
        <v>173</v>
      </c>
    </row>
    <row r="43" spans="1:11" x14ac:dyDescent="0.3">
      <c r="A43" s="5" t="s">
        <v>222</v>
      </c>
      <c r="B43" s="5">
        <v>640</v>
      </c>
      <c r="C43" s="5">
        <v>0.2</v>
      </c>
      <c r="D43" s="5" t="s">
        <v>210</v>
      </c>
      <c r="E43" s="5">
        <f t="shared" si="0"/>
        <v>9.65625</v>
      </c>
      <c r="F43" s="5">
        <v>4480</v>
      </c>
      <c r="G43" s="5">
        <v>1600</v>
      </c>
      <c r="H43" s="5">
        <v>100</v>
      </c>
      <c r="I43" s="5">
        <v>6180</v>
      </c>
      <c r="J43" s="5">
        <v>2020</v>
      </c>
      <c r="K43" s="5" t="s">
        <v>173</v>
      </c>
    </row>
    <row r="44" spans="1:11" x14ac:dyDescent="0.3">
      <c r="A44" s="5" t="s">
        <v>223</v>
      </c>
      <c r="B44" s="5">
        <v>600</v>
      </c>
      <c r="C44" s="5">
        <v>0.2</v>
      </c>
      <c r="D44" s="5" t="s">
        <v>210</v>
      </c>
      <c r="E44" s="5">
        <f t="shared" si="0"/>
        <v>9.6666666666666661</v>
      </c>
      <c r="F44" s="5">
        <v>4200</v>
      </c>
      <c r="G44" s="5">
        <v>1500</v>
      </c>
      <c r="H44" s="5">
        <v>100</v>
      </c>
      <c r="I44" s="5">
        <v>5800</v>
      </c>
      <c r="J44" s="5">
        <v>2020</v>
      </c>
      <c r="K44" s="5" t="s">
        <v>173</v>
      </c>
    </row>
    <row r="45" spans="1:11" x14ac:dyDescent="0.3">
      <c r="A45" s="5" t="s">
        <v>224</v>
      </c>
      <c r="B45" s="5">
        <v>640</v>
      </c>
      <c r="C45" s="5">
        <v>0.2</v>
      </c>
      <c r="D45" s="5" t="s">
        <v>225</v>
      </c>
      <c r="E45" s="5">
        <f t="shared" si="0"/>
        <v>2.65625</v>
      </c>
      <c r="F45" s="5">
        <v>0</v>
      </c>
      <c r="G45" s="5">
        <v>1600</v>
      </c>
      <c r="H45" s="5">
        <v>100</v>
      </c>
      <c r="I45" s="5">
        <v>1700</v>
      </c>
      <c r="J45" s="5">
        <v>2020</v>
      </c>
      <c r="K45" s="5" t="s">
        <v>173</v>
      </c>
    </row>
    <row r="46" spans="1:11" x14ac:dyDescent="0.3">
      <c r="A46" s="5" t="s">
        <v>176</v>
      </c>
      <c r="B46" s="5">
        <v>640</v>
      </c>
      <c r="C46" s="5">
        <v>0.1875</v>
      </c>
      <c r="D46" s="5" t="s">
        <v>226</v>
      </c>
      <c r="E46" s="5">
        <f t="shared" si="0"/>
        <v>2.65625</v>
      </c>
      <c r="F46" s="5">
        <v>0</v>
      </c>
      <c r="G46" s="5">
        <v>1600</v>
      </c>
      <c r="H46" s="5">
        <v>100</v>
      </c>
      <c r="I46" s="5">
        <v>1700</v>
      </c>
      <c r="J46" s="5">
        <v>2020</v>
      </c>
      <c r="K46" s="5" t="s">
        <v>227</v>
      </c>
    </row>
    <row r="47" spans="1:11" x14ac:dyDescent="0.3">
      <c r="A47" s="5" t="s">
        <v>228</v>
      </c>
      <c r="B47" s="5">
        <v>878.8</v>
      </c>
      <c r="C47" s="5">
        <v>0.1875</v>
      </c>
      <c r="D47" s="5" t="s">
        <v>229</v>
      </c>
      <c r="E47" s="5">
        <f t="shared" si="0"/>
        <v>2.6137915339098772</v>
      </c>
      <c r="F47" s="5">
        <v>0</v>
      </c>
      <c r="G47" s="5">
        <v>2197</v>
      </c>
      <c r="H47" s="5">
        <v>100</v>
      </c>
      <c r="I47" s="5">
        <v>2297</v>
      </c>
      <c r="J47" s="5">
        <v>2020</v>
      </c>
      <c r="K47" s="5" t="s">
        <v>227</v>
      </c>
    </row>
    <row r="48" spans="1:11" x14ac:dyDescent="0.3">
      <c r="A48" s="5" t="s">
        <v>230</v>
      </c>
      <c r="B48" s="5">
        <v>36.299999999999997</v>
      </c>
      <c r="C48" s="5">
        <v>0.1875</v>
      </c>
      <c r="D48" s="5" t="s">
        <v>184</v>
      </c>
      <c r="E48" s="5">
        <f t="shared" si="0"/>
        <v>5.2548209366391188</v>
      </c>
      <c r="F48" s="5">
        <v>0</v>
      </c>
      <c r="G48" s="5">
        <v>90.75</v>
      </c>
      <c r="H48" s="5">
        <v>100</v>
      </c>
      <c r="I48" s="5">
        <v>190.75</v>
      </c>
      <c r="J48" s="5">
        <v>2020</v>
      </c>
      <c r="K48" s="5" t="s">
        <v>227</v>
      </c>
    </row>
    <row r="49" spans="1:11" x14ac:dyDescent="0.3">
      <c r="A49" s="5" t="s">
        <v>231</v>
      </c>
      <c r="B49" s="5">
        <v>640</v>
      </c>
      <c r="C49" s="5">
        <v>0.2</v>
      </c>
      <c r="D49" s="5" t="s">
        <v>203</v>
      </c>
      <c r="E49" s="5">
        <f t="shared" si="0"/>
        <v>160.65625</v>
      </c>
      <c r="F49" s="5">
        <v>101120</v>
      </c>
      <c r="G49" s="5">
        <v>1600</v>
      </c>
      <c r="H49" s="5">
        <v>100</v>
      </c>
      <c r="I49" s="5">
        <v>102820</v>
      </c>
      <c r="J49" s="5">
        <v>2020</v>
      </c>
      <c r="K49" s="5" t="s">
        <v>227</v>
      </c>
    </row>
    <row r="50" spans="1:11" x14ac:dyDescent="0.3">
      <c r="A50" s="5" t="s">
        <v>232</v>
      </c>
      <c r="B50" s="5">
        <v>320</v>
      </c>
      <c r="C50" s="5">
        <v>0.2</v>
      </c>
      <c r="D50" s="5" t="s">
        <v>201</v>
      </c>
      <c r="E50" s="5">
        <f t="shared" si="0"/>
        <v>253.8125</v>
      </c>
      <c r="F50" s="5">
        <v>80320</v>
      </c>
      <c r="G50" s="5">
        <v>800</v>
      </c>
      <c r="H50" s="5">
        <v>100</v>
      </c>
      <c r="I50" s="5">
        <v>81220</v>
      </c>
      <c r="J50" s="5">
        <v>2020</v>
      </c>
      <c r="K50" s="5" t="s">
        <v>227</v>
      </c>
    </row>
    <row r="51" spans="1:11" x14ac:dyDescent="0.3">
      <c r="A51" s="5" t="s">
        <v>187</v>
      </c>
      <c r="B51" s="5">
        <v>80</v>
      </c>
      <c r="C51" s="5">
        <v>0.2</v>
      </c>
      <c r="D51" s="5" t="s">
        <v>233</v>
      </c>
      <c r="E51" s="5">
        <f t="shared" si="0"/>
        <v>3.75</v>
      </c>
      <c r="F51" s="5">
        <v>0</v>
      </c>
      <c r="G51" s="5">
        <v>200</v>
      </c>
      <c r="H51" s="5">
        <v>100</v>
      </c>
      <c r="I51" s="5">
        <v>300</v>
      </c>
      <c r="J51" s="5">
        <v>2020</v>
      </c>
      <c r="K51" s="5" t="s">
        <v>227</v>
      </c>
    </row>
    <row r="52" spans="1:11" x14ac:dyDescent="0.3">
      <c r="A52" s="5" t="s">
        <v>234</v>
      </c>
      <c r="B52" s="5">
        <v>40</v>
      </c>
      <c r="C52" s="5">
        <v>0.2</v>
      </c>
      <c r="D52" s="5" t="s">
        <v>233</v>
      </c>
      <c r="E52" s="5">
        <f t="shared" si="0"/>
        <v>5</v>
      </c>
      <c r="F52" s="5">
        <v>0</v>
      </c>
      <c r="G52" s="5">
        <v>100</v>
      </c>
      <c r="H52" s="5">
        <v>100</v>
      </c>
      <c r="I52" s="5">
        <v>200</v>
      </c>
      <c r="J52" s="5">
        <v>2020</v>
      </c>
      <c r="K52" s="5" t="s">
        <v>227</v>
      </c>
    </row>
    <row r="53" spans="1:11" x14ac:dyDescent="0.3">
      <c r="A53" s="5" t="s">
        <v>235</v>
      </c>
      <c r="B53" s="5">
        <v>160</v>
      </c>
      <c r="C53" s="5">
        <v>0.2</v>
      </c>
      <c r="D53" s="5" t="s">
        <v>236</v>
      </c>
      <c r="E53" s="5">
        <f t="shared" si="0"/>
        <v>3.125</v>
      </c>
      <c r="F53" s="5">
        <v>0</v>
      </c>
      <c r="G53" s="5">
        <v>400</v>
      </c>
      <c r="H53" s="5">
        <v>100</v>
      </c>
      <c r="I53" s="5">
        <v>500</v>
      </c>
      <c r="J53" s="5">
        <v>2020</v>
      </c>
      <c r="K53" s="5" t="s">
        <v>227</v>
      </c>
    </row>
    <row r="54" spans="1:11" x14ac:dyDescent="0.3">
      <c r="A54" s="5" t="s">
        <v>237</v>
      </c>
      <c r="B54" s="5">
        <v>39.200000000000003</v>
      </c>
      <c r="C54" s="5">
        <v>0.2</v>
      </c>
      <c r="D54" s="5" t="s">
        <v>203</v>
      </c>
      <c r="E54" s="5">
        <f t="shared" si="0"/>
        <v>256.05102040816325</v>
      </c>
      <c r="F54" s="5">
        <v>9839.2000000000007</v>
      </c>
      <c r="G54" s="5">
        <v>98</v>
      </c>
      <c r="H54" s="5">
        <v>100</v>
      </c>
      <c r="I54" s="5">
        <v>10037.200000000001</v>
      </c>
      <c r="J54" s="5">
        <v>2020</v>
      </c>
      <c r="K54" s="5" t="s">
        <v>227</v>
      </c>
    </row>
    <row r="55" spans="1:11" x14ac:dyDescent="0.3">
      <c r="A55" s="5" t="s">
        <v>238</v>
      </c>
      <c r="B55" s="5">
        <v>520</v>
      </c>
      <c r="C55" s="5">
        <v>0.2</v>
      </c>
      <c r="D55" s="5" t="s">
        <v>184</v>
      </c>
      <c r="E55" s="5">
        <f t="shared" si="0"/>
        <v>2.6923076923076925</v>
      </c>
      <c r="F55" s="5">
        <v>0</v>
      </c>
      <c r="G55" s="5">
        <v>1300</v>
      </c>
      <c r="H55" s="5">
        <v>100</v>
      </c>
      <c r="I55" s="5">
        <v>1400</v>
      </c>
      <c r="J55" s="5">
        <v>2020</v>
      </c>
      <c r="K55" s="5" t="s">
        <v>227</v>
      </c>
    </row>
    <row r="56" spans="1:11" x14ac:dyDescent="0.3">
      <c r="A56" s="5" t="s">
        <v>239</v>
      </c>
      <c r="B56" s="5">
        <v>640</v>
      </c>
      <c r="C56" s="5">
        <v>0.2</v>
      </c>
      <c r="D56" s="5" t="s">
        <v>184</v>
      </c>
      <c r="E56" s="5">
        <f t="shared" si="0"/>
        <v>2.65625</v>
      </c>
      <c r="F56" s="5">
        <v>0</v>
      </c>
      <c r="G56" s="5">
        <v>1600</v>
      </c>
      <c r="H56" s="5">
        <v>100</v>
      </c>
      <c r="I56" s="5">
        <v>1700</v>
      </c>
      <c r="J56" s="5">
        <v>2020</v>
      </c>
      <c r="K56" s="5" t="s">
        <v>227</v>
      </c>
    </row>
    <row r="57" spans="1:11" x14ac:dyDescent="0.3">
      <c r="A57" s="5" t="s">
        <v>240</v>
      </c>
      <c r="B57" s="5">
        <v>650</v>
      </c>
      <c r="C57" s="5">
        <v>0.2</v>
      </c>
      <c r="D57" s="5" t="s">
        <v>184</v>
      </c>
      <c r="E57" s="5">
        <f t="shared" si="0"/>
        <v>2.6538461538461537</v>
      </c>
      <c r="F57" s="5">
        <v>0</v>
      </c>
      <c r="G57" s="5">
        <v>1625</v>
      </c>
      <c r="H57" s="5">
        <v>100</v>
      </c>
      <c r="I57" s="5">
        <v>1725</v>
      </c>
      <c r="J57" s="5">
        <v>2020</v>
      </c>
      <c r="K57" s="5" t="s">
        <v>227</v>
      </c>
    </row>
    <row r="58" spans="1:11" x14ac:dyDescent="0.3">
      <c r="A58" s="5" t="s">
        <v>241</v>
      </c>
      <c r="B58" s="5">
        <v>640.9</v>
      </c>
      <c r="C58" s="5">
        <v>0.2</v>
      </c>
      <c r="D58" s="5" t="s">
        <v>184</v>
      </c>
      <c r="E58" s="5">
        <f t="shared" si="0"/>
        <v>2.656030581994071</v>
      </c>
      <c r="F58" s="5">
        <v>0</v>
      </c>
      <c r="G58" s="5">
        <v>1602.25</v>
      </c>
      <c r="H58" s="5">
        <v>100</v>
      </c>
      <c r="I58" s="5">
        <v>1702.25</v>
      </c>
      <c r="J58" s="5">
        <v>2020</v>
      </c>
      <c r="K58" s="5" t="s">
        <v>227</v>
      </c>
    </row>
    <row r="59" spans="1:11" x14ac:dyDescent="0.3">
      <c r="A59" s="5" t="s">
        <v>242</v>
      </c>
      <c r="B59" s="5">
        <v>645.79999999999995</v>
      </c>
      <c r="C59" s="5">
        <v>0.2</v>
      </c>
      <c r="D59" s="5" t="s">
        <v>184</v>
      </c>
      <c r="E59" s="5">
        <f t="shared" si="0"/>
        <v>2.6548467017652526</v>
      </c>
      <c r="F59" s="5">
        <v>0</v>
      </c>
      <c r="G59" s="5">
        <v>1614.5</v>
      </c>
      <c r="H59" s="5">
        <v>100</v>
      </c>
      <c r="I59" s="5">
        <v>1714.5</v>
      </c>
      <c r="J59" s="5">
        <v>2020</v>
      </c>
      <c r="K59" s="5" t="s">
        <v>227</v>
      </c>
    </row>
    <row r="60" spans="1:11" x14ac:dyDescent="0.3">
      <c r="A60" s="5" t="s">
        <v>243</v>
      </c>
      <c r="B60" s="5">
        <v>640.12</v>
      </c>
      <c r="C60" s="5">
        <v>0.2</v>
      </c>
      <c r="D60" s="5" t="s">
        <v>184</v>
      </c>
      <c r="E60" s="5">
        <f t="shared" si="0"/>
        <v>2.6562207086171341</v>
      </c>
      <c r="F60" s="5">
        <v>0</v>
      </c>
      <c r="G60" s="5">
        <v>1600.3</v>
      </c>
      <c r="H60" s="5">
        <v>100</v>
      </c>
      <c r="I60" s="5">
        <v>1700.3</v>
      </c>
      <c r="J60" s="5">
        <v>2020</v>
      </c>
      <c r="K60" s="5" t="s">
        <v>227</v>
      </c>
    </row>
    <row r="61" spans="1:11" x14ac:dyDescent="0.3">
      <c r="A61" s="5" t="s">
        <v>244</v>
      </c>
      <c r="B61" s="5">
        <v>639.87</v>
      </c>
      <c r="C61" s="5">
        <v>0.2</v>
      </c>
      <c r="D61" s="5" t="s">
        <v>184</v>
      </c>
      <c r="E61" s="5">
        <f t="shared" si="0"/>
        <v>2.6562895588166349</v>
      </c>
      <c r="F61" s="5">
        <v>0</v>
      </c>
      <c r="G61" s="5">
        <v>1599.68</v>
      </c>
      <c r="H61" s="5">
        <v>100</v>
      </c>
      <c r="I61" s="5">
        <v>1699.68</v>
      </c>
      <c r="J61" s="5">
        <v>2020</v>
      </c>
      <c r="K61" s="5" t="s">
        <v>227</v>
      </c>
    </row>
    <row r="62" spans="1:11" x14ac:dyDescent="0.3">
      <c r="A62" s="5" t="s">
        <v>245</v>
      </c>
      <c r="B62" s="5">
        <v>639.65</v>
      </c>
      <c r="C62" s="5">
        <v>0.2</v>
      </c>
      <c r="D62" s="5" t="s">
        <v>184</v>
      </c>
      <c r="E62" s="5">
        <f t="shared" si="0"/>
        <v>2.65634331274916</v>
      </c>
      <c r="F62" s="5">
        <v>0</v>
      </c>
      <c r="G62" s="5">
        <v>1599.13</v>
      </c>
      <c r="H62" s="5">
        <v>100</v>
      </c>
      <c r="I62" s="5">
        <v>1699.13</v>
      </c>
      <c r="J62" s="5">
        <v>2020</v>
      </c>
      <c r="K62" s="5" t="s">
        <v>227</v>
      </c>
    </row>
    <row r="63" spans="1:11" x14ac:dyDescent="0.3">
      <c r="A63" s="5" t="s">
        <v>246</v>
      </c>
      <c r="B63" s="5">
        <v>640</v>
      </c>
      <c r="C63" s="5">
        <v>0.2</v>
      </c>
      <c r="D63" s="5" t="s">
        <v>184</v>
      </c>
      <c r="E63" s="5">
        <f t="shared" si="0"/>
        <v>2.65625</v>
      </c>
      <c r="F63" s="5">
        <v>0</v>
      </c>
      <c r="G63" s="5">
        <v>1600</v>
      </c>
      <c r="H63" s="5">
        <v>100</v>
      </c>
      <c r="I63" s="5">
        <v>1700</v>
      </c>
      <c r="J63" s="5">
        <v>2020</v>
      </c>
      <c r="K63" s="5" t="s">
        <v>227</v>
      </c>
    </row>
    <row r="64" spans="1:11" x14ac:dyDescent="0.3">
      <c r="A64" s="5" t="s">
        <v>247</v>
      </c>
      <c r="B64" s="5">
        <v>641.20000000000005</v>
      </c>
      <c r="C64" s="5">
        <v>0.2</v>
      </c>
      <c r="D64" s="5" t="s">
        <v>184</v>
      </c>
      <c r="E64" s="5">
        <f t="shared" si="0"/>
        <v>2.6559575795383652</v>
      </c>
      <c r="F64" s="5">
        <v>0</v>
      </c>
      <c r="G64" s="5">
        <v>1603</v>
      </c>
      <c r="H64" s="5">
        <v>100</v>
      </c>
      <c r="I64" s="5">
        <v>1703</v>
      </c>
      <c r="J64" s="5">
        <v>2020</v>
      </c>
      <c r="K64" s="5" t="s">
        <v>227</v>
      </c>
    </row>
    <row r="65" spans="1:11" x14ac:dyDescent="0.3">
      <c r="A65" s="5" t="s">
        <v>248</v>
      </c>
      <c r="B65" s="5">
        <v>198.2</v>
      </c>
      <c r="C65" s="5">
        <v>0.2</v>
      </c>
      <c r="D65" s="5" t="s">
        <v>184</v>
      </c>
      <c r="E65" s="5">
        <f t="shared" si="0"/>
        <v>3.0045408678102929</v>
      </c>
      <c r="F65" s="5">
        <v>0</v>
      </c>
      <c r="G65" s="5">
        <v>495.5</v>
      </c>
      <c r="H65" s="5">
        <v>100</v>
      </c>
      <c r="I65" s="5">
        <v>595.5</v>
      </c>
      <c r="J65" s="5">
        <v>2020</v>
      </c>
      <c r="K65" s="5" t="s">
        <v>227</v>
      </c>
    </row>
    <row r="66" spans="1:11" x14ac:dyDescent="0.3">
      <c r="A66" s="5" t="s">
        <v>249</v>
      </c>
      <c r="B66" s="5">
        <v>76.95</v>
      </c>
      <c r="C66" s="5">
        <v>0.2</v>
      </c>
      <c r="D66" s="5" t="s">
        <v>184</v>
      </c>
      <c r="E66" s="5">
        <f t="shared" si="0"/>
        <v>3.7996101364522414</v>
      </c>
      <c r="F66" s="5">
        <v>0</v>
      </c>
      <c r="G66" s="5">
        <v>192.38</v>
      </c>
      <c r="H66" s="5">
        <v>100</v>
      </c>
      <c r="I66" s="5">
        <v>292.38</v>
      </c>
      <c r="J66" s="5">
        <v>2020</v>
      </c>
      <c r="K66" s="5" t="s">
        <v>227</v>
      </c>
    </row>
    <row r="67" spans="1:11" x14ac:dyDescent="0.3">
      <c r="A67" s="5" t="s">
        <v>250</v>
      </c>
      <c r="B67" s="5">
        <v>675.47</v>
      </c>
      <c r="C67" s="5">
        <v>0.2</v>
      </c>
      <c r="D67" s="5" t="s">
        <v>184</v>
      </c>
      <c r="E67" s="5">
        <f t="shared" ref="E67:E130" si="1">I67/B67</f>
        <v>2.6480524671710071</v>
      </c>
      <c r="F67" s="5">
        <v>0</v>
      </c>
      <c r="G67" s="5">
        <v>1688.68</v>
      </c>
      <c r="H67" s="5">
        <v>100</v>
      </c>
      <c r="I67" s="5">
        <v>1788.68</v>
      </c>
      <c r="J67" s="5">
        <v>2020</v>
      </c>
      <c r="K67" s="5" t="s">
        <v>227</v>
      </c>
    </row>
    <row r="68" spans="1:11" x14ac:dyDescent="0.3">
      <c r="A68" s="5" t="s">
        <v>251</v>
      </c>
      <c r="B68" s="5">
        <v>640</v>
      </c>
      <c r="C68" s="5">
        <v>0.2</v>
      </c>
      <c r="D68" s="5" t="s">
        <v>184</v>
      </c>
      <c r="E68" s="5">
        <f t="shared" si="1"/>
        <v>2.65625</v>
      </c>
      <c r="F68" s="5">
        <v>0</v>
      </c>
      <c r="G68" s="5">
        <v>1600</v>
      </c>
      <c r="H68" s="5">
        <v>100</v>
      </c>
      <c r="I68" s="5">
        <v>1700</v>
      </c>
      <c r="J68" s="5">
        <v>2020</v>
      </c>
      <c r="K68" s="5" t="s">
        <v>227</v>
      </c>
    </row>
    <row r="69" spans="1:11" x14ac:dyDescent="0.3">
      <c r="A69" s="5" t="s">
        <v>252</v>
      </c>
      <c r="B69" s="5">
        <v>640</v>
      </c>
      <c r="C69" s="5">
        <v>0.2</v>
      </c>
      <c r="D69" s="5" t="s">
        <v>210</v>
      </c>
      <c r="E69" s="5">
        <f t="shared" si="1"/>
        <v>2.65625</v>
      </c>
      <c r="F69" s="5">
        <v>0</v>
      </c>
      <c r="G69" s="5">
        <v>1600</v>
      </c>
      <c r="H69" s="5">
        <v>100</v>
      </c>
      <c r="I69" s="5">
        <v>1700</v>
      </c>
      <c r="J69" s="5">
        <v>2020</v>
      </c>
      <c r="K69" s="5" t="s">
        <v>227</v>
      </c>
    </row>
    <row r="70" spans="1:11" x14ac:dyDescent="0.3">
      <c r="A70" s="5" t="s">
        <v>253</v>
      </c>
      <c r="B70" s="5">
        <v>640</v>
      </c>
      <c r="C70" s="5">
        <v>0.2</v>
      </c>
      <c r="D70" s="5" t="s">
        <v>210</v>
      </c>
      <c r="E70" s="5">
        <f t="shared" si="1"/>
        <v>2.65625</v>
      </c>
      <c r="F70" s="5">
        <v>0</v>
      </c>
      <c r="G70" s="5">
        <v>1600</v>
      </c>
      <c r="H70" s="5">
        <v>100</v>
      </c>
      <c r="I70" s="5">
        <v>1700</v>
      </c>
      <c r="J70" s="5">
        <v>2020</v>
      </c>
      <c r="K70" s="5" t="s">
        <v>227</v>
      </c>
    </row>
    <row r="71" spans="1:11" x14ac:dyDescent="0.3">
      <c r="A71" s="5" t="s">
        <v>254</v>
      </c>
      <c r="B71" s="5">
        <v>80</v>
      </c>
      <c r="C71" s="5">
        <v>0.2</v>
      </c>
      <c r="D71" s="5" t="s">
        <v>184</v>
      </c>
      <c r="E71" s="5">
        <f t="shared" si="1"/>
        <v>5.75</v>
      </c>
      <c r="F71" s="5">
        <v>160</v>
      </c>
      <c r="G71" s="5">
        <v>200</v>
      </c>
      <c r="H71" s="5">
        <v>100</v>
      </c>
      <c r="I71" s="5">
        <v>460</v>
      </c>
      <c r="J71" s="5">
        <v>2020</v>
      </c>
      <c r="K71" s="5" t="s">
        <v>227</v>
      </c>
    </row>
    <row r="72" spans="1:11" x14ac:dyDescent="0.3">
      <c r="A72" s="5" t="s">
        <v>255</v>
      </c>
      <c r="B72" s="5">
        <v>360</v>
      </c>
      <c r="C72" s="5">
        <v>0.2</v>
      </c>
      <c r="D72" s="5" t="s">
        <v>210</v>
      </c>
      <c r="E72" s="5">
        <f t="shared" si="1"/>
        <v>3.7777777777777777</v>
      </c>
      <c r="F72" s="5">
        <v>360</v>
      </c>
      <c r="G72" s="5">
        <v>900</v>
      </c>
      <c r="H72" s="5">
        <v>100</v>
      </c>
      <c r="I72" s="5">
        <v>1360</v>
      </c>
      <c r="J72" s="5">
        <v>2020</v>
      </c>
      <c r="K72" s="5" t="s">
        <v>227</v>
      </c>
    </row>
    <row r="73" spans="1:11" x14ac:dyDescent="0.3">
      <c r="A73" s="5" t="s">
        <v>256</v>
      </c>
      <c r="B73" s="5">
        <v>240</v>
      </c>
      <c r="C73" s="5">
        <v>0.2</v>
      </c>
      <c r="D73" s="5" t="s">
        <v>210</v>
      </c>
      <c r="E73" s="5">
        <f t="shared" si="1"/>
        <v>3.9166666666666665</v>
      </c>
      <c r="F73" s="5">
        <v>240</v>
      </c>
      <c r="G73" s="5">
        <v>600</v>
      </c>
      <c r="H73" s="5">
        <v>100</v>
      </c>
      <c r="I73" s="5">
        <v>940</v>
      </c>
      <c r="J73" s="5">
        <v>2020</v>
      </c>
      <c r="K73" s="5" t="s">
        <v>227</v>
      </c>
    </row>
    <row r="74" spans="1:11" x14ac:dyDescent="0.3">
      <c r="A74" s="5" t="s">
        <v>257</v>
      </c>
      <c r="B74" s="5">
        <v>640</v>
      </c>
      <c r="C74" s="5">
        <v>0.2</v>
      </c>
      <c r="D74" s="5" t="s">
        <v>210</v>
      </c>
      <c r="E74" s="5">
        <f t="shared" si="1"/>
        <v>2.65625</v>
      </c>
      <c r="F74" s="5">
        <v>0</v>
      </c>
      <c r="G74" s="5">
        <v>1600</v>
      </c>
      <c r="H74" s="5">
        <v>100</v>
      </c>
      <c r="I74" s="5">
        <v>1700</v>
      </c>
      <c r="J74" s="5">
        <v>2020</v>
      </c>
      <c r="K74" s="5" t="s">
        <v>227</v>
      </c>
    </row>
    <row r="75" spans="1:11" x14ac:dyDescent="0.3">
      <c r="A75" s="5" t="s">
        <v>258</v>
      </c>
      <c r="B75" s="5">
        <v>640</v>
      </c>
      <c r="C75" s="5">
        <v>0.2</v>
      </c>
      <c r="D75" s="5" t="s">
        <v>226</v>
      </c>
      <c r="E75" s="5">
        <f t="shared" si="1"/>
        <v>2.65625</v>
      </c>
      <c r="F75" s="5">
        <v>0</v>
      </c>
      <c r="G75" s="5">
        <v>1600</v>
      </c>
      <c r="H75" s="5">
        <v>100</v>
      </c>
      <c r="I75" s="5">
        <v>1700</v>
      </c>
      <c r="J75" s="5">
        <v>2020</v>
      </c>
      <c r="K75" s="5" t="s">
        <v>227</v>
      </c>
    </row>
    <row r="76" spans="1:11" x14ac:dyDescent="0.3">
      <c r="A76" s="5" t="s">
        <v>259</v>
      </c>
      <c r="B76" s="5">
        <v>640</v>
      </c>
      <c r="C76" s="5">
        <v>0.2</v>
      </c>
      <c r="D76" s="5" t="s">
        <v>184</v>
      </c>
      <c r="E76" s="5">
        <f t="shared" si="1"/>
        <v>2.65625</v>
      </c>
      <c r="F76" s="5">
        <v>0</v>
      </c>
      <c r="G76" s="5">
        <v>1600</v>
      </c>
      <c r="H76" s="5">
        <v>100</v>
      </c>
      <c r="I76" s="5">
        <v>1700</v>
      </c>
      <c r="J76" s="5">
        <v>2020</v>
      </c>
      <c r="K76" s="5" t="s">
        <v>227</v>
      </c>
    </row>
    <row r="77" spans="1:11" x14ac:dyDescent="0.3">
      <c r="A77" s="5" t="s">
        <v>260</v>
      </c>
      <c r="B77" s="5">
        <v>640</v>
      </c>
      <c r="C77" s="5">
        <v>0.2</v>
      </c>
      <c r="D77" s="5" t="s">
        <v>184</v>
      </c>
      <c r="E77" s="5">
        <f t="shared" si="1"/>
        <v>4.65625</v>
      </c>
      <c r="F77" s="5">
        <v>1280</v>
      </c>
      <c r="G77" s="5">
        <v>1600</v>
      </c>
      <c r="H77" s="5">
        <v>100</v>
      </c>
      <c r="I77" s="5">
        <v>2980</v>
      </c>
      <c r="J77" s="5">
        <v>2020</v>
      </c>
      <c r="K77" s="5" t="s">
        <v>227</v>
      </c>
    </row>
    <row r="78" spans="1:11" x14ac:dyDescent="0.3">
      <c r="A78" s="5" t="s">
        <v>261</v>
      </c>
      <c r="B78" s="5">
        <v>562.04</v>
      </c>
      <c r="C78" s="5">
        <v>0.2</v>
      </c>
      <c r="D78" s="5" t="s">
        <v>210</v>
      </c>
      <c r="E78" s="5">
        <f t="shared" si="1"/>
        <v>2.6779232794818872</v>
      </c>
      <c r="F78" s="5">
        <v>0</v>
      </c>
      <c r="G78" s="5">
        <v>1405.1</v>
      </c>
      <c r="H78" s="5">
        <v>100</v>
      </c>
      <c r="I78" s="5">
        <v>1505.1</v>
      </c>
      <c r="J78" s="5">
        <v>2020</v>
      </c>
      <c r="K78" s="5" t="s">
        <v>227</v>
      </c>
    </row>
    <row r="79" spans="1:11" x14ac:dyDescent="0.3">
      <c r="A79" s="5" t="s">
        <v>262</v>
      </c>
      <c r="B79" s="5">
        <v>321.64</v>
      </c>
      <c r="C79" s="5">
        <v>0.2</v>
      </c>
      <c r="D79" s="5" t="s">
        <v>210</v>
      </c>
      <c r="E79" s="5">
        <f t="shared" si="1"/>
        <v>2.810906603656262</v>
      </c>
      <c r="F79" s="5">
        <v>0</v>
      </c>
      <c r="G79" s="5">
        <v>804.1</v>
      </c>
      <c r="H79" s="5">
        <v>100</v>
      </c>
      <c r="I79" s="5">
        <v>904.1</v>
      </c>
      <c r="J79" s="5">
        <v>2020</v>
      </c>
      <c r="K79" s="5" t="s">
        <v>227</v>
      </c>
    </row>
    <row r="80" spans="1:11" x14ac:dyDescent="0.3">
      <c r="A80" s="5" t="s">
        <v>189</v>
      </c>
      <c r="B80" s="5">
        <v>285.08</v>
      </c>
      <c r="C80" s="5">
        <v>0.2</v>
      </c>
      <c r="D80" s="5" t="s">
        <v>210</v>
      </c>
      <c r="E80" s="5">
        <f t="shared" si="1"/>
        <v>4.850778728777887</v>
      </c>
      <c r="F80" s="5">
        <v>570.16</v>
      </c>
      <c r="G80" s="5">
        <v>712.7</v>
      </c>
      <c r="H80" s="5">
        <v>100</v>
      </c>
      <c r="I80" s="5">
        <v>1382.86</v>
      </c>
      <c r="J80" s="5">
        <v>2020</v>
      </c>
      <c r="K80" s="5" t="s">
        <v>227</v>
      </c>
    </row>
    <row r="81" spans="1:11" x14ac:dyDescent="0.3">
      <c r="A81" s="5" t="s">
        <v>263</v>
      </c>
      <c r="B81" s="5">
        <v>640</v>
      </c>
      <c r="C81" s="5">
        <v>0.2</v>
      </c>
      <c r="D81" s="5" t="s">
        <v>226</v>
      </c>
      <c r="E81" s="5">
        <f t="shared" si="1"/>
        <v>2.65625</v>
      </c>
      <c r="F81" s="5">
        <v>0</v>
      </c>
      <c r="G81" s="5">
        <v>1600</v>
      </c>
      <c r="H81" s="5">
        <v>100</v>
      </c>
      <c r="I81" s="5">
        <v>1700</v>
      </c>
      <c r="J81" s="5">
        <v>2020</v>
      </c>
      <c r="K81" s="5" t="s">
        <v>227</v>
      </c>
    </row>
    <row r="82" spans="1:11" x14ac:dyDescent="0.3">
      <c r="A82" s="5" t="s">
        <v>264</v>
      </c>
      <c r="B82" s="5">
        <v>640</v>
      </c>
      <c r="C82" s="5">
        <v>0.2</v>
      </c>
      <c r="D82" s="5" t="s">
        <v>184</v>
      </c>
      <c r="E82" s="5">
        <f t="shared" si="1"/>
        <v>2.65625</v>
      </c>
      <c r="F82" s="5">
        <v>0</v>
      </c>
      <c r="G82" s="5">
        <v>1600</v>
      </c>
      <c r="H82" s="5">
        <v>100</v>
      </c>
      <c r="I82" s="5">
        <v>1700</v>
      </c>
      <c r="J82" s="5">
        <v>2020</v>
      </c>
      <c r="K82" s="5" t="s">
        <v>227</v>
      </c>
    </row>
    <row r="83" spans="1:11" x14ac:dyDescent="0.3">
      <c r="A83" s="5" t="s">
        <v>265</v>
      </c>
      <c r="B83" s="5">
        <v>640</v>
      </c>
      <c r="C83" s="5">
        <v>0.2</v>
      </c>
      <c r="D83" s="5" t="s">
        <v>210</v>
      </c>
      <c r="E83" s="5">
        <f t="shared" si="1"/>
        <v>2.65625</v>
      </c>
      <c r="F83" s="5">
        <v>0</v>
      </c>
      <c r="G83" s="5">
        <v>1600</v>
      </c>
      <c r="H83" s="5">
        <v>100</v>
      </c>
      <c r="I83" s="5">
        <v>1700</v>
      </c>
      <c r="J83" s="5">
        <v>2020</v>
      </c>
      <c r="K83" s="5" t="s">
        <v>227</v>
      </c>
    </row>
    <row r="84" spans="1:11" x14ac:dyDescent="0.3">
      <c r="A84" s="5" t="s">
        <v>266</v>
      </c>
      <c r="B84" s="5">
        <v>80</v>
      </c>
      <c r="C84" s="5">
        <v>0.2</v>
      </c>
      <c r="D84" s="5" t="s">
        <v>210</v>
      </c>
      <c r="E84" s="5">
        <f t="shared" si="1"/>
        <v>3.75</v>
      </c>
      <c r="F84" s="5">
        <v>0</v>
      </c>
      <c r="G84" s="5">
        <v>200</v>
      </c>
      <c r="H84" s="5">
        <v>100</v>
      </c>
      <c r="I84" s="5">
        <v>300</v>
      </c>
      <c r="J84" s="5">
        <v>2020</v>
      </c>
      <c r="K84" s="5" t="s">
        <v>227</v>
      </c>
    </row>
    <row r="85" spans="1:11" x14ac:dyDescent="0.3">
      <c r="A85" s="5" t="s">
        <v>191</v>
      </c>
      <c r="B85" s="5">
        <v>640</v>
      </c>
      <c r="C85" s="5">
        <v>0.2</v>
      </c>
      <c r="D85" s="5" t="s">
        <v>210</v>
      </c>
      <c r="E85" s="5">
        <f t="shared" si="1"/>
        <v>2.65625</v>
      </c>
      <c r="F85" s="5">
        <v>0</v>
      </c>
      <c r="G85" s="5">
        <v>1600</v>
      </c>
      <c r="H85" s="5">
        <v>100</v>
      </c>
      <c r="I85" s="5">
        <v>1700</v>
      </c>
      <c r="J85" s="5">
        <v>2020</v>
      </c>
      <c r="K85" s="5" t="s">
        <v>227</v>
      </c>
    </row>
    <row r="86" spans="1:11" x14ac:dyDescent="0.3">
      <c r="A86" s="5" t="s">
        <v>194</v>
      </c>
      <c r="B86" s="5">
        <v>640</v>
      </c>
      <c r="C86" s="5">
        <v>0.2</v>
      </c>
      <c r="D86" s="5" t="s">
        <v>210</v>
      </c>
      <c r="E86" s="5">
        <f t="shared" si="1"/>
        <v>2.65625</v>
      </c>
      <c r="F86" s="5">
        <v>0</v>
      </c>
      <c r="G86" s="5">
        <v>1600</v>
      </c>
      <c r="H86" s="5">
        <v>100</v>
      </c>
      <c r="I86" s="5">
        <v>1700</v>
      </c>
      <c r="J86" s="5">
        <v>2020</v>
      </c>
      <c r="K86" s="5" t="s">
        <v>227</v>
      </c>
    </row>
    <row r="87" spans="1:11" x14ac:dyDescent="0.3">
      <c r="A87" s="5" t="s">
        <v>196</v>
      </c>
      <c r="B87" s="5">
        <v>640</v>
      </c>
      <c r="C87" s="5">
        <v>0.2</v>
      </c>
      <c r="D87" s="5" t="s">
        <v>210</v>
      </c>
      <c r="E87" s="5">
        <f t="shared" si="1"/>
        <v>2.65625</v>
      </c>
      <c r="F87" s="5">
        <v>0</v>
      </c>
      <c r="G87" s="5">
        <v>1600</v>
      </c>
      <c r="H87" s="5">
        <v>100</v>
      </c>
      <c r="I87" s="5">
        <v>1700</v>
      </c>
      <c r="J87" s="5">
        <v>2020</v>
      </c>
      <c r="K87" s="5" t="s">
        <v>227</v>
      </c>
    </row>
    <row r="88" spans="1:11" x14ac:dyDescent="0.3">
      <c r="A88" s="5" t="s">
        <v>267</v>
      </c>
      <c r="B88" s="5">
        <v>640</v>
      </c>
      <c r="C88" s="5">
        <v>0.2</v>
      </c>
      <c r="D88" s="5" t="s">
        <v>184</v>
      </c>
      <c r="E88" s="5">
        <f t="shared" si="1"/>
        <v>2.65625</v>
      </c>
      <c r="F88" s="5">
        <v>0</v>
      </c>
      <c r="G88" s="5">
        <v>1600</v>
      </c>
      <c r="H88" s="5">
        <v>100</v>
      </c>
      <c r="I88" s="5">
        <v>1700</v>
      </c>
      <c r="J88" s="5">
        <v>2020</v>
      </c>
      <c r="K88" s="5" t="s">
        <v>227</v>
      </c>
    </row>
    <row r="89" spans="1:11" x14ac:dyDescent="0.3">
      <c r="A89" s="5" t="s">
        <v>268</v>
      </c>
      <c r="B89" s="5">
        <v>640</v>
      </c>
      <c r="C89" s="5">
        <v>0.2</v>
      </c>
      <c r="D89" s="5" t="s">
        <v>184</v>
      </c>
      <c r="E89" s="5">
        <f t="shared" si="1"/>
        <v>2.65625</v>
      </c>
      <c r="F89" s="5">
        <v>0</v>
      </c>
      <c r="G89" s="5">
        <v>1600</v>
      </c>
      <c r="H89" s="5">
        <v>100</v>
      </c>
      <c r="I89" s="5">
        <v>1700</v>
      </c>
      <c r="J89" s="5">
        <v>2020</v>
      </c>
      <c r="K89" s="5" t="s">
        <v>227</v>
      </c>
    </row>
    <row r="90" spans="1:11" x14ac:dyDescent="0.3">
      <c r="A90" s="5" t="s">
        <v>269</v>
      </c>
      <c r="B90" s="5">
        <v>320</v>
      </c>
      <c r="C90" s="5">
        <v>0.2</v>
      </c>
      <c r="D90" s="5" t="s">
        <v>210</v>
      </c>
      <c r="E90" s="5">
        <f t="shared" si="1"/>
        <v>2.8125</v>
      </c>
      <c r="F90" s="5">
        <v>0</v>
      </c>
      <c r="G90" s="5">
        <v>800</v>
      </c>
      <c r="H90" s="5">
        <v>100</v>
      </c>
      <c r="I90" s="5">
        <v>900</v>
      </c>
      <c r="J90" s="5">
        <v>2020</v>
      </c>
      <c r="K90" s="5" t="s">
        <v>227</v>
      </c>
    </row>
    <row r="91" spans="1:11" x14ac:dyDescent="0.3">
      <c r="A91" s="5" t="s">
        <v>270</v>
      </c>
      <c r="B91" s="5">
        <v>640</v>
      </c>
      <c r="C91" s="5">
        <v>0.2</v>
      </c>
      <c r="D91" s="5" t="s">
        <v>210</v>
      </c>
      <c r="E91" s="5">
        <f t="shared" si="1"/>
        <v>2.65625</v>
      </c>
      <c r="F91" s="5">
        <v>0</v>
      </c>
      <c r="G91" s="5">
        <v>1600</v>
      </c>
      <c r="H91" s="5">
        <v>100</v>
      </c>
      <c r="I91" s="5">
        <v>1700</v>
      </c>
      <c r="J91" s="5">
        <v>2020</v>
      </c>
      <c r="K91" s="5" t="s">
        <v>227</v>
      </c>
    </row>
    <row r="92" spans="1:11" x14ac:dyDescent="0.3">
      <c r="A92" s="5" t="s">
        <v>271</v>
      </c>
      <c r="B92" s="5">
        <v>640</v>
      </c>
      <c r="C92" s="5">
        <v>0.2</v>
      </c>
      <c r="D92" s="5" t="s">
        <v>210</v>
      </c>
      <c r="E92" s="5">
        <f t="shared" si="1"/>
        <v>2.65625</v>
      </c>
      <c r="F92" s="5">
        <v>0</v>
      </c>
      <c r="G92" s="5">
        <v>1600</v>
      </c>
      <c r="H92" s="5">
        <v>100</v>
      </c>
      <c r="I92" s="5">
        <v>1700</v>
      </c>
      <c r="J92" s="5">
        <v>2020</v>
      </c>
      <c r="K92" s="5" t="s">
        <v>227</v>
      </c>
    </row>
    <row r="93" spans="1:11" x14ac:dyDescent="0.3">
      <c r="A93" s="5" t="s">
        <v>272</v>
      </c>
      <c r="B93" s="5">
        <v>320</v>
      </c>
      <c r="C93" s="5">
        <v>0.2</v>
      </c>
      <c r="D93" s="5" t="s">
        <v>210</v>
      </c>
      <c r="E93" s="5">
        <f t="shared" si="1"/>
        <v>2.8125</v>
      </c>
      <c r="F93" s="5">
        <v>0</v>
      </c>
      <c r="G93" s="5">
        <v>800</v>
      </c>
      <c r="H93" s="5">
        <v>100</v>
      </c>
      <c r="I93" s="5">
        <v>900</v>
      </c>
      <c r="J93" s="5">
        <v>2020</v>
      </c>
      <c r="K93" s="5" t="s">
        <v>227</v>
      </c>
    </row>
    <row r="94" spans="1:11" x14ac:dyDescent="0.3">
      <c r="A94" s="5" t="s">
        <v>273</v>
      </c>
      <c r="B94" s="5">
        <v>640</v>
      </c>
      <c r="C94" s="5">
        <v>0.2</v>
      </c>
      <c r="D94" s="5" t="s">
        <v>210</v>
      </c>
      <c r="E94" s="5">
        <f t="shared" si="1"/>
        <v>2.65625</v>
      </c>
      <c r="F94" s="5">
        <v>0</v>
      </c>
      <c r="G94" s="5">
        <v>1600</v>
      </c>
      <c r="H94" s="5">
        <v>100</v>
      </c>
      <c r="I94" s="5">
        <v>1700</v>
      </c>
      <c r="J94" s="5">
        <v>2020</v>
      </c>
      <c r="K94" s="5" t="s">
        <v>227</v>
      </c>
    </row>
    <row r="95" spans="1:11" x14ac:dyDescent="0.3">
      <c r="A95" s="5" t="s">
        <v>274</v>
      </c>
      <c r="B95" s="5">
        <v>640</v>
      </c>
      <c r="C95" s="5">
        <v>0.2</v>
      </c>
      <c r="D95" s="5" t="s">
        <v>210</v>
      </c>
      <c r="E95" s="5">
        <f t="shared" si="1"/>
        <v>2.65625</v>
      </c>
      <c r="F95" s="5">
        <v>0</v>
      </c>
      <c r="G95" s="5">
        <v>1600</v>
      </c>
      <c r="H95" s="5">
        <v>100</v>
      </c>
      <c r="I95" s="5">
        <v>1700</v>
      </c>
      <c r="J95" s="5">
        <v>2020</v>
      </c>
      <c r="K95" s="5" t="s">
        <v>227</v>
      </c>
    </row>
    <row r="96" spans="1:11" x14ac:dyDescent="0.3">
      <c r="A96" s="5" t="s">
        <v>275</v>
      </c>
      <c r="B96" s="5">
        <v>320</v>
      </c>
      <c r="C96" s="5">
        <v>0.2</v>
      </c>
      <c r="D96" s="5" t="s">
        <v>210</v>
      </c>
      <c r="E96" s="5">
        <f t="shared" si="1"/>
        <v>2.8125</v>
      </c>
      <c r="F96" s="5">
        <v>0</v>
      </c>
      <c r="G96" s="5">
        <v>800</v>
      </c>
      <c r="H96" s="5">
        <v>100</v>
      </c>
      <c r="I96" s="5">
        <v>900</v>
      </c>
      <c r="J96" s="5">
        <v>2020</v>
      </c>
      <c r="K96" s="5" t="s">
        <v>227</v>
      </c>
    </row>
    <row r="97" spans="1:11" x14ac:dyDescent="0.3">
      <c r="A97" s="5" t="s">
        <v>276</v>
      </c>
      <c r="B97" s="5">
        <v>640</v>
      </c>
      <c r="C97" s="5">
        <v>0.2</v>
      </c>
      <c r="D97" s="5" t="s">
        <v>210</v>
      </c>
      <c r="E97" s="5">
        <f t="shared" si="1"/>
        <v>2.65625</v>
      </c>
      <c r="F97" s="5">
        <v>0</v>
      </c>
      <c r="G97" s="5">
        <v>1600</v>
      </c>
      <c r="H97" s="5">
        <v>100</v>
      </c>
      <c r="I97" s="5">
        <v>1700</v>
      </c>
      <c r="J97" s="5">
        <v>2020</v>
      </c>
      <c r="K97" s="5" t="s">
        <v>227</v>
      </c>
    </row>
    <row r="98" spans="1:11" x14ac:dyDescent="0.3">
      <c r="A98" s="5" t="s">
        <v>277</v>
      </c>
      <c r="B98" s="5">
        <v>640</v>
      </c>
      <c r="C98" s="5">
        <v>0.2</v>
      </c>
      <c r="D98" s="5" t="s">
        <v>210</v>
      </c>
      <c r="E98" s="5">
        <f t="shared" si="1"/>
        <v>2.65625</v>
      </c>
      <c r="F98" s="5">
        <v>0</v>
      </c>
      <c r="G98" s="5">
        <v>1600</v>
      </c>
      <c r="H98" s="5">
        <v>100</v>
      </c>
      <c r="I98" s="5">
        <v>1700</v>
      </c>
      <c r="J98" s="5">
        <v>2020</v>
      </c>
      <c r="K98" s="5" t="s">
        <v>227</v>
      </c>
    </row>
    <row r="99" spans="1:11" x14ac:dyDescent="0.3">
      <c r="A99" s="5" t="s">
        <v>278</v>
      </c>
      <c r="B99" s="5">
        <v>640</v>
      </c>
      <c r="C99" s="5">
        <v>0.1875</v>
      </c>
      <c r="D99" s="5" t="s">
        <v>279</v>
      </c>
      <c r="E99" s="5">
        <f t="shared" si="1"/>
        <v>2.65625</v>
      </c>
      <c r="F99" s="5">
        <v>0</v>
      </c>
      <c r="G99" s="5">
        <v>1600</v>
      </c>
      <c r="H99" s="5">
        <v>100</v>
      </c>
      <c r="I99" s="5">
        <v>1700</v>
      </c>
      <c r="J99" s="5">
        <v>2019</v>
      </c>
      <c r="K99" s="5" t="s">
        <v>173</v>
      </c>
    </row>
    <row r="100" spans="1:11" x14ac:dyDescent="0.3">
      <c r="A100" s="5" t="s">
        <v>171</v>
      </c>
      <c r="B100" s="5">
        <v>640</v>
      </c>
      <c r="C100" s="5">
        <v>0.2</v>
      </c>
      <c r="D100" s="5" t="s">
        <v>280</v>
      </c>
      <c r="E100" s="5">
        <f t="shared" si="1"/>
        <v>2.65625</v>
      </c>
      <c r="F100" s="5">
        <v>0</v>
      </c>
      <c r="G100" s="5">
        <v>1600</v>
      </c>
      <c r="H100" s="5">
        <v>100</v>
      </c>
      <c r="I100" s="5">
        <v>1700</v>
      </c>
      <c r="J100" s="5">
        <v>2019</v>
      </c>
      <c r="K100" s="5" t="s">
        <v>173</v>
      </c>
    </row>
    <row r="101" spans="1:11" x14ac:dyDescent="0.3">
      <c r="A101" s="5" t="s">
        <v>174</v>
      </c>
      <c r="B101" s="5">
        <v>160</v>
      </c>
      <c r="C101" s="5">
        <v>0.2</v>
      </c>
      <c r="D101" s="5" t="s">
        <v>281</v>
      </c>
      <c r="E101" s="5">
        <f t="shared" si="1"/>
        <v>34.125</v>
      </c>
      <c r="F101" s="5">
        <v>4960</v>
      </c>
      <c r="G101" s="5">
        <v>400</v>
      </c>
      <c r="H101" s="5">
        <v>100</v>
      </c>
      <c r="I101" s="5">
        <v>5460</v>
      </c>
      <c r="J101" s="5">
        <v>2019</v>
      </c>
      <c r="K101" s="5" t="s">
        <v>173</v>
      </c>
    </row>
    <row r="102" spans="1:11" x14ac:dyDescent="0.3">
      <c r="A102" s="5" t="s">
        <v>176</v>
      </c>
      <c r="B102" s="5">
        <v>640</v>
      </c>
      <c r="C102" s="5">
        <v>0.2</v>
      </c>
      <c r="D102" s="5" t="s">
        <v>210</v>
      </c>
      <c r="E102" s="5">
        <f t="shared" si="1"/>
        <v>2.65625</v>
      </c>
      <c r="F102" s="5">
        <v>0</v>
      </c>
      <c r="G102" s="5">
        <v>1600</v>
      </c>
      <c r="H102" s="5">
        <v>100</v>
      </c>
      <c r="I102" s="5">
        <v>1700</v>
      </c>
      <c r="J102" s="5">
        <v>2019</v>
      </c>
      <c r="K102" s="5" t="s">
        <v>173</v>
      </c>
    </row>
    <row r="103" spans="1:11" x14ac:dyDescent="0.3">
      <c r="A103" s="5" t="s">
        <v>180</v>
      </c>
      <c r="B103" s="5">
        <v>640</v>
      </c>
      <c r="C103" s="5">
        <v>0.2</v>
      </c>
      <c r="D103" s="5" t="s">
        <v>210</v>
      </c>
      <c r="E103" s="5">
        <f t="shared" si="1"/>
        <v>2.65625</v>
      </c>
      <c r="F103" s="5">
        <v>0</v>
      </c>
      <c r="G103" s="5">
        <v>1600</v>
      </c>
      <c r="H103" s="5">
        <v>100</v>
      </c>
      <c r="I103" s="5">
        <v>1700</v>
      </c>
      <c r="J103" s="5">
        <v>2019</v>
      </c>
      <c r="K103" s="5" t="s">
        <v>173</v>
      </c>
    </row>
    <row r="104" spans="1:11" x14ac:dyDescent="0.3">
      <c r="A104" s="5" t="s">
        <v>181</v>
      </c>
      <c r="B104" s="5">
        <v>442.72</v>
      </c>
      <c r="C104" s="5">
        <v>0.2</v>
      </c>
      <c r="D104" s="5" t="s">
        <v>210</v>
      </c>
      <c r="E104" s="5">
        <f t="shared" si="1"/>
        <v>2.7258764004336826</v>
      </c>
      <c r="F104" s="5">
        <v>0</v>
      </c>
      <c r="G104" s="5">
        <v>1106.8</v>
      </c>
      <c r="H104" s="5">
        <v>100</v>
      </c>
      <c r="I104" s="5">
        <v>1206.8</v>
      </c>
      <c r="J104" s="5">
        <v>2019</v>
      </c>
      <c r="K104" s="5" t="s">
        <v>173</v>
      </c>
    </row>
    <row r="105" spans="1:11" x14ac:dyDescent="0.3">
      <c r="A105" s="5" t="s">
        <v>282</v>
      </c>
      <c r="B105" s="5">
        <v>120</v>
      </c>
      <c r="C105" s="5">
        <v>0.2</v>
      </c>
      <c r="D105" s="5" t="s">
        <v>210</v>
      </c>
      <c r="E105" s="5">
        <f t="shared" si="1"/>
        <v>5.333333333333333</v>
      </c>
      <c r="F105" s="5">
        <v>240</v>
      </c>
      <c r="G105" s="5">
        <v>300</v>
      </c>
      <c r="H105" s="5">
        <v>100</v>
      </c>
      <c r="I105" s="5">
        <v>640</v>
      </c>
      <c r="J105" s="5">
        <v>2019</v>
      </c>
      <c r="K105" s="5" t="s">
        <v>173</v>
      </c>
    </row>
    <row r="106" spans="1:11" x14ac:dyDescent="0.3">
      <c r="A106" s="5" t="s">
        <v>283</v>
      </c>
      <c r="B106" s="5">
        <v>640</v>
      </c>
      <c r="C106" s="5">
        <v>0.2</v>
      </c>
      <c r="D106" s="5" t="s">
        <v>210</v>
      </c>
      <c r="E106" s="5">
        <f t="shared" si="1"/>
        <v>2.65625</v>
      </c>
      <c r="F106" s="5">
        <v>0</v>
      </c>
      <c r="G106" s="5">
        <v>1600</v>
      </c>
      <c r="H106" s="5">
        <v>100</v>
      </c>
      <c r="I106" s="5">
        <v>1700</v>
      </c>
      <c r="J106" s="5">
        <v>2019</v>
      </c>
      <c r="K106" s="5" t="s">
        <v>173</v>
      </c>
    </row>
    <row r="107" spans="1:11" x14ac:dyDescent="0.3">
      <c r="A107" s="5" t="s">
        <v>284</v>
      </c>
      <c r="B107" s="5">
        <v>640</v>
      </c>
      <c r="C107" s="5">
        <v>0.2</v>
      </c>
      <c r="D107" s="5" t="s">
        <v>285</v>
      </c>
      <c r="E107" s="5">
        <f t="shared" si="1"/>
        <v>2.65625</v>
      </c>
      <c r="F107" s="5">
        <v>0</v>
      </c>
      <c r="G107" s="5">
        <v>1600</v>
      </c>
      <c r="H107" s="5">
        <v>100</v>
      </c>
      <c r="I107" s="5">
        <v>1700</v>
      </c>
      <c r="J107" s="5">
        <v>2019</v>
      </c>
      <c r="K107" s="5" t="s">
        <v>173</v>
      </c>
    </row>
    <row r="108" spans="1:11" x14ac:dyDescent="0.3">
      <c r="A108" s="5" t="s">
        <v>286</v>
      </c>
      <c r="B108" s="5">
        <v>320</v>
      </c>
      <c r="C108" s="5">
        <v>0.2</v>
      </c>
      <c r="D108" s="5" t="s">
        <v>210</v>
      </c>
      <c r="E108" s="5">
        <f t="shared" si="1"/>
        <v>4.8125</v>
      </c>
      <c r="F108" s="5">
        <v>640</v>
      </c>
      <c r="G108" s="5">
        <v>800</v>
      </c>
      <c r="H108" s="5">
        <v>100</v>
      </c>
      <c r="I108" s="5">
        <v>1540</v>
      </c>
      <c r="J108" s="5">
        <v>2019</v>
      </c>
      <c r="K108" s="5" t="s">
        <v>173</v>
      </c>
    </row>
    <row r="109" spans="1:11" x14ac:dyDescent="0.3">
      <c r="A109" s="5" t="s">
        <v>287</v>
      </c>
      <c r="B109" s="5">
        <v>640</v>
      </c>
      <c r="C109" s="5">
        <v>0.2</v>
      </c>
      <c r="D109" s="5" t="s">
        <v>210</v>
      </c>
      <c r="E109" s="5">
        <f t="shared" si="1"/>
        <v>2.65625</v>
      </c>
      <c r="F109" s="5">
        <v>0</v>
      </c>
      <c r="G109" s="5">
        <v>1600</v>
      </c>
      <c r="H109" s="5">
        <v>100</v>
      </c>
      <c r="I109" s="5">
        <v>1700</v>
      </c>
      <c r="J109" s="5">
        <v>2019</v>
      </c>
      <c r="K109" s="5" t="s">
        <v>173</v>
      </c>
    </row>
    <row r="110" spans="1:11" x14ac:dyDescent="0.3">
      <c r="A110" s="5" t="s">
        <v>182</v>
      </c>
      <c r="B110" s="5">
        <v>240</v>
      </c>
      <c r="C110" s="5">
        <v>0.2</v>
      </c>
      <c r="D110" s="5" t="s">
        <v>210</v>
      </c>
      <c r="E110" s="5">
        <f t="shared" si="1"/>
        <v>2.9166666666666665</v>
      </c>
      <c r="F110" s="5">
        <v>0</v>
      </c>
      <c r="G110" s="5">
        <v>600</v>
      </c>
      <c r="H110" s="5">
        <v>100</v>
      </c>
      <c r="I110" s="5">
        <v>700</v>
      </c>
      <c r="J110" s="5">
        <v>2019</v>
      </c>
      <c r="K110" s="5" t="s">
        <v>173</v>
      </c>
    </row>
    <row r="111" spans="1:11" x14ac:dyDescent="0.3">
      <c r="A111" s="5" t="s">
        <v>288</v>
      </c>
      <c r="B111" s="5">
        <v>120</v>
      </c>
      <c r="C111" s="5">
        <v>0.2</v>
      </c>
      <c r="D111" s="5" t="s">
        <v>210</v>
      </c>
      <c r="E111" s="5">
        <f t="shared" si="1"/>
        <v>3.3333333333333335</v>
      </c>
      <c r="F111" s="5">
        <v>0</v>
      </c>
      <c r="G111" s="5">
        <v>300</v>
      </c>
      <c r="H111" s="5">
        <v>100</v>
      </c>
      <c r="I111" s="5">
        <v>400</v>
      </c>
      <c r="J111" s="5">
        <v>2019</v>
      </c>
      <c r="K111" s="5" t="s">
        <v>173</v>
      </c>
    </row>
    <row r="112" spans="1:11" x14ac:dyDescent="0.3">
      <c r="A112" s="5" t="s">
        <v>289</v>
      </c>
      <c r="B112" s="5">
        <v>640</v>
      </c>
      <c r="C112" s="5">
        <v>0.2</v>
      </c>
      <c r="D112" s="5" t="s">
        <v>210</v>
      </c>
      <c r="E112" s="5">
        <f t="shared" si="1"/>
        <v>2.65625</v>
      </c>
      <c r="F112" s="5">
        <v>0</v>
      </c>
      <c r="G112" s="5">
        <v>1600</v>
      </c>
      <c r="H112" s="5">
        <v>100</v>
      </c>
      <c r="I112" s="5">
        <v>1700</v>
      </c>
      <c r="J112" s="5">
        <v>2019</v>
      </c>
      <c r="K112" s="5" t="s">
        <v>173</v>
      </c>
    </row>
    <row r="113" spans="1:11" x14ac:dyDescent="0.3">
      <c r="A113" s="5" t="s">
        <v>290</v>
      </c>
      <c r="B113" s="5">
        <v>640</v>
      </c>
      <c r="C113" s="5">
        <v>0.2</v>
      </c>
      <c r="D113" s="5" t="s">
        <v>210</v>
      </c>
      <c r="E113" s="5">
        <f t="shared" si="1"/>
        <v>2.65625</v>
      </c>
      <c r="F113" s="5">
        <v>0</v>
      </c>
      <c r="G113" s="5">
        <v>1600</v>
      </c>
      <c r="H113" s="5">
        <v>100</v>
      </c>
      <c r="I113" s="5">
        <v>1700</v>
      </c>
      <c r="J113" s="5">
        <v>2019</v>
      </c>
      <c r="K113" s="5" t="s">
        <v>173</v>
      </c>
    </row>
    <row r="114" spans="1:11" x14ac:dyDescent="0.3">
      <c r="A114" s="5" t="s">
        <v>291</v>
      </c>
      <c r="B114" s="5">
        <v>40</v>
      </c>
      <c r="C114" s="5">
        <v>0.2</v>
      </c>
      <c r="D114" s="5" t="s">
        <v>210</v>
      </c>
      <c r="E114" s="5">
        <f t="shared" si="1"/>
        <v>5</v>
      </c>
      <c r="F114" s="5">
        <v>0</v>
      </c>
      <c r="G114" s="5">
        <v>100</v>
      </c>
      <c r="H114" s="5">
        <v>100</v>
      </c>
      <c r="I114" s="5">
        <v>200</v>
      </c>
      <c r="J114" s="5">
        <v>2019</v>
      </c>
      <c r="K114" s="5" t="s">
        <v>173</v>
      </c>
    </row>
    <row r="115" spans="1:11" x14ac:dyDescent="0.3">
      <c r="A115" s="5" t="s">
        <v>292</v>
      </c>
      <c r="B115" s="5">
        <v>282.88</v>
      </c>
      <c r="C115" s="5">
        <v>0.2</v>
      </c>
      <c r="D115" s="5" t="s">
        <v>210</v>
      </c>
      <c r="E115" s="5">
        <f t="shared" si="1"/>
        <v>2.8535067873303168</v>
      </c>
      <c r="F115" s="5">
        <v>0</v>
      </c>
      <c r="G115" s="5">
        <v>707.2</v>
      </c>
      <c r="H115" s="5">
        <v>100</v>
      </c>
      <c r="I115" s="5">
        <v>807.2</v>
      </c>
      <c r="J115" s="5">
        <v>2019</v>
      </c>
      <c r="K115" s="5" t="s">
        <v>173</v>
      </c>
    </row>
    <row r="116" spans="1:11" x14ac:dyDescent="0.3">
      <c r="A116" s="5" t="s">
        <v>293</v>
      </c>
      <c r="B116" s="5">
        <v>640</v>
      </c>
      <c r="C116" s="5">
        <v>0.2</v>
      </c>
      <c r="D116" s="5" t="s">
        <v>210</v>
      </c>
      <c r="E116" s="5">
        <f t="shared" si="1"/>
        <v>2.65625</v>
      </c>
      <c r="F116" s="5">
        <v>0</v>
      </c>
      <c r="G116" s="5">
        <v>1600</v>
      </c>
      <c r="H116" s="5">
        <v>100</v>
      </c>
      <c r="I116" s="5">
        <v>1700</v>
      </c>
      <c r="J116" s="5">
        <v>2019</v>
      </c>
      <c r="K116" s="5" t="s">
        <v>173</v>
      </c>
    </row>
    <row r="117" spans="1:11" x14ac:dyDescent="0.3">
      <c r="A117" s="5" t="s">
        <v>294</v>
      </c>
      <c r="B117" s="5">
        <v>240</v>
      </c>
      <c r="C117" s="5">
        <v>0.2</v>
      </c>
      <c r="D117" s="5" t="s">
        <v>210</v>
      </c>
      <c r="E117" s="5">
        <f t="shared" si="1"/>
        <v>2.9166666666666665</v>
      </c>
      <c r="F117" s="5">
        <v>0</v>
      </c>
      <c r="G117" s="5">
        <v>600</v>
      </c>
      <c r="H117" s="5">
        <v>100</v>
      </c>
      <c r="I117" s="5">
        <v>700</v>
      </c>
      <c r="J117" s="5">
        <v>2019</v>
      </c>
      <c r="K117" s="5" t="s">
        <v>173</v>
      </c>
    </row>
    <row r="118" spans="1:11" x14ac:dyDescent="0.3">
      <c r="A118" s="5" t="s">
        <v>295</v>
      </c>
      <c r="B118" s="5">
        <v>240</v>
      </c>
      <c r="C118" s="5">
        <v>0.2</v>
      </c>
      <c r="D118" s="5" t="s">
        <v>210</v>
      </c>
      <c r="E118" s="5">
        <f t="shared" si="1"/>
        <v>2.9166666666666665</v>
      </c>
      <c r="F118" s="5">
        <v>0</v>
      </c>
      <c r="G118" s="5">
        <v>600</v>
      </c>
      <c r="H118" s="5">
        <v>100</v>
      </c>
      <c r="I118" s="5">
        <v>700</v>
      </c>
      <c r="J118" s="5">
        <v>2019</v>
      </c>
      <c r="K118" s="5" t="s">
        <v>173</v>
      </c>
    </row>
    <row r="119" spans="1:11" x14ac:dyDescent="0.3">
      <c r="A119" s="5" t="s">
        <v>296</v>
      </c>
      <c r="B119" s="5">
        <v>640</v>
      </c>
      <c r="C119" s="5">
        <v>0.2</v>
      </c>
      <c r="D119" s="5" t="s">
        <v>210</v>
      </c>
      <c r="E119" s="5">
        <f t="shared" si="1"/>
        <v>2.65625</v>
      </c>
      <c r="F119" s="5">
        <v>0</v>
      </c>
      <c r="G119" s="5">
        <v>1600</v>
      </c>
      <c r="H119" s="5">
        <v>100</v>
      </c>
      <c r="I119" s="5">
        <v>1700</v>
      </c>
      <c r="J119" s="5">
        <v>2019</v>
      </c>
      <c r="K119" s="5" t="s">
        <v>173</v>
      </c>
    </row>
    <row r="120" spans="1:11" x14ac:dyDescent="0.3">
      <c r="A120" s="5" t="s">
        <v>297</v>
      </c>
      <c r="B120" s="5">
        <v>640</v>
      </c>
      <c r="C120" s="5">
        <v>0.2</v>
      </c>
      <c r="D120" s="5" t="s">
        <v>210</v>
      </c>
      <c r="E120" s="5">
        <f t="shared" si="1"/>
        <v>7.65625</v>
      </c>
      <c r="F120" s="5">
        <v>3200</v>
      </c>
      <c r="G120" s="5">
        <v>1600</v>
      </c>
      <c r="H120" s="5">
        <v>100</v>
      </c>
      <c r="I120" s="5">
        <v>4900</v>
      </c>
      <c r="J120" s="5">
        <v>2019</v>
      </c>
      <c r="K120" s="5" t="s">
        <v>173</v>
      </c>
    </row>
    <row r="121" spans="1:11" x14ac:dyDescent="0.3">
      <c r="A121" s="5" t="s">
        <v>298</v>
      </c>
      <c r="B121" s="5">
        <v>640</v>
      </c>
      <c r="C121" s="5">
        <v>0.2</v>
      </c>
      <c r="D121" s="5" t="s">
        <v>210</v>
      </c>
      <c r="E121" s="5">
        <f t="shared" si="1"/>
        <v>2.65625</v>
      </c>
      <c r="F121" s="5">
        <v>0</v>
      </c>
      <c r="G121" s="5">
        <v>1600</v>
      </c>
      <c r="H121" s="5">
        <v>100</v>
      </c>
      <c r="I121" s="5">
        <v>1700</v>
      </c>
      <c r="J121" s="5">
        <v>2019</v>
      </c>
      <c r="K121" s="5" t="s">
        <v>173</v>
      </c>
    </row>
    <row r="122" spans="1:11" x14ac:dyDescent="0.3">
      <c r="A122" s="5" t="s">
        <v>299</v>
      </c>
      <c r="B122" s="5">
        <v>640</v>
      </c>
      <c r="C122" s="5">
        <v>0.2</v>
      </c>
      <c r="D122" s="5" t="s">
        <v>210</v>
      </c>
      <c r="E122" s="5">
        <f t="shared" si="1"/>
        <v>3.65625</v>
      </c>
      <c r="F122" s="5">
        <v>640</v>
      </c>
      <c r="G122" s="5">
        <v>1600</v>
      </c>
      <c r="H122" s="5">
        <v>100</v>
      </c>
      <c r="I122" s="5">
        <v>2340</v>
      </c>
      <c r="J122" s="5">
        <v>2019</v>
      </c>
      <c r="K122" s="5" t="s">
        <v>173</v>
      </c>
    </row>
    <row r="123" spans="1:11" x14ac:dyDescent="0.3">
      <c r="A123" s="5" t="s">
        <v>300</v>
      </c>
      <c r="B123" s="5">
        <v>40</v>
      </c>
      <c r="C123" s="5">
        <v>0.2</v>
      </c>
      <c r="D123" s="5" t="s">
        <v>210</v>
      </c>
      <c r="E123" s="5">
        <f t="shared" si="1"/>
        <v>5</v>
      </c>
      <c r="F123" s="5">
        <v>0</v>
      </c>
      <c r="G123" s="5">
        <v>100</v>
      </c>
      <c r="H123" s="5">
        <v>100</v>
      </c>
      <c r="I123" s="5">
        <v>200</v>
      </c>
      <c r="J123" s="5">
        <v>2019</v>
      </c>
      <c r="K123" s="5" t="s">
        <v>173</v>
      </c>
    </row>
    <row r="124" spans="1:11" x14ac:dyDescent="0.3">
      <c r="A124" s="5" t="s">
        <v>301</v>
      </c>
      <c r="B124" s="5">
        <v>40</v>
      </c>
      <c r="C124" s="5">
        <v>0.2</v>
      </c>
      <c r="D124" s="5" t="s">
        <v>210</v>
      </c>
      <c r="E124" s="5">
        <f t="shared" si="1"/>
        <v>5</v>
      </c>
      <c r="F124" s="5">
        <v>0</v>
      </c>
      <c r="G124" s="5">
        <v>100</v>
      </c>
      <c r="H124" s="5">
        <v>100</v>
      </c>
      <c r="I124" s="5">
        <v>200</v>
      </c>
      <c r="J124" s="5">
        <v>2019</v>
      </c>
      <c r="K124" s="5" t="s">
        <v>173</v>
      </c>
    </row>
    <row r="125" spans="1:11" x14ac:dyDescent="0.3">
      <c r="A125" s="5" t="s">
        <v>183</v>
      </c>
      <c r="B125" s="5">
        <v>160</v>
      </c>
      <c r="C125" s="5">
        <v>0.2</v>
      </c>
      <c r="D125" s="5" t="s">
        <v>210</v>
      </c>
      <c r="E125" s="5">
        <f t="shared" si="1"/>
        <v>3.125</v>
      </c>
      <c r="F125" s="5">
        <v>0</v>
      </c>
      <c r="G125" s="5">
        <v>400</v>
      </c>
      <c r="H125" s="5">
        <v>100</v>
      </c>
      <c r="I125" s="5">
        <v>500</v>
      </c>
      <c r="J125" s="5">
        <v>2019</v>
      </c>
      <c r="K125" s="5" t="s">
        <v>173</v>
      </c>
    </row>
    <row r="126" spans="1:11" x14ac:dyDescent="0.3">
      <c r="A126" s="5" t="s">
        <v>302</v>
      </c>
      <c r="B126" s="5">
        <v>640</v>
      </c>
      <c r="C126" s="5">
        <v>0.2</v>
      </c>
      <c r="D126" s="5" t="s">
        <v>210</v>
      </c>
      <c r="E126" s="5">
        <f t="shared" si="1"/>
        <v>2.65625</v>
      </c>
      <c r="F126" s="5">
        <v>0</v>
      </c>
      <c r="G126" s="5">
        <v>1600</v>
      </c>
      <c r="H126" s="5">
        <v>100</v>
      </c>
      <c r="I126" s="5">
        <v>1700</v>
      </c>
      <c r="J126" s="5">
        <v>2019</v>
      </c>
      <c r="K126" s="5" t="s">
        <v>173</v>
      </c>
    </row>
    <row r="127" spans="1:11" x14ac:dyDescent="0.3">
      <c r="A127" s="5" t="s">
        <v>185</v>
      </c>
      <c r="B127" s="5">
        <v>640</v>
      </c>
      <c r="C127" s="5">
        <v>0.2</v>
      </c>
      <c r="D127" s="5" t="s">
        <v>210</v>
      </c>
      <c r="E127" s="5">
        <f t="shared" si="1"/>
        <v>2.65625</v>
      </c>
      <c r="F127" s="5">
        <v>0</v>
      </c>
      <c r="G127" s="5">
        <v>1600</v>
      </c>
      <c r="H127" s="5">
        <v>100</v>
      </c>
      <c r="I127" s="5">
        <v>1700</v>
      </c>
      <c r="J127" s="5">
        <v>2019</v>
      </c>
      <c r="K127" s="5" t="s">
        <v>173</v>
      </c>
    </row>
    <row r="128" spans="1:11" x14ac:dyDescent="0.3">
      <c r="A128" s="5" t="s">
        <v>186</v>
      </c>
      <c r="B128" s="5">
        <v>45.97</v>
      </c>
      <c r="C128" s="5">
        <v>0.2</v>
      </c>
      <c r="D128" s="5" t="s">
        <v>210</v>
      </c>
      <c r="E128" s="5">
        <f t="shared" si="1"/>
        <v>4.6754405046769634</v>
      </c>
      <c r="F128" s="5">
        <v>0</v>
      </c>
      <c r="G128" s="5">
        <v>114.93</v>
      </c>
      <c r="H128" s="5">
        <v>100</v>
      </c>
      <c r="I128" s="5">
        <v>214.93</v>
      </c>
      <c r="J128" s="5">
        <v>2019</v>
      </c>
      <c r="K128" s="5" t="s">
        <v>173</v>
      </c>
    </row>
    <row r="129" spans="1:11" x14ac:dyDescent="0.3">
      <c r="A129" s="5" t="s">
        <v>303</v>
      </c>
      <c r="B129" s="5">
        <v>320</v>
      </c>
      <c r="C129" s="5">
        <v>0.2</v>
      </c>
      <c r="D129" s="5" t="s">
        <v>210</v>
      </c>
      <c r="E129" s="5">
        <f t="shared" si="1"/>
        <v>6.8125</v>
      </c>
      <c r="F129" s="5">
        <v>1280</v>
      </c>
      <c r="G129" s="5">
        <v>800</v>
      </c>
      <c r="H129" s="5">
        <v>100</v>
      </c>
      <c r="I129" s="5">
        <v>2180</v>
      </c>
      <c r="J129" s="5">
        <v>2019</v>
      </c>
      <c r="K129" s="5" t="s">
        <v>173</v>
      </c>
    </row>
    <row r="130" spans="1:11" x14ac:dyDescent="0.3">
      <c r="A130" s="5" t="s">
        <v>304</v>
      </c>
      <c r="B130" s="5">
        <v>640</v>
      </c>
      <c r="C130" s="5">
        <v>0.2</v>
      </c>
      <c r="D130" s="5" t="s">
        <v>210</v>
      </c>
      <c r="E130" s="5">
        <f t="shared" si="1"/>
        <v>6.65625</v>
      </c>
      <c r="F130" s="5">
        <v>2560</v>
      </c>
      <c r="G130" s="5">
        <v>1600</v>
      </c>
      <c r="H130" s="5">
        <v>100</v>
      </c>
      <c r="I130" s="5">
        <v>4260</v>
      </c>
      <c r="J130" s="5">
        <v>2019</v>
      </c>
      <c r="K130" s="5" t="s">
        <v>173</v>
      </c>
    </row>
    <row r="131" spans="1:11" x14ac:dyDescent="0.3">
      <c r="A131" s="5" t="s">
        <v>305</v>
      </c>
      <c r="B131" s="5">
        <v>81.069999999999993</v>
      </c>
      <c r="C131" s="5">
        <v>0.2</v>
      </c>
      <c r="D131" s="5" t="s">
        <v>206</v>
      </c>
      <c r="E131" s="5">
        <f t="shared" ref="E131:E194" si="2">I131/B131</f>
        <v>3.7335635870235602</v>
      </c>
      <c r="F131" s="5">
        <v>0</v>
      </c>
      <c r="G131" s="5">
        <v>202.68</v>
      </c>
      <c r="H131" s="5">
        <v>100</v>
      </c>
      <c r="I131" s="5">
        <v>302.68</v>
      </c>
      <c r="J131" s="5">
        <v>2019</v>
      </c>
      <c r="K131" s="5" t="s">
        <v>173</v>
      </c>
    </row>
    <row r="132" spans="1:11" x14ac:dyDescent="0.3">
      <c r="A132" s="5" t="s">
        <v>306</v>
      </c>
      <c r="B132" s="5">
        <v>648.28</v>
      </c>
      <c r="C132" s="5">
        <v>0.2</v>
      </c>
      <c r="D132" s="5" t="s">
        <v>206</v>
      </c>
      <c r="E132" s="5">
        <f t="shared" si="2"/>
        <v>2.6542543345468008</v>
      </c>
      <c r="F132" s="5">
        <v>0</v>
      </c>
      <c r="G132" s="5">
        <v>1620.7</v>
      </c>
      <c r="H132" s="5">
        <v>100</v>
      </c>
      <c r="I132" s="5">
        <v>1720.7</v>
      </c>
      <c r="J132" s="5">
        <v>2019</v>
      </c>
      <c r="K132" s="5" t="s">
        <v>173</v>
      </c>
    </row>
    <row r="133" spans="1:11" x14ac:dyDescent="0.3">
      <c r="A133" s="5" t="s">
        <v>307</v>
      </c>
      <c r="B133" s="5">
        <v>318.33</v>
      </c>
      <c r="C133" s="5">
        <v>0.2</v>
      </c>
      <c r="D133" s="5" t="s">
        <v>206</v>
      </c>
      <c r="E133" s="5">
        <f t="shared" si="2"/>
        <v>2.8141551220431631</v>
      </c>
      <c r="F133" s="5">
        <v>0</v>
      </c>
      <c r="G133" s="5">
        <v>795.83</v>
      </c>
      <c r="H133" s="5">
        <v>100</v>
      </c>
      <c r="I133" s="5">
        <v>895.83</v>
      </c>
      <c r="J133" s="5">
        <v>2019</v>
      </c>
      <c r="K133" s="5" t="s">
        <v>173</v>
      </c>
    </row>
    <row r="134" spans="1:11" x14ac:dyDescent="0.3">
      <c r="A134" s="5" t="s">
        <v>308</v>
      </c>
      <c r="B134" s="5">
        <v>480</v>
      </c>
      <c r="C134" s="5">
        <v>0.2</v>
      </c>
      <c r="D134" s="5" t="s">
        <v>206</v>
      </c>
      <c r="E134" s="5">
        <f t="shared" si="2"/>
        <v>2.7083333333333335</v>
      </c>
      <c r="F134" s="5">
        <v>0</v>
      </c>
      <c r="G134" s="5">
        <v>1200</v>
      </c>
      <c r="H134" s="5">
        <v>100</v>
      </c>
      <c r="I134" s="5">
        <v>1300</v>
      </c>
      <c r="J134" s="5">
        <v>2019</v>
      </c>
      <c r="K134" s="5" t="s">
        <v>173</v>
      </c>
    </row>
    <row r="135" spans="1:11" x14ac:dyDescent="0.3">
      <c r="A135" s="5" t="s">
        <v>309</v>
      </c>
      <c r="B135" s="5">
        <v>640</v>
      </c>
      <c r="C135" s="5">
        <v>0.2</v>
      </c>
      <c r="D135" s="5" t="s">
        <v>310</v>
      </c>
      <c r="E135" s="5">
        <f t="shared" si="2"/>
        <v>12.65625</v>
      </c>
      <c r="F135" s="5">
        <v>6400</v>
      </c>
      <c r="G135" s="5">
        <v>1600</v>
      </c>
      <c r="H135" s="5">
        <v>100</v>
      </c>
      <c r="I135" s="5">
        <v>8100</v>
      </c>
      <c r="J135" s="5">
        <v>2019</v>
      </c>
      <c r="K135" s="5" t="s">
        <v>173</v>
      </c>
    </row>
    <row r="136" spans="1:11" x14ac:dyDescent="0.3">
      <c r="A136" s="5" t="s">
        <v>311</v>
      </c>
      <c r="B136" s="5">
        <v>40</v>
      </c>
      <c r="C136" s="5">
        <v>0.2</v>
      </c>
      <c r="D136" s="5" t="s">
        <v>310</v>
      </c>
      <c r="E136" s="5">
        <f t="shared" si="2"/>
        <v>23</v>
      </c>
      <c r="F136" s="5">
        <v>720</v>
      </c>
      <c r="G136" s="5">
        <v>100</v>
      </c>
      <c r="H136" s="5">
        <v>100</v>
      </c>
      <c r="I136" s="5">
        <v>920</v>
      </c>
      <c r="J136" s="5">
        <v>2019</v>
      </c>
      <c r="K136" s="5" t="s">
        <v>173</v>
      </c>
    </row>
    <row r="137" spans="1:11" x14ac:dyDescent="0.3">
      <c r="A137" s="5" t="s">
        <v>312</v>
      </c>
      <c r="B137" s="5">
        <v>201.69</v>
      </c>
      <c r="C137" s="5">
        <v>0.2</v>
      </c>
      <c r="D137" s="5" t="s">
        <v>210</v>
      </c>
      <c r="E137" s="5">
        <f t="shared" si="2"/>
        <v>2.9958351926223412</v>
      </c>
      <c r="F137" s="5">
        <v>0</v>
      </c>
      <c r="G137" s="5">
        <v>504.23</v>
      </c>
      <c r="H137" s="5">
        <v>100</v>
      </c>
      <c r="I137" s="5">
        <v>604.23</v>
      </c>
      <c r="J137" s="5">
        <v>2019</v>
      </c>
      <c r="K137" s="5" t="s">
        <v>173</v>
      </c>
    </row>
    <row r="138" spans="1:11" x14ac:dyDescent="0.3">
      <c r="A138" s="5" t="s">
        <v>313</v>
      </c>
      <c r="B138" s="5">
        <v>160.87</v>
      </c>
      <c r="C138" s="5">
        <v>0.2</v>
      </c>
      <c r="D138" s="5" t="s">
        <v>210</v>
      </c>
      <c r="E138" s="5">
        <f t="shared" si="2"/>
        <v>3.1216510225648038</v>
      </c>
      <c r="F138" s="5">
        <v>0</v>
      </c>
      <c r="G138" s="5">
        <v>402.18</v>
      </c>
      <c r="H138" s="5">
        <v>100</v>
      </c>
      <c r="I138" s="5">
        <v>502.18</v>
      </c>
      <c r="J138" s="5">
        <v>2019</v>
      </c>
      <c r="K138" s="5" t="s">
        <v>173</v>
      </c>
    </row>
    <row r="139" spans="1:11" x14ac:dyDescent="0.3">
      <c r="A139" s="5" t="s">
        <v>231</v>
      </c>
      <c r="B139" s="5">
        <v>160</v>
      </c>
      <c r="C139" s="5">
        <v>0.2</v>
      </c>
      <c r="D139" s="5" t="s">
        <v>210</v>
      </c>
      <c r="E139" s="5">
        <f t="shared" si="2"/>
        <v>3.125</v>
      </c>
      <c r="F139" s="5">
        <v>0</v>
      </c>
      <c r="G139" s="5">
        <v>400</v>
      </c>
      <c r="H139" s="5">
        <v>100</v>
      </c>
      <c r="I139" s="5">
        <v>500</v>
      </c>
      <c r="J139" s="5">
        <v>2019</v>
      </c>
      <c r="K139" s="5" t="s">
        <v>173</v>
      </c>
    </row>
    <row r="140" spans="1:11" x14ac:dyDescent="0.3">
      <c r="A140" s="5" t="s">
        <v>232</v>
      </c>
      <c r="B140" s="5">
        <v>440</v>
      </c>
      <c r="C140" s="5">
        <v>0.2</v>
      </c>
      <c r="D140" s="5" t="s">
        <v>210</v>
      </c>
      <c r="E140" s="5">
        <f t="shared" si="2"/>
        <v>2.7272727272727271</v>
      </c>
      <c r="F140" s="5">
        <v>0</v>
      </c>
      <c r="G140" s="5">
        <v>1100</v>
      </c>
      <c r="H140" s="5">
        <v>100</v>
      </c>
      <c r="I140" s="5">
        <v>1200</v>
      </c>
      <c r="J140" s="5">
        <v>2019</v>
      </c>
      <c r="K140" s="5" t="s">
        <v>173</v>
      </c>
    </row>
    <row r="141" spans="1:11" x14ac:dyDescent="0.3">
      <c r="A141" s="5" t="s">
        <v>187</v>
      </c>
      <c r="B141" s="5">
        <v>160</v>
      </c>
      <c r="C141" s="5">
        <v>0.2</v>
      </c>
      <c r="D141" s="5" t="s">
        <v>210</v>
      </c>
      <c r="E141" s="5">
        <f t="shared" si="2"/>
        <v>3.125</v>
      </c>
      <c r="F141" s="5">
        <v>0</v>
      </c>
      <c r="G141" s="5">
        <v>400</v>
      </c>
      <c r="H141" s="5">
        <v>100</v>
      </c>
      <c r="I141" s="5">
        <v>500</v>
      </c>
      <c r="J141" s="5">
        <v>2019</v>
      </c>
      <c r="K141" s="5" t="s">
        <v>173</v>
      </c>
    </row>
    <row r="142" spans="1:11" x14ac:dyDescent="0.3">
      <c r="A142" s="5" t="s">
        <v>234</v>
      </c>
      <c r="B142" s="5">
        <v>640</v>
      </c>
      <c r="C142" s="5">
        <v>0.2</v>
      </c>
      <c r="D142" s="5" t="s">
        <v>210</v>
      </c>
      <c r="E142" s="5">
        <f t="shared" si="2"/>
        <v>2.65625</v>
      </c>
      <c r="F142" s="5">
        <v>0</v>
      </c>
      <c r="G142" s="5">
        <v>1600</v>
      </c>
      <c r="H142" s="5">
        <v>100</v>
      </c>
      <c r="I142" s="5">
        <v>1700</v>
      </c>
      <c r="J142" s="5">
        <v>2019</v>
      </c>
      <c r="K142" s="5" t="s">
        <v>173</v>
      </c>
    </row>
    <row r="143" spans="1:11" x14ac:dyDescent="0.3">
      <c r="A143" s="5" t="s">
        <v>235</v>
      </c>
      <c r="B143" s="5">
        <v>160</v>
      </c>
      <c r="C143" s="5">
        <v>0.2</v>
      </c>
      <c r="D143" s="5" t="s">
        <v>210</v>
      </c>
      <c r="E143" s="5">
        <f t="shared" si="2"/>
        <v>3.125</v>
      </c>
      <c r="F143" s="5">
        <v>0</v>
      </c>
      <c r="G143" s="5">
        <v>400</v>
      </c>
      <c r="H143" s="5">
        <v>100</v>
      </c>
      <c r="I143" s="5">
        <v>500</v>
      </c>
      <c r="J143" s="5">
        <v>2019</v>
      </c>
      <c r="K143" s="5" t="s">
        <v>173</v>
      </c>
    </row>
    <row r="144" spans="1:11" x14ac:dyDescent="0.3">
      <c r="A144" s="5" t="s">
        <v>314</v>
      </c>
      <c r="B144" s="5">
        <v>400</v>
      </c>
      <c r="C144" s="5">
        <v>0.2</v>
      </c>
      <c r="D144" s="5" t="s">
        <v>210</v>
      </c>
      <c r="E144" s="5">
        <f t="shared" si="2"/>
        <v>2.75</v>
      </c>
      <c r="F144" s="5">
        <v>0</v>
      </c>
      <c r="G144" s="5">
        <v>1000</v>
      </c>
      <c r="H144" s="5">
        <v>100</v>
      </c>
      <c r="I144" s="5">
        <v>1100</v>
      </c>
      <c r="J144" s="5">
        <v>2019</v>
      </c>
      <c r="K144" s="5" t="s">
        <v>173</v>
      </c>
    </row>
    <row r="145" spans="1:11" x14ac:dyDescent="0.3">
      <c r="A145" s="5" t="s">
        <v>237</v>
      </c>
      <c r="B145" s="5">
        <v>80</v>
      </c>
      <c r="C145" s="5">
        <v>0.2</v>
      </c>
      <c r="D145" s="5" t="s">
        <v>210</v>
      </c>
      <c r="E145" s="5">
        <f t="shared" si="2"/>
        <v>3.75</v>
      </c>
      <c r="F145" s="5">
        <v>0</v>
      </c>
      <c r="G145" s="5">
        <v>200</v>
      </c>
      <c r="H145" s="5">
        <v>100</v>
      </c>
      <c r="I145" s="5">
        <v>300</v>
      </c>
      <c r="J145" s="5">
        <v>2019</v>
      </c>
      <c r="K145" s="5" t="s">
        <v>173</v>
      </c>
    </row>
    <row r="146" spans="1:11" x14ac:dyDescent="0.3">
      <c r="A146" s="5" t="s">
        <v>315</v>
      </c>
      <c r="B146" s="5">
        <v>40</v>
      </c>
      <c r="C146" s="5">
        <v>0.2</v>
      </c>
      <c r="D146" s="5" t="s">
        <v>210</v>
      </c>
      <c r="E146" s="5">
        <f t="shared" si="2"/>
        <v>5</v>
      </c>
      <c r="F146" s="5">
        <v>0</v>
      </c>
      <c r="G146" s="5">
        <v>100</v>
      </c>
      <c r="H146" s="5">
        <v>100</v>
      </c>
      <c r="I146" s="5">
        <v>200</v>
      </c>
      <c r="J146" s="5">
        <v>2019</v>
      </c>
      <c r="K146" s="5" t="s">
        <v>173</v>
      </c>
    </row>
    <row r="147" spans="1:11" x14ac:dyDescent="0.3">
      <c r="A147" s="5" t="s">
        <v>238</v>
      </c>
      <c r="B147" s="5">
        <v>200</v>
      </c>
      <c r="C147" s="5">
        <v>0.2</v>
      </c>
      <c r="D147" s="5" t="s">
        <v>210</v>
      </c>
      <c r="E147" s="5">
        <f t="shared" si="2"/>
        <v>3</v>
      </c>
      <c r="F147" s="5">
        <v>0</v>
      </c>
      <c r="G147" s="5">
        <v>500</v>
      </c>
      <c r="H147" s="5">
        <v>100</v>
      </c>
      <c r="I147" s="5">
        <v>600</v>
      </c>
      <c r="J147" s="5">
        <v>2019</v>
      </c>
      <c r="K147" s="5" t="s">
        <v>173</v>
      </c>
    </row>
    <row r="148" spans="1:11" x14ac:dyDescent="0.3">
      <c r="A148" s="5" t="s">
        <v>239</v>
      </c>
      <c r="B148" s="5">
        <v>440</v>
      </c>
      <c r="C148" s="5">
        <v>0.2</v>
      </c>
      <c r="D148" s="5" t="s">
        <v>210</v>
      </c>
      <c r="E148" s="5">
        <f t="shared" si="2"/>
        <v>2.7272727272727271</v>
      </c>
      <c r="F148" s="5">
        <v>0</v>
      </c>
      <c r="G148" s="5">
        <v>1100</v>
      </c>
      <c r="H148" s="5">
        <v>100</v>
      </c>
      <c r="I148" s="5">
        <v>1200</v>
      </c>
      <c r="J148" s="5">
        <v>2019</v>
      </c>
      <c r="K148" s="5" t="s">
        <v>173</v>
      </c>
    </row>
    <row r="149" spans="1:11" x14ac:dyDescent="0.3">
      <c r="A149" s="5" t="s">
        <v>240</v>
      </c>
      <c r="B149" s="5">
        <v>600</v>
      </c>
      <c r="C149" s="5">
        <v>0.2</v>
      </c>
      <c r="D149" s="5" t="s">
        <v>210</v>
      </c>
      <c r="E149" s="5">
        <f t="shared" si="2"/>
        <v>2.6666666666666665</v>
      </c>
      <c r="F149" s="5">
        <v>0</v>
      </c>
      <c r="G149" s="5">
        <v>1500</v>
      </c>
      <c r="H149" s="5">
        <v>100</v>
      </c>
      <c r="I149" s="5">
        <v>1600</v>
      </c>
      <c r="J149" s="5">
        <v>2019</v>
      </c>
      <c r="K149" s="5" t="s">
        <v>173</v>
      </c>
    </row>
    <row r="150" spans="1:11" x14ac:dyDescent="0.3">
      <c r="A150" s="5" t="s">
        <v>245</v>
      </c>
      <c r="B150" s="5">
        <v>40</v>
      </c>
      <c r="C150" s="5">
        <v>0.2</v>
      </c>
      <c r="D150" s="5" t="s">
        <v>210</v>
      </c>
      <c r="E150" s="5">
        <f t="shared" si="2"/>
        <v>9</v>
      </c>
      <c r="F150" s="5">
        <v>160</v>
      </c>
      <c r="G150" s="5">
        <v>100</v>
      </c>
      <c r="H150" s="5">
        <v>100</v>
      </c>
      <c r="I150" s="5">
        <v>360</v>
      </c>
      <c r="J150" s="5">
        <v>2019</v>
      </c>
      <c r="K150" s="5" t="s">
        <v>173</v>
      </c>
    </row>
    <row r="151" spans="1:11" x14ac:dyDescent="0.3">
      <c r="A151" s="5" t="s">
        <v>246</v>
      </c>
      <c r="B151" s="5">
        <v>640</v>
      </c>
      <c r="C151" s="5">
        <v>0.2</v>
      </c>
      <c r="D151" s="5" t="s">
        <v>210</v>
      </c>
      <c r="E151" s="5">
        <f t="shared" si="2"/>
        <v>6.65625</v>
      </c>
      <c r="F151" s="5">
        <v>2560</v>
      </c>
      <c r="G151" s="5">
        <v>1600</v>
      </c>
      <c r="H151" s="5">
        <v>100</v>
      </c>
      <c r="I151" s="5">
        <v>4260</v>
      </c>
      <c r="J151" s="5">
        <v>2019</v>
      </c>
      <c r="K151" s="5" t="s">
        <v>173</v>
      </c>
    </row>
    <row r="152" spans="1:11" x14ac:dyDescent="0.3">
      <c r="A152" s="5" t="s">
        <v>247</v>
      </c>
      <c r="B152" s="5">
        <v>120</v>
      </c>
      <c r="C152" s="5">
        <v>0.2</v>
      </c>
      <c r="D152" s="5" t="s">
        <v>210</v>
      </c>
      <c r="E152" s="5">
        <f t="shared" si="2"/>
        <v>7.333333333333333</v>
      </c>
      <c r="F152" s="5">
        <v>480</v>
      </c>
      <c r="G152" s="5">
        <v>300</v>
      </c>
      <c r="H152" s="5">
        <v>100</v>
      </c>
      <c r="I152" s="5">
        <v>880</v>
      </c>
      <c r="J152" s="5">
        <v>2019</v>
      </c>
      <c r="K152" s="5" t="s">
        <v>173</v>
      </c>
    </row>
    <row r="153" spans="1:11" x14ac:dyDescent="0.3">
      <c r="A153" s="5" t="s">
        <v>248</v>
      </c>
      <c r="B153" s="5">
        <v>160</v>
      </c>
      <c r="C153" s="5">
        <v>0.2</v>
      </c>
      <c r="D153" s="5" t="s">
        <v>210</v>
      </c>
      <c r="E153" s="5">
        <f t="shared" si="2"/>
        <v>3.125</v>
      </c>
      <c r="F153" s="5">
        <v>0</v>
      </c>
      <c r="G153" s="5">
        <v>400</v>
      </c>
      <c r="H153" s="5">
        <v>100</v>
      </c>
      <c r="I153" s="5">
        <v>500</v>
      </c>
      <c r="J153" s="5">
        <v>2019</v>
      </c>
      <c r="K153" s="5" t="s">
        <v>173</v>
      </c>
    </row>
    <row r="154" spans="1:11" x14ac:dyDescent="0.3">
      <c r="A154" s="5" t="s">
        <v>249</v>
      </c>
      <c r="B154" s="5">
        <v>640</v>
      </c>
      <c r="C154" s="5">
        <v>0.2</v>
      </c>
      <c r="D154" s="5" t="s">
        <v>210</v>
      </c>
      <c r="E154" s="5">
        <f t="shared" si="2"/>
        <v>2.65625</v>
      </c>
      <c r="F154" s="5">
        <v>0</v>
      </c>
      <c r="G154" s="5">
        <v>1600</v>
      </c>
      <c r="H154" s="5">
        <v>100</v>
      </c>
      <c r="I154" s="5">
        <v>1700</v>
      </c>
      <c r="J154" s="5">
        <v>2019</v>
      </c>
      <c r="K154" s="5" t="s">
        <v>173</v>
      </c>
    </row>
    <row r="155" spans="1:11" x14ac:dyDescent="0.3">
      <c r="A155" s="5" t="s">
        <v>250</v>
      </c>
      <c r="B155" s="5">
        <v>640</v>
      </c>
      <c r="C155" s="5">
        <v>0.2</v>
      </c>
      <c r="D155" s="5" t="s">
        <v>210</v>
      </c>
      <c r="E155" s="5">
        <f t="shared" si="2"/>
        <v>2.65625</v>
      </c>
      <c r="F155" s="5">
        <v>0</v>
      </c>
      <c r="G155" s="5">
        <v>1600</v>
      </c>
      <c r="H155" s="5">
        <v>100</v>
      </c>
      <c r="I155" s="5">
        <v>1700</v>
      </c>
      <c r="J155" s="5">
        <v>2019</v>
      </c>
      <c r="K155" s="5" t="s">
        <v>173</v>
      </c>
    </row>
    <row r="156" spans="1:11" x14ac:dyDescent="0.3">
      <c r="A156" s="5" t="s">
        <v>316</v>
      </c>
      <c r="B156" s="5">
        <v>640</v>
      </c>
      <c r="C156" s="5">
        <v>0.2</v>
      </c>
      <c r="D156" s="5" t="s">
        <v>210</v>
      </c>
      <c r="E156" s="5">
        <f t="shared" si="2"/>
        <v>2.65625</v>
      </c>
      <c r="F156" s="5">
        <v>0</v>
      </c>
      <c r="G156" s="5">
        <v>1600</v>
      </c>
      <c r="H156" s="5">
        <v>100</v>
      </c>
      <c r="I156" s="5">
        <v>1700</v>
      </c>
      <c r="J156" s="5">
        <v>2019</v>
      </c>
      <c r="K156" s="5" t="s">
        <v>173</v>
      </c>
    </row>
    <row r="157" spans="1:11" x14ac:dyDescent="0.3">
      <c r="A157" s="5" t="s">
        <v>317</v>
      </c>
      <c r="B157" s="5">
        <v>640</v>
      </c>
      <c r="C157" s="5">
        <v>0.2</v>
      </c>
      <c r="D157" s="5" t="s">
        <v>210</v>
      </c>
      <c r="E157" s="5">
        <f t="shared" si="2"/>
        <v>2.65625</v>
      </c>
      <c r="F157" s="5">
        <v>0</v>
      </c>
      <c r="G157" s="5">
        <v>1600</v>
      </c>
      <c r="H157" s="5">
        <v>100</v>
      </c>
      <c r="I157" s="5">
        <v>1700</v>
      </c>
      <c r="J157" s="5">
        <v>2019</v>
      </c>
      <c r="K157" s="5" t="s">
        <v>173</v>
      </c>
    </row>
    <row r="158" spans="1:11" x14ac:dyDescent="0.3">
      <c r="A158" s="5" t="s">
        <v>318</v>
      </c>
      <c r="B158" s="5">
        <v>40</v>
      </c>
      <c r="C158" s="5">
        <v>0.2</v>
      </c>
      <c r="D158" s="5" t="s">
        <v>210</v>
      </c>
      <c r="E158" s="5">
        <f t="shared" si="2"/>
        <v>5</v>
      </c>
      <c r="F158" s="5">
        <v>0</v>
      </c>
      <c r="G158" s="5">
        <v>100</v>
      </c>
      <c r="H158" s="5">
        <v>100</v>
      </c>
      <c r="I158" s="5">
        <v>200</v>
      </c>
      <c r="J158" s="5">
        <v>2019</v>
      </c>
      <c r="K158" s="5" t="s">
        <v>173</v>
      </c>
    </row>
    <row r="159" spans="1:11" x14ac:dyDescent="0.3">
      <c r="A159" s="5" t="s">
        <v>319</v>
      </c>
      <c r="B159" s="5">
        <v>80</v>
      </c>
      <c r="C159" s="5">
        <v>0.2</v>
      </c>
      <c r="D159" s="5" t="s">
        <v>210</v>
      </c>
      <c r="E159" s="5">
        <f t="shared" si="2"/>
        <v>3.75</v>
      </c>
      <c r="F159" s="5">
        <v>0</v>
      </c>
      <c r="G159" s="5">
        <v>200</v>
      </c>
      <c r="H159" s="5">
        <v>100</v>
      </c>
      <c r="I159" s="5">
        <v>300</v>
      </c>
      <c r="J159" s="5">
        <v>2019</v>
      </c>
      <c r="K159" s="5" t="s">
        <v>173</v>
      </c>
    </row>
    <row r="160" spans="1:11" x14ac:dyDescent="0.3">
      <c r="A160" s="5" t="s">
        <v>253</v>
      </c>
      <c r="B160" s="5">
        <v>640</v>
      </c>
      <c r="C160" s="5">
        <v>0.2</v>
      </c>
      <c r="D160" s="5" t="s">
        <v>210</v>
      </c>
      <c r="E160" s="5">
        <f t="shared" si="2"/>
        <v>2.65625</v>
      </c>
      <c r="F160" s="5">
        <v>0</v>
      </c>
      <c r="G160" s="5">
        <v>1600</v>
      </c>
      <c r="H160" s="5">
        <v>100</v>
      </c>
      <c r="I160" s="5">
        <v>1700</v>
      </c>
      <c r="J160" s="5">
        <v>2019</v>
      </c>
      <c r="K160" s="5" t="s">
        <v>173</v>
      </c>
    </row>
    <row r="161" spans="1:11" x14ac:dyDescent="0.3">
      <c r="A161" s="5" t="s">
        <v>320</v>
      </c>
      <c r="B161" s="5">
        <v>80</v>
      </c>
      <c r="C161" s="5">
        <v>0.2</v>
      </c>
      <c r="D161" s="5" t="s">
        <v>210</v>
      </c>
      <c r="E161" s="5">
        <f t="shared" si="2"/>
        <v>3.75</v>
      </c>
      <c r="F161" s="5">
        <v>0</v>
      </c>
      <c r="G161" s="5">
        <v>200</v>
      </c>
      <c r="H161" s="5">
        <v>100</v>
      </c>
      <c r="I161" s="5">
        <v>300</v>
      </c>
      <c r="J161" s="5">
        <v>2019</v>
      </c>
      <c r="K161" s="5" t="s">
        <v>173</v>
      </c>
    </row>
    <row r="162" spans="1:11" x14ac:dyDescent="0.3">
      <c r="A162" s="5" t="s">
        <v>321</v>
      </c>
      <c r="B162" s="5">
        <v>280</v>
      </c>
      <c r="C162" s="5">
        <v>0.2</v>
      </c>
      <c r="D162" s="5" t="s">
        <v>210</v>
      </c>
      <c r="E162" s="5">
        <f t="shared" si="2"/>
        <v>2.8571428571428572</v>
      </c>
      <c r="F162" s="5">
        <v>0</v>
      </c>
      <c r="G162" s="5">
        <v>700</v>
      </c>
      <c r="H162" s="5">
        <v>100</v>
      </c>
      <c r="I162" s="5">
        <v>800</v>
      </c>
      <c r="J162" s="5">
        <v>2019</v>
      </c>
      <c r="K162" s="5" t="s">
        <v>173</v>
      </c>
    </row>
    <row r="163" spans="1:11" x14ac:dyDescent="0.3">
      <c r="A163" s="5" t="s">
        <v>254</v>
      </c>
      <c r="B163" s="5">
        <v>40</v>
      </c>
      <c r="C163" s="5">
        <v>0.2</v>
      </c>
      <c r="D163" s="5" t="s">
        <v>210</v>
      </c>
      <c r="E163" s="5">
        <f t="shared" si="2"/>
        <v>5</v>
      </c>
      <c r="F163" s="5">
        <v>0</v>
      </c>
      <c r="G163" s="5">
        <v>100</v>
      </c>
      <c r="H163" s="5">
        <v>100</v>
      </c>
      <c r="I163" s="5">
        <v>200</v>
      </c>
      <c r="J163" s="5">
        <v>2019</v>
      </c>
      <c r="K163" s="5" t="s">
        <v>173</v>
      </c>
    </row>
    <row r="164" spans="1:11" x14ac:dyDescent="0.3">
      <c r="A164" s="5" t="s">
        <v>255</v>
      </c>
      <c r="B164" s="5">
        <v>80</v>
      </c>
      <c r="C164" s="5">
        <v>0.2</v>
      </c>
      <c r="D164" s="5" t="s">
        <v>210</v>
      </c>
      <c r="E164" s="5">
        <f t="shared" si="2"/>
        <v>3.75</v>
      </c>
      <c r="F164" s="5">
        <v>0</v>
      </c>
      <c r="G164" s="5">
        <v>200</v>
      </c>
      <c r="H164" s="5">
        <v>100</v>
      </c>
      <c r="I164" s="5">
        <v>300</v>
      </c>
      <c r="J164" s="5">
        <v>2019</v>
      </c>
      <c r="K164" s="5" t="s">
        <v>173</v>
      </c>
    </row>
    <row r="165" spans="1:11" x14ac:dyDescent="0.3">
      <c r="A165" s="5" t="s">
        <v>260</v>
      </c>
      <c r="B165" s="5">
        <v>49.81</v>
      </c>
      <c r="C165" s="5">
        <v>0.2</v>
      </c>
      <c r="D165" s="5" t="s">
        <v>210</v>
      </c>
      <c r="E165" s="5">
        <f t="shared" si="2"/>
        <v>4.5077293716121263</v>
      </c>
      <c r="F165" s="5">
        <v>0</v>
      </c>
      <c r="G165" s="5">
        <v>124.53</v>
      </c>
      <c r="H165" s="5">
        <v>100</v>
      </c>
      <c r="I165" s="5">
        <v>224.53</v>
      </c>
      <c r="J165" s="5">
        <v>2019</v>
      </c>
      <c r="K165" s="5" t="s">
        <v>173</v>
      </c>
    </row>
    <row r="166" spans="1:11" x14ac:dyDescent="0.3">
      <c r="A166" s="5" t="s">
        <v>261</v>
      </c>
      <c r="B166" s="5">
        <v>39.89</v>
      </c>
      <c r="C166" s="5">
        <v>0.2</v>
      </c>
      <c r="D166" s="5" t="s">
        <v>210</v>
      </c>
      <c r="E166" s="5">
        <f t="shared" si="2"/>
        <v>5.0070193030834789</v>
      </c>
      <c r="F166" s="5">
        <v>0</v>
      </c>
      <c r="G166" s="5">
        <v>99.73</v>
      </c>
      <c r="H166" s="5">
        <v>100</v>
      </c>
      <c r="I166" s="5">
        <v>199.73</v>
      </c>
      <c r="J166" s="5">
        <v>2019</v>
      </c>
      <c r="K166" s="5" t="s">
        <v>173</v>
      </c>
    </row>
    <row r="167" spans="1:11" x14ac:dyDescent="0.3">
      <c r="A167" s="5" t="s">
        <v>262</v>
      </c>
      <c r="B167" s="5">
        <v>80</v>
      </c>
      <c r="C167" s="5">
        <v>0.2</v>
      </c>
      <c r="D167" s="5" t="s">
        <v>210</v>
      </c>
      <c r="E167" s="5">
        <f t="shared" si="2"/>
        <v>3.75</v>
      </c>
      <c r="F167" s="5">
        <v>0</v>
      </c>
      <c r="G167" s="5">
        <v>200</v>
      </c>
      <c r="H167" s="5">
        <v>100</v>
      </c>
      <c r="I167" s="5">
        <v>300</v>
      </c>
      <c r="J167" s="5">
        <v>2019</v>
      </c>
      <c r="K167" s="5" t="s">
        <v>173</v>
      </c>
    </row>
    <row r="168" spans="1:11" x14ac:dyDescent="0.3">
      <c r="A168" s="5" t="s">
        <v>189</v>
      </c>
      <c r="B168" s="5">
        <v>640</v>
      </c>
      <c r="C168" s="5">
        <v>0.2</v>
      </c>
      <c r="D168" s="5" t="s">
        <v>210</v>
      </c>
      <c r="E168" s="5">
        <f t="shared" si="2"/>
        <v>2.65625</v>
      </c>
      <c r="F168" s="5">
        <v>0</v>
      </c>
      <c r="G168" s="5">
        <v>1600</v>
      </c>
      <c r="H168" s="5">
        <v>100</v>
      </c>
      <c r="I168" s="5">
        <v>1700</v>
      </c>
      <c r="J168" s="5">
        <v>2019</v>
      </c>
      <c r="K168" s="5" t="s">
        <v>173</v>
      </c>
    </row>
    <row r="169" spans="1:11" x14ac:dyDescent="0.3">
      <c r="A169" s="5" t="s">
        <v>264</v>
      </c>
      <c r="B169" s="5">
        <v>160</v>
      </c>
      <c r="C169" s="5">
        <v>0.2</v>
      </c>
      <c r="D169" s="5" t="s">
        <v>210</v>
      </c>
      <c r="E169" s="5">
        <f t="shared" si="2"/>
        <v>3.125</v>
      </c>
      <c r="F169" s="5">
        <v>0</v>
      </c>
      <c r="G169" s="5">
        <v>400</v>
      </c>
      <c r="H169" s="5">
        <v>100</v>
      </c>
      <c r="I169" s="5">
        <v>500</v>
      </c>
      <c r="J169" s="5">
        <v>2019</v>
      </c>
      <c r="K169" s="5" t="s">
        <v>173</v>
      </c>
    </row>
    <row r="170" spans="1:11" x14ac:dyDescent="0.3">
      <c r="A170" s="5" t="s">
        <v>322</v>
      </c>
      <c r="B170" s="5">
        <v>160</v>
      </c>
      <c r="C170" s="5">
        <v>0.2</v>
      </c>
      <c r="D170" s="5" t="s">
        <v>210</v>
      </c>
      <c r="E170" s="5">
        <f t="shared" si="2"/>
        <v>3.125</v>
      </c>
      <c r="F170" s="5">
        <v>0</v>
      </c>
      <c r="G170" s="5">
        <v>400</v>
      </c>
      <c r="H170" s="5">
        <v>100</v>
      </c>
      <c r="I170" s="5">
        <v>500</v>
      </c>
      <c r="J170" s="5">
        <v>2019</v>
      </c>
      <c r="K170" s="5" t="s">
        <v>173</v>
      </c>
    </row>
    <row r="171" spans="1:11" x14ac:dyDescent="0.3">
      <c r="A171" s="5" t="s">
        <v>265</v>
      </c>
      <c r="B171" s="5">
        <v>640</v>
      </c>
      <c r="C171" s="5">
        <v>0.2</v>
      </c>
      <c r="D171" s="5" t="s">
        <v>210</v>
      </c>
      <c r="E171" s="5">
        <f t="shared" si="2"/>
        <v>2.65625</v>
      </c>
      <c r="F171" s="5">
        <v>0</v>
      </c>
      <c r="G171" s="5">
        <v>1600</v>
      </c>
      <c r="H171" s="5">
        <v>100</v>
      </c>
      <c r="I171" s="5">
        <v>1700</v>
      </c>
      <c r="J171" s="5">
        <v>2019</v>
      </c>
      <c r="K171" s="5" t="s">
        <v>173</v>
      </c>
    </row>
    <row r="172" spans="1:11" x14ac:dyDescent="0.3">
      <c r="A172" s="5" t="s">
        <v>190</v>
      </c>
      <c r="B172" s="5">
        <v>640</v>
      </c>
      <c r="C172" s="5">
        <v>0.2</v>
      </c>
      <c r="D172" s="5" t="s">
        <v>310</v>
      </c>
      <c r="E172" s="5">
        <f t="shared" si="2"/>
        <v>2.65625</v>
      </c>
      <c r="F172" s="5">
        <v>0</v>
      </c>
      <c r="G172" s="5">
        <v>1600</v>
      </c>
      <c r="H172" s="5">
        <v>100</v>
      </c>
      <c r="I172" s="5">
        <v>1700</v>
      </c>
      <c r="J172" s="5">
        <v>2019</v>
      </c>
      <c r="K172" s="5" t="s">
        <v>173</v>
      </c>
    </row>
    <row r="173" spans="1:11" x14ac:dyDescent="0.3">
      <c r="A173" s="5" t="s">
        <v>179</v>
      </c>
      <c r="B173" s="5">
        <v>640</v>
      </c>
      <c r="C173" s="5">
        <v>0.1875</v>
      </c>
      <c r="D173" s="5" t="s">
        <v>323</v>
      </c>
      <c r="E173" s="5">
        <f t="shared" si="2"/>
        <v>4.65625</v>
      </c>
      <c r="F173" s="5">
        <v>1280</v>
      </c>
      <c r="G173" s="5">
        <v>1600</v>
      </c>
      <c r="H173" s="5">
        <v>100</v>
      </c>
      <c r="I173" s="5">
        <v>2980</v>
      </c>
      <c r="J173" s="5">
        <v>2019</v>
      </c>
      <c r="K173" s="5" t="s">
        <v>227</v>
      </c>
    </row>
    <row r="174" spans="1:11" x14ac:dyDescent="0.3">
      <c r="A174" s="5" t="s">
        <v>324</v>
      </c>
      <c r="B174" s="5">
        <v>160</v>
      </c>
      <c r="C174" s="5">
        <v>0.1875</v>
      </c>
      <c r="D174" s="5" t="s">
        <v>325</v>
      </c>
      <c r="E174" s="5">
        <f t="shared" si="2"/>
        <v>3.125</v>
      </c>
      <c r="F174" s="5">
        <v>0</v>
      </c>
      <c r="G174" s="5">
        <v>400</v>
      </c>
      <c r="H174" s="5">
        <v>100</v>
      </c>
      <c r="I174" s="5">
        <v>500</v>
      </c>
      <c r="J174" s="5">
        <v>2019</v>
      </c>
      <c r="K174" s="5" t="s">
        <v>227</v>
      </c>
    </row>
    <row r="175" spans="1:11" x14ac:dyDescent="0.3">
      <c r="A175" s="5" t="s">
        <v>326</v>
      </c>
      <c r="B175" s="5">
        <v>640</v>
      </c>
      <c r="C175" s="5">
        <v>0.1875</v>
      </c>
      <c r="D175" s="5" t="s">
        <v>325</v>
      </c>
      <c r="E175" s="5">
        <f t="shared" si="2"/>
        <v>2.65625</v>
      </c>
      <c r="F175" s="5">
        <v>0</v>
      </c>
      <c r="G175" s="5">
        <v>1600</v>
      </c>
      <c r="H175" s="5">
        <v>100</v>
      </c>
      <c r="I175" s="5">
        <v>1700</v>
      </c>
      <c r="J175" s="5">
        <v>2019</v>
      </c>
      <c r="K175" s="5" t="s">
        <v>227</v>
      </c>
    </row>
    <row r="176" spans="1:11" x14ac:dyDescent="0.3">
      <c r="A176" s="5" t="s">
        <v>297</v>
      </c>
      <c r="B176" s="5">
        <v>640</v>
      </c>
      <c r="C176" s="5">
        <v>0.1875</v>
      </c>
      <c r="D176" s="5" t="s">
        <v>325</v>
      </c>
      <c r="E176" s="5">
        <f t="shared" si="2"/>
        <v>2.65625</v>
      </c>
      <c r="F176" s="5">
        <v>0</v>
      </c>
      <c r="G176" s="5">
        <v>1600</v>
      </c>
      <c r="H176" s="5">
        <v>100</v>
      </c>
      <c r="I176" s="5">
        <v>1700</v>
      </c>
      <c r="J176" s="5">
        <v>2019</v>
      </c>
      <c r="K176" s="5" t="s">
        <v>227</v>
      </c>
    </row>
    <row r="177" spans="1:11" x14ac:dyDescent="0.3">
      <c r="A177" s="5" t="s">
        <v>298</v>
      </c>
      <c r="B177" s="5">
        <v>640</v>
      </c>
      <c r="C177" s="5">
        <v>0.1875</v>
      </c>
      <c r="D177" s="5" t="s">
        <v>325</v>
      </c>
      <c r="E177" s="5">
        <f t="shared" si="2"/>
        <v>2.65625</v>
      </c>
      <c r="F177" s="5">
        <v>0</v>
      </c>
      <c r="G177" s="5">
        <v>1600</v>
      </c>
      <c r="H177" s="5">
        <v>100</v>
      </c>
      <c r="I177" s="5">
        <v>1700</v>
      </c>
      <c r="J177" s="5">
        <v>2019</v>
      </c>
      <c r="K177" s="5" t="s">
        <v>227</v>
      </c>
    </row>
    <row r="178" spans="1:11" x14ac:dyDescent="0.3">
      <c r="A178" s="5" t="s">
        <v>307</v>
      </c>
      <c r="B178" s="5">
        <v>640</v>
      </c>
      <c r="C178" s="5">
        <v>0.1875</v>
      </c>
      <c r="D178" s="5" t="s">
        <v>325</v>
      </c>
      <c r="E178" s="5">
        <f t="shared" si="2"/>
        <v>2.65625</v>
      </c>
      <c r="F178" s="5">
        <v>0</v>
      </c>
      <c r="G178" s="5">
        <v>1600</v>
      </c>
      <c r="H178" s="5">
        <v>100</v>
      </c>
      <c r="I178" s="5">
        <v>1700</v>
      </c>
      <c r="J178" s="5">
        <v>2019</v>
      </c>
      <c r="K178" s="5" t="s">
        <v>227</v>
      </c>
    </row>
    <row r="179" spans="1:11" x14ac:dyDescent="0.3">
      <c r="A179" s="5" t="s">
        <v>228</v>
      </c>
      <c r="B179" s="5">
        <v>640</v>
      </c>
      <c r="C179" s="5">
        <v>0.1875</v>
      </c>
      <c r="D179" s="5" t="s">
        <v>325</v>
      </c>
      <c r="E179" s="5">
        <f t="shared" si="2"/>
        <v>2.65625</v>
      </c>
      <c r="F179" s="5">
        <v>0</v>
      </c>
      <c r="G179" s="5">
        <v>1600</v>
      </c>
      <c r="H179" s="5">
        <v>100</v>
      </c>
      <c r="I179" s="5">
        <v>1700</v>
      </c>
      <c r="J179" s="5">
        <v>2019</v>
      </c>
      <c r="K179" s="5" t="s">
        <v>227</v>
      </c>
    </row>
    <row r="180" spans="1:11" x14ac:dyDescent="0.3">
      <c r="A180" s="5" t="s">
        <v>230</v>
      </c>
      <c r="B180" s="5">
        <v>640</v>
      </c>
      <c r="C180" s="5">
        <v>0.1875</v>
      </c>
      <c r="D180" s="5" t="s">
        <v>325</v>
      </c>
      <c r="E180" s="5">
        <f t="shared" si="2"/>
        <v>2.65625</v>
      </c>
      <c r="F180" s="5">
        <v>0</v>
      </c>
      <c r="G180" s="5">
        <v>1600</v>
      </c>
      <c r="H180" s="5">
        <v>100</v>
      </c>
      <c r="I180" s="5">
        <v>1700</v>
      </c>
      <c r="J180" s="5">
        <v>2019</v>
      </c>
      <c r="K180" s="5" t="s">
        <v>227</v>
      </c>
    </row>
    <row r="181" spans="1:11" x14ac:dyDescent="0.3">
      <c r="A181" s="5" t="s">
        <v>231</v>
      </c>
      <c r="B181" s="5">
        <v>640</v>
      </c>
      <c r="C181" s="5">
        <v>0.1875</v>
      </c>
      <c r="D181" s="5" t="s">
        <v>325</v>
      </c>
      <c r="E181" s="5">
        <f t="shared" si="2"/>
        <v>2.65625</v>
      </c>
      <c r="F181" s="5">
        <v>0</v>
      </c>
      <c r="G181" s="5">
        <v>1600</v>
      </c>
      <c r="H181" s="5">
        <v>100</v>
      </c>
      <c r="I181" s="5">
        <v>1700</v>
      </c>
      <c r="J181" s="5">
        <v>2019</v>
      </c>
      <c r="K181" s="5" t="s">
        <v>227</v>
      </c>
    </row>
    <row r="182" spans="1:11" x14ac:dyDescent="0.3">
      <c r="A182" s="5" t="s">
        <v>232</v>
      </c>
      <c r="B182" s="5">
        <v>640</v>
      </c>
      <c r="C182" s="5">
        <v>0.1875</v>
      </c>
      <c r="D182" s="5" t="s">
        <v>325</v>
      </c>
      <c r="E182" s="5">
        <f t="shared" si="2"/>
        <v>2.65625</v>
      </c>
      <c r="F182" s="5">
        <v>0</v>
      </c>
      <c r="G182" s="5">
        <v>1600</v>
      </c>
      <c r="H182" s="5">
        <v>100</v>
      </c>
      <c r="I182" s="5">
        <v>1700</v>
      </c>
      <c r="J182" s="5">
        <v>2019</v>
      </c>
      <c r="K182" s="5" t="s">
        <v>227</v>
      </c>
    </row>
    <row r="183" spans="1:11" x14ac:dyDescent="0.3">
      <c r="A183" s="5" t="s">
        <v>187</v>
      </c>
      <c r="B183" s="5">
        <v>640</v>
      </c>
      <c r="C183" s="5">
        <v>0.1875</v>
      </c>
      <c r="D183" s="5" t="s">
        <v>327</v>
      </c>
      <c r="E183" s="5">
        <f t="shared" si="2"/>
        <v>2.65625</v>
      </c>
      <c r="F183" s="5">
        <v>0</v>
      </c>
      <c r="G183" s="5">
        <v>1600</v>
      </c>
      <c r="H183" s="5">
        <v>100</v>
      </c>
      <c r="I183" s="5">
        <v>1700</v>
      </c>
      <c r="J183" s="5">
        <v>2019</v>
      </c>
      <c r="K183" s="5" t="s">
        <v>227</v>
      </c>
    </row>
    <row r="184" spans="1:11" x14ac:dyDescent="0.3">
      <c r="A184" s="5" t="s">
        <v>314</v>
      </c>
      <c r="B184" s="5">
        <v>200.9</v>
      </c>
      <c r="C184" s="5">
        <v>0.2</v>
      </c>
      <c r="D184" s="5" t="s">
        <v>328</v>
      </c>
      <c r="E184" s="5">
        <f t="shared" si="2"/>
        <v>28.997760079641608</v>
      </c>
      <c r="F184" s="5">
        <v>5223.3999999999996</v>
      </c>
      <c r="G184" s="5">
        <v>502.25</v>
      </c>
      <c r="H184" s="5">
        <v>100</v>
      </c>
      <c r="I184" s="5">
        <v>5825.65</v>
      </c>
      <c r="J184" s="5">
        <v>2019</v>
      </c>
      <c r="K184" s="5" t="s">
        <v>227</v>
      </c>
    </row>
    <row r="185" spans="1:11" x14ac:dyDescent="0.3">
      <c r="A185" s="5" t="s">
        <v>237</v>
      </c>
      <c r="B185" s="5">
        <v>80</v>
      </c>
      <c r="C185" s="5">
        <v>0.2</v>
      </c>
      <c r="D185" s="5" t="s">
        <v>328</v>
      </c>
      <c r="E185" s="5">
        <f t="shared" si="2"/>
        <v>80.75</v>
      </c>
      <c r="F185" s="5">
        <v>6160</v>
      </c>
      <c r="G185" s="5">
        <v>200</v>
      </c>
      <c r="H185" s="5">
        <v>100</v>
      </c>
      <c r="I185" s="5">
        <v>6460</v>
      </c>
      <c r="J185" s="5">
        <v>2019</v>
      </c>
      <c r="K185" s="5" t="s">
        <v>227</v>
      </c>
    </row>
    <row r="186" spans="1:11" x14ac:dyDescent="0.3">
      <c r="A186" s="5" t="s">
        <v>315</v>
      </c>
      <c r="B186" s="5">
        <v>160</v>
      </c>
      <c r="C186" s="5">
        <v>0.2</v>
      </c>
      <c r="D186" s="5" t="s">
        <v>328</v>
      </c>
      <c r="E186" s="5">
        <f t="shared" si="2"/>
        <v>70.125</v>
      </c>
      <c r="F186" s="5">
        <v>10720</v>
      </c>
      <c r="G186" s="5">
        <v>400</v>
      </c>
      <c r="H186" s="5">
        <v>100</v>
      </c>
      <c r="I186" s="5">
        <v>11220</v>
      </c>
      <c r="J186" s="5">
        <v>2019</v>
      </c>
      <c r="K186" s="5" t="s">
        <v>227</v>
      </c>
    </row>
    <row r="187" spans="1:11" x14ac:dyDescent="0.3">
      <c r="A187" s="5" t="s">
        <v>238</v>
      </c>
      <c r="B187" s="5">
        <v>640</v>
      </c>
      <c r="C187" s="5">
        <v>0.2</v>
      </c>
      <c r="D187" s="5" t="s">
        <v>328</v>
      </c>
      <c r="E187" s="5">
        <f t="shared" si="2"/>
        <v>313.65625</v>
      </c>
      <c r="F187" s="5">
        <v>199040</v>
      </c>
      <c r="G187" s="5">
        <v>1600</v>
      </c>
      <c r="H187" s="5">
        <v>100</v>
      </c>
      <c r="I187" s="5">
        <v>200740</v>
      </c>
      <c r="J187" s="5">
        <v>2019</v>
      </c>
      <c r="K187" s="5" t="s">
        <v>227</v>
      </c>
    </row>
    <row r="188" spans="1:11" x14ac:dyDescent="0.3">
      <c r="A188" s="5" t="s">
        <v>239</v>
      </c>
      <c r="B188" s="5">
        <v>320</v>
      </c>
      <c r="C188" s="5">
        <v>0.2</v>
      </c>
      <c r="D188" s="5" t="s">
        <v>172</v>
      </c>
      <c r="E188" s="5">
        <f t="shared" si="2"/>
        <v>2.8125</v>
      </c>
      <c r="F188" s="5">
        <v>0</v>
      </c>
      <c r="G188" s="5">
        <v>800</v>
      </c>
      <c r="H188" s="5">
        <v>100</v>
      </c>
      <c r="I188" s="5">
        <v>900</v>
      </c>
      <c r="J188" s="5">
        <v>2019</v>
      </c>
      <c r="K188" s="5" t="s">
        <v>227</v>
      </c>
    </row>
    <row r="189" spans="1:11" x14ac:dyDescent="0.3">
      <c r="A189" s="5" t="s">
        <v>240</v>
      </c>
      <c r="B189" s="5">
        <v>160</v>
      </c>
      <c r="C189" s="5">
        <v>0.2</v>
      </c>
      <c r="D189" s="5" t="s">
        <v>328</v>
      </c>
      <c r="E189" s="5">
        <f t="shared" si="2"/>
        <v>105.125</v>
      </c>
      <c r="F189" s="5">
        <v>16320</v>
      </c>
      <c r="G189" s="5">
        <v>400</v>
      </c>
      <c r="H189" s="5">
        <v>100</v>
      </c>
      <c r="I189" s="5">
        <v>16820</v>
      </c>
      <c r="J189" s="5">
        <v>2019</v>
      </c>
      <c r="K189" s="5" t="s">
        <v>227</v>
      </c>
    </row>
    <row r="190" spans="1:11" x14ac:dyDescent="0.3">
      <c r="A190" s="5" t="s">
        <v>241</v>
      </c>
      <c r="B190" s="5">
        <v>640</v>
      </c>
      <c r="C190" s="5">
        <v>0.2</v>
      </c>
      <c r="D190" s="5" t="s">
        <v>328</v>
      </c>
      <c r="E190" s="5">
        <f t="shared" si="2"/>
        <v>65.65625</v>
      </c>
      <c r="F190" s="5">
        <v>40320</v>
      </c>
      <c r="G190" s="5">
        <v>1600</v>
      </c>
      <c r="H190" s="5">
        <v>100</v>
      </c>
      <c r="I190" s="5">
        <v>42020</v>
      </c>
      <c r="J190" s="5">
        <v>2019</v>
      </c>
      <c r="K190" s="5" t="s">
        <v>227</v>
      </c>
    </row>
    <row r="191" spans="1:11" x14ac:dyDescent="0.3">
      <c r="A191" s="5" t="s">
        <v>242</v>
      </c>
      <c r="B191" s="5">
        <v>320</v>
      </c>
      <c r="C191" s="5">
        <v>0.2</v>
      </c>
      <c r="D191" s="5" t="s">
        <v>329</v>
      </c>
      <c r="E191" s="5">
        <f t="shared" si="2"/>
        <v>36.8125</v>
      </c>
      <c r="F191" s="5">
        <v>10880</v>
      </c>
      <c r="G191" s="5">
        <v>800</v>
      </c>
      <c r="H191" s="5">
        <v>100</v>
      </c>
      <c r="I191" s="5">
        <v>11780</v>
      </c>
      <c r="J191" s="5">
        <v>2019</v>
      </c>
      <c r="K191" s="5" t="s">
        <v>227</v>
      </c>
    </row>
    <row r="192" spans="1:11" x14ac:dyDescent="0.3">
      <c r="A192" s="5" t="s">
        <v>243</v>
      </c>
      <c r="B192" s="5">
        <v>321.37</v>
      </c>
      <c r="C192" s="5">
        <v>0.2</v>
      </c>
      <c r="D192" s="5" t="s">
        <v>329</v>
      </c>
      <c r="E192" s="5">
        <f t="shared" si="2"/>
        <v>308.81118337119204</v>
      </c>
      <c r="F192" s="5">
        <v>98339.22</v>
      </c>
      <c r="G192" s="5">
        <v>803.43</v>
      </c>
      <c r="H192" s="5">
        <v>100</v>
      </c>
      <c r="I192" s="5">
        <v>99242.65</v>
      </c>
      <c r="J192" s="5">
        <v>2019</v>
      </c>
      <c r="K192" s="5" t="s">
        <v>227</v>
      </c>
    </row>
    <row r="193" spans="1:11" x14ac:dyDescent="0.3">
      <c r="A193" s="5" t="s">
        <v>244</v>
      </c>
      <c r="B193" s="5">
        <v>321.33999999999997</v>
      </c>
      <c r="C193" s="5">
        <v>0.2</v>
      </c>
      <c r="D193" s="5" t="s">
        <v>330</v>
      </c>
      <c r="E193" s="5">
        <f t="shared" si="2"/>
        <v>68.811196863135621</v>
      </c>
      <c r="F193" s="5">
        <v>21208.44</v>
      </c>
      <c r="G193" s="5">
        <v>803.35</v>
      </c>
      <c r="H193" s="5">
        <v>100</v>
      </c>
      <c r="I193" s="5">
        <v>22111.79</v>
      </c>
      <c r="J193" s="5">
        <v>2019</v>
      </c>
      <c r="K193" s="5" t="s">
        <v>227</v>
      </c>
    </row>
    <row r="194" spans="1:11" x14ac:dyDescent="0.3">
      <c r="A194" s="5" t="s">
        <v>245</v>
      </c>
      <c r="B194" s="5">
        <v>640</v>
      </c>
      <c r="C194" s="5">
        <v>0.2</v>
      </c>
      <c r="D194" s="5" t="s">
        <v>330</v>
      </c>
      <c r="E194" s="5">
        <f t="shared" si="2"/>
        <v>229.65625</v>
      </c>
      <c r="F194" s="5">
        <v>145280</v>
      </c>
      <c r="G194" s="5">
        <v>1600</v>
      </c>
      <c r="H194" s="5">
        <v>100</v>
      </c>
      <c r="I194" s="5">
        <v>146980</v>
      </c>
      <c r="J194" s="5">
        <v>2019</v>
      </c>
      <c r="K194" s="5" t="s">
        <v>227</v>
      </c>
    </row>
    <row r="195" spans="1:11" x14ac:dyDescent="0.3">
      <c r="A195" s="5" t="s">
        <v>246</v>
      </c>
      <c r="B195" s="5">
        <v>640</v>
      </c>
      <c r="C195" s="5">
        <v>0.2</v>
      </c>
      <c r="D195" s="5" t="s">
        <v>330</v>
      </c>
      <c r="E195" s="5">
        <f t="shared" ref="E195:E258" si="3">I195/B195</f>
        <v>104.65625</v>
      </c>
      <c r="F195" s="5">
        <v>65280</v>
      </c>
      <c r="G195" s="5">
        <v>1600</v>
      </c>
      <c r="H195" s="5">
        <v>100</v>
      </c>
      <c r="I195" s="5">
        <v>66980</v>
      </c>
      <c r="J195" s="5">
        <v>2019</v>
      </c>
      <c r="K195" s="5" t="s">
        <v>227</v>
      </c>
    </row>
    <row r="196" spans="1:11" x14ac:dyDescent="0.3">
      <c r="A196" s="5" t="s">
        <v>247</v>
      </c>
      <c r="B196" s="5">
        <v>240</v>
      </c>
      <c r="C196" s="5">
        <v>0.2</v>
      </c>
      <c r="D196" s="5" t="s">
        <v>203</v>
      </c>
      <c r="E196" s="5">
        <f t="shared" si="3"/>
        <v>54.916666666666664</v>
      </c>
      <c r="F196" s="5">
        <v>12480</v>
      </c>
      <c r="G196" s="5">
        <v>600</v>
      </c>
      <c r="H196" s="5">
        <v>100</v>
      </c>
      <c r="I196" s="5">
        <v>13180</v>
      </c>
      <c r="J196" s="5">
        <v>2019</v>
      </c>
      <c r="K196" s="5" t="s">
        <v>227</v>
      </c>
    </row>
    <row r="197" spans="1:11" x14ac:dyDescent="0.3">
      <c r="A197" s="5" t="s">
        <v>248</v>
      </c>
      <c r="B197" s="5">
        <v>640</v>
      </c>
      <c r="C197" s="5">
        <v>0.2</v>
      </c>
      <c r="D197" s="5" t="s">
        <v>328</v>
      </c>
      <c r="E197" s="5">
        <f t="shared" si="3"/>
        <v>254.65625</v>
      </c>
      <c r="F197" s="5">
        <v>161280</v>
      </c>
      <c r="G197" s="5">
        <v>1600</v>
      </c>
      <c r="H197" s="5">
        <v>100</v>
      </c>
      <c r="I197" s="5">
        <v>162980</v>
      </c>
      <c r="J197" s="5">
        <v>2019</v>
      </c>
      <c r="K197" s="5" t="s">
        <v>227</v>
      </c>
    </row>
    <row r="198" spans="1:11" x14ac:dyDescent="0.3">
      <c r="A198" s="5" t="s">
        <v>249</v>
      </c>
      <c r="B198" s="5">
        <v>280</v>
      </c>
      <c r="C198" s="5">
        <v>0.2</v>
      </c>
      <c r="D198" s="5" t="s">
        <v>331</v>
      </c>
      <c r="E198" s="5">
        <f t="shared" si="3"/>
        <v>104.85714285714286</v>
      </c>
      <c r="F198" s="5">
        <v>28560</v>
      </c>
      <c r="G198" s="5">
        <v>700</v>
      </c>
      <c r="H198" s="5">
        <v>100</v>
      </c>
      <c r="I198" s="5">
        <v>29360</v>
      </c>
      <c r="J198" s="5">
        <v>2019</v>
      </c>
      <c r="K198" s="5" t="s">
        <v>227</v>
      </c>
    </row>
    <row r="199" spans="1:11" x14ac:dyDescent="0.3">
      <c r="A199" s="5" t="s">
        <v>250</v>
      </c>
      <c r="B199" s="5">
        <v>440</v>
      </c>
      <c r="C199" s="5">
        <v>0.2</v>
      </c>
      <c r="D199" s="5" t="s">
        <v>332</v>
      </c>
      <c r="E199" s="5">
        <f t="shared" si="3"/>
        <v>39.727272727272727</v>
      </c>
      <c r="F199" s="5">
        <v>16280</v>
      </c>
      <c r="G199" s="5">
        <v>1100</v>
      </c>
      <c r="H199" s="5">
        <v>100</v>
      </c>
      <c r="I199" s="5">
        <v>17480</v>
      </c>
      <c r="J199" s="5">
        <v>2019</v>
      </c>
      <c r="K199" s="5" t="s">
        <v>227</v>
      </c>
    </row>
    <row r="200" spans="1:11" x14ac:dyDescent="0.3">
      <c r="A200" s="5" t="s">
        <v>316</v>
      </c>
      <c r="B200" s="5">
        <v>40</v>
      </c>
      <c r="C200" s="5">
        <v>0.2</v>
      </c>
      <c r="D200" s="5" t="s">
        <v>333</v>
      </c>
      <c r="E200" s="5">
        <f t="shared" si="3"/>
        <v>212</v>
      </c>
      <c r="F200" s="5">
        <v>8280</v>
      </c>
      <c r="G200" s="5">
        <v>100</v>
      </c>
      <c r="H200" s="5">
        <v>100</v>
      </c>
      <c r="I200" s="5">
        <v>8480</v>
      </c>
      <c r="J200" s="5">
        <v>2019</v>
      </c>
      <c r="K200" s="5" t="s">
        <v>227</v>
      </c>
    </row>
    <row r="201" spans="1:11" x14ac:dyDescent="0.3">
      <c r="A201" s="5" t="s">
        <v>317</v>
      </c>
      <c r="B201" s="5">
        <v>160</v>
      </c>
      <c r="C201" s="5">
        <v>0.2</v>
      </c>
      <c r="D201" s="5" t="s">
        <v>332</v>
      </c>
      <c r="E201" s="5">
        <f t="shared" si="3"/>
        <v>504.125</v>
      </c>
      <c r="F201" s="5">
        <v>80160</v>
      </c>
      <c r="G201" s="5">
        <v>400</v>
      </c>
      <c r="H201" s="5">
        <v>100</v>
      </c>
      <c r="I201" s="5">
        <v>80660</v>
      </c>
      <c r="J201" s="5">
        <v>2019</v>
      </c>
      <c r="K201" s="5" t="s">
        <v>227</v>
      </c>
    </row>
    <row r="202" spans="1:11" x14ac:dyDescent="0.3">
      <c r="A202" s="5" t="s">
        <v>278</v>
      </c>
      <c r="B202" s="5">
        <v>640</v>
      </c>
      <c r="C202" s="5">
        <v>0.2</v>
      </c>
      <c r="D202" s="5" t="s">
        <v>334</v>
      </c>
      <c r="E202" s="5">
        <f t="shared" si="3"/>
        <v>2.65625</v>
      </c>
      <c r="F202" s="5">
        <v>0</v>
      </c>
      <c r="G202" s="5">
        <v>1600</v>
      </c>
      <c r="H202" s="5">
        <v>100</v>
      </c>
      <c r="I202" s="5">
        <v>1700</v>
      </c>
      <c r="J202" s="5">
        <v>2018</v>
      </c>
      <c r="K202" s="5" t="s">
        <v>173</v>
      </c>
    </row>
    <row r="203" spans="1:11" x14ac:dyDescent="0.3">
      <c r="A203" s="5" t="s">
        <v>171</v>
      </c>
      <c r="B203" s="5">
        <v>640</v>
      </c>
      <c r="C203" s="5">
        <v>0.2</v>
      </c>
      <c r="D203" s="5" t="s">
        <v>334</v>
      </c>
      <c r="E203" s="5">
        <f t="shared" si="3"/>
        <v>2.65625</v>
      </c>
      <c r="F203" s="5">
        <v>0</v>
      </c>
      <c r="G203" s="5">
        <v>1600</v>
      </c>
      <c r="H203" s="5">
        <v>100</v>
      </c>
      <c r="I203" s="5">
        <v>1700</v>
      </c>
      <c r="J203" s="5">
        <v>2018</v>
      </c>
      <c r="K203" s="5" t="s">
        <v>173</v>
      </c>
    </row>
    <row r="204" spans="1:11" x14ac:dyDescent="0.3">
      <c r="A204" s="5" t="s">
        <v>174</v>
      </c>
      <c r="B204" s="5">
        <v>640</v>
      </c>
      <c r="C204" s="5">
        <v>0.2</v>
      </c>
      <c r="D204" s="5" t="s">
        <v>334</v>
      </c>
      <c r="E204" s="5">
        <f t="shared" si="3"/>
        <v>2.65625</v>
      </c>
      <c r="F204" s="5">
        <v>0</v>
      </c>
      <c r="G204" s="5">
        <v>1600</v>
      </c>
      <c r="H204" s="5">
        <v>100</v>
      </c>
      <c r="I204" s="5">
        <v>1700</v>
      </c>
      <c r="J204" s="5">
        <v>2018</v>
      </c>
      <c r="K204" s="5" t="s">
        <v>173</v>
      </c>
    </row>
    <row r="205" spans="1:11" x14ac:dyDescent="0.3">
      <c r="A205" s="5" t="s">
        <v>175</v>
      </c>
      <c r="B205" s="5">
        <v>640</v>
      </c>
      <c r="C205" s="5">
        <v>0.2</v>
      </c>
      <c r="D205" s="5" t="s">
        <v>334</v>
      </c>
      <c r="E205" s="5">
        <f t="shared" si="3"/>
        <v>2.65625</v>
      </c>
      <c r="F205" s="5">
        <v>0</v>
      </c>
      <c r="G205" s="5">
        <v>1600</v>
      </c>
      <c r="H205" s="5">
        <v>100</v>
      </c>
      <c r="I205" s="5">
        <v>1700</v>
      </c>
      <c r="J205" s="5">
        <v>2018</v>
      </c>
      <c r="K205" s="5" t="s">
        <v>173</v>
      </c>
    </row>
    <row r="206" spans="1:11" x14ac:dyDescent="0.3">
      <c r="A206" s="5" t="s">
        <v>176</v>
      </c>
      <c r="B206" s="5">
        <v>640</v>
      </c>
      <c r="C206" s="5">
        <v>0.2</v>
      </c>
      <c r="D206" s="5" t="s">
        <v>334</v>
      </c>
      <c r="E206" s="5">
        <f t="shared" si="3"/>
        <v>2.65625</v>
      </c>
      <c r="F206" s="5">
        <v>0</v>
      </c>
      <c r="G206" s="5">
        <v>1600</v>
      </c>
      <c r="H206" s="5">
        <v>100</v>
      </c>
      <c r="I206" s="5">
        <v>1700</v>
      </c>
      <c r="J206" s="5">
        <v>2018</v>
      </c>
      <c r="K206" s="5" t="s">
        <v>173</v>
      </c>
    </row>
    <row r="207" spans="1:11" x14ac:dyDescent="0.3">
      <c r="A207" s="5" t="s">
        <v>177</v>
      </c>
      <c r="B207" s="5">
        <v>640</v>
      </c>
      <c r="C207" s="5">
        <v>0.2</v>
      </c>
      <c r="D207" s="5" t="s">
        <v>334</v>
      </c>
      <c r="E207" s="5">
        <f t="shared" si="3"/>
        <v>3.65625</v>
      </c>
      <c r="F207" s="5">
        <v>640</v>
      </c>
      <c r="G207" s="5">
        <v>1600</v>
      </c>
      <c r="H207" s="5">
        <v>100</v>
      </c>
      <c r="I207" s="5">
        <v>2340</v>
      </c>
      <c r="J207" s="5">
        <v>2018</v>
      </c>
      <c r="K207" s="5" t="s">
        <v>173</v>
      </c>
    </row>
    <row r="208" spans="1:11" x14ac:dyDescent="0.3">
      <c r="A208" s="5" t="s">
        <v>179</v>
      </c>
      <c r="B208" s="5">
        <v>640</v>
      </c>
      <c r="C208" s="5">
        <v>0.2</v>
      </c>
      <c r="D208" s="5" t="s">
        <v>334</v>
      </c>
      <c r="E208" s="5">
        <f t="shared" si="3"/>
        <v>2.65625</v>
      </c>
      <c r="F208" s="5">
        <v>0</v>
      </c>
      <c r="G208" s="5">
        <v>1600</v>
      </c>
      <c r="H208" s="5">
        <v>100</v>
      </c>
      <c r="I208" s="5">
        <v>1700</v>
      </c>
      <c r="J208" s="5">
        <v>2018</v>
      </c>
      <c r="K208" s="5" t="s">
        <v>173</v>
      </c>
    </row>
    <row r="209" spans="1:11" x14ac:dyDescent="0.3">
      <c r="A209" s="5" t="s">
        <v>180</v>
      </c>
      <c r="B209" s="5">
        <v>640</v>
      </c>
      <c r="C209" s="5">
        <v>0.2</v>
      </c>
      <c r="D209" s="5" t="s">
        <v>334</v>
      </c>
      <c r="E209" s="5">
        <f t="shared" si="3"/>
        <v>2.65625</v>
      </c>
      <c r="F209" s="5">
        <v>0</v>
      </c>
      <c r="G209" s="5">
        <v>1600</v>
      </c>
      <c r="H209" s="5">
        <v>100</v>
      </c>
      <c r="I209" s="5">
        <v>1700</v>
      </c>
      <c r="J209" s="5">
        <v>2018</v>
      </c>
      <c r="K209" s="5" t="s">
        <v>173</v>
      </c>
    </row>
    <row r="210" spans="1:11" x14ac:dyDescent="0.3">
      <c r="A210" s="5" t="s">
        <v>181</v>
      </c>
      <c r="B210" s="5">
        <v>640</v>
      </c>
      <c r="C210" s="5">
        <v>0.2</v>
      </c>
      <c r="D210" s="5" t="s">
        <v>334</v>
      </c>
      <c r="E210" s="5">
        <f t="shared" si="3"/>
        <v>2.65625</v>
      </c>
      <c r="F210" s="5">
        <v>0</v>
      </c>
      <c r="G210" s="5">
        <v>1600</v>
      </c>
      <c r="H210" s="5">
        <v>100</v>
      </c>
      <c r="I210" s="5">
        <v>1700</v>
      </c>
      <c r="J210" s="5">
        <v>2018</v>
      </c>
      <c r="K210" s="5" t="s">
        <v>173</v>
      </c>
    </row>
    <row r="211" spans="1:11" x14ac:dyDescent="0.3">
      <c r="A211" s="5" t="s">
        <v>282</v>
      </c>
      <c r="B211" s="5">
        <v>640</v>
      </c>
      <c r="C211" s="5">
        <v>0.2</v>
      </c>
      <c r="D211" s="5" t="s">
        <v>334</v>
      </c>
      <c r="E211" s="5">
        <f t="shared" si="3"/>
        <v>2.65625</v>
      </c>
      <c r="F211" s="5">
        <v>0</v>
      </c>
      <c r="G211" s="5">
        <v>1600</v>
      </c>
      <c r="H211" s="5">
        <v>100</v>
      </c>
      <c r="I211" s="5">
        <v>1700</v>
      </c>
      <c r="J211" s="5">
        <v>2018</v>
      </c>
      <c r="K211" s="5" t="s">
        <v>173</v>
      </c>
    </row>
    <row r="212" spans="1:11" x14ac:dyDescent="0.3">
      <c r="A212" s="5" t="s">
        <v>283</v>
      </c>
      <c r="B212" s="5">
        <v>640</v>
      </c>
      <c r="C212" s="5">
        <v>0.2</v>
      </c>
      <c r="D212" s="5" t="s">
        <v>334</v>
      </c>
      <c r="E212" s="5">
        <f t="shared" si="3"/>
        <v>2.65625</v>
      </c>
      <c r="F212" s="5">
        <v>0</v>
      </c>
      <c r="G212" s="5">
        <v>1600</v>
      </c>
      <c r="H212" s="5">
        <v>100</v>
      </c>
      <c r="I212" s="5">
        <v>1700</v>
      </c>
      <c r="J212" s="5">
        <v>2018</v>
      </c>
      <c r="K212" s="5" t="s">
        <v>173</v>
      </c>
    </row>
    <row r="213" spans="1:11" x14ac:dyDescent="0.3">
      <c r="A213" s="5" t="s">
        <v>284</v>
      </c>
      <c r="B213" s="5">
        <v>600</v>
      </c>
      <c r="C213" s="5">
        <v>0.2</v>
      </c>
      <c r="D213" s="5" t="s">
        <v>334</v>
      </c>
      <c r="E213" s="5">
        <f t="shared" si="3"/>
        <v>2.6666666666666665</v>
      </c>
      <c r="F213" s="5">
        <v>0</v>
      </c>
      <c r="G213" s="5">
        <v>1500</v>
      </c>
      <c r="H213" s="5">
        <v>100</v>
      </c>
      <c r="I213" s="5">
        <v>1600</v>
      </c>
      <c r="J213" s="5">
        <v>2018</v>
      </c>
      <c r="K213" s="5" t="s">
        <v>173</v>
      </c>
    </row>
    <row r="214" spans="1:11" x14ac:dyDescent="0.3">
      <c r="A214" s="5" t="s">
        <v>286</v>
      </c>
      <c r="B214" s="5">
        <v>640</v>
      </c>
      <c r="C214" s="5">
        <v>0.2</v>
      </c>
      <c r="D214" s="5" t="s">
        <v>334</v>
      </c>
      <c r="E214" s="5">
        <f t="shared" si="3"/>
        <v>2.65625</v>
      </c>
      <c r="F214" s="5">
        <v>0</v>
      </c>
      <c r="G214" s="5">
        <v>1600</v>
      </c>
      <c r="H214" s="5">
        <v>100</v>
      </c>
      <c r="I214" s="5">
        <v>1700</v>
      </c>
      <c r="J214" s="5">
        <v>2018</v>
      </c>
      <c r="K214" s="5" t="s">
        <v>173</v>
      </c>
    </row>
    <row r="215" spans="1:11" x14ac:dyDescent="0.3">
      <c r="A215" s="5" t="s">
        <v>335</v>
      </c>
      <c r="B215" s="5">
        <v>640</v>
      </c>
      <c r="C215" s="5">
        <v>0.2</v>
      </c>
      <c r="D215" s="5" t="s">
        <v>334</v>
      </c>
      <c r="E215" s="5">
        <f t="shared" si="3"/>
        <v>2.65625</v>
      </c>
      <c r="F215" s="5">
        <v>0</v>
      </c>
      <c r="G215" s="5">
        <v>1600</v>
      </c>
      <c r="H215" s="5">
        <v>100</v>
      </c>
      <c r="I215" s="5">
        <v>1700</v>
      </c>
      <c r="J215" s="5">
        <v>2018</v>
      </c>
      <c r="K215" s="5" t="s">
        <v>173</v>
      </c>
    </row>
    <row r="216" spans="1:11" x14ac:dyDescent="0.3">
      <c r="A216" s="5" t="s">
        <v>336</v>
      </c>
      <c r="B216" s="5">
        <v>640</v>
      </c>
      <c r="C216" s="5">
        <v>0.2</v>
      </c>
      <c r="D216" s="5" t="s">
        <v>334</v>
      </c>
      <c r="E216" s="5">
        <f t="shared" si="3"/>
        <v>2.65625</v>
      </c>
      <c r="F216" s="5">
        <v>0</v>
      </c>
      <c r="G216" s="5">
        <v>1600</v>
      </c>
      <c r="H216" s="5">
        <v>100</v>
      </c>
      <c r="I216" s="5">
        <v>1700</v>
      </c>
      <c r="J216" s="5">
        <v>2018</v>
      </c>
      <c r="K216" s="5" t="s">
        <v>173</v>
      </c>
    </row>
    <row r="217" spans="1:11" x14ac:dyDescent="0.3">
      <c r="A217" s="5" t="s">
        <v>287</v>
      </c>
      <c r="B217" s="5">
        <v>640</v>
      </c>
      <c r="C217" s="5">
        <v>0.2</v>
      </c>
      <c r="D217" s="5" t="s">
        <v>334</v>
      </c>
      <c r="E217" s="5">
        <f t="shared" si="3"/>
        <v>2.65625</v>
      </c>
      <c r="F217" s="5">
        <v>0</v>
      </c>
      <c r="G217" s="5">
        <v>1600</v>
      </c>
      <c r="H217" s="5">
        <v>100</v>
      </c>
      <c r="I217" s="5">
        <v>1700</v>
      </c>
      <c r="J217" s="5">
        <v>2018</v>
      </c>
      <c r="K217" s="5" t="s">
        <v>173</v>
      </c>
    </row>
    <row r="218" spans="1:11" x14ac:dyDescent="0.3">
      <c r="A218" s="5" t="s">
        <v>182</v>
      </c>
      <c r="B218" s="5">
        <v>330.32</v>
      </c>
      <c r="C218" s="5">
        <v>0.2</v>
      </c>
      <c r="D218" s="5" t="s">
        <v>334</v>
      </c>
      <c r="E218" s="5">
        <f t="shared" si="3"/>
        <v>2.8027367401307823</v>
      </c>
      <c r="F218" s="5">
        <v>0</v>
      </c>
      <c r="G218" s="5">
        <v>825.8</v>
      </c>
      <c r="H218" s="5">
        <v>100</v>
      </c>
      <c r="I218" s="5">
        <v>925.8</v>
      </c>
      <c r="J218" s="5">
        <v>2018</v>
      </c>
      <c r="K218" s="5" t="s">
        <v>173</v>
      </c>
    </row>
    <row r="219" spans="1:11" x14ac:dyDescent="0.3">
      <c r="A219" s="5" t="s">
        <v>288</v>
      </c>
      <c r="B219" s="5">
        <v>326.16000000000003</v>
      </c>
      <c r="C219" s="5">
        <v>0.2</v>
      </c>
      <c r="D219" s="5" t="s">
        <v>334</v>
      </c>
      <c r="E219" s="5">
        <f t="shared" si="3"/>
        <v>2.8065979887171939</v>
      </c>
      <c r="F219" s="5">
        <v>0</v>
      </c>
      <c r="G219" s="5">
        <v>815.4</v>
      </c>
      <c r="H219" s="5">
        <v>100</v>
      </c>
      <c r="I219" s="5">
        <v>915.4</v>
      </c>
      <c r="J219" s="5">
        <v>2018</v>
      </c>
      <c r="K219" s="5" t="s">
        <v>173</v>
      </c>
    </row>
    <row r="220" spans="1:11" x14ac:dyDescent="0.3">
      <c r="A220" s="5" t="s">
        <v>324</v>
      </c>
      <c r="B220" s="5">
        <v>640</v>
      </c>
      <c r="C220" s="5">
        <v>0.2</v>
      </c>
      <c r="D220" s="5" t="s">
        <v>337</v>
      </c>
      <c r="E220" s="5">
        <f t="shared" si="3"/>
        <v>2.65625</v>
      </c>
      <c r="F220" s="5">
        <v>0</v>
      </c>
      <c r="G220" s="5">
        <v>1600</v>
      </c>
      <c r="H220" s="5">
        <v>100</v>
      </c>
      <c r="I220" s="5">
        <v>1700</v>
      </c>
      <c r="J220" s="5">
        <v>2018</v>
      </c>
      <c r="K220" s="5" t="s">
        <v>173</v>
      </c>
    </row>
    <row r="221" spans="1:11" x14ac:dyDescent="0.3">
      <c r="A221" s="5" t="s">
        <v>326</v>
      </c>
      <c r="B221" s="5">
        <v>643.85</v>
      </c>
      <c r="C221" s="5">
        <v>0.2</v>
      </c>
      <c r="D221" s="5" t="s">
        <v>337</v>
      </c>
      <c r="E221" s="5">
        <f t="shared" si="3"/>
        <v>2.6553234449017631</v>
      </c>
      <c r="F221" s="5">
        <v>0</v>
      </c>
      <c r="G221" s="5">
        <v>1609.63</v>
      </c>
      <c r="H221" s="5">
        <v>100</v>
      </c>
      <c r="I221" s="5">
        <v>1709.63</v>
      </c>
      <c r="J221" s="5">
        <v>2018</v>
      </c>
      <c r="K221" s="5" t="s">
        <v>173</v>
      </c>
    </row>
    <row r="222" spans="1:11" x14ac:dyDescent="0.3">
      <c r="A222" s="5" t="s">
        <v>338</v>
      </c>
      <c r="B222" s="5">
        <v>640</v>
      </c>
      <c r="C222" s="5">
        <v>0.2</v>
      </c>
      <c r="D222" s="5" t="s">
        <v>337</v>
      </c>
      <c r="E222" s="5">
        <f t="shared" si="3"/>
        <v>2.65625</v>
      </c>
      <c r="F222" s="5">
        <v>0</v>
      </c>
      <c r="G222" s="5">
        <v>1600</v>
      </c>
      <c r="H222" s="5">
        <v>100</v>
      </c>
      <c r="I222" s="5">
        <v>1700</v>
      </c>
      <c r="J222" s="5">
        <v>2018</v>
      </c>
      <c r="K222" s="5" t="s">
        <v>173</v>
      </c>
    </row>
    <row r="223" spans="1:11" x14ac:dyDescent="0.3">
      <c r="A223" s="5" t="s">
        <v>292</v>
      </c>
      <c r="B223" s="5">
        <v>160</v>
      </c>
      <c r="C223" s="5">
        <v>0.2</v>
      </c>
      <c r="D223" s="5" t="s">
        <v>337</v>
      </c>
      <c r="E223" s="5">
        <f t="shared" si="3"/>
        <v>3.125</v>
      </c>
      <c r="F223" s="5">
        <v>0</v>
      </c>
      <c r="G223" s="5">
        <v>400</v>
      </c>
      <c r="H223" s="5">
        <v>100</v>
      </c>
      <c r="I223" s="5">
        <v>500</v>
      </c>
      <c r="J223" s="5">
        <v>2018</v>
      </c>
      <c r="K223" s="5" t="s">
        <v>173</v>
      </c>
    </row>
    <row r="224" spans="1:11" x14ac:dyDescent="0.3">
      <c r="A224" s="5" t="s">
        <v>299</v>
      </c>
      <c r="B224" s="5">
        <v>640</v>
      </c>
      <c r="C224" s="5">
        <v>0.2</v>
      </c>
      <c r="D224" s="5" t="s">
        <v>339</v>
      </c>
      <c r="E224" s="5">
        <f t="shared" si="3"/>
        <v>2.65625</v>
      </c>
      <c r="F224" s="5">
        <v>0</v>
      </c>
      <c r="G224" s="5">
        <v>1600</v>
      </c>
      <c r="H224" s="5">
        <v>100</v>
      </c>
      <c r="I224" s="5">
        <v>1700</v>
      </c>
      <c r="J224" s="5">
        <v>2018</v>
      </c>
      <c r="K224" s="5" t="s">
        <v>173</v>
      </c>
    </row>
    <row r="225" spans="1:11" x14ac:dyDescent="0.3">
      <c r="A225" s="5" t="s">
        <v>300</v>
      </c>
      <c r="B225" s="5">
        <v>320</v>
      </c>
      <c r="C225" s="5">
        <v>0.2</v>
      </c>
      <c r="D225" s="5" t="s">
        <v>339</v>
      </c>
      <c r="E225" s="5">
        <f t="shared" si="3"/>
        <v>2.8125</v>
      </c>
      <c r="F225" s="5">
        <v>0</v>
      </c>
      <c r="G225" s="5">
        <v>800</v>
      </c>
      <c r="H225" s="5">
        <v>100</v>
      </c>
      <c r="I225" s="5">
        <v>900</v>
      </c>
      <c r="J225" s="5">
        <v>2018</v>
      </c>
      <c r="K225" s="5" t="s">
        <v>173</v>
      </c>
    </row>
    <row r="226" spans="1:11" x14ac:dyDescent="0.3">
      <c r="A226" s="5" t="s">
        <v>340</v>
      </c>
      <c r="B226" s="5">
        <v>640</v>
      </c>
      <c r="C226" s="5">
        <v>0.2</v>
      </c>
      <c r="D226" s="5" t="s">
        <v>337</v>
      </c>
      <c r="E226" s="5">
        <f t="shared" si="3"/>
        <v>2.65625</v>
      </c>
      <c r="F226" s="5">
        <v>0</v>
      </c>
      <c r="G226" s="5">
        <v>1600</v>
      </c>
      <c r="H226" s="5">
        <v>100</v>
      </c>
      <c r="I226" s="5">
        <v>1700</v>
      </c>
      <c r="J226" s="5">
        <v>2018</v>
      </c>
      <c r="K226" s="5" t="s">
        <v>173</v>
      </c>
    </row>
    <row r="227" spans="1:11" x14ac:dyDescent="0.3">
      <c r="A227" s="5" t="s">
        <v>241</v>
      </c>
      <c r="B227" s="5">
        <v>640</v>
      </c>
      <c r="C227" s="5">
        <v>0.2</v>
      </c>
      <c r="D227" s="5" t="s">
        <v>337</v>
      </c>
      <c r="E227" s="5">
        <f t="shared" si="3"/>
        <v>2.65625</v>
      </c>
      <c r="F227" s="5">
        <v>0</v>
      </c>
      <c r="G227" s="5">
        <v>1600</v>
      </c>
      <c r="H227" s="5">
        <v>100</v>
      </c>
      <c r="I227" s="5">
        <v>1700</v>
      </c>
      <c r="J227" s="5">
        <v>2018</v>
      </c>
      <c r="K227" s="5" t="s">
        <v>173</v>
      </c>
    </row>
    <row r="228" spans="1:11" x14ac:dyDescent="0.3">
      <c r="A228" s="5" t="s">
        <v>248</v>
      </c>
      <c r="B228" s="5">
        <v>640</v>
      </c>
      <c r="C228" s="5">
        <v>0.2</v>
      </c>
      <c r="D228" s="5" t="s">
        <v>337</v>
      </c>
      <c r="E228" s="5">
        <f t="shared" si="3"/>
        <v>2.65625</v>
      </c>
      <c r="F228" s="5">
        <v>0</v>
      </c>
      <c r="G228" s="5">
        <v>1600</v>
      </c>
      <c r="H228" s="5">
        <v>100</v>
      </c>
      <c r="I228" s="5">
        <v>1700</v>
      </c>
      <c r="J228" s="5">
        <v>2018</v>
      </c>
      <c r="K228" s="5" t="s">
        <v>173</v>
      </c>
    </row>
    <row r="229" spans="1:11" x14ac:dyDescent="0.3">
      <c r="A229" s="5" t="s">
        <v>249</v>
      </c>
      <c r="B229" s="5">
        <v>640</v>
      </c>
      <c r="C229" s="5">
        <v>0.2</v>
      </c>
      <c r="D229" s="5" t="s">
        <v>341</v>
      </c>
      <c r="E229" s="5">
        <f t="shared" si="3"/>
        <v>28.65625</v>
      </c>
      <c r="F229" s="5">
        <v>16640</v>
      </c>
      <c r="G229" s="5">
        <v>1600</v>
      </c>
      <c r="H229" s="5">
        <v>100</v>
      </c>
      <c r="I229" s="5">
        <v>18340</v>
      </c>
      <c r="J229" s="5">
        <v>2018</v>
      </c>
      <c r="K229" s="5" t="s">
        <v>173</v>
      </c>
    </row>
    <row r="230" spans="1:11" x14ac:dyDescent="0.3">
      <c r="A230" s="5" t="s">
        <v>250</v>
      </c>
      <c r="B230" s="5">
        <v>320</v>
      </c>
      <c r="C230" s="5">
        <v>0.2</v>
      </c>
      <c r="D230" s="5" t="s">
        <v>337</v>
      </c>
      <c r="E230" s="5">
        <f t="shared" si="3"/>
        <v>2.8125</v>
      </c>
      <c r="F230" s="5">
        <v>0</v>
      </c>
      <c r="G230" s="5">
        <v>800</v>
      </c>
      <c r="H230" s="5">
        <v>100</v>
      </c>
      <c r="I230" s="5">
        <v>900</v>
      </c>
      <c r="J230" s="5">
        <v>2018</v>
      </c>
      <c r="K230" s="5" t="s">
        <v>173</v>
      </c>
    </row>
    <row r="231" spans="1:11" x14ac:dyDescent="0.3">
      <c r="A231" s="5" t="s">
        <v>316</v>
      </c>
      <c r="B231" s="5">
        <v>640</v>
      </c>
      <c r="C231" s="5">
        <v>0.2</v>
      </c>
      <c r="D231" s="5" t="s">
        <v>337</v>
      </c>
      <c r="E231" s="5">
        <f t="shared" si="3"/>
        <v>2.65625</v>
      </c>
      <c r="F231" s="5">
        <v>0</v>
      </c>
      <c r="G231" s="5">
        <v>1600</v>
      </c>
      <c r="H231" s="5">
        <v>100</v>
      </c>
      <c r="I231" s="5">
        <v>1700</v>
      </c>
      <c r="J231" s="5">
        <v>2018</v>
      </c>
      <c r="K231" s="5" t="s">
        <v>173</v>
      </c>
    </row>
    <row r="232" spans="1:11" x14ac:dyDescent="0.3">
      <c r="A232" s="5" t="s">
        <v>317</v>
      </c>
      <c r="B232" s="5">
        <v>320</v>
      </c>
      <c r="C232" s="5">
        <v>0.2</v>
      </c>
      <c r="D232" s="5" t="s">
        <v>337</v>
      </c>
      <c r="E232" s="5">
        <f t="shared" si="3"/>
        <v>2.8125</v>
      </c>
      <c r="F232" s="5">
        <v>0</v>
      </c>
      <c r="G232" s="5">
        <v>800</v>
      </c>
      <c r="H232" s="5">
        <v>100</v>
      </c>
      <c r="I232" s="5">
        <v>900</v>
      </c>
      <c r="J232" s="5">
        <v>2018</v>
      </c>
      <c r="K232" s="5" t="s">
        <v>173</v>
      </c>
    </row>
    <row r="233" spans="1:11" x14ac:dyDescent="0.3">
      <c r="A233" s="5" t="s">
        <v>342</v>
      </c>
      <c r="B233" s="5">
        <v>640</v>
      </c>
      <c r="C233" s="5">
        <v>0.2</v>
      </c>
      <c r="D233" s="5" t="s">
        <v>337</v>
      </c>
      <c r="E233" s="5">
        <f t="shared" si="3"/>
        <v>2.65625</v>
      </c>
      <c r="F233" s="5">
        <v>0</v>
      </c>
      <c r="G233" s="5">
        <v>1600</v>
      </c>
      <c r="H233" s="5">
        <v>100</v>
      </c>
      <c r="I233" s="5">
        <v>1700</v>
      </c>
      <c r="J233" s="5">
        <v>2018</v>
      </c>
      <c r="K233" s="5" t="s">
        <v>173</v>
      </c>
    </row>
    <row r="234" spans="1:11" x14ac:dyDescent="0.3">
      <c r="A234" s="5" t="s">
        <v>251</v>
      </c>
      <c r="B234" s="5">
        <v>306.47000000000003</v>
      </c>
      <c r="C234" s="5">
        <v>0.2</v>
      </c>
      <c r="D234" s="5" t="s">
        <v>337</v>
      </c>
      <c r="E234" s="5">
        <f t="shared" si="3"/>
        <v>2.8263125265115669</v>
      </c>
      <c r="F234" s="5">
        <v>0</v>
      </c>
      <c r="G234" s="5">
        <v>766.18</v>
      </c>
      <c r="H234" s="5">
        <v>100</v>
      </c>
      <c r="I234" s="5">
        <v>866.18</v>
      </c>
      <c r="J234" s="5">
        <v>2018</v>
      </c>
      <c r="K234" s="5" t="s">
        <v>173</v>
      </c>
    </row>
    <row r="235" spans="1:11" x14ac:dyDescent="0.3">
      <c r="A235" s="5" t="s">
        <v>255</v>
      </c>
      <c r="B235" s="5">
        <v>640</v>
      </c>
      <c r="C235" s="5">
        <v>0.2</v>
      </c>
      <c r="D235" s="5" t="s">
        <v>337</v>
      </c>
      <c r="E235" s="5">
        <f t="shared" si="3"/>
        <v>2.65625</v>
      </c>
      <c r="F235" s="5">
        <v>0</v>
      </c>
      <c r="G235" s="5">
        <v>1600</v>
      </c>
      <c r="H235" s="5">
        <v>100</v>
      </c>
      <c r="I235" s="5">
        <v>1700</v>
      </c>
      <c r="J235" s="5">
        <v>2018</v>
      </c>
      <c r="K235" s="5" t="s">
        <v>173</v>
      </c>
    </row>
    <row r="236" spans="1:11" x14ac:dyDescent="0.3">
      <c r="A236" s="5" t="s">
        <v>256</v>
      </c>
      <c r="B236" s="5">
        <v>640</v>
      </c>
      <c r="C236" s="5">
        <v>0.2</v>
      </c>
      <c r="D236" s="5" t="s">
        <v>337</v>
      </c>
      <c r="E236" s="5">
        <f t="shared" si="3"/>
        <v>2.65625</v>
      </c>
      <c r="F236" s="5">
        <v>0</v>
      </c>
      <c r="G236" s="5">
        <v>1600</v>
      </c>
      <c r="H236" s="5">
        <v>100</v>
      </c>
      <c r="I236" s="5">
        <v>1700</v>
      </c>
      <c r="J236" s="5">
        <v>2018</v>
      </c>
      <c r="K236" s="5" t="s">
        <v>173</v>
      </c>
    </row>
    <row r="237" spans="1:11" x14ac:dyDescent="0.3">
      <c r="A237" s="5" t="s">
        <v>257</v>
      </c>
      <c r="B237" s="5">
        <v>640</v>
      </c>
      <c r="C237" s="5">
        <v>0.2</v>
      </c>
      <c r="D237" s="5" t="s">
        <v>337</v>
      </c>
      <c r="E237" s="5">
        <f t="shared" si="3"/>
        <v>2.65625</v>
      </c>
      <c r="F237" s="5">
        <v>0</v>
      </c>
      <c r="G237" s="5">
        <v>1600</v>
      </c>
      <c r="H237" s="5">
        <v>100</v>
      </c>
      <c r="I237" s="5">
        <v>1700</v>
      </c>
      <c r="J237" s="5">
        <v>2018</v>
      </c>
      <c r="K237" s="5" t="s">
        <v>173</v>
      </c>
    </row>
    <row r="238" spans="1:11" x14ac:dyDescent="0.3">
      <c r="A238" s="5" t="s">
        <v>343</v>
      </c>
      <c r="B238" s="5">
        <v>640</v>
      </c>
      <c r="C238" s="5">
        <v>0.2</v>
      </c>
      <c r="D238" s="5" t="s">
        <v>344</v>
      </c>
      <c r="E238" s="5">
        <f t="shared" si="3"/>
        <v>2.65625</v>
      </c>
      <c r="F238" s="5">
        <v>0</v>
      </c>
      <c r="G238" s="5">
        <v>1600</v>
      </c>
      <c r="H238" s="5">
        <v>100</v>
      </c>
      <c r="I238" s="5">
        <v>1700</v>
      </c>
      <c r="J238" s="5">
        <v>2018</v>
      </c>
      <c r="K238" s="5" t="s">
        <v>173</v>
      </c>
    </row>
    <row r="239" spans="1:11" x14ac:dyDescent="0.3">
      <c r="A239" s="5" t="s">
        <v>259</v>
      </c>
      <c r="B239" s="5">
        <v>640</v>
      </c>
      <c r="C239" s="5">
        <v>0.2</v>
      </c>
      <c r="D239" s="5" t="s">
        <v>344</v>
      </c>
      <c r="E239" s="5">
        <f t="shared" si="3"/>
        <v>2.65625</v>
      </c>
      <c r="F239" s="5">
        <v>0</v>
      </c>
      <c r="G239" s="5">
        <v>1600</v>
      </c>
      <c r="H239" s="5">
        <v>100</v>
      </c>
      <c r="I239" s="5">
        <v>1700</v>
      </c>
      <c r="J239" s="5">
        <v>2018</v>
      </c>
      <c r="K239" s="5" t="s">
        <v>173</v>
      </c>
    </row>
    <row r="240" spans="1:11" x14ac:dyDescent="0.3">
      <c r="A240" s="5" t="s">
        <v>260</v>
      </c>
      <c r="B240" s="5">
        <v>640</v>
      </c>
      <c r="C240" s="5">
        <v>0.2</v>
      </c>
      <c r="D240" s="5" t="s">
        <v>344</v>
      </c>
      <c r="E240" s="5">
        <f t="shared" si="3"/>
        <v>2.65625</v>
      </c>
      <c r="F240" s="5">
        <v>0</v>
      </c>
      <c r="G240" s="5">
        <v>1600</v>
      </c>
      <c r="H240" s="5">
        <v>100</v>
      </c>
      <c r="I240" s="5">
        <v>1700</v>
      </c>
      <c r="J240" s="5">
        <v>2018</v>
      </c>
      <c r="K240" s="5" t="s">
        <v>173</v>
      </c>
    </row>
    <row r="241" spans="1:11" x14ac:dyDescent="0.3">
      <c r="A241" s="5" t="s">
        <v>261</v>
      </c>
      <c r="B241" s="5">
        <v>640</v>
      </c>
      <c r="C241" s="5">
        <v>0.2</v>
      </c>
      <c r="D241" s="5" t="s">
        <v>345</v>
      </c>
      <c r="E241" s="5">
        <f t="shared" si="3"/>
        <v>4.65625</v>
      </c>
      <c r="F241" s="5">
        <v>1280</v>
      </c>
      <c r="G241" s="5">
        <v>1600</v>
      </c>
      <c r="H241" s="5">
        <v>100</v>
      </c>
      <c r="I241" s="5">
        <v>2980</v>
      </c>
      <c r="J241" s="5">
        <v>2018</v>
      </c>
      <c r="K241" s="5" t="s">
        <v>173</v>
      </c>
    </row>
    <row r="242" spans="1:11" x14ac:dyDescent="0.3">
      <c r="A242" s="5" t="s">
        <v>346</v>
      </c>
      <c r="B242" s="5">
        <v>640</v>
      </c>
      <c r="C242" s="5">
        <v>0.1875</v>
      </c>
      <c r="D242" s="5" t="s">
        <v>347</v>
      </c>
      <c r="E242" s="5">
        <f t="shared" si="3"/>
        <v>2.65625</v>
      </c>
      <c r="F242" s="5">
        <v>0</v>
      </c>
      <c r="G242" s="5">
        <v>1600</v>
      </c>
      <c r="H242" s="5">
        <v>100</v>
      </c>
      <c r="I242" s="5">
        <v>1700</v>
      </c>
      <c r="J242" s="5">
        <v>2018</v>
      </c>
      <c r="K242" s="5" t="s">
        <v>173</v>
      </c>
    </row>
    <row r="243" spans="1:11" x14ac:dyDescent="0.3">
      <c r="A243" s="5" t="s">
        <v>190</v>
      </c>
      <c r="B243" s="5">
        <v>640</v>
      </c>
      <c r="C243" s="5">
        <v>0.1875</v>
      </c>
      <c r="D243" s="5" t="s">
        <v>347</v>
      </c>
      <c r="E243" s="5">
        <f t="shared" si="3"/>
        <v>2.65625</v>
      </c>
      <c r="F243" s="5">
        <v>0</v>
      </c>
      <c r="G243" s="5">
        <v>1600</v>
      </c>
      <c r="H243" s="5">
        <v>100</v>
      </c>
      <c r="I243" s="5">
        <v>1700</v>
      </c>
      <c r="J243" s="5">
        <v>2018</v>
      </c>
      <c r="K243" s="5" t="s">
        <v>173</v>
      </c>
    </row>
    <row r="244" spans="1:11" x14ac:dyDescent="0.3">
      <c r="A244" s="5" t="s">
        <v>348</v>
      </c>
      <c r="B244" s="5">
        <v>640</v>
      </c>
      <c r="C244" s="5">
        <v>0.1875</v>
      </c>
      <c r="D244" s="5" t="s">
        <v>349</v>
      </c>
      <c r="E244" s="5">
        <f t="shared" si="3"/>
        <v>2.65625</v>
      </c>
      <c r="F244" s="5">
        <v>0</v>
      </c>
      <c r="G244" s="5">
        <v>1600</v>
      </c>
      <c r="H244" s="5">
        <v>100</v>
      </c>
      <c r="I244" s="5">
        <v>1700</v>
      </c>
      <c r="J244" s="5">
        <v>2018</v>
      </c>
      <c r="K244" s="5" t="s">
        <v>173</v>
      </c>
    </row>
    <row r="245" spans="1:11" x14ac:dyDescent="0.3">
      <c r="A245" s="5" t="s">
        <v>278</v>
      </c>
      <c r="B245" s="5">
        <v>640</v>
      </c>
      <c r="C245" s="5">
        <v>0.1875</v>
      </c>
      <c r="D245" s="5" t="s">
        <v>350</v>
      </c>
      <c r="E245" s="5">
        <f t="shared" si="3"/>
        <v>2.65625</v>
      </c>
      <c r="F245" s="5">
        <v>0</v>
      </c>
      <c r="G245" s="5">
        <v>1700</v>
      </c>
      <c r="H245" s="5">
        <v>0</v>
      </c>
      <c r="I245" s="5">
        <v>1700</v>
      </c>
      <c r="J245" s="5">
        <v>2018</v>
      </c>
      <c r="K245" s="5" t="s">
        <v>227</v>
      </c>
    </row>
    <row r="246" spans="1:11" x14ac:dyDescent="0.3">
      <c r="A246" s="5" t="s">
        <v>179</v>
      </c>
      <c r="B246" s="5">
        <v>640</v>
      </c>
      <c r="C246" s="5">
        <v>0.2</v>
      </c>
      <c r="D246" s="5" t="s">
        <v>351</v>
      </c>
      <c r="E246" s="5">
        <f t="shared" si="3"/>
        <v>2.65625</v>
      </c>
      <c r="F246" s="5">
        <v>0</v>
      </c>
      <c r="G246" s="5">
        <v>1700</v>
      </c>
      <c r="H246" s="5">
        <v>0</v>
      </c>
      <c r="I246" s="5">
        <v>1700</v>
      </c>
      <c r="J246" s="5">
        <v>2018</v>
      </c>
      <c r="K246" s="5" t="s">
        <v>227</v>
      </c>
    </row>
    <row r="247" spans="1:11" x14ac:dyDescent="0.3">
      <c r="A247" s="5" t="s">
        <v>180</v>
      </c>
      <c r="B247" s="5">
        <v>320</v>
      </c>
      <c r="C247" s="5">
        <v>0.2</v>
      </c>
      <c r="D247" s="5" t="s">
        <v>352</v>
      </c>
      <c r="E247" s="5">
        <f t="shared" si="3"/>
        <v>2.8125</v>
      </c>
      <c r="F247" s="5">
        <v>0</v>
      </c>
      <c r="G247" s="5">
        <v>900</v>
      </c>
      <c r="H247" s="5">
        <v>0</v>
      </c>
      <c r="I247" s="5">
        <v>900</v>
      </c>
      <c r="J247" s="5">
        <v>2018</v>
      </c>
      <c r="K247" s="5" t="s">
        <v>227</v>
      </c>
    </row>
    <row r="248" spans="1:11" x14ac:dyDescent="0.3">
      <c r="A248" s="5" t="s">
        <v>278</v>
      </c>
      <c r="B248" s="5">
        <v>640</v>
      </c>
      <c r="C248" s="5">
        <v>0.1875</v>
      </c>
      <c r="D248" s="5" t="s">
        <v>353</v>
      </c>
      <c r="E248" s="5">
        <f t="shared" si="3"/>
        <v>2.65625</v>
      </c>
      <c r="F248" s="5" t="s">
        <v>354</v>
      </c>
      <c r="G248" s="5">
        <v>1700</v>
      </c>
      <c r="H248" s="5">
        <v>0</v>
      </c>
      <c r="I248" s="5">
        <v>1700</v>
      </c>
      <c r="J248" s="5">
        <v>2017</v>
      </c>
      <c r="K248" s="5" t="s">
        <v>173</v>
      </c>
    </row>
    <row r="249" spans="1:11" x14ac:dyDescent="0.3">
      <c r="A249" s="5" t="s">
        <v>171</v>
      </c>
      <c r="B249" s="5">
        <v>640</v>
      </c>
      <c r="C249" s="5">
        <v>0.1875</v>
      </c>
      <c r="D249" s="5" t="s">
        <v>355</v>
      </c>
      <c r="E249" s="5">
        <f t="shared" si="3"/>
        <v>2.65625</v>
      </c>
      <c r="F249" s="5" t="s">
        <v>354</v>
      </c>
      <c r="G249" s="5">
        <v>1700</v>
      </c>
      <c r="H249" s="5">
        <v>0</v>
      </c>
      <c r="I249" s="5">
        <v>1700</v>
      </c>
      <c r="J249" s="5">
        <v>2017</v>
      </c>
      <c r="K249" s="5" t="s">
        <v>173</v>
      </c>
    </row>
    <row r="250" spans="1:11" x14ac:dyDescent="0.3">
      <c r="A250" s="5" t="s">
        <v>174</v>
      </c>
      <c r="B250" s="5">
        <v>320</v>
      </c>
      <c r="C250" s="5">
        <v>0.2</v>
      </c>
      <c r="D250" s="5" t="s">
        <v>356</v>
      </c>
      <c r="E250" s="5">
        <f t="shared" si="3"/>
        <v>2.8125</v>
      </c>
      <c r="F250" s="5" t="s">
        <v>354</v>
      </c>
      <c r="G250" s="5">
        <v>900</v>
      </c>
      <c r="H250" s="5">
        <v>0</v>
      </c>
      <c r="I250" s="5">
        <v>900</v>
      </c>
      <c r="J250" s="5">
        <v>2017</v>
      </c>
      <c r="K250" s="5" t="s">
        <v>173</v>
      </c>
    </row>
    <row r="251" spans="1:11" x14ac:dyDescent="0.3">
      <c r="A251" s="5" t="s">
        <v>175</v>
      </c>
      <c r="B251" s="5">
        <v>640</v>
      </c>
      <c r="C251" s="5">
        <v>0.2</v>
      </c>
      <c r="D251" s="5" t="s">
        <v>357</v>
      </c>
      <c r="E251" s="5">
        <f t="shared" si="3"/>
        <v>2.65625</v>
      </c>
      <c r="F251" s="5" t="s">
        <v>354</v>
      </c>
      <c r="G251" s="5">
        <v>1700</v>
      </c>
      <c r="H251" s="5">
        <v>0</v>
      </c>
      <c r="I251" s="5">
        <v>1700</v>
      </c>
      <c r="J251" s="5">
        <v>2017</v>
      </c>
      <c r="K251" s="5" t="s">
        <v>173</v>
      </c>
    </row>
    <row r="252" spans="1:11" x14ac:dyDescent="0.3">
      <c r="A252" s="5" t="s">
        <v>176</v>
      </c>
      <c r="B252" s="5">
        <v>642.4</v>
      </c>
      <c r="C252" s="5">
        <v>0.2</v>
      </c>
      <c r="D252" s="5" t="s">
        <v>355</v>
      </c>
      <c r="E252" s="5">
        <f t="shared" si="3"/>
        <v>2.6556662515566627</v>
      </c>
      <c r="F252" s="5" t="s">
        <v>354</v>
      </c>
      <c r="G252" s="5">
        <v>1706</v>
      </c>
      <c r="H252" s="5">
        <v>0</v>
      </c>
      <c r="I252" s="5">
        <v>1706</v>
      </c>
      <c r="J252" s="5">
        <v>2017</v>
      </c>
      <c r="K252" s="5" t="s">
        <v>173</v>
      </c>
    </row>
    <row r="253" spans="1:11" x14ac:dyDescent="0.3">
      <c r="A253" s="5" t="s">
        <v>177</v>
      </c>
      <c r="B253" s="5">
        <v>640</v>
      </c>
      <c r="C253" s="5">
        <v>0.2</v>
      </c>
      <c r="D253" s="5" t="s">
        <v>355</v>
      </c>
      <c r="E253" s="5">
        <f t="shared" si="3"/>
        <v>2.65625</v>
      </c>
      <c r="F253" s="5" t="s">
        <v>354</v>
      </c>
      <c r="G253" s="5">
        <v>1700</v>
      </c>
      <c r="H253" s="5">
        <v>0</v>
      </c>
      <c r="I253" s="5">
        <v>1700</v>
      </c>
      <c r="J253" s="5">
        <v>2017</v>
      </c>
      <c r="K253" s="5" t="s">
        <v>173</v>
      </c>
    </row>
    <row r="254" spans="1:11" x14ac:dyDescent="0.3">
      <c r="A254" s="5" t="s">
        <v>179</v>
      </c>
      <c r="B254" s="5">
        <v>640</v>
      </c>
      <c r="C254" s="5">
        <v>0.2</v>
      </c>
      <c r="D254" s="5" t="s">
        <v>355</v>
      </c>
      <c r="E254" s="5">
        <f t="shared" si="3"/>
        <v>2.65625</v>
      </c>
      <c r="F254" s="5" t="s">
        <v>354</v>
      </c>
      <c r="G254" s="5">
        <v>1700</v>
      </c>
      <c r="H254" s="5">
        <v>0</v>
      </c>
      <c r="I254" s="5">
        <v>1700</v>
      </c>
      <c r="J254" s="5">
        <v>2017</v>
      </c>
      <c r="K254" s="5" t="s">
        <v>173</v>
      </c>
    </row>
    <row r="255" spans="1:11" x14ac:dyDescent="0.3">
      <c r="A255" s="5" t="s">
        <v>180</v>
      </c>
      <c r="B255" s="5">
        <v>400</v>
      </c>
      <c r="C255" s="5">
        <v>0.2</v>
      </c>
      <c r="D255" s="5" t="s">
        <v>355</v>
      </c>
      <c r="E255" s="5">
        <f t="shared" si="3"/>
        <v>7.75</v>
      </c>
      <c r="F255" s="5">
        <v>2000</v>
      </c>
      <c r="G255" s="5">
        <v>1100</v>
      </c>
      <c r="H255" s="5">
        <v>0</v>
      </c>
      <c r="I255" s="5">
        <v>3100</v>
      </c>
      <c r="J255" s="5">
        <v>2017</v>
      </c>
      <c r="K255" s="5" t="s">
        <v>173</v>
      </c>
    </row>
    <row r="256" spans="1:11" x14ac:dyDescent="0.3">
      <c r="A256" s="5" t="s">
        <v>181</v>
      </c>
      <c r="B256" s="5">
        <v>640</v>
      </c>
      <c r="C256" s="5">
        <v>0.2</v>
      </c>
      <c r="D256" s="5" t="s">
        <v>355</v>
      </c>
      <c r="E256" s="5">
        <f t="shared" si="3"/>
        <v>2.65625</v>
      </c>
      <c r="F256" s="5" t="s">
        <v>354</v>
      </c>
      <c r="G256" s="5">
        <v>1700</v>
      </c>
      <c r="H256" s="5">
        <v>0</v>
      </c>
      <c r="I256" s="5">
        <v>1700</v>
      </c>
      <c r="J256" s="5">
        <v>2017</v>
      </c>
      <c r="K256" s="5" t="s">
        <v>173</v>
      </c>
    </row>
    <row r="257" spans="1:11" x14ac:dyDescent="0.3">
      <c r="A257" s="5" t="s">
        <v>282</v>
      </c>
      <c r="B257" s="5">
        <v>472.79</v>
      </c>
      <c r="C257" s="5">
        <v>0.2</v>
      </c>
      <c r="D257" s="5" t="s">
        <v>358</v>
      </c>
      <c r="E257" s="5">
        <f t="shared" si="3"/>
        <v>2.7115209712557373</v>
      </c>
      <c r="F257" s="5" t="s">
        <v>354</v>
      </c>
      <c r="G257" s="5">
        <v>1281.98</v>
      </c>
      <c r="H257" s="5">
        <v>0</v>
      </c>
      <c r="I257" s="5">
        <v>1281.98</v>
      </c>
      <c r="J257" s="5">
        <v>2017</v>
      </c>
      <c r="K257" s="5" t="s">
        <v>173</v>
      </c>
    </row>
    <row r="258" spans="1:11" x14ac:dyDescent="0.3">
      <c r="A258" s="5" t="s">
        <v>284</v>
      </c>
      <c r="B258" s="5">
        <v>634.53</v>
      </c>
      <c r="C258" s="5">
        <v>0.2</v>
      </c>
      <c r="D258" s="5" t="s">
        <v>358</v>
      </c>
      <c r="E258" s="5">
        <f t="shared" si="3"/>
        <v>2.6576048413786584</v>
      </c>
      <c r="F258" s="5" t="s">
        <v>354</v>
      </c>
      <c r="G258" s="5">
        <v>1686.33</v>
      </c>
      <c r="H258" s="5">
        <v>0</v>
      </c>
      <c r="I258" s="5">
        <v>1686.33</v>
      </c>
      <c r="J258" s="5">
        <v>2017</v>
      </c>
      <c r="K258" s="5" t="s">
        <v>173</v>
      </c>
    </row>
    <row r="259" spans="1:11" x14ac:dyDescent="0.3">
      <c r="A259" s="5" t="s">
        <v>286</v>
      </c>
      <c r="B259" s="5">
        <v>320</v>
      </c>
      <c r="C259" s="5">
        <v>0.2</v>
      </c>
      <c r="D259" s="5" t="s">
        <v>358</v>
      </c>
      <c r="E259" s="5">
        <f t="shared" ref="E259:E322" si="4">I259/B259</f>
        <v>2.8125</v>
      </c>
      <c r="F259" s="5" t="s">
        <v>354</v>
      </c>
      <c r="G259" s="5">
        <v>900</v>
      </c>
      <c r="H259" s="5">
        <v>0</v>
      </c>
      <c r="I259" s="5">
        <v>900</v>
      </c>
      <c r="J259" s="5">
        <v>2017</v>
      </c>
      <c r="K259" s="5" t="s">
        <v>173</v>
      </c>
    </row>
    <row r="260" spans="1:11" x14ac:dyDescent="0.3">
      <c r="A260" s="5" t="s">
        <v>335</v>
      </c>
      <c r="B260" s="5">
        <v>632.24</v>
      </c>
      <c r="C260" s="5">
        <v>0.2</v>
      </c>
      <c r="D260" s="5" t="s">
        <v>358</v>
      </c>
      <c r="E260" s="5">
        <f t="shared" si="4"/>
        <v>2.6581677843856761</v>
      </c>
      <c r="F260" s="5" t="s">
        <v>354</v>
      </c>
      <c r="G260" s="5">
        <v>1680.6</v>
      </c>
      <c r="H260" s="5">
        <v>0</v>
      </c>
      <c r="I260" s="5">
        <v>1680.6</v>
      </c>
      <c r="J260" s="5">
        <v>2017</v>
      </c>
      <c r="K260" s="5" t="s">
        <v>173</v>
      </c>
    </row>
    <row r="261" spans="1:11" x14ac:dyDescent="0.3">
      <c r="A261" s="5" t="s">
        <v>336</v>
      </c>
      <c r="B261" s="5">
        <v>640</v>
      </c>
      <c r="C261" s="5">
        <v>0.2</v>
      </c>
      <c r="D261" s="5" t="s">
        <v>359</v>
      </c>
      <c r="E261" s="5">
        <f t="shared" si="4"/>
        <v>2.65625</v>
      </c>
      <c r="F261" s="5" t="s">
        <v>354</v>
      </c>
      <c r="G261" s="5">
        <v>1700</v>
      </c>
      <c r="H261" s="5">
        <v>0</v>
      </c>
      <c r="I261" s="5">
        <v>1700</v>
      </c>
      <c r="J261" s="5">
        <v>2017</v>
      </c>
      <c r="K261" s="5" t="s">
        <v>173</v>
      </c>
    </row>
    <row r="262" spans="1:11" x14ac:dyDescent="0.3">
      <c r="A262" s="5" t="s">
        <v>287</v>
      </c>
      <c r="B262" s="5">
        <v>640</v>
      </c>
      <c r="C262" s="5">
        <v>0.2</v>
      </c>
      <c r="D262" s="5" t="s">
        <v>359</v>
      </c>
      <c r="E262" s="5">
        <f t="shared" si="4"/>
        <v>2.65625</v>
      </c>
      <c r="F262" s="5" t="s">
        <v>354</v>
      </c>
      <c r="G262" s="5">
        <v>1700</v>
      </c>
      <c r="H262" s="5">
        <v>0</v>
      </c>
      <c r="I262" s="5">
        <v>1700</v>
      </c>
      <c r="J262" s="5">
        <v>2017</v>
      </c>
      <c r="K262" s="5" t="s">
        <v>173</v>
      </c>
    </row>
    <row r="263" spans="1:11" x14ac:dyDescent="0.3">
      <c r="A263" s="5" t="s">
        <v>182</v>
      </c>
      <c r="B263" s="5">
        <v>40</v>
      </c>
      <c r="C263" s="5">
        <v>0.2</v>
      </c>
      <c r="D263" s="5" t="s">
        <v>360</v>
      </c>
      <c r="E263" s="5">
        <f t="shared" si="4"/>
        <v>5</v>
      </c>
      <c r="F263" s="5" t="s">
        <v>354</v>
      </c>
      <c r="G263" s="5">
        <v>200</v>
      </c>
      <c r="H263" s="5">
        <v>0</v>
      </c>
      <c r="I263" s="5">
        <v>200</v>
      </c>
      <c r="J263" s="5">
        <v>2017</v>
      </c>
      <c r="K263" s="5" t="s">
        <v>173</v>
      </c>
    </row>
    <row r="264" spans="1:11" x14ac:dyDescent="0.3">
      <c r="A264" s="5" t="s">
        <v>288</v>
      </c>
      <c r="B264" s="5">
        <v>120</v>
      </c>
      <c r="C264" s="5">
        <v>0.2</v>
      </c>
      <c r="D264" s="5" t="s">
        <v>360</v>
      </c>
      <c r="E264" s="5">
        <f t="shared" si="4"/>
        <v>3.3333333333333335</v>
      </c>
      <c r="F264" s="5" t="s">
        <v>354</v>
      </c>
      <c r="G264" s="5">
        <v>400</v>
      </c>
      <c r="H264" s="5">
        <v>0</v>
      </c>
      <c r="I264" s="5">
        <v>400</v>
      </c>
      <c r="J264" s="5">
        <v>2017</v>
      </c>
      <c r="K264" s="5" t="s">
        <v>173</v>
      </c>
    </row>
    <row r="265" spans="1:11" x14ac:dyDescent="0.3">
      <c r="A265" s="5" t="s">
        <v>289</v>
      </c>
      <c r="B265" s="5">
        <v>312.60000000000002</v>
      </c>
      <c r="C265" s="5">
        <v>0.2</v>
      </c>
      <c r="D265" s="5" t="s">
        <v>360</v>
      </c>
      <c r="E265" s="5">
        <f t="shared" si="4"/>
        <v>2.8198976327575176</v>
      </c>
      <c r="F265" s="5" t="s">
        <v>354</v>
      </c>
      <c r="G265" s="5">
        <v>881.5</v>
      </c>
      <c r="H265" s="5">
        <v>0</v>
      </c>
      <c r="I265" s="5">
        <v>881.5</v>
      </c>
      <c r="J265" s="5">
        <v>2017</v>
      </c>
      <c r="K265" s="5" t="s">
        <v>173</v>
      </c>
    </row>
    <row r="266" spans="1:11" x14ac:dyDescent="0.3">
      <c r="A266" s="5" t="s">
        <v>324</v>
      </c>
      <c r="B266" s="5">
        <v>312.60000000000002</v>
      </c>
      <c r="C266" s="5">
        <v>0.2</v>
      </c>
      <c r="D266" s="5" t="s">
        <v>360</v>
      </c>
      <c r="E266" s="5">
        <f t="shared" si="4"/>
        <v>2.8198976327575176</v>
      </c>
      <c r="F266" s="5" t="s">
        <v>354</v>
      </c>
      <c r="G266" s="5">
        <v>881.5</v>
      </c>
      <c r="H266" s="5">
        <v>0</v>
      </c>
      <c r="I266" s="5">
        <v>881.5</v>
      </c>
      <c r="J266" s="5">
        <v>2017</v>
      </c>
      <c r="K266" s="5" t="s">
        <v>173</v>
      </c>
    </row>
    <row r="267" spans="1:11" x14ac:dyDescent="0.3">
      <c r="A267" s="5" t="s">
        <v>326</v>
      </c>
      <c r="B267" s="5">
        <v>160</v>
      </c>
      <c r="C267" s="5">
        <v>0.2</v>
      </c>
      <c r="D267" s="5" t="s">
        <v>360</v>
      </c>
      <c r="E267" s="5">
        <f t="shared" si="4"/>
        <v>3.125</v>
      </c>
      <c r="F267" s="5" t="s">
        <v>354</v>
      </c>
      <c r="G267" s="5">
        <v>500</v>
      </c>
      <c r="H267" s="5">
        <v>0</v>
      </c>
      <c r="I267" s="5">
        <v>500</v>
      </c>
      <c r="J267" s="5">
        <v>2017</v>
      </c>
      <c r="K267" s="5" t="s">
        <v>173</v>
      </c>
    </row>
    <row r="268" spans="1:11" x14ac:dyDescent="0.3">
      <c r="A268" s="5" t="s">
        <v>338</v>
      </c>
      <c r="B268" s="5">
        <v>310.56</v>
      </c>
      <c r="C268" s="5">
        <v>0.2</v>
      </c>
      <c r="D268" s="5" t="s">
        <v>360</v>
      </c>
      <c r="E268" s="5">
        <f t="shared" si="4"/>
        <v>2.821998969603297</v>
      </c>
      <c r="F268" s="5" t="s">
        <v>354</v>
      </c>
      <c r="G268" s="5">
        <v>876.4</v>
      </c>
      <c r="H268" s="5">
        <v>0</v>
      </c>
      <c r="I268" s="5">
        <v>876.4</v>
      </c>
      <c r="J268" s="5">
        <v>2017</v>
      </c>
      <c r="K268" s="5" t="s">
        <v>173</v>
      </c>
    </row>
    <row r="269" spans="1:11" x14ac:dyDescent="0.3">
      <c r="A269" s="5" t="s">
        <v>361</v>
      </c>
      <c r="B269" s="5">
        <v>640</v>
      </c>
      <c r="C269" s="5">
        <v>0.2</v>
      </c>
      <c r="D269" s="5" t="s">
        <v>362</v>
      </c>
      <c r="E269" s="5">
        <f t="shared" si="4"/>
        <v>4.65625</v>
      </c>
      <c r="F269" s="5">
        <v>1280</v>
      </c>
      <c r="G269" s="5">
        <v>1700</v>
      </c>
      <c r="H269" s="5">
        <v>0</v>
      </c>
      <c r="I269" s="5">
        <v>2980</v>
      </c>
      <c r="J269" s="5">
        <v>2017</v>
      </c>
      <c r="K269" s="5" t="s">
        <v>173</v>
      </c>
    </row>
    <row r="270" spans="1:11" x14ac:dyDescent="0.3">
      <c r="A270" s="5" t="s">
        <v>290</v>
      </c>
      <c r="B270" s="5">
        <v>640</v>
      </c>
      <c r="C270" s="5">
        <v>0.2</v>
      </c>
      <c r="D270" s="5" t="s">
        <v>362</v>
      </c>
      <c r="E270" s="5">
        <f t="shared" si="4"/>
        <v>4.65625</v>
      </c>
      <c r="F270" s="5">
        <v>1280</v>
      </c>
      <c r="G270" s="5">
        <v>1700</v>
      </c>
      <c r="H270" s="5">
        <v>0</v>
      </c>
      <c r="I270" s="5">
        <v>2980</v>
      </c>
      <c r="J270" s="5">
        <v>2017</v>
      </c>
      <c r="K270" s="5" t="s">
        <v>173</v>
      </c>
    </row>
    <row r="271" spans="1:11" x14ac:dyDescent="0.3">
      <c r="A271" s="5" t="s">
        <v>291</v>
      </c>
      <c r="B271" s="5">
        <v>403.3</v>
      </c>
      <c r="C271" s="5">
        <v>0.2</v>
      </c>
      <c r="D271" s="5" t="s">
        <v>360</v>
      </c>
      <c r="E271" s="5">
        <f t="shared" si="4"/>
        <v>2.7479543763947434</v>
      </c>
      <c r="F271" s="5" t="s">
        <v>354</v>
      </c>
      <c r="G271" s="5">
        <v>1108.25</v>
      </c>
      <c r="H271" s="5">
        <v>0</v>
      </c>
      <c r="I271" s="5">
        <v>1108.25</v>
      </c>
      <c r="J271" s="5">
        <v>2017</v>
      </c>
      <c r="K271" s="5" t="s">
        <v>173</v>
      </c>
    </row>
    <row r="272" spans="1:11" x14ac:dyDescent="0.3">
      <c r="A272" s="5" t="s">
        <v>292</v>
      </c>
      <c r="B272" s="5">
        <v>640</v>
      </c>
      <c r="C272" s="5">
        <v>0.2</v>
      </c>
      <c r="D272" s="5" t="s">
        <v>360</v>
      </c>
      <c r="E272" s="5">
        <f t="shared" si="4"/>
        <v>2.65625</v>
      </c>
      <c r="F272" s="5" t="s">
        <v>354</v>
      </c>
      <c r="G272" s="5">
        <v>1700</v>
      </c>
      <c r="H272" s="5">
        <v>0</v>
      </c>
      <c r="I272" s="5">
        <v>1700</v>
      </c>
      <c r="J272" s="5">
        <v>2017</v>
      </c>
      <c r="K272" s="5" t="s">
        <v>173</v>
      </c>
    </row>
    <row r="273" spans="1:11" x14ac:dyDescent="0.3">
      <c r="A273" s="5" t="s">
        <v>293</v>
      </c>
      <c r="B273" s="5">
        <v>640</v>
      </c>
      <c r="C273" s="5">
        <v>0.2</v>
      </c>
      <c r="D273" s="5" t="s">
        <v>362</v>
      </c>
      <c r="E273" s="5">
        <f t="shared" si="4"/>
        <v>4.65625</v>
      </c>
      <c r="F273" s="5">
        <v>1280</v>
      </c>
      <c r="G273" s="5">
        <v>1700</v>
      </c>
      <c r="H273" s="5">
        <v>0</v>
      </c>
      <c r="I273" s="5">
        <v>2980</v>
      </c>
      <c r="J273" s="5">
        <v>2017</v>
      </c>
      <c r="K273" s="5" t="s">
        <v>173</v>
      </c>
    </row>
    <row r="274" spans="1:11" x14ac:dyDescent="0.3">
      <c r="A274" s="5" t="s">
        <v>294</v>
      </c>
      <c r="B274" s="5">
        <v>640</v>
      </c>
      <c r="C274" s="5">
        <v>0.2</v>
      </c>
      <c r="D274" s="5" t="s">
        <v>362</v>
      </c>
      <c r="E274" s="5">
        <f t="shared" si="4"/>
        <v>4.65625</v>
      </c>
      <c r="F274" s="5">
        <v>1280</v>
      </c>
      <c r="G274" s="5">
        <v>1700</v>
      </c>
      <c r="H274" s="5">
        <v>0</v>
      </c>
      <c r="I274" s="5">
        <v>2980</v>
      </c>
      <c r="J274" s="5">
        <v>2017</v>
      </c>
      <c r="K274" s="5" t="s">
        <v>173</v>
      </c>
    </row>
    <row r="275" spans="1:11" x14ac:dyDescent="0.3">
      <c r="A275" s="5" t="s">
        <v>295</v>
      </c>
      <c r="B275" s="5">
        <v>40</v>
      </c>
      <c r="C275" s="5">
        <v>0.2</v>
      </c>
      <c r="D275" s="5" t="s">
        <v>362</v>
      </c>
      <c r="E275" s="5">
        <f t="shared" si="4"/>
        <v>7</v>
      </c>
      <c r="F275" s="5">
        <v>80</v>
      </c>
      <c r="G275" s="5">
        <v>200</v>
      </c>
      <c r="H275" s="5">
        <v>0</v>
      </c>
      <c r="I275" s="5">
        <v>280</v>
      </c>
      <c r="J275" s="5">
        <v>2017</v>
      </c>
      <c r="K275" s="5" t="s">
        <v>173</v>
      </c>
    </row>
    <row r="276" spans="1:11" x14ac:dyDescent="0.3">
      <c r="A276" s="5" t="s">
        <v>296</v>
      </c>
      <c r="B276" s="5">
        <v>79.09</v>
      </c>
      <c r="C276" s="5">
        <v>0.2</v>
      </c>
      <c r="D276" s="5" t="s">
        <v>362</v>
      </c>
      <c r="E276" s="5">
        <f t="shared" si="4"/>
        <v>5.7644455683398661</v>
      </c>
      <c r="F276" s="5">
        <v>158.18</v>
      </c>
      <c r="G276" s="5">
        <v>297.73</v>
      </c>
      <c r="H276" s="5">
        <v>0</v>
      </c>
      <c r="I276" s="5">
        <v>455.91</v>
      </c>
      <c r="J276" s="5">
        <v>2017</v>
      </c>
      <c r="K276" s="5" t="s">
        <v>173</v>
      </c>
    </row>
    <row r="277" spans="1:11" x14ac:dyDescent="0.3">
      <c r="A277" s="5" t="s">
        <v>297</v>
      </c>
      <c r="B277" s="5">
        <v>640</v>
      </c>
      <c r="C277" s="5">
        <v>0.2</v>
      </c>
      <c r="D277" s="5" t="s">
        <v>360</v>
      </c>
      <c r="E277" s="5">
        <f t="shared" si="4"/>
        <v>2.65625</v>
      </c>
      <c r="F277" s="5" t="s">
        <v>354</v>
      </c>
      <c r="G277" s="5">
        <v>1700</v>
      </c>
      <c r="H277" s="5">
        <v>0</v>
      </c>
      <c r="I277" s="5">
        <v>1700</v>
      </c>
      <c r="J277" s="5">
        <v>2017</v>
      </c>
      <c r="K277" s="5" t="s">
        <v>173</v>
      </c>
    </row>
    <row r="278" spans="1:11" x14ac:dyDescent="0.3">
      <c r="A278" s="5" t="s">
        <v>298</v>
      </c>
      <c r="B278" s="5">
        <v>640</v>
      </c>
      <c r="C278" s="5">
        <v>0.2</v>
      </c>
      <c r="D278" s="5" t="s">
        <v>362</v>
      </c>
      <c r="E278" s="5">
        <f t="shared" si="4"/>
        <v>4.65625</v>
      </c>
      <c r="F278" s="5">
        <v>1280</v>
      </c>
      <c r="G278" s="5">
        <v>1700</v>
      </c>
      <c r="H278" s="5">
        <v>0</v>
      </c>
      <c r="I278" s="5">
        <v>2980</v>
      </c>
      <c r="J278" s="5">
        <v>2017</v>
      </c>
      <c r="K278" s="5" t="s">
        <v>173</v>
      </c>
    </row>
    <row r="279" spans="1:11" x14ac:dyDescent="0.3">
      <c r="A279" s="5" t="s">
        <v>299</v>
      </c>
      <c r="B279" s="5">
        <v>640</v>
      </c>
      <c r="C279" s="5">
        <v>0.2</v>
      </c>
      <c r="D279" s="5" t="s">
        <v>362</v>
      </c>
      <c r="E279" s="5">
        <f t="shared" si="4"/>
        <v>4.65625</v>
      </c>
      <c r="F279" s="5">
        <v>1280</v>
      </c>
      <c r="G279" s="5">
        <v>1700</v>
      </c>
      <c r="H279" s="5">
        <v>0</v>
      </c>
      <c r="I279" s="5">
        <v>2980</v>
      </c>
      <c r="J279" s="5">
        <v>2017</v>
      </c>
      <c r="K279" s="5" t="s">
        <v>173</v>
      </c>
    </row>
    <row r="280" spans="1:11" x14ac:dyDescent="0.3">
      <c r="A280" s="5" t="s">
        <v>300</v>
      </c>
      <c r="B280" s="5">
        <v>640</v>
      </c>
      <c r="C280" s="5">
        <v>0.2</v>
      </c>
      <c r="D280" s="5" t="s">
        <v>362</v>
      </c>
      <c r="E280" s="5">
        <f t="shared" si="4"/>
        <v>4.65625</v>
      </c>
      <c r="F280" s="5">
        <v>1280</v>
      </c>
      <c r="G280" s="5">
        <v>1700</v>
      </c>
      <c r="H280" s="5">
        <v>0</v>
      </c>
      <c r="I280" s="5">
        <v>2980</v>
      </c>
      <c r="J280" s="5">
        <v>2017</v>
      </c>
      <c r="K280" s="5" t="s">
        <v>173</v>
      </c>
    </row>
    <row r="281" spans="1:11" x14ac:dyDescent="0.3">
      <c r="A281" s="5" t="s">
        <v>301</v>
      </c>
      <c r="B281" s="5">
        <v>640</v>
      </c>
      <c r="C281" s="5">
        <v>0.2</v>
      </c>
      <c r="D281" s="5" t="s">
        <v>362</v>
      </c>
      <c r="E281" s="5">
        <f t="shared" si="4"/>
        <v>4.65625</v>
      </c>
      <c r="F281" s="5">
        <v>1280</v>
      </c>
      <c r="G281" s="5">
        <v>1700</v>
      </c>
      <c r="H281" s="5">
        <v>0</v>
      </c>
      <c r="I281" s="5">
        <v>2980</v>
      </c>
      <c r="J281" s="5">
        <v>2017</v>
      </c>
      <c r="K281" s="5" t="s">
        <v>173</v>
      </c>
    </row>
    <row r="282" spans="1:11" x14ac:dyDescent="0.3">
      <c r="A282" s="5" t="s">
        <v>183</v>
      </c>
      <c r="B282" s="5">
        <v>80</v>
      </c>
      <c r="C282" s="5">
        <v>0.2</v>
      </c>
      <c r="D282" s="5" t="s">
        <v>362</v>
      </c>
      <c r="E282" s="5">
        <f t="shared" si="4"/>
        <v>5.75</v>
      </c>
      <c r="F282" s="5">
        <v>160</v>
      </c>
      <c r="G282" s="5">
        <v>300</v>
      </c>
      <c r="H282" s="5">
        <v>0</v>
      </c>
      <c r="I282" s="5">
        <v>460</v>
      </c>
      <c r="J282" s="5">
        <v>2017</v>
      </c>
      <c r="K282" s="5" t="s">
        <v>173</v>
      </c>
    </row>
    <row r="283" spans="1:11" x14ac:dyDescent="0.3">
      <c r="A283" s="5" t="s">
        <v>302</v>
      </c>
      <c r="B283" s="5">
        <v>640</v>
      </c>
      <c r="C283" s="5">
        <v>0.2</v>
      </c>
      <c r="D283" s="5" t="s">
        <v>362</v>
      </c>
      <c r="E283" s="5">
        <f t="shared" si="4"/>
        <v>4.65625</v>
      </c>
      <c r="F283" s="5">
        <v>1280</v>
      </c>
      <c r="G283" s="5">
        <v>1700</v>
      </c>
      <c r="H283" s="5">
        <v>0</v>
      </c>
      <c r="I283" s="5">
        <v>2980</v>
      </c>
      <c r="J283" s="5">
        <v>2017</v>
      </c>
      <c r="K283" s="5" t="s">
        <v>173</v>
      </c>
    </row>
    <row r="284" spans="1:11" x14ac:dyDescent="0.3">
      <c r="A284" s="5" t="s">
        <v>185</v>
      </c>
      <c r="B284" s="5">
        <v>640</v>
      </c>
      <c r="C284" s="5">
        <v>0.2</v>
      </c>
      <c r="D284" s="5" t="s">
        <v>362</v>
      </c>
      <c r="E284" s="5">
        <f t="shared" si="4"/>
        <v>4.65625</v>
      </c>
      <c r="F284" s="5">
        <v>1280</v>
      </c>
      <c r="G284" s="5">
        <v>1700</v>
      </c>
      <c r="H284" s="5">
        <v>0</v>
      </c>
      <c r="I284" s="5">
        <v>2980</v>
      </c>
      <c r="J284" s="5">
        <v>2017</v>
      </c>
      <c r="K284" s="5" t="s">
        <v>173</v>
      </c>
    </row>
    <row r="285" spans="1:11" x14ac:dyDescent="0.3">
      <c r="A285" s="5" t="s">
        <v>186</v>
      </c>
      <c r="B285" s="5">
        <v>640</v>
      </c>
      <c r="C285" s="5">
        <v>0.2</v>
      </c>
      <c r="D285" s="5" t="s">
        <v>362</v>
      </c>
      <c r="E285" s="5">
        <f t="shared" si="4"/>
        <v>4.65625</v>
      </c>
      <c r="F285" s="5">
        <v>1280</v>
      </c>
      <c r="G285" s="5">
        <v>1700</v>
      </c>
      <c r="H285" s="5">
        <v>0</v>
      </c>
      <c r="I285" s="5">
        <v>2980</v>
      </c>
      <c r="J285" s="5">
        <v>2017</v>
      </c>
      <c r="K285" s="5" t="s">
        <v>173</v>
      </c>
    </row>
    <row r="286" spans="1:11" x14ac:dyDescent="0.3">
      <c r="A286" s="5" t="s">
        <v>303</v>
      </c>
      <c r="B286" s="5">
        <v>200</v>
      </c>
      <c r="C286" s="5">
        <v>0.2</v>
      </c>
      <c r="D286" s="5" t="s">
        <v>362</v>
      </c>
      <c r="E286" s="5">
        <f t="shared" si="4"/>
        <v>3</v>
      </c>
      <c r="F286" s="5" t="s">
        <v>363</v>
      </c>
      <c r="G286" s="5">
        <v>600</v>
      </c>
      <c r="H286" s="5">
        <v>0</v>
      </c>
      <c r="I286" s="5">
        <v>600</v>
      </c>
      <c r="J286" s="5">
        <v>2017</v>
      </c>
      <c r="K286" s="5" t="s">
        <v>173</v>
      </c>
    </row>
    <row r="287" spans="1:11" x14ac:dyDescent="0.3">
      <c r="A287" s="5" t="s">
        <v>304</v>
      </c>
      <c r="B287" s="5">
        <v>309.16000000000003</v>
      </c>
      <c r="C287" s="5">
        <v>0.2</v>
      </c>
      <c r="D287" s="5" t="s">
        <v>362</v>
      </c>
      <c r="E287" s="5">
        <f t="shared" si="4"/>
        <v>4.8234571095872685</v>
      </c>
      <c r="F287" s="5">
        <v>618.32000000000005</v>
      </c>
      <c r="G287" s="5">
        <v>872.9</v>
      </c>
      <c r="H287" s="5">
        <v>0</v>
      </c>
      <c r="I287" s="5">
        <v>1491.22</v>
      </c>
      <c r="J287" s="5">
        <v>2017</v>
      </c>
      <c r="K287" s="5" t="s">
        <v>173</v>
      </c>
    </row>
    <row r="288" spans="1:11" x14ac:dyDescent="0.3">
      <c r="A288" s="5" t="s">
        <v>305</v>
      </c>
      <c r="B288" s="5">
        <v>640</v>
      </c>
      <c r="C288" s="5">
        <v>0.2</v>
      </c>
      <c r="D288" s="5" t="s">
        <v>362</v>
      </c>
      <c r="E288" s="5">
        <f t="shared" si="4"/>
        <v>4.65625</v>
      </c>
      <c r="F288" s="5">
        <v>1280</v>
      </c>
      <c r="G288" s="5">
        <v>1700</v>
      </c>
      <c r="H288" s="5">
        <v>0</v>
      </c>
      <c r="I288" s="5">
        <v>2980</v>
      </c>
      <c r="J288" s="5">
        <v>2017</v>
      </c>
      <c r="K288" s="5" t="s">
        <v>173</v>
      </c>
    </row>
    <row r="289" spans="1:11" x14ac:dyDescent="0.3">
      <c r="A289" s="5" t="s">
        <v>306</v>
      </c>
      <c r="B289" s="5">
        <v>80</v>
      </c>
      <c r="C289" s="5">
        <v>0.2</v>
      </c>
      <c r="D289" s="5" t="s">
        <v>362</v>
      </c>
      <c r="E289" s="5">
        <f t="shared" si="4"/>
        <v>5.75</v>
      </c>
      <c r="F289" s="5">
        <v>160</v>
      </c>
      <c r="G289" s="5">
        <v>300</v>
      </c>
      <c r="H289" s="5">
        <v>0</v>
      </c>
      <c r="I289" s="5">
        <v>460</v>
      </c>
      <c r="J289" s="5">
        <v>2017</v>
      </c>
      <c r="K289" s="5" t="s">
        <v>173</v>
      </c>
    </row>
    <row r="290" spans="1:11" x14ac:dyDescent="0.3">
      <c r="A290" s="5" t="s">
        <v>307</v>
      </c>
      <c r="B290" s="5">
        <v>240</v>
      </c>
      <c r="C290" s="5">
        <v>0.2</v>
      </c>
      <c r="D290" s="5" t="s">
        <v>362</v>
      </c>
      <c r="E290" s="5">
        <f t="shared" si="4"/>
        <v>4.916666666666667</v>
      </c>
      <c r="F290" s="5">
        <v>480</v>
      </c>
      <c r="G290" s="5">
        <v>700</v>
      </c>
      <c r="H290" s="5">
        <v>0</v>
      </c>
      <c r="I290" s="5">
        <v>1180</v>
      </c>
      <c r="J290" s="5">
        <v>2017</v>
      </c>
      <c r="K290" s="5" t="s">
        <v>173</v>
      </c>
    </row>
    <row r="291" spans="1:11" x14ac:dyDescent="0.3">
      <c r="A291" s="5" t="s">
        <v>228</v>
      </c>
      <c r="B291" s="5">
        <v>480</v>
      </c>
      <c r="C291" s="5">
        <v>0.2</v>
      </c>
      <c r="D291" s="5" t="s">
        <v>362</v>
      </c>
      <c r="E291" s="5">
        <f t="shared" si="4"/>
        <v>4.708333333333333</v>
      </c>
      <c r="F291" s="5">
        <v>960</v>
      </c>
      <c r="G291" s="5">
        <v>1300</v>
      </c>
      <c r="H291" s="5">
        <v>0</v>
      </c>
      <c r="I291" s="5">
        <v>2260</v>
      </c>
      <c r="J291" s="5">
        <v>2017</v>
      </c>
      <c r="K291" s="5" t="s">
        <v>173</v>
      </c>
    </row>
    <row r="292" spans="1:11" x14ac:dyDescent="0.3">
      <c r="A292" s="5" t="s">
        <v>230</v>
      </c>
      <c r="B292" s="5">
        <v>640</v>
      </c>
      <c r="C292" s="5">
        <v>0.2</v>
      </c>
      <c r="D292" s="5" t="s">
        <v>360</v>
      </c>
      <c r="E292" s="5">
        <f t="shared" si="4"/>
        <v>42.65625</v>
      </c>
      <c r="F292" s="5">
        <v>25600</v>
      </c>
      <c r="G292" s="5">
        <v>1700</v>
      </c>
      <c r="H292" s="5">
        <v>0</v>
      </c>
      <c r="I292" s="5">
        <v>27300</v>
      </c>
      <c r="J292" s="5">
        <v>2017</v>
      </c>
      <c r="K292" s="5" t="s">
        <v>173</v>
      </c>
    </row>
    <row r="293" spans="1:11" x14ac:dyDescent="0.3">
      <c r="A293" s="5" t="s">
        <v>364</v>
      </c>
      <c r="B293" s="5">
        <v>320</v>
      </c>
      <c r="C293" s="5">
        <v>0.2</v>
      </c>
      <c r="D293" s="5" t="s">
        <v>358</v>
      </c>
      <c r="E293" s="5">
        <f t="shared" si="4"/>
        <v>2.8125</v>
      </c>
      <c r="F293" s="5" t="s">
        <v>354</v>
      </c>
      <c r="G293" s="5">
        <v>900</v>
      </c>
      <c r="H293" s="5">
        <v>0</v>
      </c>
      <c r="I293" s="5">
        <v>900</v>
      </c>
      <c r="J293" s="5">
        <v>2017</v>
      </c>
      <c r="K293" s="5" t="s">
        <v>173</v>
      </c>
    </row>
    <row r="294" spans="1:11" x14ac:dyDescent="0.3">
      <c r="A294" s="5" t="s">
        <v>365</v>
      </c>
      <c r="B294" s="5">
        <v>640</v>
      </c>
      <c r="C294" s="5">
        <v>0.2</v>
      </c>
      <c r="D294" s="5" t="s">
        <v>358</v>
      </c>
      <c r="E294" s="5">
        <f t="shared" si="4"/>
        <v>2.65625</v>
      </c>
      <c r="F294" s="5" t="s">
        <v>354</v>
      </c>
      <c r="G294" s="5">
        <v>1700</v>
      </c>
      <c r="H294" s="5">
        <v>0</v>
      </c>
      <c r="I294" s="5">
        <v>1700</v>
      </c>
      <c r="J294" s="5">
        <v>2017</v>
      </c>
      <c r="K294" s="5" t="s">
        <v>173</v>
      </c>
    </row>
    <row r="295" spans="1:11" x14ac:dyDescent="0.3">
      <c r="A295" s="5" t="s">
        <v>312</v>
      </c>
      <c r="B295" s="5">
        <v>308.2</v>
      </c>
      <c r="C295" s="5">
        <v>0.2</v>
      </c>
      <c r="D295" s="5" t="s">
        <v>358</v>
      </c>
      <c r="E295" s="5">
        <f t="shared" si="4"/>
        <v>2.8244646333549643</v>
      </c>
      <c r="F295" s="5" t="s">
        <v>354</v>
      </c>
      <c r="G295" s="5">
        <v>870.5</v>
      </c>
      <c r="H295" s="5">
        <v>0</v>
      </c>
      <c r="I295" s="5">
        <v>870.5</v>
      </c>
      <c r="J295" s="5">
        <v>2017</v>
      </c>
      <c r="K295" s="5" t="s">
        <v>173</v>
      </c>
    </row>
    <row r="296" spans="1:11" x14ac:dyDescent="0.3">
      <c r="A296" s="5" t="s">
        <v>313</v>
      </c>
      <c r="B296" s="5">
        <v>160</v>
      </c>
      <c r="C296" s="5">
        <v>0.2</v>
      </c>
      <c r="D296" s="5" t="s">
        <v>358</v>
      </c>
      <c r="E296" s="5">
        <f t="shared" si="4"/>
        <v>3.125</v>
      </c>
      <c r="F296" s="5" t="s">
        <v>354</v>
      </c>
      <c r="G296" s="5">
        <v>500</v>
      </c>
      <c r="H296" s="5">
        <v>0</v>
      </c>
      <c r="I296" s="5">
        <v>500</v>
      </c>
      <c r="J296" s="5">
        <v>2017</v>
      </c>
      <c r="K296" s="5" t="s">
        <v>173</v>
      </c>
    </row>
    <row r="297" spans="1:11" x14ac:dyDescent="0.3">
      <c r="A297" s="5" t="s">
        <v>231</v>
      </c>
      <c r="B297" s="5">
        <v>640</v>
      </c>
      <c r="C297" s="5">
        <v>0.2</v>
      </c>
      <c r="D297" s="5" t="s">
        <v>358</v>
      </c>
      <c r="E297" s="5">
        <f t="shared" si="4"/>
        <v>2.65625</v>
      </c>
      <c r="F297" s="5" t="s">
        <v>354</v>
      </c>
      <c r="G297" s="5">
        <v>1700</v>
      </c>
      <c r="H297" s="5">
        <v>0</v>
      </c>
      <c r="I297" s="5">
        <v>1700</v>
      </c>
      <c r="J297" s="5">
        <v>2017</v>
      </c>
      <c r="K297" s="5" t="s">
        <v>173</v>
      </c>
    </row>
    <row r="298" spans="1:11" x14ac:dyDescent="0.3">
      <c r="A298" s="5" t="s">
        <v>232</v>
      </c>
      <c r="B298" s="5">
        <v>640</v>
      </c>
      <c r="C298" s="5">
        <v>0.2</v>
      </c>
      <c r="D298" s="5" t="s">
        <v>357</v>
      </c>
      <c r="E298" s="5">
        <f t="shared" si="4"/>
        <v>6.65625</v>
      </c>
      <c r="F298" s="5">
        <v>2560</v>
      </c>
      <c r="G298" s="5">
        <v>1700</v>
      </c>
      <c r="H298" s="5">
        <v>0</v>
      </c>
      <c r="I298" s="5">
        <v>4260</v>
      </c>
      <c r="J298" s="5">
        <v>2017</v>
      </c>
      <c r="K298" s="5" t="s">
        <v>173</v>
      </c>
    </row>
    <row r="299" spans="1:11" x14ac:dyDescent="0.3">
      <c r="A299" s="5" t="s">
        <v>187</v>
      </c>
      <c r="B299" s="5">
        <v>640</v>
      </c>
      <c r="C299" s="5">
        <v>0.2</v>
      </c>
      <c r="D299" s="5" t="s">
        <v>366</v>
      </c>
      <c r="E299" s="5">
        <f t="shared" si="4"/>
        <v>360.65625</v>
      </c>
      <c r="F299" s="5">
        <v>229120</v>
      </c>
      <c r="G299" s="5">
        <v>1700</v>
      </c>
      <c r="H299" s="5">
        <v>0</v>
      </c>
      <c r="I299" s="5">
        <v>230820</v>
      </c>
      <c r="J299" s="5">
        <v>2017</v>
      </c>
      <c r="K299" s="5" t="s">
        <v>173</v>
      </c>
    </row>
    <row r="300" spans="1:11" x14ac:dyDescent="0.3">
      <c r="A300" s="5" t="s">
        <v>235</v>
      </c>
      <c r="B300" s="5">
        <v>16.399999999999999</v>
      </c>
      <c r="C300" s="5">
        <v>0.2</v>
      </c>
      <c r="D300" s="5" t="s">
        <v>367</v>
      </c>
      <c r="E300" s="5">
        <f t="shared" si="4"/>
        <v>209.59756097560978</v>
      </c>
      <c r="F300" s="5">
        <v>3296.4</v>
      </c>
      <c r="G300" s="5">
        <v>141</v>
      </c>
      <c r="H300" s="5">
        <v>0</v>
      </c>
      <c r="I300" s="5">
        <v>3437.4</v>
      </c>
      <c r="J300" s="5">
        <v>2017</v>
      </c>
      <c r="K300" s="5" t="s">
        <v>173</v>
      </c>
    </row>
    <row r="301" spans="1:11" x14ac:dyDescent="0.3">
      <c r="A301" s="5" t="s">
        <v>278</v>
      </c>
      <c r="B301" s="5">
        <v>320</v>
      </c>
      <c r="C301" s="5">
        <v>0</v>
      </c>
      <c r="D301" s="5" t="s">
        <v>368</v>
      </c>
      <c r="E301" s="5">
        <f t="shared" si="4"/>
        <v>753.8125</v>
      </c>
      <c r="F301" s="5">
        <v>240320</v>
      </c>
      <c r="G301" s="5">
        <v>900</v>
      </c>
      <c r="H301" s="5">
        <v>0</v>
      </c>
      <c r="I301" s="5">
        <v>241220</v>
      </c>
      <c r="J301" s="5">
        <v>2017</v>
      </c>
      <c r="K301" s="5" t="s">
        <v>144</v>
      </c>
    </row>
    <row r="302" spans="1:11" x14ac:dyDescent="0.3">
      <c r="A302" s="5" t="s">
        <v>171</v>
      </c>
      <c r="B302" s="5">
        <v>584.99</v>
      </c>
      <c r="C302" s="5">
        <v>0</v>
      </c>
      <c r="D302" s="5" t="s">
        <v>369</v>
      </c>
      <c r="E302" s="5">
        <f t="shared" si="4"/>
        <v>115.67095164019899</v>
      </c>
      <c r="F302" s="5">
        <v>66103.87</v>
      </c>
      <c r="G302" s="5">
        <v>1562.48</v>
      </c>
      <c r="H302" s="5">
        <v>0</v>
      </c>
      <c r="I302" s="5">
        <v>67666.350000000006</v>
      </c>
      <c r="J302" s="5">
        <v>2017</v>
      </c>
      <c r="K302" s="5" t="s">
        <v>144</v>
      </c>
    </row>
    <row r="303" spans="1:11" x14ac:dyDescent="0.3">
      <c r="A303" s="5" t="s">
        <v>174</v>
      </c>
      <c r="B303" s="5">
        <v>320</v>
      </c>
      <c r="C303" s="5">
        <v>0</v>
      </c>
      <c r="D303" s="5" t="s">
        <v>370</v>
      </c>
      <c r="E303" s="5">
        <f t="shared" si="4"/>
        <v>2.8125</v>
      </c>
      <c r="F303" s="5" t="s">
        <v>371</v>
      </c>
      <c r="G303" s="5">
        <v>900</v>
      </c>
      <c r="H303" s="5">
        <v>0</v>
      </c>
      <c r="I303" s="5">
        <v>900</v>
      </c>
      <c r="J303" s="5">
        <v>2017</v>
      </c>
      <c r="K303" s="5" t="s">
        <v>144</v>
      </c>
    </row>
    <row r="304" spans="1:11" x14ac:dyDescent="0.3">
      <c r="A304" s="5" t="s">
        <v>175</v>
      </c>
      <c r="B304" s="5">
        <v>320</v>
      </c>
      <c r="C304" s="5">
        <v>0</v>
      </c>
      <c r="D304" s="5" t="s">
        <v>370</v>
      </c>
      <c r="E304" s="5">
        <f t="shared" si="4"/>
        <v>2.8125</v>
      </c>
      <c r="F304" s="5" t="s">
        <v>371</v>
      </c>
      <c r="G304" s="5">
        <v>900</v>
      </c>
      <c r="H304" s="5">
        <v>0</v>
      </c>
      <c r="I304" s="5">
        <v>900</v>
      </c>
      <c r="J304" s="5">
        <v>2017</v>
      </c>
      <c r="K304" s="5" t="s">
        <v>144</v>
      </c>
    </row>
    <row r="305" spans="1:11" x14ac:dyDescent="0.3">
      <c r="A305" s="5" t="s">
        <v>176</v>
      </c>
      <c r="B305" s="5">
        <v>640</v>
      </c>
      <c r="C305" s="5">
        <v>0</v>
      </c>
      <c r="D305" s="5" t="s">
        <v>370</v>
      </c>
      <c r="E305" s="5">
        <f t="shared" si="4"/>
        <v>2.65625</v>
      </c>
      <c r="F305" s="5" t="s">
        <v>371</v>
      </c>
      <c r="G305" s="5">
        <v>1700</v>
      </c>
      <c r="H305" s="5">
        <v>0</v>
      </c>
      <c r="I305" s="5">
        <v>1700</v>
      </c>
      <c r="J305" s="5">
        <v>2017</v>
      </c>
      <c r="K305" s="5" t="s">
        <v>144</v>
      </c>
    </row>
    <row r="306" spans="1:11" x14ac:dyDescent="0.3">
      <c r="A306" s="5" t="s">
        <v>177</v>
      </c>
      <c r="B306" s="5">
        <v>321.17</v>
      </c>
      <c r="C306" s="5">
        <v>0</v>
      </c>
      <c r="D306" s="5" t="s">
        <v>370</v>
      </c>
      <c r="E306" s="5">
        <f t="shared" si="4"/>
        <v>5.8113771522869504</v>
      </c>
      <c r="F306" s="5">
        <v>963.51</v>
      </c>
      <c r="G306" s="5">
        <v>902.93</v>
      </c>
      <c r="H306" s="5">
        <v>0</v>
      </c>
      <c r="I306" s="5">
        <v>1866.44</v>
      </c>
      <c r="J306" s="5">
        <v>2017</v>
      </c>
      <c r="K306" s="5" t="s">
        <v>144</v>
      </c>
    </row>
    <row r="307" spans="1:11" x14ac:dyDescent="0.3">
      <c r="A307" s="5" t="s">
        <v>179</v>
      </c>
      <c r="B307" s="5">
        <v>320</v>
      </c>
      <c r="C307" s="5">
        <v>0</v>
      </c>
      <c r="D307" s="5" t="s">
        <v>370</v>
      </c>
      <c r="E307" s="5">
        <f t="shared" si="4"/>
        <v>2.8125</v>
      </c>
      <c r="F307" s="5" t="s">
        <v>371</v>
      </c>
      <c r="G307" s="5">
        <v>900</v>
      </c>
      <c r="H307" s="5">
        <v>0</v>
      </c>
      <c r="I307" s="5">
        <v>900</v>
      </c>
      <c r="J307" s="5">
        <v>2017</v>
      </c>
      <c r="K307" s="5" t="s">
        <v>144</v>
      </c>
    </row>
    <row r="308" spans="1:11" x14ac:dyDescent="0.3">
      <c r="A308" s="5" t="s">
        <v>180</v>
      </c>
      <c r="B308" s="5">
        <v>640</v>
      </c>
      <c r="C308" s="5">
        <v>0</v>
      </c>
      <c r="D308" s="5" t="s">
        <v>370</v>
      </c>
      <c r="E308" s="5">
        <f t="shared" si="4"/>
        <v>2.65625</v>
      </c>
      <c r="F308" s="5" t="s">
        <v>371</v>
      </c>
      <c r="G308" s="5">
        <v>1700</v>
      </c>
      <c r="H308" s="5">
        <v>0</v>
      </c>
      <c r="I308" s="5">
        <v>1700</v>
      </c>
      <c r="J308" s="5">
        <v>2017</v>
      </c>
      <c r="K308" s="5" t="s">
        <v>144</v>
      </c>
    </row>
    <row r="309" spans="1:11" x14ac:dyDescent="0.3">
      <c r="A309" s="5" t="s">
        <v>181</v>
      </c>
      <c r="B309" s="5">
        <v>320</v>
      </c>
      <c r="C309" s="5">
        <v>0</v>
      </c>
      <c r="D309" s="5" t="s">
        <v>370</v>
      </c>
      <c r="E309" s="5">
        <f t="shared" si="4"/>
        <v>2.8125</v>
      </c>
      <c r="F309" s="5" t="s">
        <v>371</v>
      </c>
      <c r="G309" s="5">
        <v>900</v>
      </c>
      <c r="H309" s="5">
        <v>0</v>
      </c>
      <c r="I309" s="5">
        <v>900</v>
      </c>
      <c r="J309" s="5">
        <v>2017</v>
      </c>
      <c r="K309" s="5" t="s">
        <v>144</v>
      </c>
    </row>
    <row r="310" spans="1:11" x14ac:dyDescent="0.3">
      <c r="A310" s="5" t="s">
        <v>282</v>
      </c>
      <c r="B310" s="5">
        <v>640</v>
      </c>
      <c r="C310" s="5">
        <v>0</v>
      </c>
      <c r="D310" s="5" t="s">
        <v>372</v>
      </c>
      <c r="E310" s="5">
        <f t="shared" si="4"/>
        <v>2.65625</v>
      </c>
      <c r="F310" s="5" t="s">
        <v>371</v>
      </c>
      <c r="G310" s="5">
        <v>1700</v>
      </c>
      <c r="H310" s="5">
        <v>0</v>
      </c>
      <c r="I310" s="5">
        <v>1700</v>
      </c>
      <c r="J310" s="5">
        <v>2017</v>
      </c>
      <c r="K310" s="5" t="s">
        <v>144</v>
      </c>
    </row>
    <row r="311" spans="1:11" x14ac:dyDescent="0.3">
      <c r="A311" s="5" t="s">
        <v>283</v>
      </c>
      <c r="B311" s="5">
        <v>628.22</v>
      </c>
      <c r="C311" s="5">
        <v>0</v>
      </c>
      <c r="D311" s="5" t="s">
        <v>372</v>
      </c>
      <c r="E311" s="5">
        <f t="shared" si="4"/>
        <v>4.6591799051287763</v>
      </c>
      <c r="F311" s="5">
        <v>1256.44</v>
      </c>
      <c r="G311" s="5">
        <v>1670.55</v>
      </c>
      <c r="H311" s="5">
        <v>0</v>
      </c>
      <c r="I311" s="5">
        <v>2926.99</v>
      </c>
      <c r="J311" s="5">
        <v>2017</v>
      </c>
      <c r="K311" s="5" t="s">
        <v>144</v>
      </c>
    </row>
    <row r="312" spans="1:11" x14ac:dyDescent="0.3">
      <c r="A312" s="5" t="s">
        <v>284</v>
      </c>
      <c r="B312" s="5">
        <v>80</v>
      </c>
      <c r="C312" s="5">
        <v>0</v>
      </c>
      <c r="D312" s="5" t="s">
        <v>372</v>
      </c>
      <c r="E312" s="5">
        <f t="shared" si="4"/>
        <v>3.75</v>
      </c>
      <c r="F312" s="5" t="s">
        <v>371</v>
      </c>
      <c r="G312" s="5">
        <v>300</v>
      </c>
      <c r="H312" s="5">
        <v>0</v>
      </c>
      <c r="I312" s="5">
        <v>300</v>
      </c>
      <c r="J312" s="5">
        <v>2017</v>
      </c>
      <c r="K312" s="5" t="s">
        <v>144</v>
      </c>
    </row>
    <row r="313" spans="1:11" x14ac:dyDescent="0.3">
      <c r="A313" s="5" t="s">
        <v>286</v>
      </c>
      <c r="B313" s="5">
        <v>640</v>
      </c>
      <c r="C313" s="5">
        <v>0</v>
      </c>
      <c r="D313" s="5" t="s">
        <v>373</v>
      </c>
      <c r="E313" s="5">
        <f t="shared" si="4"/>
        <v>20.65625</v>
      </c>
      <c r="F313" s="5">
        <v>11520</v>
      </c>
      <c r="G313" s="5">
        <v>1700</v>
      </c>
      <c r="H313" s="5">
        <v>0</v>
      </c>
      <c r="I313" s="5">
        <v>13220</v>
      </c>
      <c r="J313" s="5">
        <v>2017</v>
      </c>
      <c r="K313" s="5" t="s">
        <v>144</v>
      </c>
    </row>
    <row r="314" spans="1:11" x14ac:dyDescent="0.3">
      <c r="A314" s="5" t="s">
        <v>335</v>
      </c>
      <c r="B314" s="5">
        <v>280</v>
      </c>
      <c r="C314" s="5">
        <v>0</v>
      </c>
      <c r="D314" s="5" t="s">
        <v>373</v>
      </c>
      <c r="E314" s="5">
        <f t="shared" si="4"/>
        <v>30.857142857142858</v>
      </c>
      <c r="F314" s="5">
        <v>7840</v>
      </c>
      <c r="G314" s="5">
        <v>800</v>
      </c>
      <c r="H314" s="5">
        <v>0</v>
      </c>
      <c r="I314" s="5">
        <v>8640</v>
      </c>
      <c r="J314" s="5">
        <v>2017</v>
      </c>
      <c r="K314" s="5" t="s">
        <v>144</v>
      </c>
    </row>
    <row r="315" spans="1:11" x14ac:dyDescent="0.3">
      <c r="A315" s="5" t="s">
        <v>336</v>
      </c>
      <c r="B315" s="5">
        <v>640</v>
      </c>
      <c r="C315" s="5">
        <v>0</v>
      </c>
      <c r="D315" s="5" t="s">
        <v>373</v>
      </c>
      <c r="E315" s="5">
        <f t="shared" si="4"/>
        <v>12.65625</v>
      </c>
      <c r="F315" s="5">
        <v>6400</v>
      </c>
      <c r="G315" s="5">
        <v>1700</v>
      </c>
      <c r="H315" s="5">
        <v>0</v>
      </c>
      <c r="I315" s="5">
        <v>8100</v>
      </c>
      <c r="J315" s="5">
        <v>2017</v>
      </c>
      <c r="K315" s="5" t="s">
        <v>144</v>
      </c>
    </row>
    <row r="316" spans="1:11" x14ac:dyDescent="0.3">
      <c r="A316" s="5" t="s">
        <v>287</v>
      </c>
      <c r="B316" s="5">
        <v>640</v>
      </c>
      <c r="C316" s="5">
        <v>0</v>
      </c>
      <c r="D316" s="5" t="s">
        <v>373</v>
      </c>
      <c r="E316" s="5">
        <f t="shared" si="4"/>
        <v>14.65625</v>
      </c>
      <c r="F316" s="5">
        <v>7680</v>
      </c>
      <c r="G316" s="5">
        <v>1700</v>
      </c>
      <c r="H316" s="5">
        <v>0</v>
      </c>
      <c r="I316" s="5">
        <v>9380</v>
      </c>
      <c r="J316" s="5">
        <v>2017</v>
      </c>
      <c r="K316" s="5" t="s">
        <v>144</v>
      </c>
    </row>
    <row r="317" spans="1:11" x14ac:dyDescent="0.3">
      <c r="A317" s="5" t="s">
        <v>182</v>
      </c>
      <c r="B317" s="5">
        <v>640</v>
      </c>
      <c r="C317" s="5">
        <v>0</v>
      </c>
      <c r="D317" s="5" t="s">
        <v>373</v>
      </c>
      <c r="E317" s="5">
        <f t="shared" si="4"/>
        <v>14.65625</v>
      </c>
      <c r="F317" s="5">
        <v>7680</v>
      </c>
      <c r="G317" s="5">
        <v>1700</v>
      </c>
      <c r="H317" s="5">
        <v>0</v>
      </c>
      <c r="I317" s="5">
        <v>9380</v>
      </c>
      <c r="J317" s="5">
        <v>2017</v>
      </c>
      <c r="K317" s="5" t="s">
        <v>144</v>
      </c>
    </row>
    <row r="318" spans="1:11" x14ac:dyDescent="0.3">
      <c r="A318" s="5" t="s">
        <v>288</v>
      </c>
      <c r="B318" s="5">
        <v>640</v>
      </c>
      <c r="C318" s="5">
        <v>0</v>
      </c>
      <c r="D318" s="5" t="s">
        <v>372</v>
      </c>
      <c r="E318" s="5">
        <f t="shared" si="4"/>
        <v>14.65625</v>
      </c>
      <c r="F318" s="5">
        <v>7680</v>
      </c>
      <c r="G318" s="5">
        <v>1700</v>
      </c>
      <c r="H318" s="5">
        <v>0</v>
      </c>
      <c r="I318" s="5">
        <v>9380</v>
      </c>
      <c r="J318" s="5">
        <v>2017</v>
      </c>
      <c r="K318" s="5" t="s">
        <v>144</v>
      </c>
    </row>
    <row r="319" spans="1:11" x14ac:dyDescent="0.3">
      <c r="A319" s="5" t="s">
        <v>324</v>
      </c>
      <c r="B319" s="5">
        <v>640</v>
      </c>
      <c r="C319" s="5">
        <v>0</v>
      </c>
      <c r="D319" s="5" t="s">
        <v>374</v>
      </c>
      <c r="E319" s="5">
        <f t="shared" si="4"/>
        <v>2.65625</v>
      </c>
      <c r="F319" s="5" t="s">
        <v>371</v>
      </c>
      <c r="G319" s="5">
        <v>1700</v>
      </c>
      <c r="H319" s="5">
        <v>0</v>
      </c>
      <c r="I319" s="5">
        <v>1700</v>
      </c>
      <c r="J319" s="5">
        <v>2017</v>
      </c>
      <c r="K319" s="5" t="s">
        <v>144</v>
      </c>
    </row>
    <row r="320" spans="1:11" x14ac:dyDescent="0.3">
      <c r="A320" s="5" t="s">
        <v>361</v>
      </c>
      <c r="B320" s="5">
        <v>160.25</v>
      </c>
      <c r="C320" s="5">
        <v>0</v>
      </c>
      <c r="D320" s="5" t="s">
        <v>374</v>
      </c>
      <c r="E320" s="5">
        <f t="shared" si="4"/>
        <v>3.12405616224649</v>
      </c>
      <c r="F320" s="5" t="s">
        <v>371</v>
      </c>
      <c r="G320" s="5">
        <v>500.63</v>
      </c>
      <c r="H320" s="5">
        <v>0</v>
      </c>
      <c r="I320" s="5">
        <v>500.63</v>
      </c>
      <c r="J320" s="5">
        <v>2017</v>
      </c>
      <c r="K320" s="5" t="s">
        <v>144</v>
      </c>
    </row>
    <row r="321" spans="1:11" x14ac:dyDescent="0.3">
      <c r="A321" s="5" t="s">
        <v>290</v>
      </c>
      <c r="B321" s="5">
        <v>640</v>
      </c>
      <c r="C321" s="5">
        <v>0</v>
      </c>
      <c r="D321" s="5" t="s">
        <v>375</v>
      </c>
      <c r="E321" s="5">
        <f t="shared" si="4"/>
        <v>6.65625</v>
      </c>
      <c r="F321" s="5">
        <v>2560</v>
      </c>
      <c r="G321" s="5">
        <v>1700</v>
      </c>
      <c r="H321" s="5">
        <v>0</v>
      </c>
      <c r="I321" s="5">
        <v>4260</v>
      </c>
      <c r="J321" s="5">
        <v>2017</v>
      </c>
      <c r="K321" s="5" t="s">
        <v>144</v>
      </c>
    </row>
    <row r="322" spans="1:11" x14ac:dyDescent="0.3">
      <c r="A322" s="5" t="s">
        <v>291</v>
      </c>
      <c r="B322" s="5">
        <v>640</v>
      </c>
      <c r="C322" s="5">
        <v>0</v>
      </c>
      <c r="D322" s="5" t="s">
        <v>376</v>
      </c>
      <c r="E322" s="5">
        <f t="shared" si="4"/>
        <v>2.65625</v>
      </c>
      <c r="F322" s="5" t="s">
        <v>371</v>
      </c>
      <c r="G322" s="5">
        <v>1700</v>
      </c>
      <c r="H322" s="5">
        <v>0</v>
      </c>
      <c r="I322" s="5">
        <v>1700</v>
      </c>
      <c r="J322" s="5">
        <v>2017</v>
      </c>
      <c r="K322" s="5" t="s">
        <v>144</v>
      </c>
    </row>
    <row r="323" spans="1:11" x14ac:dyDescent="0.3">
      <c r="A323" s="5" t="s">
        <v>292</v>
      </c>
      <c r="B323" s="5">
        <v>80</v>
      </c>
      <c r="C323" s="5">
        <v>0</v>
      </c>
      <c r="D323" s="5" t="s">
        <v>377</v>
      </c>
      <c r="E323" s="5">
        <f t="shared" ref="E323:E325" si="5">I323/B323</f>
        <v>3.75</v>
      </c>
      <c r="F323" s="5" t="s">
        <v>371</v>
      </c>
      <c r="G323" s="5">
        <v>300</v>
      </c>
      <c r="H323" s="5">
        <v>0</v>
      </c>
      <c r="I323" s="5">
        <v>300</v>
      </c>
      <c r="J323" s="5">
        <v>2017</v>
      </c>
      <c r="K323" s="5" t="s">
        <v>144</v>
      </c>
    </row>
    <row r="324" spans="1:11" x14ac:dyDescent="0.3">
      <c r="A324" s="5" t="s">
        <v>293</v>
      </c>
      <c r="B324" s="5">
        <v>640</v>
      </c>
      <c r="C324" s="5">
        <v>0</v>
      </c>
      <c r="D324" s="5" t="s">
        <v>378</v>
      </c>
      <c r="E324" s="5">
        <f t="shared" si="5"/>
        <v>518.65625</v>
      </c>
      <c r="F324" s="5">
        <v>330240</v>
      </c>
      <c r="G324" s="5">
        <v>1700</v>
      </c>
      <c r="H324" s="5">
        <v>0</v>
      </c>
      <c r="I324" s="5">
        <v>331940</v>
      </c>
      <c r="J324" s="5">
        <v>2017</v>
      </c>
      <c r="K324" s="5" t="s">
        <v>144</v>
      </c>
    </row>
    <row r="325" spans="1:11" x14ac:dyDescent="0.3">
      <c r="A325" s="5" t="s">
        <v>294</v>
      </c>
      <c r="B325" s="5">
        <v>480</v>
      </c>
      <c r="C325" s="5">
        <v>0</v>
      </c>
      <c r="D325" s="5" t="s">
        <v>373</v>
      </c>
      <c r="E325" s="5">
        <f t="shared" si="5"/>
        <v>18.708333333333332</v>
      </c>
      <c r="F325" s="5">
        <v>7680</v>
      </c>
      <c r="G325" s="5">
        <v>1300</v>
      </c>
      <c r="H325" s="5">
        <v>0</v>
      </c>
      <c r="I325" s="5">
        <v>8980</v>
      </c>
      <c r="J325" s="5">
        <v>2017</v>
      </c>
      <c r="K325" s="5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C3-E012-46CD-87F8-24260132746C}">
  <dimension ref="A1:I255"/>
  <sheetViews>
    <sheetView topLeftCell="A234" workbookViewId="0">
      <selection activeCell="A256" sqref="A256"/>
    </sheetView>
  </sheetViews>
  <sheetFormatPr defaultRowHeight="14.4" x14ac:dyDescent="0.3"/>
  <cols>
    <col min="2" max="2" width="29.33203125" customWidth="1"/>
    <col min="3" max="3" width="17.77734375" customWidth="1"/>
    <col min="4" max="4" width="11.5546875" customWidth="1"/>
    <col min="5" max="5" width="16.5546875" customWidth="1"/>
    <col min="6" max="6" width="13.109375" customWidth="1"/>
    <col min="8" max="8" width="19.44140625" customWidth="1"/>
  </cols>
  <sheetData>
    <row r="1" spans="1:9" x14ac:dyDescent="0.3">
      <c r="A1" s="5" t="s">
        <v>411</v>
      </c>
      <c r="B1" s="5" t="s">
        <v>412</v>
      </c>
      <c r="C1" s="5" t="s">
        <v>413</v>
      </c>
      <c r="D1" s="5" t="s">
        <v>161</v>
      </c>
      <c r="E1" s="5" t="s">
        <v>414</v>
      </c>
      <c r="F1" s="5" t="s">
        <v>8</v>
      </c>
      <c r="G1" s="5" t="s">
        <v>9</v>
      </c>
      <c r="H1" s="5" t="s">
        <v>415</v>
      </c>
      <c r="I1" s="5" t="s">
        <v>5</v>
      </c>
    </row>
    <row r="2" spans="1:9" x14ac:dyDescent="0.3">
      <c r="A2" s="5" t="s">
        <v>416</v>
      </c>
      <c r="B2" s="5" t="s">
        <v>417</v>
      </c>
      <c r="C2" s="5" t="s">
        <v>418</v>
      </c>
      <c r="D2" s="5">
        <v>2.3333344</v>
      </c>
      <c r="E2" s="9">
        <v>14278</v>
      </c>
      <c r="F2" s="5" t="s">
        <v>419</v>
      </c>
      <c r="G2" s="5">
        <v>2016</v>
      </c>
      <c r="H2" s="9">
        <v>6119.14</v>
      </c>
      <c r="I2" s="5">
        <v>0.25</v>
      </c>
    </row>
    <row r="3" spans="1:9" x14ac:dyDescent="0.3">
      <c r="A3" s="5" t="s">
        <v>416</v>
      </c>
      <c r="B3" s="5" t="s">
        <v>420</v>
      </c>
      <c r="C3" s="5" t="s">
        <v>418</v>
      </c>
      <c r="D3" s="5">
        <v>2.3333344</v>
      </c>
      <c r="E3" s="9">
        <v>4666.67</v>
      </c>
      <c r="F3" s="5" t="s">
        <v>419</v>
      </c>
      <c r="G3" s="5">
        <v>2016</v>
      </c>
      <c r="H3" s="9">
        <v>2000</v>
      </c>
      <c r="I3" s="5">
        <v>0.25</v>
      </c>
    </row>
    <row r="4" spans="1:9" x14ac:dyDescent="0.3">
      <c r="A4" s="5" t="s">
        <v>416</v>
      </c>
      <c r="B4" s="5" t="s">
        <v>421</v>
      </c>
      <c r="C4" s="5" t="s">
        <v>418</v>
      </c>
      <c r="D4" s="5">
        <v>2.3333344</v>
      </c>
      <c r="E4" s="9">
        <v>3500</v>
      </c>
      <c r="F4" s="5" t="s">
        <v>419</v>
      </c>
      <c r="G4" s="5">
        <v>2016</v>
      </c>
      <c r="H4" s="9">
        <v>1500</v>
      </c>
      <c r="I4" s="5">
        <v>0.25</v>
      </c>
    </row>
    <row r="5" spans="1:9" x14ac:dyDescent="0.3">
      <c r="A5" s="5" t="s">
        <v>422</v>
      </c>
      <c r="B5" s="5" t="s">
        <v>423</v>
      </c>
      <c r="C5" s="5" t="s">
        <v>418</v>
      </c>
      <c r="D5" s="5">
        <v>280</v>
      </c>
      <c r="E5" s="9">
        <v>423080</v>
      </c>
      <c r="F5" s="5" t="s">
        <v>419</v>
      </c>
      <c r="G5" s="5">
        <v>2016</v>
      </c>
      <c r="H5" s="9">
        <v>1511</v>
      </c>
      <c r="I5" s="5">
        <v>0.25</v>
      </c>
    </row>
    <row r="6" spans="1:9" x14ac:dyDescent="0.3">
      <c r="A6" s="5" t="s">
        <v>424</v>
      </c>
      <c r="B6" s="5" t="s">
        <v>425</v>
      </c>
      <c r="C6" s="5" t="s">
        <v>426</v>
      </c>
      <c r="D6" s="5">
        <v>320.5</v>
      </c>
      <c r="E6" s="9">
        <v>1154120.5</v>
      </c>
      <c r="F6" s="5" t="s">
        <v>419</v>
      </c>
      <c r="G6" s="5">
        <v>2016</v>
      </c>
      <c r="H6" s="9">
        <v>3601</v>
      </c>
      <c r="I6" s="5">
        <v>0.25</v>
      </c>
    </row>
    <row r="7" spans="1:9" x14ac:dyDescent="0.3">
      <c r="A7" s="5" t="s">
        <v>424</v>
      </c>
      <c r="B7" s="5" t="s">
        <v>423</v>
      </c>
      <c r="C7" s="5" t="s">
        <v>426</v>
      </c>
      <c r="D7" s="5">
        <v>320.5</v>
      </c>
      <c r="E7" s="9">
        <v>484275.5</v>
      </c>
      <c r="F7" s="5" t="s">
        <v>419</v>
      </c>
      <c r="G7" s="5">
        <v>2016</v>
      </c>
      <c r="H7" s="9">
        <v>1511</v>
      </c>
      <c r="I7" s="5">
        <v>0.25</v>
      </c>
    </row>
    <row r="8" spans="1:9" x14ac:dyDescent="0.3">
      <c r="A8" s="5" t="s">
        <v>427</v>
      </c>
      <c r="B8" s="5" t="s">
        <v>425</v>
      </c>
      <c r="C8" s="5" t="s">
        <v>426</v>
      </c>
      <c r="D8" s="5">
        <v>641</v>
      </c>
      <c r="E8" s="9">
        <v>2724250</v>
      </c>
      <c r="F8" s="5" t="s">
        <v>419</v>
      </c>
      <c r="G8" s="5">
        <v>2016</v>
      </c>
      <c r="H8" s="9">
        <v>4250</v>
      </c>
      <c r="I8" s="5">
        <v>0.25</v>
      </c>
    </row>
    <row r="9" spans="1:9" x14ac:dyDescent="0.3">
      <c r="A9" s="5" t="s">
        <v>428</v>
      </c>
      <c r="B9" s="5" t="s">
        <v>417</v>
      </c>
      <c r="C9" s="5" t="s">
        <v>429</v>
      </c>
      <c r="D9" s="5">
        <v>160</v>
      </c>
      <c r="E9" s="9">
        <v>805505.6</v>
      </c>
      <c r="F9" s="5" t="s">
        <v>419</v>
      </c>
      <c r="G9" s="5">
        <v>2016</v>
      </c>
      <c r="H9" s="9">
        <v>5034.41</v>
      </c>
      <c r="I9" s="5">
        <v>0.25</v>
      </c>
    </row>
    <row r="10" spans="1:9" x14ac:dyDescent="0.3">
      <c r="A10" s="5" t="s">
        <v>428</v>
      </c>
      <c r="B10" s="5" t="s">
        <v>430</v>
      </c>
      <c r="C10" s="5" t="s">
        <v>429</v>
      </c>
      <c r="D10" s="5">
        <v>160</v>
      </c>
      <c r="E10" s="9">
        <v>408000</v>
      </c>
      <c r="F10" s="5" t="s">
        <v>419</v>
      </c>
      <c r="G10" s="5">
        <v>2016</v>
      </c>
      <c r="H10" s="9">
        <v>2550</v>
      </c>
      <c r="I10" s="5">
        <v>0.25</v>
      </c>
    </row>
    <row r="11" spans="1:9" x14ac:dyDescent="0.3">
      <c r="A11" s="5" t="s">
        <v>431</v>
      </c>
      <c r="B11" s="5" t="s">
        <v>432</v>
      </c>
      <c r="C11" s="5" t="s">
        <v>433</v>
      </c>
      <c r="D11" s="5">
        <v>105.25</v>
      </c>
      <c r="E11" s="9">
        <v>120406</v>
      </c>
      <c r="F11" s="5" t="s">
        <v>419</v>
      </c>
      <c r="G11" s="5">
        <v>2016</v>
      </c>
      <c r="H11" s="9">
        <v>1144</v>
      </c>
      <c r="I11" s="5">
        <v>0.25</v>
      </c>
    </row>
    <row r="12" spans="1:9" x14ac:dyDescent="0.3">
      <c r="A12" s="5" t="s">
        <v>434</v>
      </c>
      <c r="B12" s="5" t="s">
        <v>432</v>
      </c>
      <c r="C12" s="5" t="s">
        <v>433</v>
      </c>
      <c r="D12" s="5">
        <v>162.41999999999999</v>
      </c>
      <c r="E12" s="9">
        <v>185808.48</v>
      </c>
      <c r="F12" s="5" t="s">
        <v>419</v>
      </c>
      <c r="G12" s="5">
        <v>2016</v>
      </c>
      <c r="H12" s="9">
        <v>1144</v>
      </c>
      <c r="I12" s="5">
        <v>0.25</v>
      </c>
    </row>
    <row r="13" spans="1:9" x14ac:dyDescent="0.3">
      <c r="A13" s="5" t="s">
        <v>435</v>
      </c>
      <c r="B13" s="5" t="s">
        <v>436</v>
      </c>
      <c r="C13" s="5" t="s">
        <v>437</v>
      </c>
      <c r="D13" s="5">
        <v>480</v>
      </c>
      <c r="E13" s="9">
        <v>384480</v>
      </c>
      <c r="F13" s="5" t="s">
        <v>419</v>
      </c>
      <c r="G13" s="5">
        <v>2016</v>
      </c>
      <c r="H13" s="5">
        <v>801</v>
      </c>
      <c r="I13" s="5">
        <v>0.25</v>
      </c>
    </row>
    <row r="14" spans="1:9" x14ac:dyDescent="0.3">
      <c r="A14" s="5" t="s">
        <v>438</v>
      </c>
      <c r="B14" s="5" t="s">
        <v>439</v>
      </c>
      <c r="C14" s="5" t="s">
        <v>437</v>
      </c>
      <c r="D14" s="5">
        <v>80</v>
      </c>
      <c r="E14" s="9">
        <v>480438.4</v>
      </c>
      <c r="F14" s="5" t="s">
        <v>419</v>
      </c>
      <c r="G14" s="5">
        <v>2016</v>
      </c>
      <c r="H14" s="9">
        <v>6005.48</v>
      </c>
      <c r="I14" s="5">
        <v>0.25</v>
      </c>
    </row>
    <row r="15" spans="1:9" x14ac:dyDescent="0.3">
      <c r="A15" s="5" t="s">
        <v>438</v>
      </c>
      <c r="B15" s="5" t="s">
        <v>440</v>
      </c>
      <c r="C15" s="5" t="s">
        <v>437</v>
      </c>
      <c r="D15" s="5">
        <v>80</v>
      </c>
      <c r="E15" s="9">
        <v>251000</v>
      </c>
      <c r="F15" s="5" t="s">
        <v>419</v>
      </c>
      <c r="G15" s="5">
        <v>2016</v>
      </c>
      <c r="H15" s="9">
        <v>3137.5</v>
      </c>
      <c r="I15" s="5">
        <v>0.25</v>
      </c>
    </row>
    <row r="16" spans="1:9" x14ac:dyDescent="0.3">
      <c r="A16" s="5" t="s">
        <v>438</v>
      </c>
      <c r="B16" s="5" t="s">
        <v>441</v>
      </c>
      <c r="C16" s="5" t="s">
        <v>437</v>
      </c>
      <c r="D16" s="5">
        <v>80</v>
      </c>
      <c r="E16" s="9">
        <v>104840</v>
      </c>
      <c r="F16" s="5" t="s">
        <v>419</v>
      </c>
      <c r="G16" s="5">
        <v>2016</v>
      </c>
      <c r="H16" s="9">
        <v>1310.5</v>
      </c>
      <c r="I16" s="5">
        <v>0.25</v>
      </c>
    </row>
    <row r="17" spans="1:9" x14ac:dyDescent="0.3">
      <c r="A17" s="5" t="s">
        <v>438</v>
      </c>
      <c r="B17" s="5" t="s">
        <v>442</v>
      </c>
      <c r="C17" s="5" t="s">
        <v>437</v>
      </c>
      <c r="D17" s="5">
        <v>80</v>
      </c>
      <c r="E17" s="9">
        <v>104160</v>
      </c>
      <c r="F17" s="5" t="s">
        <v>419</v>
      </c>
      <c r="G17" s="5">
        <v>2016</v>
      </c>
      <c r="H17" s="9">
        <v>1302</v>
      </c>
      <c r="I17" s="5">
        <v>0.25</v>
      </c>
    </row>
    <row r="18" spans="1:9" x14ac:dyDescent="0.3">
      <c r="A18" s="5" t="s">
        <v>443</v>
      </c>
      <c r="B18" s="5" t="s">
        <v>425</v>
      </c>
      <c r="C18" s="5" t="s">
        <v>437</v>
      </c>
      <c r="D18" s="5">
        <v>641</v>
      </c>
      <c r="E18" s="9">
        <v>1025600</v>
      </c>
      <c r="F18" s="5" t="s">
        <v>419</v>
      </c>
      <c r="G18" s="5">
        <v>2016</v>
      </c>
      <c r="H18" s="9">
        <v>1600</v>
      </c>
      <c r="I18" s="5">
        <v>0.25</v>
      </c>
    </row>
    <row r="19" spans="1:9" x14ac:dyDescent="0.3">
      <c r="A19" s="5" t="s">
        <v>444</v>
      </c>
      <c r="B19" s="5" t="s">
        <v>439</v>
      </c>
      <c r="C19" s="5" t="s">
        <v>437</v>
      </c>
      <c r="D19" s="5">
        <v>94</v>
      </c>
      <c r="E19" s="9">
        <v>564489.74</v>
      </c>
      <c r="F19" s="5" t="s">
        <v>419</v>
      </c>
      <c r="G19" s="5">
        <v>2016</v>
      </c>
      <c r="H19" s="9">
        <v>6005.21</v>
      </c>
      <c r="I19" s="5">
        <v>0.25</v>
      </c>
    </row>
    <row r="20" spans="1:9" x14ac:dyDescent="0.3">
      <c r="A20" s="5" t="s">
        <v>444</v>
      </c>
      <c r="B20" s="5" t="s">
        <v>441</v>
      </c>
      <c r="C20" s="5" t="s">
        <v>437</v>
      </c>
      <c r="D20" s="5">
        <v>94</v>
      </c>
      <c r="E20" s="9">
        <v>123187</v>
      </c>
      <c r="F20" s="5" t="s">
        <v>419</v>
      </c>
      <c r="G20" s="5">
        <v>2016</v>
      </c>
      <c r="H20" s="9">
        <v>1310.5</v>
      </c>
      <c r="I20" s="5">
        <v>0.25</v>
      </c>
    </row>
    <row r="21" spans="1:9" x14ac:dyDescent="0.3">
      <c r="A21" s="5" t="s">
        <v>445</v>
      </c>
      <c r="B21" s="5" t="s">
        <v>439</v>
      </c>
      <c r="C21" s="5" t="s">
        <v>437</v>
      </c>
      <c r="D21" s="5">
        <v>80</v>
      </c>
      <c r="E21" s="9">
        <v>480444.8</v>
      </c>
      <c r="F21" s="5" t="s">
        <v>419</v>
      </c>
      <c r="G21" s="5">
        <v>2016</v>
      </c>
      <c r="H21" s="9">
        <v>6005.56</v>
      </c>
      <c r="I21" s="5">
        <v>0.25</v>
      </c>
    </row>
    <row r="22" spans="1:9" x14ac:dyDescent="0.3">
      <c r="A22" s="5" t="s">
        <v>445</v>
      </c>
      <c r="B22" s="5" t="s">
        <v>441</v>
      </c>
      <c r="C22" s="5" t="s">
        <v>437</v>
      </c>
      <c r="D22" s="5">
        <v>80</v>
      </c>
      <c r="E22" s="9">
        <v>256000</v>
      </c>
      <c r="F22" s="5" t="s">
        <v>419</v>
      </c>
      <c r="G22" s="5">
        <v>2016</v>
      </c>
      <c r="H22" s="9">
        <v>3200</v>
      </c>
      <c r="I22" s="5">
        <v>0.25</v>
      </c>
    </row>
    <row r="23" spans="1:9" x14ac:dyDescent="0.3">
      <c r="A23" s="5" t="s">
        <v>445</v>
      </c>
      <c r="B23" s="5" t="s">
        <v>440</v>
      </c>
      <c r="C23" s="5" t="s">
        <v>437</v>
      </c>
      <c r="D23" s="5">
        <v>80</v>
      </c>
      <c r="E23" s="9">
        <v>251000</v>
      </c>
      <c r="F23" s="5" t="s">
        <v>419</v>
      </c>
      <c r="G23" s="5">
        <v>2016</v>
      </c>
      <c r="H23" s="9">
        <v>3137.5</v>
      </c>
      <c r="I23" s="5">
        <v>0.25</v>
      </c>
    </row>
    <row r="24" spans="1:9" x14ac:dyDescent="0.3">
      <c r="A24" s="5" t="s">
        <v>445</v>
      </c>
      <c r="B24" s="5" t="s">
        <v>446</v>
      </c>
      <c r="C24" s="5" t="s">
        <v>437</v>
      </c>
      <c r="D24" s="5">
        <v>80</v>
      </c>
      <c r="E24" s="9">
        <v>201537.6</v>
      </c>
      <c r="F24" s="5" t="s">
        <v>419</v>
      </c>
      <c r="G24" s="5">
        <v>2016</v>
      </c>
      <c r="H24" s="9">
        <v>2519.2199999999998</v>
      </c>
      <c r="I24" s="5">
        <v>0.25</v>
      </c>
    </row>
    <row r="25" spans="1:9" x14ac:dyDescent="0.3">
      <c r="A25" s="5" t="s">
        <v>445</v>
      </c>
      <c r="B25" s="5" t="s">
        <v>442</v>
      </c>
      <c r="C25" s="5" t="s">
        <v>437</v>
      </c>
      <c r="D25" s="5">
        <v>80</v>
      </c>
      <c r="E25" s="9">
        <v>104160</v>
      </c>
      <c r="F25" s="5" t="s">
        <v>419</v>
      </c>
      <c r="G25" s="5">
        <v>2016</v>
      </c>
      <c r="H25" s="9">
        <v>1302</v>
      </c>
      <c r="I25" s="5">
        <v>0.25</v>
      </c>
    </row>
    <row r="26" spans="1:9" x14ac:dyDescent="0.3">
      <c r="A26" s="5" t="s">
        <v>447</v>
      </c>
      <c r="B26" s="5" t="s">
        <v>448</v>
      </c>
      <c r="C26" s="5" t="s">
        <v>449</v>
      </c>
      <c r="D26" s="5">
        <v>603.29999999999995</v>
      </c>
      <c r="E26" s="9">
        <v>1809900</v>
      </c>
      <c r="F26" s="5" t="s">
        <v>419</v>
      </c>
      <c r="G26" s="5">
        <v>2016</v>
      </c>
      <c r="H26" s="9">
        <v>3000</v>
      </c>
      <c r="I26" s="5">
        <v>0.25</v>
      </c>
    </row>
    <row r="27" spans="1:9" x14ac:dyDescent="0.3">
      <c r="A27" s="5" t="s">
        <v>447</v>
      </c>
      <c r="B27" s="5" t="s">
        <v>450</v>
      </c>
      <c r="C27" s="5" t="s">
        <v>449</v>
      </c>
      <c r="D27" s="5">
        <v>603.29999999999995</v>
      </c>
      <c r="E27" s="9">
        <v>1357425</v>
      </c>
      <c r="F27" s="5" t="s">
        <v>419</v>
      </c>
      <c r="G27" s="5">
        <v>2016</v>
      </c>
      <c r="H27" s="9">
        <v>2250</v>
      </c>
      <c r="I27" s="5">
        <v>0.25</v>
      </c>
    </row>
    <row r="28" spans="1:9" x14ac:dyDescent="0.3">
      <c r="A28" s="5" t="s">
        <v>451</v>
      </c>
      <c r="B28" s="5" t="s">
        <v>450</v>
      </c>
      <c r="C28" s="5" t="s">
        <v>449</v>
      </c>
      <c r="D28" s="5">
        <v>322.85000000000002</v>
      </c>
      <c r="E28" s="9">
        <v>726412.5</v>
      </c>
      <c r="F28" s="5" t="s">
        <v>419</v>
      </c>
      <c r="G28" s="5">
        <v>2016</v>
      </c>
      <c r="H28" s="9">
        <v>2250</v>
      </c>
      <c r="I28" s="5">
        <v>0.25</v>
      </c>
    </row>
    <row r="29" spans="1:9" x14ac:dyDescent="0.3">
      <c r="A29" s="5" t="s">
        <v>452</v>
      </c>
      <c r="B29" s="5" t="s">
        <v>453</v>
      </c>
      <c r="C29" s="5" t="s">
        <v>454</v>
      </c>
      <c r="D29" s="5">
        <v>3</v>
      </c>
      <c r="E29" s="9">
        <v>3150</v>
      </c>
      <c r="F29" s="5" t="s">
        <v>419</v>
      </c>
      <c r="G29" s="5">
        <v>2016</v>
      </c>
      <c r="H29" s="9">
        <v>1050</v>
      </c>
      <c r="I29" s="5">
        <v>0.25</v>
      </c>
    </row>
    <row r="30" spans="1:9" x14ac:dyDescent="0.3">
      <c r="A30" s="5" t="s">
        <v>455</v>
      </c>
      <c r="B30" s="5" t="s">
        <v>456</v>
      </c>
      <c r="C30" s="5" t="s">
        <v>457</v>
      </c>
      <c r="D30" s="5">
        <v>40</v>
      </c>
      <c r="E30" s="9">
        <v>4800</v>
      </c>
      <c r="F30" s="5" t="s">
        <v>419</v>
      </c>
      <c r="G30" s="5">
        <v>2016</v>
      </c>
      <c r="H30" s="5">
        <v>120</v>
      </c>
      <c r="I30" s="5">
        <v>0.25</v>
      </c>
    </row>
    <row r="31" spans="1:9" x14ac:dyDescent="0.3">
      <c r="A31" s="5" t="s">
        <v>458</v>
      </c>
      <c r="B31" s="5" t="s">
        <v>456</v>
      </c>
      <c r="C31" s="5" t="s">
        <v>457</v>
      </c>
      <c r="D31" s="5">
        <v>40</v>
      </c>
      <c r="E31" s="9">
        <v>4800</v>
      </c>
      <c r="F31" s="5" t="s">
        <v>419</v>
      </c>
      <c r="G31" s="5">
        <v>2016</v>
      </c>
      <c r="H31" s="5">
        <v>120</v>
      </c>
      <c r="I31" s="5">
        <v>0.25</v>
      </c>
    </row>
    <row r="32" spans="1:9" x14ac:dyDescent="0.3">
      <c r="A32" s="5" t="s">
        <v>459</v>
      </c>
      <c r="B32" s="5" t="s">
        <v>460</v>
      </c>
      <c r="C32" s="5" t="s">
        <v>457</v>
      </c>
      <c r="D32" s="5">
        <v>40</v>
      </c>
      <c r="E32" s="9">
        <v>4400</v>
      </c>
      <c r="F32" s="5" t="s">
        <v>419</v>
      </c>
      <c r="G32" s="5">
        <v>2016</v>
      </c>
      <c r="H32" s="5">
        <v>110</v>
      </c>
      <c r="I32" s="5">
        <v>0.25</v>
      </c>
    </row>
    <row r="33" spans="1:9" x14ac:dyDescent="0.3">
      <c r="A33" s="5" t="s">
        <v>461</v>
      </c>
      <c r="B33" s="5" t="s">
        <v>462</v>
      </c>
      <c r="C33" s="5" t="s">
        <v>463</v>
      </c>
      <c r="D33" s="5">
        <v>297.45999999999998</v>
      </c>
      <c r="E33" s="9">
        <v>34951.550000000003</v>
      </c>
      <c r="F33" s="5" t="s">
        <v>419</v>
      </c>
      <c r="G33" s="5">
        <v>2016</v>
      </c>
      <c r="H33" s="5">
        <v>117.5</v>
      </c>
      <c r="I33" s="5">
        <v>0.25</v>
      </c>
    </row>
    <row r="34" spans="1:9" x14ac:dyDescent="0.3">
      <c r="A34" s="5" t="s">
        <v>464</v>
      </c>
      <c r="B34" s="5" t="s">
        <v>465</v>
      </c>
      <c r="C34" s="5" t="s">
        <v>466</v>
      </c>
      <c r="D34" s="5">
        <v>30</v>
      </c>
      <c r="E34" s="9">
        <v>55650</v>
      </c>
      <c r="F34" s="5" t="s">
        <v>419</v>
      </c>
      <c r="G34" s="5">
        <v>2016</v>
      </c>
      <c r="H34" s="9">
        <v>1855</v>
      </c>
      <c r="I34" s="5">
        <v>0.25</v>
      </c>
    </row>
    <row r="35" spans="1:9" x14ac:dyDescent="0.3">
      <c r="A35" s="5" t="s">
        <v>467</v>
      </c>
      <c r="B35" s="5" t="s">
        <v>468</v>
      </c>
      <c r="C35" s="5" t="s">
        <v>469</v>
      </c>
      <c r="D35" s="5">
        <v>12.3855</v>
      </c>
      <c r="E35" s="9">
        <v>30963.75</v>
      </c>
      <c r="F35" s="5" t="s">
        <v>419</v>
      </c>
      <c r="G35" s="5">
        <v>2017</v>
      </c>
      <c r="H35" s="9">
        <v>2500</v>
      </c>
      <c r="I35" s="5">
        <v>0.25</v>
      </c>
    </row>
    <row r="36" spans="1:9" x14ac:dyDescent="0.3">
      <c r="A36" s="5" t="s">
        <v>424</v>
      </c>
      <c r="B36" s="5" t="s">
        <v>423</v>
      </c>
      <c r="C36" s="5" t="s">
        <v>470</v>
      </c>
      <c r="D36" s="5">
        <v>240.7</v>
      </c>
      <c r="E36" s="9">
        <v>3624460.6</v>
      </c>
      <c r="F36" s="5" t="s">
        <v>419</v>
      </c>
      <c r="G36" s="5">
        <v>2017</v>
      </c>
      <c r="H36" s="9">
        <v>15058</v>
      </c>
      <c r="I36" s="5">
        <v>0.25</v>
      </c>
    </row>
    <row r="37" spans="1:9" x14ac:dyDescent="0.3">
      <c r="A37" s="5" t="s">
        <v>424</v>
      </c>
      <c r="B37" s="5" t="s">
        <v>471</v>
      </c>
      <c r="C37" s="5" t="s">
        <v>470</v>
      </c>
      <c r="D37" s="5">
        <v>240.7</v>
      </c>
      <c r="E37" s="9">
        <v>746170</v>
      </c>
      <c r="F37" s="5" t="s">
        <v>419</v>
      </c>
      <c r="G37" s="5">
        <v>2017</v>
      </c>
      <c r="H37" s="9">
        <v>3100</v>
      </c>
      <c r="I37" s="5">
        <v>0.25</v>
      </c>
    </row>
    <row r="38" spans="1:9" x14ac:dyDescent="0.3">
      <c r="A38" s="5" t="s">
        <v>427</v>
      </c>
      <c r="B38" s="5" t="s">
        <v>423</v>
      </c>
      <c r="C38" s="5" t="s">
        <v>470</v>
      </c>
      <c r="D38" s="5">
        <v>640.70000000000005</v>
      </c>
      <c r="E38" s="9">
        <v>3240660.6</v>
      </c>
      <c r="F38" s="5" t="s">
        <v>419</v>
      </c>
      <c r="G38" s="5">
        <v>2017</v>
      </c>
      <c r="H38" s="9">
        <v>5058</v>
      </c>
      <c r="I38" s="5">
        <v>0.25</v>
      </c>
    </row>
    <row r="39" spans="1:9" x14ac:dyDescent="0.3">
      <c r="A39" s="5" t="s">
        <v>472</v>
      </c>
      <c r="B39" s="5" t="s">
        <v>473</v>
      </c>
      <c r="C39" s="5" t="s">
        <v>470</v>
      </c>
      <c r="D39" s="5">
        <v>640</v>
      </c>
      <c r="E39" s="9">
        <v>2627200</v>
      </c>
      <c r="F39" s="5" t="s">
        <v>419</v>
      </c>
      <c r="G39" s="5">
        <v>2017</v>
      </c>
      <c r="H39" s="9">
        <v>4105</v>
      </c>
      <c r="I39" s="5">
        <v>0.25</v>
      </c>
    </row>
    <row r="40" spans="1:9" x14ac:dyDescent="0.3">
      <c r="A40" s="5" t="s">
        <v>472</v>
      </c>
      <c r="B40" s="5" t="s">
        <v>423</v>
      </c>
      <c r="C40" s="5" t="s">
        <v>470</v>
      </c>
      <c r="D40" s="5">
        <v>640</v>
      </c>
      <c r="E40" s="9">
        <v>2277120</v>
      </c>
      <c r="F40" s="5" t="s">
        <v>419</v>
      </c>
      <c r="G40" s="5">
        <v>2017</v>
      </c>
      <c r="H40" s="9">
        <v>3558</v>
      </c>
      <c r="I40" s="5">
        <v>0.25</v>
      </c>
    </row>
    <row r="41" spans="1:9" x14ac:dyDescent="0.3">
      <c r="A41" s="5" t="s">
        <v>428</v>
      </c>
      <c r="B41" s="5" t="s">
        <v>473</v>
      </c>
      <c r="C41" s="5" t="s">
        <v>470</v>
      </c>
      <c r="D41" s="5">
        <v>640</v>
      </c>
      <c r="E41" s="9">
        <v>2627200</v>
      </c>
      <c r="F41" s="5" t="s">
        <v>419</v>
      </c>
      <c r="G41" s="5">
        <v>2017</v>
      </c>
      <c r="H41" s="9">
        <v>4105</v>
      </c>
      <c r="I41" s="5">
        <v>0.25</v>
      </c>
    </row>
    <row r="42" spans="1:9" x14ac:dyDescent="0.3">
      <c r="A42" s="5" t="s">
        <v>428</v>
      </c>
      <c r="B42" s="5" t="s">
        <v>423</v>
      </c>
      <c r="C42" s="5" t="s">
        <v>470</v>
      </c>
      <c r="D42" s="5">
        <v>640</v>
      </c>
      <c r="E42" s="9">
        <v>2277120</v>
      </c>
      <c r="F42" s="5" t="s">
        <v>419</v>
      </c>
      <c r="G42" s="5">
        <v>2017</v>
      </c>
      <c r="H42" s="9">
        <v>3558</v>
      </c>
      <c r="I42" s="5">
        <v>0.25</v>
      </c>
    </row>
    <row r="43" spans="1:9" x14ac:dyDescent="0.3">
      <c r="A43" s="5" t="s">
        <v>474</v>
      </c>
      <c r="B43" s="5" t="s">
        <v>423</v>
      </c>
      <c r="C43" s="5" t="s">
        <v>470</v>
      </c>
      <c r="D43" s="5">
        <v>240.7</v>
      </c>
      <c r="E43" s="9">
        <v>856410.6</v>
      </c>
      <c r="F43" s="5" t="s">
        <v>419</v>
      </c>
      <c r="G43" s="5">
        <v>2017</v>
      </c>
      <c r="H43" s="9">
        <v>3558</v>
      </c>
      <c r="I43" s="5">
        <v>0.25</v>
      </c>
    </row>
    <row r="44" spans="1:9" x14ac:dyDescent="0.3">
      <c r="A44" s="5" t="s">
        <v>475</v>
      </c>
      <c r="B44" s="5" t="s">
        <v>473</v>
      </c>
      <c r="C44" s="5" t="s">
        <v>470</v>
      </c>
      <c r="D44" s="5">
        <v>320</v>
      </c>
      <c r="E44" s="9">
        <v>705600</v>
      </c>
      <c r="F44" s="5" t="s">
        <v>419</v>
      </c>
      <c r="G44" s="5">
        <v>2017</v>
      </c>
      <c r="H44" s="9">
        <v>2205</v>
      </c>
      <c r="I44" s="5">
        <v>0.25</v>
      </c>
    </row>
    <row r="45" spans="1:9" x14ac:dyDescent="0.3">
      <c r="A45" s="5" t="s">
        <v>435</v>
      </c>
      <c r="B45" s="5" t="s">
        <v>423</v>
      </c>
      <c r="C45" s="5" t="s">
        <v>470</v>
      </c>
      <c r="D45" s="5">
        <v>641</v>
      </c>
      <c r="E45" s="9">
        <v>11254678</v>
      </c>
      <c r="F45" s="5" t="s">
        <v>419</v>
      </c>
      <c r="G45" s="5">
        <v>2017</v>
      </c>
      <c r="H45" s="9">
        <v>17558</v>
      </c>
      <c r="I45" s="5">
        <v>0.25</v>
      </c>
    </row>
    <row r="46" spans="1:9" x14ac:dyDescent="0.3">
      <c r="A46" s="5" t="s">
        <v>435</v>
      </c>
      <c r="B46" s="5" t="s">
        <v>471</v>
      </c>
      <c r="C46" s="5" t="s">
        <v>470</v>
      </c>
      <c r="D46" s="5">
        <v>641</v>
      </c>
      <c r="E46" s="9">
        <v>1987100</v>
      </c>
      <c r="F46" s="5" t="s">
        <v>419</v>
      </c>
      <c r="G46" s="5">
        <v>2017</v>
      </c>
      <c r="H46" s="9">
        <v>3100</v>
      </c>
      <c r="I46" s="5">
        <v>0.25</v>
      </c>
    </row>
    <row r="47" spans="1:9" x14ac:dyDescent="0.3">
      <c r="A47" s="5" t="s">
        <v>476</v>
      </c>
      <c r="B47" s="5" t="s">
        <v>423</v>
      </c>
      <c r="C47" s="5" t="s">
        <v>470</v>
      </c>
      <c r="D47" s="5">
        <v>143.69999999999999</v>
      </c>
      <c r="E47" s="9">
        <v>2163834.6</v>
      </c>
      <c r="F47" s="5" t="s">
        <v>419</v>
      </c>
      <c r="G47" s="5">
        <v>2017</v>
      </c>
      <c r="H47" s="9">
        <v>15058</v>
      </c>
      <c r="I47" s="5">
        <v>0.25</v>
      </c>
    </row>
    <row r="48" spans="1:9" x14ac:dyDescent="0.3">
      <c r="A48" s="5" t="s">
        <v>477</v>
      </c>
      <c r="B48" s="5" t="s">
        <v>471</v>
      </c>
      <c r="C48" s="5" t="s">
        <v>470</v>
      </c>
      <c r="D48" s="5">
        <v>559.13</v>
      </c>
      <c r="E48" s="9">
        <v>1118819.1299999999</v>
      </c>
      <c r="F48" s="5" t="s">
        <v>419</v>
      </c>
      <c r="G48" s="5">
        <v>2017</v>
      </c>
      <c r="H48" s="9">
        <v>2001</v>
      </c>
      <c r="I48" s="5">
        <v>0.25</v>
      </c>
    </row>
    <row r="49" spans="1:9" x14ac:dyDescent="0.3">
      <c r="A49" s="5" t="s">
        <v>438</v>
      </c>
      <c r="B49" s="5" t="s">
        <v>423</v>
      </c>
      <c r="C49" s="5" t="s">
        <v>470</v>
      </c>
      <c r="D49" s="5">
        <v>40</v>
      </c>
      <c r="E49" s="9">
        <v>602320</v>
      </c>
      <c r="F49" s="5" t="s">
        <v>419</v>
      </c>
      <c r="G49" s="5">
        <v>2017</v>
      </c>
      <c r="H49" s="9">
        <v>15058</v>
      </c>
      <c r="I49" s="5">
        <v>0.25</v>
      </c>
    </row>
    <row r="50" spans="1:9" x14ac:dyDescent="0.3">
      <c r="A50" s="5" t="s">
        <v>438</v>
      </c>
      <c r="B50" s="5" t="s">
        <v>471</v>
      </c>
      <c r="C50" s="5" t="s">
        <v>470</v>
      </c>
      <c r="D50" s="5">
        <v>40</v>
      </c>
      <c r="E50" s="9">
        <v>70000</v>
      </c>
      <c r="F50" s="5" t="s">
        <v>419</v>
      </c>
      <c r="G50" s="5">
        <v>2017</v>
      </c>
      <c r="H50" s="9">
        <v>1750</v>
      </c>
      <c r="I50" s="5">
        <v>0.25</v>
      </c>
    </row>
    <row r="51" spans="1:9" x14ac:dyDescent="0.3">
      <c r="A51" s="5" t="s">
        <v>443</v>
      </c>
      <c r="B51" s="5" t="s">
        <v>423</v>
      </c>
      <c r="C51" s="5" t="s">
        <v>470</v>
      </c>
      <c r="D51" s="5">
        <v>233</v>
      </c>
      <c r="E51" s="9">
        <v>3508514</v>
      </c>
      <c r="F51" s="5" t="s">
        <v>419</v>
      </c>
      <c r="G51" s="5">
        <v>2017</v>
      </c>
      <c r="H51" s="9">
        <v>15058</v>
      </c>
      <c r="I51" s="5">
        <v>0.25</v>
      </c>
    </row>
    <row r="52" spans="1:9" x14ac:dyDescent="0.3">
      <c r="A52" s="5" t="s">
        <v>443</v>
      </c>
      <c r="B52" s="5" t="s">
        <v>471</v>
      </c>
      <c r="C52" s="5" t="s">
        <v>470</v>
      </c>
      <c r="D52" s="5">
        <v>233</v>
      </c>
      <c r="E52" s="9">
        <v>582500</v>
      </c>
      <c r="F52" s="5" t="s">
        <v>419</v>
      </c>
      <c r="G52" s="5">
        <v>2017</v>
      </c>
      <c r="H52" s="9">
        <v>2500</v>
      </c>
      <c r="I52" s="5">
        <v>0.25</v>
      </c>
    </row>
    <row r="53" spans="1:9" x14ac:dyDescent="0.3">
      <c r="A53" s="5" t="s">
        <v>478</v>
      </c>
      <c r="B53" s="5" t="s">
        <v>479</v>
      </c>
      <c r="C53" s="5" t="s">
        <v>480</v>
      </c>
      <c r="D53" s="5">
        <v>7.6</v>
      </c>
      <c r="E53" s="9">
        <v>6847.6</v>
      </c>
      <c r="F53" s="5" t="s">
        <v>419</v>
      </c>
      <c r="G53" s="5">
        <v>2017</v>
      </c>
      <c r="H53" s="5">
        <v>901</v>
      </c>
      <c r="I53" s="5">
        <v>0.25</v>
      </c>
    </row>
    <row r="54" spans="1:9" x14ac:dyDescent="0.3">
      <c r="A54" s="5" t="s">
        <v>478</v>
      </c>
      <c r="B54" s="5" t="s">
        <v>481</v>
      </c>
      <c r="C54" s="5" t="s">
        <v>480</v>
      </c>
      <c r="D54" s="5">
        <v>7.6</v>
      </c>
      <c r="E54" s="9">
        <v>6840</v>
      </c>
      <c r="F54" s="5" t="s">
        <v>419</v>
      </c>
      <c r="G54" s="5">
        <v>2017</v>
      </c>
      <c r="H54" s="5">
        <v>900</v>
      </c>
      <c r="I54" s="5">
        <v>0.25</v>
      </c>
    </row>
    <row r="55" spans="1:9" x14ac:dyDescent="0.3">
      <c r="A55" s="5" t="s">
        <v>482</v>
      </c>
      <c r="B55" s="5" t="s">
        <v>483</v>
      </c>
      <c r="C55" s="5" t="s">
        <v>484</v>
      </c>
      <c r="D55" s="5">
        <v>72.2</v>
      </c>
      <c r="E55" s="9">
        <v>442225</v>
      </c>
      <c r="F55" s="5" t="s">
        <v>419</v>
      </c>
      <c r="G55" s="5">
        <v>2017</v>
      </c>
      <c r="H55" s="9">
        <v>6125</v>
      </c>
      <c r="I55" s="5">
        <v>0.25</v>
      </c>
    </row>
    <row r="56" spans="1:9" x14ac:dyDescent="0.3">
      <c r="A56" s="5" t="s">
        <v>482</v>
      </c>
      <c r="B56" s="5" t="s">
        <v>485</v>
      </c>
      <c r="C56" s="5" t="s">
        <v>484</v>
      </c>
      <c r="D56" s="5">
        <v>72.2</v>
      </c>
      <c r="E56" s="9">
        <v>361000</v>
      </c>
      <c r="F56" s="5" t="s">
        <v>419</v>
      </c>
      <c r="G56" s="5">
        <v>2017</v>
      </c>
      <c r="H56" s="9">
        <v>5000</v>
      </c>
      <c r="I56" s="5">
        <v>0.25</v>
      </c>
    </row>
    <row r="57" spans="1:9" x14ac:dyDescent="0.3">
      <c r="A57" s="5" t="s">
        <v>486</v>
      </c>
      <c r="B57" s="5" t="s">
        <v>487</v>
      </c>
      <c r="C57" s="5" t="s">
        <v>488</v>
      </c>
      <c r="D57" s="5">
        <v>12.8</v>
      </c>
      <c r="E57" s="9">
        <v>52812.800000000003</v>
      </c>
      <c r="F57" s="5" t="s">
        <v>419</v>
      </c>
      <c r="G57" s="5">
        <v>2017</v>
      </c>
      <c r="H57" s="9">
        <v>4126</v>
      </c>
      <c r="I57" s="5">
        <v>0.25</v>
      </c>
    </row>
    <row r="58" spans="1:9" x14ac:dyDescent="0.3">
      <c r="A58" s="5" t="s">
        <v>486</v>
      </c>
      <c r="B58" s="5" t="s">
        <v>489</v>
      </c>
      <c r="C58" s="5" t="s">
        <v>488</v>
      </c>
      <c r="D58" s="5">
        <v>12.8</v>
      </c>
      <c r="E58" s="9">
        <v>46092.800000000003</v>
      </c>
      <c r="F58" s="5" t="s">
        <v>419</v>
      </c>
      <c r="G58" s="5">
        <v>2017</v>
      </c>
      <c r="H58" s="9">
        <v>3601</v>
      </c>
      <c r="I58" s="5">
        <v>0.25</v>
      </c>
    </row>
    <row r="59" spans="1:9" x14ac:dyDescent="0.3">
      <c r="A59" s="5" t="s">
        <v>490</v>
      </c>
      <c r="B59" s="5" t="s">
        <v>487</v>
      </c>
      <c r="C59" s="5" t="s">
        <v>488</v>
      </c>
      <c r="D59" s="5">
        <v>12.8</v>
      </c>
      <c r="E59" s="9">
        <v>52812.800000000003</v>
      </c>
      <c r="F59" s="5" t="s">
        <v>419</v>
      </c>
      <c r="G59" s="5">
        <v>2017</v>
      </c>
      <c r="H59" s="9">
        <v>4126</v>
      </c>
      <c r="I59" s="5">
        <v>0.25</v>
      </c>
    </row>
    <row r="60" spans="1:9" x14ac:dyDescent="0.3">
      <c r="A60" s="5" t="s">
        <v>490</v>
      </c>
      <c r="B60" s="5" t="s">
        <v>489</v>
      </c>
      <c r="C60" s="5" t="s">
        <v>488</v>
      </c>
      <c r="D60" s="5">
        <v>12.8</v>
      </c>
      <c r="E60" s="9">
        <v>46092.800000000003</v>
      </c>
      <c r="F60" s="5" t="s">
        <v>419</v>
      </c>
      <c r="G60" s="5">
        <v>2017</v>
      </c>
      <c r="H60" s="9">
        <v>3601</v>
      </c>
      <c r="I60" s="5">
        <v>0.25</v>
      </c>
    </row>
    <row r="61" spans="1:9" x14ac:dyDescent="0.3">
      <c r="A61" s="5" t="s">
        <v>491</v>
      </c>
      <c r="B61" s="5" t="s">
        <v>492</v>
      </c>
      <c r="C61" s="5" t="s">
        <v>488</v>
      </c>
      <c r="D61" s="5">
        <v>160</v>
      </c>
      <c r="E61" s="9">
        <v>501280</v>
      </c>
      <c r="F61" s="5" t="s">
        <v>419</v>
      </c>
      <c r="G61" s="5">
        <v>2017</v>
      </c>
      <c r="H61" s="9">
        <v>3133</v>
      </c>
      <c r="I61" s="5">
        <v>0.25</v>
      </c>
    </row>
    <row r="62" spans="1:9" x14ac:dyDescent="0.3">
      <c r="A62" s="5" t="s">
        <v>491</v>
      </c>
      <c r="B62" s="5" t="s">
        <v>423</v>
      </c>
      <c r="C62" s="5" t="s">
        <v>488</v>
      </c>
      <c r="D62" s="5">
        <v>160</v>
      </c>
      <c r="E62" s="9">
        <v>249280</v>
      </c>
      <c r="F62" s="5" t="s">
        <v>419</v>
      </c>
      <c r="G62" s="5">
        <v>2017</v>
      </c>
      <c r="H62" s="9">
        <v>1558</v>
      </c>
      <c r="I62" s="5">
        <v>0.25</v>
      </c>
    </row>
    <row r="63" spans="1:9" x14ac:dyDescent="0.3">
      <c r="A63" s="5" t="s">
        <v>493</v>
      </c>
      <c r="B63" s="5" t="s">
        <v>492</v>
      </c>
      <c r="C63" s="5" t="s">
        <v>488</v>
      </c>
      <c r="D63" s="5">
        <v>160</v>
      </c>
      <c r="E63" s="9">
        <v>501280</v>
      </c>
      <c r="F63" s="5" t="s">
        <v>419</v>
      </c>
      <c r="G63" s="5">
        <v>2017</v>
      </c>
      <c r="H63" s="9">
        <v>3133</v>
      </c>
      <c r="I63" s="5">
        <v>0.25</v>
      </c>
    </row>
    <row r="64" spans="1:9" x14ac:dyDescent="0.3">
      <c r="A64" s="5" t="s">
        <v>493</v>
      </c>
      <c r="B64" s="5" t="s">
        <v>423</v>
      </c>
      <c r="C64" s="5" t="s">
        <v>488</v>
      </c>
      <c r="D64" s="5">
        <v>160</v>
      </c>
      <c r="E64" s="9">
        <v>249280</v>
      </c>
      <c r="F64" s="5" t="s">
        <v>419</v>
      </c>
      <c r="G64" s="5">
        <v>2017</v>
      </c>
      <c r="H64" s="9">
        <v>1558</v>
      </c>
      <c r="I64" s="5">
        <v>0.25</v>
      </c>
    </row>
    <row r="65" spans="1:9" x14ac:dyDescent="0.3">
      <c r="A65" s="5" t="s">
        <v>444</v>
      </c>
      <c r="B65" s="5" t="s">
        <v>492</v>
      </c>
      <c r="C65" s="5" t="s">
        <v>488</v>
      </c>
      <c r="D65" s="5">
        <v>80</v>
      </c>
      <c r="E65" s="9">
        <v>250640</v>
      </c>
      <c r="F65" s="5" t="s">
        <v>419</v>
      </c>
      <c r="G65" s="5">
        <v>2017</v>
      </c>
      <c r="H65" s="9">
        <v>3133</v>
      </c>
      <c r="I65" s="5">
        <v>0.25</v>
      </c>
    </row>
    <row r="66" spans="1:9" x14ac:dyDescent="0.3">
      <c r="A66" s="5" t="s">
        <v>444</v>
      </c>
      <c r="B66" s="5" t="s">
        <v>423</v>
      </c>
      <c r="C66" s="5" t="s">
        <v>488</v>
      </c>
      <c r="D66" s="5">
        <v>80</v>
      </c>
      <c r="E66" s="9">
        <v>124640</v>
      </c>
      <c r="F66" s="5" t="s">
        <v>419</v>
      </c>
      <c r="G66" s="5">
        <v>2017</v>
      </c>
      <c r="H66" s="9">
        <v>1558</v>
      </c>
      <c r="I66" s="5">
        <v>0.25</v>
      </c>
    </row>
    <row r="67" spans="1:9" x14ac:dyDescent="0.3">
      <c r="A67" s="5" t="s">
        <v>445</v>
      </c>
      <c r="B67" s="5" t="s">
        <v>494</v>
      </c>
      <c r="C67" s="5" t="s">
        <v>488</v>
      </c>
      <c r="D67" s="5">
        <v>540</v>
      </c>
      <c r="E67" s="9">
        <v>4320000</v>
      </c>
      <c r="F67" s="5" t="s">
        <v>419</v>
      </c>
      <c r="G67" s="5">
        <v>2017</v>
      </c>
      <c r="H67" s="9">
        <v>8000</v>
      </c>
      <c r="I67" s="5">
        <v>0.25</v>
      </c>
    </row>
    <row r="68" spans="1:9" x14ac:dyDescent="0.3">
      <c r="A68" s="5" t="s">
        <v>445</v>
      </c>
      <c r="B68" s="5" t="s">
        <v>495</v>
      </c>
      <c r="C68" s="5" t="s">
        <v>488</v>
      </c>
      <c r="D68" s="5">
        <v>540</v>
      </c>
      <c r="E68" s="9">
        <v>2565572.4</v>
      </c>
      <c r="F68" s="5" t="s">
        <v>419</v>
      </c>
      <c r="G68" s="5">
        <v>2017</v>
      </c>
      <c r="H68" s="9">
        <v>4751.0600000000004</v>
      </c>
      <c r="I68" s="5">
        <v>0.25</v>
      </c>
    </row>
    <row r="69" spans="1:9" x14ac:dyDescent="0.3">
      <c r="A69" s="5" t="s">
        <v>445</v>
      </c>
      <c r="B69" s="5" t="s">
        <v>496</v>
      </c>
      <c r="C69" s="5" t="s">
        <v>488</v>
      </c>
      <c r="D69" s="5">
        <v>540</v>
      </c>
      <c r="E69" s="9">
        <v>2565000</v>
      </c>
      <c r="F69" s="5" t="s">
        <v>419</v>
      </c>
      <c r="G69" s="5">
        <v>2017</v>
      </c>
      <c r="H69" s="9">
        <v>4750</v>
      </c>
      <c r="I69" s="5">
        <v>0.25</v>
      </c>
    </row>
    <row r="70" spans="1:9" x14ac:dyDescent="0.3">
      <c r="A70" s="5" t="s">
        <v>497</v>
      </c>
      <c r="B70" s="5" t="s">
        <v>495</v>
      </c>
      <c r="C70" s="5" t="s">
        <v>488</v>
      </c>
      <c r="D70" s="5">
        <v>640</v>
      </c>
      <c r="E70" s="9">
        <v>3040678.4</v>
      </c>
      <c r="F70" s="5" t="s">
        <v>419</v>
      </c>
      <c r="G70" s="5">
        <v>2017</v>
      </c>
      <c r="H70" s="9">
        <v>4751.0600000000004</v>
      </c>
      <c r="I70" s="5">
        <v>0.25</v>
      </c>
    </row>
    <row r="71" spans="1:9" x14ac:dyDescent="0.3">
      <c r="A71" s="5" t="s">
        <v>497</v>
      </c>
      <c r="B71" s="5" t="s">
        <v>492</v>
      </c>
      <c r="C71" s="5" t="s">
        <v>488</v>
      </c>
      <c r="D71" s="5">
        <v>640</v>
      </c>
      <c r="E71" s="9">
        <v>1700480</v>
      </c>
      <c r="F71" s="5" t="s">
        <v>419</v>
      </c>
      <c r="G71" s="5">
        <v>2017</v>
      </c>
      <c r="H71" s="9">
        <v>2657</v>
      </c>
      <c r="I71" s="5">
        <v>0.25</v>
      </c>
    </row>
    <row r="72" spans="1:9" x14ac:dyDescent="0.3">
      <c r="A72" s="5" t="s">
        <v>447</v>
      </c>
      <c r="B72" s="5" t="s">
        <v>498</v>
      </c>
      <c r="C72" s="5" t="s">
        <v>488</v>
      </c>
      <c r="D72" s="5">
        <v>320</v>
      </c>
      <c r="E72" s="9">
        <v>962240</v>
      </c>
      <c r="F72" s="5" t="s">
        <v>419</v>
      </c>
      <c r="G72" s="5">
        <v>2017</v>
      </c>
      <c r="H72" s="9">
        <v>3007</v>
      </c>
      <c r="I72" s="5">
        <v>0.25</v>
      </c>
    </row>
    <row r="73" spans="1:9" x14ac:dyDescent="0.3">
      <c r="A73" s="5" t="s">
        <v>499</v>
      </c>
      <c r="B73" s="5" t="s">
        <v>498</v>
      </c>
      <c r="C73" s="5" t="s">
        <v>488</v>
      </c>
      <c r="D73" s="5">
        <v>320</v>
      </c>
      <c r="E73" s="9">
        <v>802240</v>
      </c>
      <c r="F73" s="5" t="s">
        <v>419</v>
      </c>
      <c r="G73" s="5">
        <v>2017</v>
      </c>
      <c r="H73" s="9">
        <v>2507</v>
      </c>
      <c r="I73" s="5">
        <v>0.25</v>
      </c>
    </row>
    <row r="74" spans="1:9" x14ac:dyDescent="0.3">
      <c r="A74" s="5" t="s">
        <v>452</v>
      </c>
      <c r="B74" s="5" t="s">
        <v>489</v>
      </c>
      <c r="C74" s="5" t="s">
        <v>488</v>
      </c>
      <c r="D74" s="5">
        <v>40</v>
      </c>
      <c r="E74" s="9">
        <v>144040</v>
      </c>
      <c r="F74" s="5" t="s">
        <v>419</v>
      </c>
      <c r="G74" s="5">
        <v>2017</v>
      </c>
      <c r="H74" s="9">
        <v>3601</v>
      </c>
      <c r="I74" s="5">
        <v>0.25</v>
      </c>
    </row>
    <row r="75" spans="1:9" x14ac:dyDescent="0.3">
      <c r="A75" s="5" t="s">
        <v>455</v>
      </c>
      <c r="B75" s="5" t="s">
        <v>500</v>
      </c>
      <c r="C75" s="5" t="s">
        <v>488</v>
      </c>
      <c r="D75" s="5">
        <v>495</v>
      </c>
      <c r="E75" s="9">
        <v>14902965</v>
      </c>
      <c r="F75" s="5" t="s">
        <v>419</v>
      </c>
      <c r="G75" s="5">
        <v>2017</v>
      </c>
      <c r="H75" s="9">
        <v>30107</v>
      </c>
      <c r="I75" s="5">
        <v>0.25</v>
      </c>
    </row>
    <row r="76" spans="1:9" x14ac:dyDescent="0.3">
      <c r="A76" s="5" t="s">
        <v>455</v>
      </c>
      <c r="B76" s="5" t="s">
        <v>501</v>
      </c>
      <c r="C76" s="5" t="s">
        <v>488</v>
      </c>
      <c r="D76" s="5">
        <v>495</v>
      </c>
      <c r="E76" s="9">
        <v>7425495</v>
      </c>
      <c r="F76" s="5" t="s">
        <v>419</v>
      </c>
      <c r="G76" s="5">
        <v>2017</v>
      </c>
      <c r="H76" s="9">
        <v>15001</v>
      </c>
      <c r="I76" s="5">
        <v>0.25</v>
      </c>
    </row>
    <row r="77" spans="1:9" x14ac:dyDescent="0.3">
      <c r="A77" s="5" t="s">
        <v>455</v>
      </c>
      <c r="B77" s="5" t="s">
        <v>502</v>
      </c>
      <c r="C77" s="5" t="s">
        <v>488</v>
      </c>
      <c r="D77" s="5">
        <v>495</v>
      </c>
      <c r="E77" s="9">
        <v>4405500</v>
      </c>
      <c r="F77" s="5" t="s">
        <v>419</v>
      </c>
      <c r="G77" s="5">
        <v>2017</v>
      </c>
      <c r="H77" s="9">
        <v>8900</v>
      </c>
      <c r="I77" s="5">
        <v>0.25</v>
      </c>
    </row>
    <row r="78" spans="1:9" x14ac:dyDescent="0.3">
      <c r="A78" s="5" t="s">
        <v>455</v>
      </c>
      <c r="B78" s="5" t="s">
        <v>503</v>
      </c>
      <c r="C78" s="5" t="s">
        <v>488</v>
      </c>
      <c r="D78" s="5">
        <v>495</v>
      </c>
      <c r="E78" s="9">
        <v>2867698.35</v>
      </c>
      <c r="F78" s="5" t="s">
        <v>419</v>
      </c>
      <c r="G78" s="5">
        <v>2017</v>
      </c>
      <c r="H78" s="9">
        <v>5793.33</v>
      </c>
      <c r="I78" s="5">
        <v>0.25</v>
      </c>
    </row>
    <row r="79" spans="1:9" x14ac:dyDescent="0.3">
      <c r="A79" s="5" t="s">
        <v>504</v>
      </c>
      <c r="B79" s="5" t="s">
        <v>500</v>
      </c>
      <c r="C79" s="5" t="s">
        <v>488</v>
      </c>
      <c r="D79" s="5">
        <v>160</v>
      </c>
      <c r="E79" s="9">
        <v>4819680</v>
      </c>
      <c r="F79" s="5" t="s">
        <v>419</v>
      </c>
      <c r="G79" s="5">
        <v>2017</v>
      </c>
      <c r="H79" s="9">
        <v>30123</v>
      </c>
      <c r="I79" s="5">
        <v>0.25</v>
      </c>
    </row>
    <row r="80" spans="1:9" x14ac:dyDescent="0.3">
      <c r="A80" s="5" t="s">
        <v>504</v>
      </c>
      <c r="B80" s="5" t="s">
        <v>505</v>
      </c>
      <c r="C80" s="5" t="s">
        <v>488</v>
      </c>
      <c r="D80" s="5">
        <v>160</v>
      </c>
      <c r="E80" s="9">
        <v>1480000</v>
      </c>
      <c r="F80" s="5" t="s">
        <v>419</v>
      </c>
      <c r="G80" s="5">
        <v>2017</v>
      </c>
      <c r="H80" s="9">
        <v>9250</v>
      </c>
      <c r="I80" s="5">
        <v>0.25</v>
      </c>
    </row>
    <row r="81" spans="1:9" x14ac:dyDescent="0.3">
      <c r="A81" s="5" t="s">
        <v>458</v>
      </c>
      <c r="B81" s="5" t="s">
        <v>506</v>
      </c>
      <c r="C81" s="5" t="s">
        <v>488</v>
      </c>
      <c r="D81" s="5">
        <v>689.6</v>
      </c>
      <c r="E81" s="9">
        <v>11378400</v>
      </c>
      <c r="F81" s="5" t="s">
        <v>419</v>
      </c>
      <c r="G81" s="5">
        <v>2017</v>
      </c>
      <c r="H81" s="9">
        <v>16500</v>
      </c>
      <c r="I81" s="5">
        <v>0.25</v>
      </c>
    </row>
    <row r="82" spans="1:9" x14ac:dyDescent="0.3">
      <c r="A82" s="5" t="s">
        <v>458</v>
      </c>
      <c r="B82" s="5" t="s">
        <v>498</v>
      </c>
      <c r="C82" s="5" t="s">
        <v>488</v>
      </c>
      <c r="D82" s="5">
        <v>689.6</v>
      </c>
      <c r="E82" s="9">
        <v>1039227.2</v>
      </c>
      <c r="F82" s="5" t="s">
        <v>419</v>
      </c>
      <c r="G82" s="5">
        <v>2017</v>
      </c>
      <c r="H82" s="9">
        <v>1507</v>
      </c>
      <c r="I82" s="5">
        <v>0.25</v>
      </c>
    </row>
    <row r="83" spans="1:9" x14ac:dyDescent="0.3">
      <c r="A83" s="5" t="s">
        <v>458</v>
      </c>
      <c r="B83" s="5" t="s">
        <v>498</v>
      </c>
      <c r="C83" s="5" t="s">
        <v>488</v>
      </c>
      <c r="D83" s="5">
        <v>689.6</v>
      </c>
      <c r="E83" s="9">
        <v>1039227.2</v>
      </c>
      <c r="F83" s="5" t="s">
        <v>419</v>
      </c>
      <c r="G83" s="5">
        <v>2017</v>
      </c>
      <c r="H83" s="9">
        <v>1507</v>
      </c>
      <c r="I83" s="5">
        <v>0.25</v>
      </c>
    </row>
    <row r="84" spans="1:9" x14ac:dyDescent="0.3">
      <c r="A84" s="5" t="s">
        <v>507</v>
      </c>
      <c r="B84" s="5" t="s">
        <v>508</v>
      </c>
      <c r="C84" s="5" t="s">
        <v>488</v>
      </c>
      <c r="D84" s="5">
        <v>675.08</v>
      </c>
      <c r="E84" s="9">
        <v>1856470</v>
      </c>
      <c r="F84" s="5" t="s">
        <v>419</v>
      </c>
      <c r="G84" s="5">
        <v>2017</v>
      </c>
      <c r="H84" s="9">
        <v>2750</v>
      </c>
      <c r="I84" s="5">
        <v>0.25</v>
      </c>
    </row>
    <row r="85" spans="1:9" x14ac:dyDescent="0.3">
      <c r="A85" s="5" t="s">
        <v>509</v>
      </c>
      <c r="B85" s="5" t="s">
        <v>508</v>
      </c>
      <c r="C85" s="5" t="s">
        <v>488</v>
      </c>
      <c r="D85" s="5">
        <v>171</v>
      </c>
      <c r="E85" s="9">
        <v>299250</v>
      </c>
      <c r="F85" s="5" t="s">
        <v>419</v>
      </c>
      <c r="G85" s="5">
        <v>2017</v>
      </c>
      <c r="H85" s="9">
        <v>1750</v>
      </c>
      <c r="I85" s="5">
        <v>0.25</v>
      </c>
    </row>
    <row r="86" spans="1:9" x14ac:dyDescent="0.3">
      <c r="A86" s="5" t="s">
        <v>509</v>
      </c>
      <c r="B86" s="5" t="s">
        <v>498</v>
      </c>
      <c r="C86" s="5" t="s">
        <v>488</v>
      </c>
      <c r="D86" s="5">
        <v>171</v>
      </c>
      <c r="E86" s="9">
        <v>257697</v>
      </c>
      <c r="F86" s="5" t="s">
        <v>419</v>
      </c>
      <c r="G86" s="5">
        <v>2017</v>
      </c>
      <c r="H86" s="9">
        <v>1507</v>
      </c>
      <c r="I86" s="5">
        <v>0.25</v>
      </c>
    </row>
    <row r="87" spans="1:9" x14ac:dyDescent="0.3">
      <c r="A87" s="5" t="s">
        <v>459</v>
      </c>
      <c r="B87" s="5" t="s">
        <v>508</v>
      </c>
      <c r="C87" s="5" t="s">
        <v>488</v>
      </c>
      <c r="D87" s="5">
        <v>347.13</v>
      </c>
      <c r="E87" s="9">
        <v>868172.13</v>
      </c>
      <c r="F87" s="5" t="s">
        <v>419</v>
      </c>
      <c r="G87" s="5">
        <v>2017</v>
      </c>
      <c r="H87" s="9">
        <v>2501</v>
      </c>
      <c r="I87" s="5">
        <v>0.25</v>
      </c>
    </row>
    <row r="88" spans="1:9" x14ac:dyDescent="0.3">
      <c r="A88" s="5" t="s">
        <v>510</v>
      </c>
      <c r="B88" s="5" t="s">
        <v>511</v>
      </c>
      <c r="C88" s="5" t="s">
        <v>512</v>
      </c>
      <c r="D88" s="5">
        <v>168.35</v>
      </c>
      <c r="E88" s="9">
        <v>101851.75</v>
      </c>
      <c r="F88" s="5" t="s">
        <v>419</v>
      </c>
      <c r="G88" s="5">
        <v>2017</v>
      </c>
      <c r="H88" s="5">
        <v>605</v>
      </c>
      <c r="I88" s="5">
        <v>0.25</v>
      </c>
    </row>
    <row r="89" spans="1:9" x14ac:dyDescent="0.3">
      <c r="A89" s="5" t="s">
        <v>510</v>
      </c>
      <c r="B89" s="5" t="s">
        <v>479</v>
      </c>
      <c r="C89" s="5" t="s">
        <v>512</v>
      </c>
      <c r="D89" s="5">
        <v>168.35</v>
      </c>
      <c r="E89" s="9">
        <v>50673.35</v>
      </c>
      <c r="F89" s="5" t="s">
        <v>419</v>
      </c>
      <c r="G89" s="5">
        <v>2017</v>
      </c>
      <c r="H89" s="5">
        <v>301</v>
      </c>
      <c r="I89" s="5">
        <v>0.25</v>
      </c>
    </row>
    <row r="90" spans="1:9" x14ac:dyDescent="0.3">
      <c r="A90" s="5" t="s">
        <v>513</v>
      </c>
      <c r="B90" s="5" t="s">
        <v>514</v>
      </c>
      <c r="C90" s="5" t="s">
        <v>515</v>
      </c>
      <c r="D90" s="5">
        <v>641</v>
      </c>
      <c r="E90" s="9">
        <v>2569999.7599999998</v>
      </c>
      <c r="F90" s="5" t="s">
        <v>419</v>
      </c>
      <c r="G90" s="5">
        <v>2017</v>
      </c>
      <c r="H90" s="9">
        <v>4009.36</v>
      </c>
      <c r="I90" s="5">
        <v>0.25</v>
      </c>
    </row>
    <row r="91" spans="1:9" x14ac:dyDescent="0.3">
      <c r="A91" s="5" t="s">
        <v>513</v>
      </c>
      <c r="B91" s="5" t="s">
        <v>516</v>
      </c>
      <c r="C91" s="5" t="s">
        <v>515</v>
      </c>
      <c r="D91" s="5">
        <v>641</v>
      </c>
      <c r="E91" s="9">
        <v>1290974</v>
      </c>
      <c r="F91" s="5" t="s">
        <v>419</v>
      </c>
      <c r="G91" s="5">
        <v>2017</v>
      </c>
      <c r="H91" s="9">
        <v>2014</v>
      </c>
      <c r="I91" s="5">
        <v>0.25</v>
      </c>
    </row>
    <row r="92" spans="1:9" x14ac:dyDescent="0.3">
      <c r="A92" s="5" t="s">
        <v>517</v>
      </c>
      <c r="B92" s="5" t="s">
        <v>479</v>
      </c>
      <c r="C92" s="5" t="s">
        <v>518</v>
      </c>
      <c r="D92" s="5">
        <v>26.5</v>
      </c>
      <c r="E92" s="9">
        <v>13276.5</v>
      </c>
      <c r="F92" s="5" t="s">
        <v>419</v>
      </c>
      <c r="G92" s="5">
        <v>2017</v>
      </c>
      <c r="H92" s="5">
        <v>501</v>
      </c>
      <c r="I92" s="5">
        <v>0.25</v>
      </c>
    </row>
    <row r="93" spans="1:9" x14ac:dyDescent="0.3">
      <c r="A93" s="5" t="s">
        <v>517</v>
      </c>
      <c r="B93" s="5" t="s">
        <v>479</v>
      </c>
      <c r="C93" s="5" t="s">
        <v>518</v>
      </c>
      <c r="D93" s="5">
        <v>26.5</v>
      </c>
      <c r="E93" s="9">
        <v>9301.5</v>
      </c>
      <c r="F93" s="5" t="s">
        <v>419</v>
      </c>
      <c r="G93" s="5">
        <v>2017</v>
      </c>
      <c r="H93" s="5">
        <v>351</v>
      </c>
      <c r="I93" s="5">
        <v>0.25</v>
      </c>
    </row>
    <row r="94" spans="1:9" x14ac:dyDescent="0.3">
      <c r="A94" s="5" t="s">
        <v>517</v>
      </c>
      <c r="B94" s="5" t="s">
        <v>479</v>
      </c>
      <c r="C94" s="5" t="s">
        <v>518</v>
      </c>
      <c r="D94" s="5">
        <v>26.5</v>
      </c>
      <c r="E94" s="9">
        <v>9301.5</v>
      </c>
      <c r="F94" s="5" t="s">
        <v>419</v>
      </c>
      <c r="G94" s="5">
        <v>2017</v>
      </c>
      <c r="H94" s="5">
        <v>351</v>
      </c>
      <c r="I94" s="5">
        <v>0.25</v>
      </c>
    </row>
    <row r="95" spans="1:9" x14ac:dyDescent="0.3">
      <c r="A95" s="5" t="s">
        <v>517</v>
      </c>
      <c r="B95" s="5" t="s">
        <v>519</v>
      </c>
      <c r="C95" s="5" t="s">
        <v>518</v>
      </c>
      <c r="D95" s="5">
        <v>26.5</v>
      </c>
      <c r="E95" s="9">
        <v>7950</v>
      </c>
      <c r="F95" s="5" t="s">
        <v>419</v>
      </c>
      <c r="G95" s="5">
        <v>2017</v>
      </c>
      <c r="H95" s="5">
        <v>300</v>
      </c>
      <c r="I95" s="5">
        <v>0.25</v>
      </c>
    </row>
    <row r="96" spans="1:9" x14ac:dyDescent="0.3">
      <c r="A96" s="5" t="s">
        <v>520</v>
      </c>
      <c r="B96" s="5" t="s">
        <v>521</v>
      </c>
      <c r="C96" s="5" t="s">
        <v>522</v>
      </c>
      <c r="D96" s="5">
        <v>4</v>
      </c>
      <c r="E96" s="9">
        <v>10668</v>
      </c>
      <c r="F96" s="5" t="s">
        <v>419</v>
      </c>
      <c r="G96" s="5">
        <v>2017</v>
      </c>
      <c r="H96" s="9">
        <v>2667</v>
      </c>
      <c r="I96" s="5">
        <v>0.25</v>
      </c>
    </row>
    <row r="97" spans="1:9" x14ac:dyDescent="0.3">
      <c r="A97" s="5" t="s">
        <v>520</v>
      </c>
      <c r="B97" s="5" t="s">
        <v>453</v>
      </c>
      <c r="C97" s="5" t="s">
        <v>522</v>
      </c>
      <c r="D97" s="5">
        <v>4</v>
      </c>
      <c r="E97" s="9">
        <v>10436</v>
      </c>
      <c r="F97" s="5" t="s">
        <v>419</v>
      </c>
      <c r="G97" s="5">
        <v>2017</v>
      </c>
      <c r="H97" s="9">
        <v>2609</v>
      </c>
      <c r="I97" s="5">
        <v>0.25</v>
      </c>
    </row>
    <row r="98" spans="1:9" x14ac:dyDescent="0.3">
      <c r="A98" s="5" t="s">
        <v>523</v>
      </c>
      <c r="B98" s="5" t="s">
        <v>453</v>
      </c>
      <c r="C98" s="5" t="s">
        <v>522</v>
      </c>
      <c r="D98" s="5">
        <v>8.5</v>
      </c>
      <c r="E98" s="9">
        <v>22176.5</v>
      </c>
      <c r="F98" s="5" t="s">
        <v>419</v>
      </c>
      <c r="G98" s="5">
        <v>2017</v>
      </c>
      <c r="H98" s="9">
        <v>2609</v>
      </c>
      <c r="I98" s="5">
        <v>0.25</v>
      </c>
    </row>
    <row r="99" spans="1:9" x14ac:dyDescent="0.3">
      <c r="A99" s="5" t="s">
        <v>524</v>
      </c>
      <c r="B99" s="5" t="s">
        <v>525</v>
      </c>
      <c r="C99" s="5" t="s">
        <v>526</v>
      </c>
      <c r="D99" s="5">
        <v>23.5</v>
      </c>
      <c r="E99" s="9">
        <v>188164.5</v>
      </c>
      <c r="F99" s="5" t="s">
        <v>419</v>
      </c>
      <c r="G99" s="5">
        <v>2017</v>
      </c>
      <c r="H99" s="9">
        <v>8007</v>
      </c>
      <c r="I99" s="5">
        <v>0.25</v>
      </c>
    </row>
    <row r="100" spans="1:9" x14ac:dyDescent="0.3">
      <c r="A100" s="5" t="s">
        <v>524</v>
      </c>
      <c r="B100" s="5" t="s">
        <v>453</v>
      </c>
      <c r="C100" s="5" t="s">
        <v>526</v>
      </c>
      <c r="D100" s="5">
        <v>23.5</v>
      </c>
      <c r="E100" s="9">
        <v>61311.5</v>
      </c>
      <c r="F100" s="5" t="s">
        <v>419</v>
      </c>
      <c r="G100" s="5">
        <v>2017</v>
      </c>
      <c r="H100" s="9">
        <v>2609</v>
      </c>
      <c r="I100" s="5">
        <v>0.25</v>
      </c>
    </row>
    <row r="101" spans="1:9" x14ac:dyDescent="0.3">
      <c r="A101" s="5" t="s">
        <v>527</v>
      </c>
      <c r="B101" s="5" t="s">
        <v>521</v>
      </c>
      <c r="C101" s="5" t="s">
        <v>526</v>
      </c>
      <c r="D101" s="5">
        <v>5</v>
      </c>
      <c r="E101" s="9">
        <v>13335</v>
      </c>
      <c r="F101" s="5" t="s">
        <v>419</v>
      </c>
      <c r="G101" s="5">
        <v>2017</v>
      </c>
      <c r="H101" s="9">
        <v>2667</v>
      </c>
      <c r="I101" s="5">
        <v>0.25</v>
      </c>
    </row>
    <row r="102" spans="1:9" x14ac:dyDescent="0.3">
      <c r="A102" s="5" t="s">
        <v>527</v>
      </c>
      <c r="B102" s="5" t="s">
        <v>453</v>
      </c>
      <c r="C102" s="5" t="s">
        <v>526</v>
      </c>
      <c r="D102" s="5">
        <v>5</v>
      </c>
      <c r="E102" s="9">
        <v>13045</v>
      </c>
      <c r="F102" s="5" t="s">
        <v>419</v>
      </c>
      <c r="G102" s="5">
        <v>2017</v>
      </c>
      <c r="H102" s="9">
        <v>2609</v>
      </c>
      <c r="I102" s="5">
        <v>0.25</v>
      </c>
    </row>
    <row r="103" spans="1:9" x14ac:dyDescent="0.3">
      <c r="A103" s="5" t="s">
        <v>528</v>
      </c>
      <c r="B103" s="5" t="s">
        <v>453</v>
      </c>
      <c r="C103" s="5" t="s">
        <v>526</v>
      </c>
      <c r="D103" s="5">
        <v>12</v>
      </c>
      <c r="E103" s="9">
        <v>31308</v>
      </c>
      <c r="F103" s="5" t="s">
        <v>419</v>
      </c>
      <c r="G103" s="5">
        <v>2017</v>
      </c>
      <c r="H103" s="9">
        <v>2609</v>
      </c>
      <c r="I103" s="5">
        <v>0.25</v>
      </c>
    </row>
    <row r="104" spans="1:9" x14ac:dyDescent="0.3">
      <c r="A104" s="5" t="s">
        <v>529</v>
      </c>
      <c r="B104" s="5" t="s">
        <v>453</v>
      </c>
      <c r="C104" s="5" t="s">
        <v>526</v>
      </c>
      <c r="D104" s="5">
        <v>13</v>
      </c>
      <c r="E104" s="9">
        <v>33917</v>
      </c>
      <c r="F104" s="5" t="s">
        <v>419</v>
      </c>
      <c r="G104" s="5">
        <v>2017</v>
      </c>
      <c r="H104" s="9">
        <v>2609</v>
      </c>
      <c r="I104" s="5">
        <v>0.25</v>
      </c>
    </row>
    <row r="105" spans="1:9" x14ac:dyDescent="0.3">
      <c r="A105" s="5" t="s">
        <v>530</v>
      </c>
      <c r="B105" s="5" t="s">
        <v>521</v>
      </c>
      <c r="C105" s="5" t="s">
        <v>526</v>
      </c>
      <c r="D105" s="5">
        <v>6</v>
      </c>
      <c r="E105" s="9">
        <v>16002</v>
      </c>
      <c r="F105" s="5" t="s">
        <v>419</v>
      </c>
      <c r="G105" s="5">
        <v>2017</v>
      </c>
      <c r="H105" s="9">
        <v>2667</v>
      </c>
      <c r="I105" s="5">
        <v>0.25</v>
      </c>
    </row>
    <row r="106" spans="1:9" x14ac:dyDescent="0.3">
      <c r="A106" s="5" t="s">
        <v>531</v>
      </c>
      <c r="B106" s="5" t="s">
        <v>525</v>
      </c>
      <c r="C106" s="5" t="s">
        <v>526</v>
      </c>
      <c r="D106" s="5">
        <v>10.4</v>
      </c>
      <c r="E106" s="9">
        <v>80749.97</v>
      </c>
      <c r="F106" s="5" t="s">
        <v>419</v>
      </c>
      <c r="G106" s="5">
        <v>2017</v>
      </c>
      <c r="H106" s="9">
        <v>7764.42</v>
      </c>
      <c r="I106" s="5">
        <v>0.25</v>
      </c>
    </row>
    <row r="107" spans="1:9" x14ac:dyDescent="0.3">
      <c r="A107" s="5" t="s">
        <v>532</v>
      </c>
      <c r="B107" s="5" t="s">
        <v>533</v>
      </c>
      <c r="C107" s="5" t="s">
        <v>526</v>
      </c>
      <c r="D107" s="5">
        <v>11</v>
      </c>
      <c r="E107" s="9">
        <v>78650</v>
      </c>
      <c r="F107" s="5" t="s">
        <v>419</v>
      </c>
      <c r="G107" s="5">
        <v>2017</v>
      </c>
      <c r="H107" s="9">
        <v>7150</v>
      </c>
      <c r="I107" s="5">
        <v>0.25</v>
      </c>
    </row>
    <row r="108" spans="1:9" x14ac:dyDescent="0.3">
      <c r="A108" s="5" t="s">
        <v>532</v>
      </c>
      <c r="B108" s="5" t="s">
        <v>453</v>
      </c>
      <c r="C108" s="5" t="s">
        <v>526</v>
      </c>
      <c r="D108" s="5">
        <v>11</v>
      </c>
      <c r="E108" s="9">
        <v>28699</v>
      </c>
      <c r="F108" s="5" t="s">
        <v>419</v>
      </c>
      <c r="G108" s="5">
        <v>2017</v>
      </c>
      <c r="H108" s="9">
        <v>2609</v>
      </c>
      <c r="I108" s="5">
        <v>0.25</v>
      </c>
    </row>
    <row r="109" spans="1:9" x14ac:dyDescent="0.3">
      <c r="A109" s="5" t="s">
        <v>534</v>
      </c>
      <c r="B109" s="5" t="s">
        <v>521</v>
      </c>
      <c r="C109" s="5" t="s">
        <v>526</v>
      </c>
      <c r="D109" s="5">
        <v>8</v>
      </c>
      <c r="E109" s="9">
        <v>21336</v>
      </c>
      <c r="F109" s="5" t="s">
        <v>419</v>
      </c>
      <c r="G109" s="5">
        <v>2017</v>
      </c>
      <c r="H109" s="9">
        <v>2667</v>
      </c>
      <c r="I109" s="5">
        <v>0.25</v>
      </c>
    </row>
    <row r="110" spans="1:9" x14ac:dyDescent="0.3">
      <c r="A110" s="5" t="s">
        <v>534</v>
      </c>
      <c r="B110" s="5" t="s">
        <v>453</v>
      </c>
      <c r="C110" s="5" t="s">
        <v>526</v>
      </c>
      <c r="D110" s="5">
        <v>8</v>
      </c>
      <c r="E110" s="9">
        <v>20872</v>
      </c>
      <c r="F110" s="5" t="s">
        <v>419</v>
      </c>
      <c r="G110" s="5">
        <v>2017</v>
      </c>
      <c r="H110" s="9">
        <v>2609</v>
      </c>
      <c r="I110" s="5">
        <v>0.25</v>
      </c>
    </row>
    <row r="111" spans="1:9" x14ac:dyDescent="0.3">
      <c r="A111" s="5" t="s">
        <v>534</v>
      </c>
      <c r="B111" s="5" t="s">
        <v>479</v>
      </c>
      <c r="C111" s="5" t="s">
        <v>526</v>
      </c>
      <c r="D111" s="5">
        <v>8</v>
      </c>
      <c r="E111" s="9">
        <v>20808</v>
      </c>
      <c r="F111" s="5" t="s">
        <v>419</v>
      </c>
      <c r="G111" s="5">
        <v>2017</v>
      </c>
      <c r="H111" s="9">
        <v>2601</v>
      </c>
      <c r="I111" s="5">
        <v>0.25</v>
      </c>
    </row>
    <row r="112" spans="1:9" x14ac:dyDescent="0.3">
      <c r="A112" s="5" t="s">
        <v>535</v>
      </c>
      <c r="B112" s="5" t="s">
        <v>521</v>
      </c>
      <c r="C112" s="5" t="s">
        <v>536</v>
      </c>
      <c r="D112" s="5">
        <v>4</v>
      </c>
      <c r="E112" s="9">
        <v>10668</v>
      </c>
      <c r="F112" s="5" t="s">
        <v>419</v>
      </c>
      <c r="G112" s="5">
        <v>2017</v>
      </c>
      <c r="H112" s="9">
        <v>2667</v>
      </c>
      <c r="I112" s="5">
        <v>0.25</v>
      </c>
    </row>
    <row r="113" spans="1:9" x14ac:dyDescent="0.3">
      <c r="A113" s="5" t="s">
        <v>535</v>
      </c>
      <c r="B113" s="5" t="s">
        <v>479</v>
      </c>
      <c r="C113" s="5" t="s">
        <v>536</v>
      </c>
      <c r="D113" s="5">
        <v>4</v>
      </c>
      <c r="E113" s="9">
        <v>10404</v>
      </c>
      <c r="F113" s="5" t="s">
        <v>419</v>
      </c>
      <c r="G113" s="5">
        <v>2017</v>
      </c>
      <c r="H113" s="9">
        <v>2601</v>
      </c>
      <c r="I113" s="5">
        <v>0.25</v>
      </c>
    </row>
    <row r="114" spans="1:9" x14ac:dyDescent="0.3">
      <c r="A114" s="5" t="s">
        <v>537</v>
      </c>
      <c r="B114" s="5" t="s">
        <v>533</v>
      </c>
      <c r="C114" s="5" t="s">
        <v>536</v>
      </c>
      <c r="D114" s="5">
        <v>7</v>
      </c>
      <c r="E114" s="9">
        <v>50050</v>
      </c>
      <c r="F114" s="5" t="s">
        <v>419</v>
      </c>
      <c r="G114" s="5">
        <v>2017</v>
      </c>
      <c r="H114" s="9">
        <v>7150</v>
      </c>
      <c r="I114" s="5">
        <v>0.25</v>
      </c>
    </row>
    <row r="115" spans="1:9" x14ac:dyDescent="0.3">
      <c r="A115" s="5" t="s">
        <v>537</v>
      </c>
      <c r="B115" s="5" t="s">
        <v>521</v>
      </c>
      <c r="C115" s="5" t="s">
        <v>536</v>
      </c>
      <c r="D115" s="5">
        <v>7</v>
      </c>
      <c r="E115" s="9">
        <v>18669</v>
      </c>
      <c r="F115" s="5" t="s">
        <v>419</v>
      </c>
      <c r="G115" s="5">
        <v>2017</v>
      </c>
      <c r="H115" s="9">
        <v>2667</v>
      </c>
      <c r="I115" s="5">
        <v>0.25</v>
      </c>
    </row>
    <row r="116" spans="1:9" x14ac:dyDescent="0.3">
      <c r="A116" s="5" t="s">
        <v>538</v>
      </c>
      <c r="B116" s="5" t="s">
        <v>539</v>
      </c>
      <c r="C116" s="5" t="s">
        <v>540</v>
      </c>
      <c r="D116" s="5">
        <v>395</v>
      </c>
      <c r="E116" s="9">
        <v>73861.05</v>
      </c>
      <c r="F116" s="5" t="s">
        <v>419</v>
      </c>
      <c r="G116" s="5">
        <v>2017</v>
      </c>
      <c r="H116" s="5">
        <v>186.99</v>
      </c>
      <c r="I116" s="5">
        <v>0.25</v>
      </c>
    </row>
    <row r="117" spans="1:9" x14ac:dyDescent="0.3">
      <c r="A117" s="5" t="s">
        <v>541</v>
      </c>
      <c r="B117" s="5" t="s">
        <v>542</v>
      </c>
      <c r="C117" s="5" t="s">
        <v>543</v>
      </c>
      <c r="D117" s="5">
        <v>320</v>
      </c>
      <c r="E117" s="9">
        <v>35232</v>
      </c>
      <c r="F117" s="5" t="s">
        <v>419</v>
      </c>
      <c r="G117" s="5">
        <v>2017</v>
      </c>
      <c r="H117" s="5">
        <v>110.1</v>
      </c>
      <c r="I117" s="5">
        <v>0.25</v>
      </c>
    </row>
    <row r="118" spans="1:9" x14ac:dyDescent="0.3">
      <c r="A118" s="5" t="s">
        <v>544</v>
      </c>
      <c r="B118" s="5" t="s">
        <v>545</v>
      </c>
      <c r="C118" s="5" t="s">
        <v>546</v>
      </c>
      <c r="D118" s="5">
        <v>320</v>
      </c>
      <c r="E118" s="9">
        <v>48000</v>
      </c>
      <c r="F118" s="5" t="s">
        <v>419</v>
      </c>
      <c r="G118" s="5">
        <v>2017</v>
      </c>
      <c r="H118" s="5">
        <v>150</v>
      </c>
      <c r="I118" s="5">
        <v>0.25</v>
      </c>
    </row>
    <row r="119" spans="1:9" x14ac:dyDescent="0.3">
      <c r="A119" s="5" t="s">
        <v>547</v>
      </c>
      <c r="B119" s="5" t="s">
        <v>539</v>
      </c>
      <c r="C119" s="5" t="s">
        <v>540</v>
      </c>
      <c r="D119" s="5">
        <v>240</v>
      </c>
      <c r="E119" s="9">
        <v>44877.599999999999</v>
      </c>
      <c r="F119" s="5" t="s">
        <v>419</v>
      </c>
      <c r="G119" s="5">
        <v>2017</v>
      </c>
      <c r="H119" s="5">
        <v>186.99</v>
      </c>
      <c r="I119" s="5">
        <v>0.25</v>
      </c>
    </row>
    <row r="120" spans="1:9" x14ac:dyDescent="0.3">
      <c r="A120" s="5" t="s">
        <v>548</v>
      </c>
      <c r="B120" s="5" t="s">
        <v>545</v>
      </c>
      <c r="C120" s="5" t="s">
        <v>540</v>
      </c>
      <c r="D120" s="5">
        <v>320</v>
      </c>
      <c r="E120" s="9">
        <v>48000</v>
      </c>
      <c r="F120" s="5" t="s">
        <v>419</v>
      </c>
      <c r="G120" s="5">
        <v>2017</v>
      </c>
      <c r="H120" s="5">
        <v>150</v>
      </c>
      <c r="I120" s="5">
        <v>0.25</v>
      </c>
    </row>
    <row r="121" spans="1:9" x14ac:dyDescent="0.3">
      <c r="A121" s="5" t="s">
        <v>549</v>
      </c>
      <c r="B121" s="5" t="s">
        <v>550</v>
      </c>
      <c r="C121" s="5" t="s">
        <v>551</v>
      </c>
      <c r="D121" s="5">
        <v>575</v>
      </c>
      <c r="E121" s="9">
        <v>70224.75</v>
      </c>
      <c r="F121" s="5" t="s">
        <v>419</v>
      </c>
      <c r="G121" s="5">
        <v>2017</v>
      </c>
      <c r="H121" s="5">
        <v>122.13</v>
      </c>
      <c r="I121" s="5">
        <v>0.25</v>
      </c>
    </row>
    <row r="122" spans="1:9" x14ac:dyDescent="0.3">
      <c r="A122" s="5" t="s">
        <v>549</v>
      </c>
      <c r="B122" s="5" t="s">
        <v>550</v>
      </c>
      <c r="C122" s="5" t="s">
        <v>551</v>
      </c>
      <c r="D122" s="5">
        <v>575</v>
      </c>
      <c r="E122" s="9">
        <v>70052.25</v>
      </c>
      <c r="F122" s="5" t="s">
        <v>419</v>
      </c>
      <c r="G122" s="5">
        <v>2017</v>
      </c>
      <c r="H122" s="5">
        <v>121.83</v>
      </c>
      <c r="I122" s="5">
        <v>0.25</v>
      </c>
    </row>
    <row r="123" spans="1:9" x14ac:dyDescent="0.3">
      <c r="A123" s="5" t="s">
        <v>549</v>
      </c>
      <c r="B123" s="5" t="s">
        <v>552</v>
      </c>
      <c r="C123" s="5" t="s">
        <v>551</v>
      </c>
      <c r="D123" s="5">
        <v>575</v>
      </c>
      <c r="E123" s="9">
        <v>68131.75</v>
      </c>
      <c r="F123" s="5" t="s">
        <v>419</v>
      </c>
      <c r="G123" s="5">
        <v>2017</v>
      </c>
      <c r="H123" s="5">
        <v>118.49</v>
      </c>
      <c r="I123" s="5">
        <v>0.25</v>
      </c>
    </row>
    <row r="124" spans="1:9" x14ac:dyDescent="0.3">
      <c r="A124" s="5" t="s">
        <v>553</v>
      </c>
      <c r="B124" s="5" t="s">
        <v>554</v>
      </c>
      <c r="C124" s="5" t="s">
        <v>546</v>
      </c>
      <c r="D124" s="5">
        <v>320</v>
      </c>
      <c r="E124" s="9">
        <v>33600</v>
      </c>
      <c r="F124" s="5" t="s">
        <v>419</v>
      </c>
      <c r="G124" s="5">
        <v>2017</v>
      </c>
      <c r="H124" s="5">
        <v>105</v>
      </c>
      <c r="I124" s="5">
        <v>0.25</v>
      </c>
    </row>
    <row r="125" spans="1:9" x14ac:dyDescent="0.3">
      <c r="A125" s="5" t="s">
        <v>555</v>
      </c>
      <c r="B125" s="5" t="s">
        <v>554</v>
      </c>
      <c r="C125" s="5" t="s">
        <v>546</v>
      </c>
      <c r="D125" s="5">
        <v>32</v>
      </c>
      <c r="E125" s="9">
        <v>33600</v>
      </c>
      <c r="F125" s="5" t="s">
        <v>419</v>
      </c>
      <c r="G125" s="5">
        <v>2017</v>
      </c>
      <c r="H125" s="9">
        <v>1050</v>
      </c>
      <c r="I125" s="5">
        <v>0.25</v>
      </c>
    </row>
    <row r="126" spans="1:9" x14ac:dyDescent="0.3">
      <c r="A126" s="5" t="s">
        <v>556</v>
      </c>
      <c r="B126" s="5" t="s">
        <v>554</v>
      </c>
      <c r="C126" s="5" t="s">
        <v>546</v>
      </c>
      <c r="D126" s="5">
        <v>320</v>
      </c>
      <c r="E126" s="9">
        <v>33600</v>
      </c>
      <c r="F126" s="5" t="s">
        <v>419</v>
      </c>
      <c r="G126" s="5">
        <v>2017</v>
      </c>
      <c r="H126" s="5">
        <v>105</v>
      </c>
      <c r="I126" s="5">
        <v>0.25</v>
      </c>
    </row>
    <row r="127" spans="1:9" x14ac:dyDescent="0.3">
      <c r="A127" s="5" t="s">
        <v>557</v>
      </c>
      <c r="B127" s="5" t="s">
        <v>495</v>
      </c>
      <c r="C127" s="5" t="s">
        <v>488</v>
      </c>
      <c r="D127" s="5">
        <v>320</v>
      </c>
      <c r="E127" s="9">
        <v>2800339.2</v>
      </c>
      <c r="F127" s="5" t="s">
        <v>419</v>
      </c>
      <c r="G127" s="5">
        <v>2017</v>
      </c>
      <c r="H127" s="9">
        <v>8751.06</v>
      </c>
      <c r="I127" s="5">
        <v>0.25</v>
      </c>
    </row>
    <row r="128" spans="1:9" x14ac:dyDescent="0.3">
      <c r="A128" s="5" t="s">
        <v>557</v>
      </c>
      <c r="B128" s="5" t="s">
        <v>494</v>
      </c>
      <c r="C128" s="5" t="s">
        <v>488</v>
      </c>
      <c r="D128" s="5">
        <v>320</v>
      </c>
      <c r="E128" s="9">
        <v>2560000</v>
      </c>
      <c r="F128" s="5" t="s">
        <v>419</v>
      </c>
      <c r="G128" s="5">
        <v>2017</v>
      </c>
      <c r="H128" s="9">
        <v>8000</v>
      </c>
      <c r="I128" s="5">
        <v>0.25</v>
      </c>
    </row>
    <row r="129" spans="1:9" x14ac:dyDescent="0.3">
      <c r="A129" s="5" t="s">
        <v>557</v>
      </c>
      <c r="B129" s="5" t="s">
        <v>558</v>
      </c>
      <c r="C129" s="5" t="s">
        <v>488</v>
      </c>
      <c r="D129" s="5">
        <v>320</v>
      </c>
      <c r="E129" s="9">
        <v>2240000</v>
      </c>
      <c r="F129" s="5" t="s">
        <v>419</v>
      </c>
      <c r="G129" s="5">
        <v>2017</v>
      </c>
      <c r="H129" s="9">
        <v>7000</v>
      </c>
      <c r="I129" s="5">
        <v>0.25</v>
      </c>
    </row>
    <row r="130" spans="1:9" x14ac:dyDescent="0.3">
      <c r="A130" s="5" t="s">
        <v>557</v>
      </c>
      <c r="B130" s="5" t="s">
        <v>558</v>
      </c>
      <c r="C130" s="5" t="s">
        <v>488</v>
      </c>
      <c r="D130" s="5">
        <v>320</v>
      </c>
      <c r="E130" s="9">
        <v>1920000</v>
      </c>
      <c r="F130" s="5" t="s">
        <v>419</v>
      </c>
      <c r="G130" s="5">
        <v>2017</v>
      </c>
      <c r="H130" s="9">
        <v>6000</v>
      </c>
      <c r="I130" s="5">
        <v>0.25</v>
      </c>
    </row>
    <row r="131" spans="1:9" x14ac:dyDescent="0.3">
      <c r="A131" s="5" t="s">
        <v>559</v>
      </c>
      <c r="B131" s="5" t="s">
        <v>560</v>
      </c>
      <c r="C131" s="5" t="s">
        <v>515</v>
      </c>
      <c r="D131" s="5">
        <v>64</v>
      </c>
      <c r="E131" s="9">
        <v>330837.76000000001</v>
      </c>
      <c r="F131" s="5" t="s">
        <v>419</v>
      </c>
      <c r="G131" s="5">
        <v>2017</v>
      </c>
      <c r="H131" s="9">
        <v>5169.34</v>
      </c>
      <c r="I131" s="5">
        <v>0.25</v>
      </c>
    </row>
    <row r="132" spans="1:9" x14ac:dyDescent="0.3">
      <c r="A132" s="5" t="s">
        <v>561</v>
      </c>
      <c r="B132" s="5" t="s">
        <v>562</v>
      </c>
      <c r="C132" s="5" t="s">
        <v>546</v>
      </c>
      <c r="D132" s="5">
        <v>320</v>
      </c>
      <c r="E132" s="9">
        <v>32601.599999999999</v>
      </c>
      <c r="F132" s="5" t="s">
        <v>419</v>
      </c>
      <c r="G132" s="5">
        <v>2017</v>
      </c>
      <c r="H132" s="5">
        <v>101.88</v>
      </c>
      <c r="I132" s="5">
        <v>0.25</v>
      </c>
    </row>
    <row r="133" spans="1:9" x14ac:dyDescent="0.3">
      <c r="A133" s="5" t="s">
        <v>467</v>
      </c>
      <c r="B133" s="5" t="s">
        <v>563</v>
      </c>
      <c r="C133" s="5" t="s">
        <v>418</v>
      </c>
      <c r="D133" s="5">
        <v>160</v>
      </c>
      <c r="E133" s="9">
        <v>2409280</v>
      </c>
      <c r="F133" s="5" t="s">
        <v>564</v>
      </c>
      <c r="G133" s="5">
        <v>2018</v>
      </c>
      <c r="H133" s="9">
        <v>15058</v>
      </c>
      <c r="I133" s="5">
        <v>0.25</v>
      </c>
    </row>
    <row r="134" spans="1:9" x14ac:dyDescent="0.3">
      <c r="A134" s="5" t="s">
        <v>467</v>
      </c>
      <c r="B134" s="5" t="s">
        <v>565</v>
      </c>
      <c r="C134" s="5" t="s">
        <v>418</v>
      </c>
      <c r="D134" s="5">
        <v>160</v>
      </c>
      <c r="E134" s="9">
        <v>1788160</v>
      </c>
      <c r="F134" s="5" t="s">
        <v>564</v>
      </c>
      <c r="G134" s="5">
        <v>2018</v>
      </c>
      <c r="H134" s="9">
        <v>11176</v>
      </c>
      <c r="I134" s="5">
        <v>0.25</v>
      </c>
    </row>
    <row r="135" spans="1:9" x14ac:dyDescent="0.3">
      <c r="A135" s="5" t="s">
        <v>467</v>
      </c>
      <c r="B135" s="5" t="s">
        <v>566</v>
      </c>
      <c r="C135" s="5" t="s">
        <v>418</v>
      </c>
      <c r="D135" s="5">
        <v>160</v>
      </c>
      <c r="E135" s="9">
        <v>480000</v>
      </c>
      <c r="F135" s="5" t="s">
        <v>564</v>
      </c>
      <c r="G135" s="5">
        <v>2018</v>
      </c>
      <c r="H135" s="9">
        <v>3000</v>
      </c>
      <c r="I135" s="5">
        <v>0.25</v>
      </c>
    </row>
    <row r="136" spans="1:9" x14ac:dyDescent="0.3">
      <c r="A136" s="5" t="s">
        <v>416</v>
      </c>
      <c r="B136" s="5" t="s">
        <v>565</v>
      </c>
      <c r="C136" s="5" t="s">
        <v>418</v>
      </c>
      <c r="D136" s="5">
        <v>1.444445</v>
      </c>
      <c r="E136" s="9">
        <v>16143.12</v>
      </c>
      <c r="F136" s="5" t="s">
        <v>564</v>
      </c>
      <c r="G136" s="5">
        <v>2018</v>
      </c>
      <c r="H136" s="9">
        <v>11176</v>
      </c>
      <c r="I136" s="5">
        <v>0.25</v>
      </c>
    </row>
    <row r="137" spans="1:9" x14ac:dyDescent="0.3">
      <c r="A137" s="5" t="s">
        <v>416</v>
      </c>
      <c r="B137" s="5" t="s">
        <v>567</v>
      </c>
      <c r="C137" s="5" t="s">
        <v>418</v>
      </c>
      <c r="D137" s="5">
        <v>1.444445</v>
      </c>
      <c r="E137" s="9">
        <v>4574.08</v>
      </c>
      <c r="F137" s="5" t="s">
        <v>564</v>
      </c>
      <c r="G137" s="5">
        <v>2018</v>
      </c>
      <c r="H137" s="9">
        <v>3166.67</v>
      </c>
      <c r="I137" s="5">
        <v>0.25</v>
      </c>
    </row>
    <row r="138" spans="1:9" x14ac:dyDescent="0.3">
      <c r="A138" s="5" t="s">
        <v>416</v>
      </c>
      <c r="B138" s="5" t="s">
        <v>566</v>
      </c>
      <c r="C138" s="5" t="s">
        <v>418</v>
      </c>
      <c r="D138" s="5">
        <v>1.444445</v>
      </c>
      <c r="E138" s="9">
        <v>4333.34</v>
      </c>
      <c r="F138" s="5" t="s">
        <v>564</v>
      </c>
      <c r="G138" s="5">
        <v>2018</v>
      </c>
      <c r="H138" s="9">
        <v>3000</v>
      </c>
      <c r="I138" s="5">
        <v>0.25</v>
      </c>
    </row>
    <row r="139" spans="1:9" x14ac:dyDescent="0.3">
      <c r="A139" s="5" t="s">
        <v>431</v>
      </c>
      <c r="B139" s="5" t="s">
        <v>568</v>
      </c>
      <c r="C139" s="5" t="s">
        <v>418</v>
      </c>
      <c r="D139" s="5">
        <v>668.45</v>
      </c>
      <c r="E139" s="9">
        <v>2010697.6</v>
      </c>
      <c r="F139" s="5" t="s">
        <v>564</v>
      </c>
      <c r="G139" s="5">
        <v>2018</v>
      </c>
      <c r="H139" s="9">
        <v>3008</v>
      </c>
      <c r="I139" s="5">
        <v>0.25</v>
      </c>
    </row>
    <row r="140" spans="1:9" x14ac:dyDescent="0.3">
      <c r="A140" s="5" t="s">
        <v>431</v>
      </c>
      <c r="B140" s="5" t="s">
        <v>569</v>
      </c>
      <c r="C140" s="5" t="s">
        <v>418</v>
      </c>
      <c r="D140" s="5">
        <v>668.45</v>
      </c>
      <c r="E140" s="9">
        <v>668450</v>
      </c>
      <c r="F140" s="5" t="s">
        <v>564</v>
      </c>
      <c r="G140" s="5">
        <v>2018</v>
      </c>
      <c r="H140" s="9">
        <v>1000</v>
      </c>
      <c r="I140" s="5">
        <v>0.25</v>
      </c>
    </row>
    <row r="141" spans="1:9" x14ac:dyDescent="0.3">
      <c r="A141" s="5" t="s">
        <v>431</v>
      </c>
      <c r="B141" s="5" t="s">
        <v>570</v>
      </c>
      <c r="C141" s="5" t="s">
        <v>418</v>
      </c>
      <c r="D141" s="5">
        <v>668.45</v>
      </c>
      <c r="E141" s="9">
        <v>668450</v>
      </c>
      <c r="F141" s="5" t="s">
        <v>564</v>
      </c>
      <c r="G141" s="5">
        <v>2018</v>
      </c>
      <c r="H141" s="9">
        <v>1000</v>
      </c>
      <c r="I141" s="5">
        <v>0.25</v>
      </c>
    </row>
    <row r="142" spans="1:9" x14ac:dyDescent="0.3">
      <c r="A142" s="5" t="s">
        <v>478</v>
      </c>
      <c r="B142" s="5" t="s">
        <v>571</v>
      </c>
      <c r="C142" s="5" t="s">
        <v>572</v>
      </c>
      <c r="D142" s="5">
        <v>514</v>
      </c>
      <c r="E142" s="9">
        <v>514514</v>
      </c>
      <c r="F142" s="5" t="s">
        <v>564</v>
      </c>
      <c r="G142" s="5">
        <v>2018</v>
      </c>
      <c r="H142" s="9">
        <v>1001</v>
      </c>
      <c r="I142" s="5">
        <v>0.25</v>
      </c>
    </row>
    <row r="143" spans="1:9" x14ac:dyDescent="0.3">
      <c r="A143" s="5" t="s">
        <v>482</v>
      </c>
      <c r="B143" s="5" t="s">
        <v>573</v>
      </c>
      <c r="C143" s="5" t="s">
        <v>574</v>
      </c>
      <c r="D143" s="5">
        <v>600</v>
      </c>
      <c r="E143" s="9">
        <v>1560000</v>
      </c>
      <c r="F143" s="5" t="s">
        <v>564</v>
      </c>
      <c r="G143" s="5">
        <v>2018</v>
      </c>
      <c r="H143" s="9">
        <v>2600</v>
      </c>
      <c r="I143" s="5">
        <v>0.25</v>
      </c>
    </row>
    <row r="144" spans="1:9" x14ac:dyDescent="0.3">
      <c r="A144" s="5" t="s">
        <v>482</v>
      </c>
      <c r="B144" s="5" t="s">
        <v>573</v>
      </c>
      <c r="C144" s="5" t="s">
        <v>574</v>
      </c>
      <c r="D144" s="5">
        <v>600</v>
      </c>
      <c r="E144" s="9">
        <v>1560000</v>
      </c>
      <c r="F144" s="5" t="s">
        <v>564</v>
      </c>
      <c r="G144" s="5">
        <v>2018</v>
      </c>
      <c r="H144" s="9">
        <v>2600</v>
      </c>
      <c r="I144" s="5">
        <v>0.25</v>
      </c>
    </row>
    <row r="145" spans="1:9" x14ac:dyDescent="0.3">
      <c r="A145" s="5" t="s">
        <v>486</v>
      </c>
      <c r="B145" s="5" t="s">
        <v>575</v>
      </c>
      <c r="C145" s="5" t="s">
        <v>574</v>
      </c>
      <c r="D145" s="5">
        <v>240</v>
      </c>
      <c r="E145" s="10">
        <v>840240</v>
      </c>
      <c r="F145" s="5" t="s">
        <v>564</v>
      </c>
      <c r="G145" s="5">
        <v>2018</v>
      </c>
      <c r="H145" s="9">
        <v>3501</v>
      </c>
      <c r="I145" s="5">
        <v>0.25</v>
      </c>
    </row>
    <row r="146" spans="1:9" x14ac:dyDescent="0.3">
      <c r="A146" s="5" t="s">
        <v>486</v>
      </c>
      <c r="B146" s="5" t="s">
        <v>575</v>
      </c>
      <c r="C146" s="5" t="s">
        <v>574</v>
      </c>
      <c r="D146" s="5">
        <v>240</v>
      </c>
      <c r="E146" s="10">
        <v>840240</v>
      </c>
      <c r="F146" s="5" t="s">
        <v>564</v>
      </c>
      <c r="G146" s="5">
        <v>2018</v>
      </c>
      <c r="H146" s="9">
        <v>3501</v>
      </c>
      <c r="I146" s="5">
        <v>0.25</v>
      </c>
    </row>
    <row r="147" spans="1:9" x14ac:dyDescent="0.3">
      <c r="A147" s="5" t="s">
        <v>490</v>
      </c>
      <c r="B147" s="5" t="s">
        <v>487</v>
      </c>
      <c r="C147" s="5" t="s">
        <v>437</v>
      </c>
      <c r="D147" s="5">
        <v>40</v>
      </c>
      <c r="E147" s="9">
        <v>730400</v>
      </c>
      <c r="F147" s="5" t="s">
        <v>564</v>
      </c>
      <c r="G147" s="5">
        <v>2018</v>
      </c>
      <c r="H147" s="9">
        <v>18260</v>
      </c>
      <c r="I147" s="5">
        <v>0.25</v>
      </c>
    </row>
    <row r="148" spans="1:9" x14ac:dyDescent="0.3">
      <c r="A148" s="5" t="s">
        <v>490</v>
      </c>
      <c r="B148" s="5" t="s">
        <v>439</v>
      </c>
      <c r="C148" s="5" t="s">
        <v>437</v>
      </c>
      <c r="D148" s="5">
        <v>40</v>
      </c>
      <c r="E148" s="9">
        <v>600917.19999999995</v>
      </c>
      <c r="F148" s="5" t="s">
        <v>564</v>
      </c>
      <c r="G148" s="5">
        <v>2018</v>
      </c>
      <c r="H148" s="9">
        <v>15022.93</v>
      </c>
      <c r="I148" s="5">
        <v>0.25</v>
      </c>
    </row>
    <row r="149" spans="1:9" x14ac:dyDescent="0.3">
      <c r="A149" s="5" t="s">
        <v>490</v>
      </c>
      <c r="B149" s="5" t="s">
        <v>576</v>
      </c>
      <c r="C149" s="5" t="s">
        <v>437</v>
      </c>
      <c r="D149" s="5">
        <v>40</v>
      </c>
      <c r="E149" s="9">
        <v>443240</v>
      </c>
      <c r="F149" s="5" t="s">
        <v>564</v>
      </c>
      <c r="G149" s="5">
        <v>2018</v>
      </c>
      <c r="H149" s="9">
        <v>11081</v>
      </c>
      <c r="I149" s="5">
        <v>0.25</v>
      </c>
    </row>
    <row r="150" spans="1:9" x14ac:dyDescent="0.3">
      <c r="A150" s="5" t="s">
        <v>490</v>
      </c>
      <c r="B150" s="5" t="s">
        <v>533</v>
      </c>
      <c r="C150" s="5" t="s">
        <v>437</v>
      </c>
      <c r="D150" s="5">
        <v>40</v>
      </c>
      <c r="E150" s="9">
        <v>300000</v>
      </c>
      <c r="F150" s="5" t="s">
        <v>564</v>
      </c>
      <c r="G150" s="5">
        <v>2018</v>
      </c>
      <c r="H150" s="9">
        <v>7500</v>
      </c>
      <c r="I150" s="5">
        <v>0.25</v>
      </c>
    </row>
    <row r="151" spans="1:9" x14ac:dyDescent="0.3">
      <c r="A151" s="5" t="s">
        <v>490</v>
      </c>
      <c r="B151" s="5" t="s">
        <v>577</v>
      </c>
      <c r="C151" s="5" t="s">
        <v>437</v>
      </c>
      <c r="D151" s="5">
        <v>40</v>
      </c>
      <c r="E151" s="9">
        <v>282440</v>
      </c>
      <c r="F151" s="5" t="s">
        <v>564</v>
      </c>
      <c r="G151" s="5">
        <v>2018</v>
      </c>
      <c r="H151" s="9">
        <v>7061</v>
      </c>
      <c r="I151" s="5">
        <v>0.25</v>
      </c>
    </row>
    <row r="152" spans="1:9" x14ac:dyDescent="0.3">
      <c r="A152" s="5" t="s">
        <v>490</v>
      </c>
      <c r="B152" s="5" t="s">
        <v>566</v>
      </c>
      <c r="C152" s="5" t="s">
        <v>437</v>
      </c>
      <c r="D152" s="5">
        <v>40</v>
      </c>
      <c r="E152" s="9">
        <v>220000</v>
      </c>
      <c r="F152" s="5" t="s">
        <v>564</v>
      </c>
      <c r="G152" s="5">
        <v>2018</v>
      </c>
      <c r="H152" s="9">
        <v>5500</v>
      </c>
      <c r="I152" s="5">
        <v>0.25</v>
      </c>
    </row>
    <row r="153" spans="1:9" x14ac:dyDescent="0.3">
      <c r="A153" s="5" t="s">
        <v>490</v>
      </c>
      <c r="B153" s="5" t="s">
        <v>578</v>
      </c>
      <c r="C153" s="5" t="s">
        <v>437</v>
      </c>
      <c r="D153" s="5">
        <v>40</v>
      </c>
      <c r="E153" s="9">
        <v>190000</v>
      </c>
      <c r="F153" s="5" t="s">
        <v>564</v>
      </c>
      <c r="G153" s="5">
        <v>2018</v>
      </c>
      <c r="H153" s="9">
        <v>4750</v>
      </c>
      <c r="I153" s="5">
        <v>0.25</v>
      </c>
    </row>
    <row r="154" spans="1:9" x14ac:dyDescent="0.3">
      <c r="A154" s="5" t="s">
        <v>445</v>
      </c>
      <c r="B154" s="5" t="s">
        <v>498</v>
      </c>
      <c r="C154" s="5" t="s">
        <v>437</v>
      </c>
      <c r="D154" s="5">
        <v>140</v>
      </c>
      <c r="E154" s="9">
        <v>490700</v>
      </c>
      <c r="F154" s="5" t="s">
        <v>564</v>
      </c>
      <c r="G154" s="5">
        <v>2018</v>
      </c>
      <c r="H154" s="9">
        <v>3505</v>
      </c>
      <c r="I154" s="5">
        <v>0.25</v>
      </c>
    </row>
    <row r="155" spans="1:9" x14ac:dyDescent="0.3">
      <c r="A155" s="5" t="s">
        <v>497</v>
      </c>
      <c r="B155" s="5" t="s">
        <v>498</v>
      </c>
      <c r="C155" s="5" t="s">
        <v>437</v>
      </c>
      <c r="D155" s="5">
        <v>40</v>
      </c>
      <c r="E155" s="9">
        <v>140200</v>
      </c>
      <c r="F155" s="5" t="s">
        <v>564</v>
      </c>
      <c r="G155" s="5">
        <v>2018</v>
      </c>
      <c r="H155" s="9">
        <v>3505</v>
      </c>
      <c r="I155" s="5">
        <v>0.25</v>
      </c>
    </row>
    <row r="156" spans="1:9" x14ac:dyDescent="0.3">
      <c r="A156" s="5" t="s">
        <v>447</v>
      </c>
      <c r="B156" s="5" t="s">
        <v>579</v>
      </c>
      <c r="C156" s="5" t="s">
        <v>437</v>
      </c>
      <c r="D156" s="5">
        <v>320</v>
      </c>
      <c r="E156" s="9">
        <v>3208640</v>
      </c>
      <c r="F156" s="5" t="s">
        <v>564</v>
      </c>
      <c r="G156" s="5">
        <v>2018</v>
      </c>
      <c r="H156" s="9">
        <v>10027</v>
      </c>
      <c r="I156" s="5">
        <v>0.25</v>
      </c>
    </row>
    <row r="157" spans="1:9" x14ac:dyDescent="0.3">
      <c r="A157" s="5" t="s">
        <v>447</v>
      </c>
      <c r="B157" s="5" t="s">
        <v>580</v>
      </c>
      <c r="C157" s="5" t="s">
        <v>437</v>
      </c>
      <c r="D157" s="5">
        <v>320</v>
      </c>
      <c r="E157" s="9">
        <v>1923840</v>
      </c>
      <c r="F157" s="5" t="s">
        <v>564</v>
      </c>
      <c r="G157" s="5">
        <v>2018</v>
      </c>
      <c r="H157" s="9">
        <v>6012</v>
      </c>
      <c r="I157" s="5">
        <v>0.25</v>
      </c>
    </row>
    <row r="158" spans="1:9" x14ac:dyDescent="0.3">
      <c r="A158" s="5" t="s">
        <v>581</v>
      </c>
      <c r="B158" s="5" t="s">
        <v>582</v>
      </c>
      <c r="C158" s="5" t="s">
        <v>437</v>
      </c>
      <c r="D158" s="5">
        <v>160</v>
      </c>
      <c r="E158" s="9">
        <v>1040000</v>
      </c>
      <c r="F158" s="5" t="s">
        <v>564</v>
      </c>
      <c r="G158" s="5">
        <v>2018</v>
      </c>
      <c r="H158" s="9">
        <v>6500</v>
      </c>
      <c r="I158" s="5">
        <v>0.25</v>
      </c>
    </row>
    <row r="159" spans="1:9" x14ac:dyDescent="0.3">
      <c r="A159" s="5" t="s">
        <v>581</v>
      </c>
      <c r="B159" s="5" t="s">
        <v>471</v>
      </c>
      <c r="C159" s="5" t="s">
        <v>437</v>
      </c>
      <c r="D159" s="5">
        <v>160</v>
      </c>
      <c r="E159" s="9">
        <v>560800</v>
      </c>
      <c r="F159" s="5" t="s">
        <v>564</v>
      </c>
      <c r="G159" s="5">
        <v>2018</v>
      </c>
      <c r="H159" s="9">
        <v>3505</v>
      </c>
      <c r="I159" s="5">
        <v>0.25</v>
      </c>
    </row>
    <row r="160" spans="1:9" x14ac:dyDescent="0.3">
      <c r="A160" s="5" t="s">
        <v>581</v>
      </c>
      <c r="B160" s="5" t="s">
        <v>471</v>
      </c>
      <c r="C160" s="5" t="s">
        <v>437</v>
      </c>
      <c r="D160" s="5">
        <v>160</v>
      </c>
      <c r="E160" s="9">
        <v>560000</v>
      </c>
      <c r="F160" s="5" t="s">
        <v>564</v>
      </c>
      <c r="G160" s="5">
        <v>2018</v>
      </c>
      <c r="H160" s="9">
        <v>3500</v>
      </c>
      <c r="I160" s="5">
        <v>0.25</v>
      </c>
    </row>
    <row r="161" spans="1:9" x14ac:dyDescent="0.3">
      <c r="A161" s="5" t="s">
        <v>451</v>
      </c>
      <c r="B161" s="5" t="s">
        <v>583</v>
      </c>
      <c r="C161" s="5" t="s">
        <v>437</v>
      </c>
      <c r="D161" s="5">
        <v>508</v>
      </c>
      <c r="E161" s="9">
        <v>3482848</v>
      </c>
      <c r="F161" s="5" t="s">
        <v>564</v>
      </c>
      <c r="G161" s="5">
        <v>2018</v>
      </c>
      <c r="H161" s="9">
        <v>6856</v>
      </c>
      <c r="I161" s="5">
        <v>0.25</v>
      </c>
    </row>
    <row r="162" spans="1:9" x14ac:dyDescent="0.3">
      <c r="A162" s="5" t="s">
        <v>499</v>
      </c>
      <c r="B162" s="5" t="s">
        <v>566</v>
      </c>
      <c r="C162" s="5" t="s">
        <v>437</v>
      </c>
      <c r="D162" s="5">
        <v>26</v>
      </c>
      <c r="E162" s="9">
        <v>91000</v>
      </c>
      <c r="F162" s="5" t="s">
        <v>564</v>
      </c>
      <c r="G162" s="5">
        <v>2018</v>
      </c>
      <c r="H162" s="9">
        <v>3500</v>
      </c>
      <c r="I162" s="5">
        <v>0.25</v>
      </c>
    </row>
    <row r="163" spans="1:9" x14ac:dyDescent="0.3">
      <c r="A163" s="5" t="s">
        <v>452</v>
      </c>
      <c r="B163" s="5" t="s">
        <v>102</v>
      </c>
      <c r="C163" s="5" t="s">
        <v>584</v>
      </c>
      <c r="D163" s="5">
        <v>93</v>
      </c>
      <c r="E163" s="9">
        <v>270422.61</v>
      </c>
      <c r="F163" s="5" t="s">
        <v>564</v>
      </c>
      <c r="G163" s="5">
        <v>2018</v>
      </c>
      <c r="H163" s="9">
        <v>2907.77</v>
      </c>
      <c r="I163" s="5">
        <v>0.25</v>
      </c>
    </row>
    <row r="164" spans="1:9" x14ac:dyDescent="0.3">
      <c r="A164" s="5" t="s">
        <v>452</v>
      </c>
      <c r="B164" s="5" t="s">
        <v>585</v>
      </c>
      <c r="C164" s="5" t="s">
        <v>584</v>
      </c>
      <c r="D164" s="5">
        <v>93</v>
      </c>
      <c r="E164" s="9">
        <v>233430</v>
      </c>
      <c r="F164" s="5" t="s">
        <v>564</v>
      </c>
      <c r="G164" s="5">
        <v>2018</v>
      </c>
      <c r="H164" s="9">
        <v>2510</v>
      </c>
      <c r="I164" s="5">
        <v>0.25</v>
      </c>
    </row>
    <row r="165" spans="1:9" x14ac:dyDescent="0.3">
      <c r="A165" s="5" t="s">
        <v>452</v>
      </c>
      <c r="B165" s="5" t="s">
        <v>586</v>
      </c>
      <c r="C165" s="5" t="s">
        <v>584</v>
      </c>
      <c r="D165" s="5">
        <v>93</v>
      </c>
      <c r="E165" s="9">
        <v>132525</v>
      </c>
      <c r="F165" s="5" t="s">
        <v>564</v>
      </c>
      <c r="G165" s="5">
        <v>2018</v>
      </c>
      <c r="H165" s="9">
        <v>1425</v>
      </c>
      <c r="I165" s="5">
        <v>0.25</v>
      </c>
    </row>
    <row r="166" spans="1:9" x14ac:dyDescent="0.3">
      <c r="A166" s="5" t="s">
        <v>452</v>
      </c>
      <c r="B166" s="5" t="s">
        <v>587</v>
      </c>
      <c r="C166" s="5" t="s">
        <v>584</v>
      </c>
      <c r="D166" s="5">
        <v>93</v>
      </c>
      <c r="E166" s="9">
        <v>69889.5</v>
      </c>
      <c r="F166" s="5" t="s">
        <v>564</v>
      </c>
      <c r="G166" s="5">
        <v>2018</v>
      </c>
      <c r="H166" s="5">
        <v>751.5</v>
      </c>
      <c r="I166" s="5">
        <v>0.25</v>
      </c>
    </row>
    <row r="167" spans="1:9" x14ac:dyDescent="0.3">
      <c r="A167" s="5" t="s">
        <v>452</v>
      </c>
      <c r="B167" s="5" t="s">
        <v>588</v>
      </c>
      <c r="C167" s="5" t="s">
        <v>584</v>
      </c>
      <c r="D167" s="5">
        <v>93</v>
      </c>
      <c r="E167" s="9">
        <v>60450</v>
      </c>
      <c r="F167" s="5" t="s">
        <v>564</v>
      </c>
      <c r="G167" s="5">
        <v>2018</v>
      </c>
      <c r="H167" s="5">
        <v>650</v>
      </c>
      <c r="I167" s="5">
        <v>0.25</v>
      </c>
    </row>
    <row r="168" spans="1:9" x14ac:dyDescent="0.3">
      <c r="A168" s="5" t="s">
        <v>452</v>
      </c>
      <c r="B168" s="5" t="s">
        <v>589</v>
      </c>
      <c r="C168" s="5" t="s">
        <v>584</v>
      </c>
      <c r="D168" s="5">
        <v>93</v>
      </c>
      <c r="E168" s="9">
        <v>51243</v>
      </c>
      <c r="F168" s="5" t="s">
        <v>564</v>
      </c>
      <c r="G168" s="5">
        <v>2018</v>
      </c>
      <c r="H168" s="5">
        <v>551</v>
      </c>
      <c r="I168" s="5">
        <v>0.25</v>
      </c>
    </row>
    <row r="169" spans="1:9" x14ac:dyDescent="0.3">
      <c r="A169" s="5" t="s">
        <v>452</v>
      </c>
      <c r="B169" s="5" t="s">
        <v>566</v>
      </c>
      <c r="C169" s="5" t="s">
        <v>584</v>
      </c>
      <c r="D169" s="5">
        <v>93</v>
      </c>
      <c r="E169" s="9">
        <v>46500</v>
      </c>
      <c r="F169" s="5" t="s">
        <v>564</v>
      </c>
      <c r="G169" s="5">
        <v>2018</v>
      </c>
      <c r="H169" s="5">
        <v>500</v>
      </c>
      <c r="I169" s="5">
        <v>0.25</v>
      </c>
    </row>
    <row r="170" spans="1:9" x14ac:dyDescent="0.3">
      <c r="A170" s="5" t="s">
        <v>590</v>
      </c>
      <c r="B170" s="5" t="s">
        <v>102</v>
      </c>
      <c r="C170" s="5" t="s">
        <v>584</v>
      </c>
      <c r="D170" s="5">
        <v>103.84</v>
      </c>
      <c r="E170" s="9">
        <v>301942.84000000003</v>
      </c>
      <c r="F170" s="5" t="s">
        <v>564</v>
      </c>
      <c r="G170" s="5">
        <v>2018</v>
      </c>
      <c r="H170" s="9">
        <v>2907.77</v>
      </c>
      <c r="I170" s="5">
        <v>0.25</v>
      </c>
    </row>
    <row r="171" spans="1:9" x14ac:dyDescent="0.3">
      <c r="A171" s="5" t="s">
        <v>590</v>
      </c>
      <c r="B171" s="5" t="s">
        <v>102</v>
      </c>
      <c r="C171" s="5" t="s">
        <v>584</v>
      </c>
      <c r="D171" s="5">
        <v>103.84</v>
      </c>
      <c r="E171" s="9">
        <v>301942.84000000003</v>
      </c>
      <c r="F171" s="5" t="s">
        <v>564</v>
      </c>
      <c r="G171" s="5">
        <v>2018</v>
      </c>
      <c r="H171" s="9">
        <v>2907.77</v>
      </c>
      <c r="I171" s="5">
        <v>0.25</v>
      </c>
    </row>
    <row r="172" spans="1:9" x14ac:dyDescent="0.3">
      <c r="A172" s="5" t="s">
        <v>590</v>
      </c>
      <c r="B172" s="5" t="s">
        <v>585</v>
      </c>
      <c r="C172" s="5" t="s">
        <v>584</v>
      </c>
      <c r="D172" s="5">
        <v>103.84</v>
      </c>
      <c r="E172" s="9">
        <v>260638.4</v>
      </c>
      <c r="F172" s="5" t="s">
        <v>564</v>
      </c>
      <c r="G172" s="5">
        <v>2018</v>
      </c>
      <c r="H172" s="9">
        <v>2510</v>
      </c>
      <c r="I172" s="5">
        <v>0.25</v>
      </c>
    </row>
    <row r="173" spans="1:9" x14ac:dyDescent="0.3">
      <c r="A173" s="5" t="s">
        <v>590</v>
      </c>
      <c r="B173" s="5" t="s">
        <v>586</v>
      </c>
      <c r="C173" s="5" t="s">
        <v>584</v>
      </c>
      <c r="D173" s="5">
        <v>103.84</v>
      </c>
      <c r="E173" s="9">
        <v>129800</v>
      </c>
      <c r="F173" s="5" t="s">
        <v>564</v>
      </c>
      <c r="G173" s="5">
        <v>2018</v>
      </c>
      <c r="H173" s="9">
        <v>1250</v>
      </c>
      <c r="I173" s="5">
        <v>0.25</v>
      </c>
    </row>
    <row r="174" spans="1:9" x14ac:dyDescent="0.3">
      <c r="A174" s="5" t="s">
        <v>590</v>
      </c>
      <c r="B174" s="5" t="s">
        <v>588</v>
      </c>
      <c r="C174" s="5" t="s">
        <v>584</v>
      </c>
      <c r="D174" s="5">
        <v>103.84</v>
      </c>
      <c r="E174" s="9">
        <v>84110.399999999994</v>
      </c>
      <c r="F174" s="5" t="s">
        <v>564</v>
      </c>
      <c r="G174" s="5">
        <v>2018</v>
      </c>
      <c r="H174" s="5">
        <v>810</v>
      </c>
      <c r="I174" s="5">
        <v>0.25</v>
      </c>
    </row>
    <row r="175" spans="1:9" x14ac:dyDescent="0.3">
      <c r="A175" s="5" t="s">
        <v>590</v>
      </c>
      <c r="B175" s="5" t="s">
        <v>587</v>
      </c>
      <c r="C175" s="5" t="s">
        <v>584</v>
      </c>
      <c r="D175" s="5">
        <v>103.84</v>
      </c>
      <c r="E175" s="9">
        <v>78035.759999999995</v>
      </c>
      <c r="F175" s="5" t="s">
        <v>564</v>
      </c>
      <c r="G175" s="5">
        <v>2018</v>
      </c>
      <c r="H175" s="5">
        <v>751.5</v>
      </c>
      <c r="I175" s="5">
        <v>0.25</v>
      </c>
    </row>
    <row r="176" spans="1:9" x14ac:dyDescent="0.3">
      <c r="A176" s="5" t="s">
        <v>590</v>
      </c>
      <c r="B176" s="5" t="s">
        <v>589</v>
      </c>
      <c r="C176" s="5" t="s">
        <v>584</v>
      </c>
      <c r="D176" s="5">
        <v>103.84</v>
      </c>
      <c r="E176" s="9">
        <v>57215.839999999997</v>
      </c>
      <c r="F176" s="5" t="s">
        <v>564</v>
      </c>
      <c r="G176" s="5">
        <v>2018</v>
      </c>
      <c r="H176" s="5">
        <v>551</v>
      </c>
      <c r="I176" s="5">
        <v>0.25</v>
      </c>
    </row>
    <row r="177" spans="1:9" x14ac:dyDescent="0.3">
      <c r="A177" s="5" t="s">
        <v>590</v>
      </c>
      <c r="B177" s="5" t="s">
        <v>566</v>
      </c>
      <c r="C177" s="5" t="s">
        <v>584</v>
      </c>
      <c r="D177" s="5">
        <v>103.84</v>
      </c>
      <c r="E177" s="9">
        <v>51920</v>
      </c>
      <c r="F177" s="5" t="s">
        <v>564</v>
      </c>
      <c r="G177" s="5">
        <v>2018</v>
      </c>
      <c r="H177" s="5">
        <v>500</v>
      </c>
      <c r="I177" s="5">
        <v>0.25</v>
      </c>
    </row>
    <row r="178" spans="1:9" x14ac:dyDescent="0.3">
      <c r="A178" s="5" t="s">
        <v>504</v>
      </c>
      <c r="B178" s="5" t="s">
        <v>591</v>
      </c>
      <c r="C178" s="5" t="s">
        <v>463</v>
      </c>
      <c r="D178" s="5">
        <v>40</v>
      </c>
      <c r="E178" s="9">
        <v>4000</v>
      </c>
      <c r="F178" s="5" t="s">
        <v>564</v>
      </c>
      <c r="G178" s="5">
        <v>2018</v>
      </c>
      <c r="H178" s="5">
        <v>100</v>
      </c>
      <c r="I178" s="5">
        <v>0.25</v>
      </c>
    </row>
    <row r="179" spans="1:9" x14ac:dyDescent="0.3">
      <c r="A179" s="5" t="s">
        <v>527</v>
      </c>
      <c r="B179" s="5" t="s">
        <v>592</v>
      </c>
      <c r="C179" s="5" t="s">
        <v>593</v>
      </c>
      <c r="D179" s="5">
        <v>320</v>
      </c>
      <c r="E179" s="9">
        <v>35200</v>
      </c>
      <c r="F179" s="5" t="s">
        <v>564</v>
      </c>
      <c r="G179" s="5">
        <v>2018</v>
      </c>
      <c r="H179" s="5">
        <v>110</v>
      </c>
      <c r="I179" s="5">
        <v>0.25</v>
      </c>
    </row>
    <row r="180" spans="1:9" x14ac:dyDescent="0.3">
      <c r="A180" s="5" t="s">
        <v>527</v>
      </c>
      <c r="B180" s="5" t="s">
        <v>594</v>
      </c>
      <c r="C180" s="5" t="s">
        <v>593</v>
      </c>
      <c r="D180" s="5">
        <v>320</v>
      </c>
      <c r="E180" s="9">
        <v>35200</v>
      </c>
      <c r="F180" s="5" t="s">
        <v>564</v>
      </c>
      <c r="G180" s="5">
        <v>2018</v>
      </c>
      <c r="H180" s="5">
        <v>110</v>
      </c>
      <c r="I180" s="5">
        <v>0.25</v>
      </c>
    </row>
    <row r="181" spans="1:9" x14ac:dyDescent="0.3">
      <c r="A181" s="5" t="s">
        <v>528</v>
      </c>
      <c r="B181" s="5" t="s">
        <v>592</v>
      </c>
      <c r="C181" s="5" t="s">
        <v>593</v>
      </c>
      <c r="D181" s="5">
        <v>320</v>
      </c>
      <c r="E181" s="9">
        <v>35200</v>
      </c>
      <c r="F181" s="5" t="s">
        <v>564</v>
      </c>
      <c r="G181" s="5">
        <v>2018</v>
      </c>
      <c r="H181" s="5">
        <v>110</v>
      </c>
      <c r="I181" s="5">
        <v>0.25</v>
      </c>
    </row>
    <row r="182" spans="1:9" x14ac:dyDescent="0.3">
      <c r="A182" s="5" t="s">
        <v>528</v>
      </c>
      <c r="B182" s="5" t="s">
        <v>592</v>
      </c>
      <c r="C182" s="5" t="s">
        <v>593</v>
      </c>
      <c r="D182" s="5">
        <v>320</v>
      </c>
      <c r="E182" s="9">
        <v>35200</v>
      </c>
      <c r="F182" s="5" t="s">
        <v>564</v>
      </c>
      <c r="G182" s="5">
        <v>2018</v>
      </c>
      <c r="H182" s="5">
        <v>110</v>
      </c>
      <c r="I182" s="5">
        <v>0.25</v>
      </c>
    </row>
    <row r="183" spans="1:9" x14ac:dyDescent="0.3">
      <c r="A183" s="5" t="s">
        <v>529</v>
      </c>
      <c r="B183" s="5" t="s">
        <v>592</v>
      </c>
      <c r="C183" s="5" t="s">
        <v>593</v>
      </c>
      <c r="D183" s="5">
        <v>320</v>
      </c>
      <c r="E183" s="9">
        <v>35200</v>
      </c>
      <c r="F183" s="5" t="s">
        <v>564</v>
      </c>
      <c r="G183" s="5">
        <v>2018</v>
      </c>
      <c r="H183" s="5">
        <v>110</v>
      </c>
      <c r="I183" s="5">
        <v>0.25</v>
      </c>
    </row>
    <row r="184" spans="1:9" x14ac:dyDescent="0.3">
      <c r="A184" s="5" t="s">
        <v>529</v>
      </c>
      <c r="B184" s="5" t="s">
        <v>592</v>
      </c>
      <c r="C184" s="5" t="s">
        <v>593</v>
      </c>
      <c r="D184" s="5">
        <v>320</v>
      </c>
      <c r="E184" s="9">
        <v>35200</v>
      </c>
      <c r="F184" s="5" t="s">
        <v>564</v>
      </c>
      <c r="G184" s="5">
        <v>2018</v>
      </c>
      <c r="H184" s="5">
        <v>110</v>
      </c>
      <c r="I184" s="5">
        <v>0.25</v>
      </c>
    </row>
    <row r="185" spans="1:9" x14ac:dyDescent="0.3">
      <c r="A185" s="5" t="s">
        <v>530</v>
      </c>
      <c r="B185" s="5" t="s">
        <v>592</v>
      </c>
      <c r="C185" s="5" t="s">
        <v>593</v>
      </c>
      <c r="D185" s="5">
        <v>320</v>
      </c>
      <c r="E185" s="9">
        <v>35200</v>
      </c>
      <c r="F185" s="5" t="s">
        <v>564</v>
      </c>
      <c r="G185" s="5">
        <v>2018</v>
      </c>
      <c r="H185" s="5">
        <v>110</v>
      </c>
      <c r="I185" s="5">
        <v>0.25</v>
      </c>
    </row>
    <row r="186" spans="1:9" x14ac:dyDescent="0.3">
      <c r="A186" s="5" t="s">
        <v>595</v>
      </c>
      <c r="B186" s="5" t="s">
        <v>596</v>
      </c>
      <c r="C186" s="5" t="s">
        <v>593</v>
      </c>
      <c r="D186" s="5">
        <v>780</v>
      </c>
      <c r="E186" s="9">
        <v>312000</v>
      </c>
      <c r="F186" s="5" t="s">
        <v>564</v>
      </c>
      <c r="G186" s="5">
        <v>2018</v>
      </c>
      <c r="H186" s="5">
        <v>400</v>
      </c>
      <c r="I186" s="5">
        <v>0.25</v>
      </c>
    </row>
    <row r="187" spans="1:9" x14ac:dyDescent="0.3">
      <c r="A187" s="5" t="s">
        <v>595</v>
      </c>
      <c r="B187" s="5" t="s">
        <v>596</v>
      </c>
      <c r="C187" s="5" t="s">
        <v>593</v>
      </c>
      <c r="D187" s="5">
        <v>780</v>
      </c>
      <c r="E187" s="9">
        <v>312000</v>
      </c>
      <c r="F187" s="5" t="s">
        <v>564</v>
      </c>
      <c r="G187" s="5">
        <v>2018</v>
      </c>
      <c r="H187" s="5">
        <v>400</v>
      </c>
      <c r="I187" s="5">
        <v>0.25</v>
      </c>
    </row>
    <row r="188" spans="1:9" x14ac:dyDescent="0.3">
      <c r="A188" s="5" t="s">
        <v>597</v>
      </c>
      <c r="B188" s="5" t="s">
        <v>596</v>
      </c>
      <c r="C188" s="5" t="s">
        <v>593</v>
      </c>
      <c r="D188" s="5">
        <v>320</v>
      </c>
      <c r="E188" s="9">
        <v>35200</v>
      </c>
      <c r="F188" s="5" t="s">
        <v>564</v>
      </c>
      <c r="G188" s="5">
        <v>2018</v>
      </c>
      <c r="H188" s="5">
        <v>110</v>
      </c>
      <c r="I188" s="5">
        <v>0.25</v>
      </c>
    </row>
    <row r="189" spans="1:9" x14ac:dyDescent="0.3">
      <c r="A189" s="5" t="s">
        <v>597</v>
      </c>
      <c r="B189" s="5" t="s">
        <v>596</v>
      </c>
      <c r="C189" s="5" t="s">
        <v>593</v>
      </c>
      <c r="D189" s="5">
        <v>320</v>
      </c>
      <c r="E189" s="9">
        <v>35200</v>
      </c>
      <c r="F189" s="5" t="s">
        <v>564</v>
      </c>
      <c r="G189" s="5">
        <v>2018</v>
      </c>
      <c r="H189" s="5">
        <v>110</v>
      </c>
      <c r="I189" s="5">
        <v>0.25</v>
      </c>
    </row>
    <row r="190" spans="1:9" x14ac:dyDescent="0.3">
      <c r="A190" s="5" t="s">
        <v>598</v>
      </c>
      <c r="B190" s="5" t="s">
        <v>596</v>
      </c>
      <c r="C190" s="5" t="s">
        <v>593</v>
      </c>
      <c r="D190" s="5">
        <v>320</v>
      </c>
      <c r="E190" s="9">
        <v>128000</v>
      </c>
      <c r="F190" s="5" t="s">
        <v>564</v>
      </c>
      <c r="G190" s="5">
        <v>2018</v>
      </c>
      <c r="H190" s="5">
        <v>400</v>
      </c>
      <c r="I190" s="5">
        <v>0.25</v>
      </c>
    </row>
    <row r="191" spans="1:9" x14ac:dyDescent="0.3">
      <c r="A191" s="5" t="s">
        <v>598</v>
      </c>
      <c r="B191" s="5" t="s">
        <v>596</v>
      </c>
      <c r="C191" s="5" t="s">
        <v>593</v>
      </c>
      <c r="D191" s="5">
        <v>320</v>
      </c>
      <c r="E191" s="9">
        <v>128000</v>
      </c>
      <c r="F191" s="5" t="s">
        <v>564</v>
      </c>
      <c r="G191" s="5">
        <v>2018</v>
      </c>
      <c r="H191" s="5">
        <v>400</v>
      </c>
      <c r="I191" s="5">
        <v>0.25</v>
      </c>
    </row>
    <row r="192" spans="1:9" x14ac:dyDescent="0.3">
      <c r="A192" s="5" t="s">
        <v>599</v>
      </c>
      <c r="B192" s="5" t="s">
        <v>596</v>
      </c>
      <c r="C192" s="5" t="s">
        <v>593</v>
      </c>
      <c r="D192" s="5">
        <v>320</v>
      </c>
      <c r="E192" s="9">
        <v>128000</v>
      </c>
      <c r="F192" s="5" t="s">
        <v>564</v>
      </c>
      <c r="G192" s="5">
        <v>2018</v>
      </c>
      <c r="H192" s="5">
        <v>400</v>
      </c>
      <c r="I192" s="5">
        <v>0.25</v>
      </c>
    </row>
    <row r="193" spans="1:9" x14ac:dyDescent="0.3">
      <c r="A193" s="5" t="s">
        <v>599</v>
      </c>
      <c r="B193" s="5" t="s">
        <v>596</v>
      </c>
      <c r="C193" s="5" t="s">
        <v>593</v>
      </c>
      <c r="D193" s="5">
        <v>320</v>
      </c>
      <c r="E193" s="9">
        <v>128000</v>
      </c>
      <c r="F193" s="5" t="s">
        <v>564</v>
      </c>
      <c r="G193" s="5">
        <v>2018</v>
      </c>
      <c r="H193" s="5">
        <v>400</v>
      </c>
      <c r="I193" s="5">
        <v>0.25</v>
      </c>
    </row>
    <row r="194" spans="1:9" x14ac:dyDescent="0.3">
      <c r="A194" s="5" t="s">
        <v>600</v>
      </c>
      <c r="B194" s="5" t="s">
        <v>596</v>
      </c>
      <c r="C194" s="5" t="s">
        <v>593</v>
      </c>
      <c r="D194" s="5">
        <v>220</v>
      </c>
      <c r="E194" s="9">
        <v>88000</v>
      </c>
      <c r="F194" s="5" t="s">
        <v>564</v>
      </c>
      <c r="G194" s="5">
        <v>2018</v>
      </c>
      <c r="H194" s="5">
        <v>400</v>
      </c>
      <c r="I194" s="5">
        <v>0.25</v>
      </c>
    </row>
    <row r="195" spans="1:9" x14ac:dyDescent="0.3">
      <c r="A195" s="5" t="s">
        <v>600</v>
      </c>
      <c r="B195" s="5" t="s">
        <v>596</v>
      </c>
      <c r="C195" s="5" t="s">
        <v>593</v>
      </c>
      <c r="D195" s="5">
        <v>220</v>
      </c>
      <c r="E195" s="9">
        <v>88000</v>
      </c>
      <c r="F195" s="5" t="s">
        <v>564</v>
      </c>
      <c r="G195" s="5">
        <v>2018</v>
      </c>
      <c r="H195" s="5">
        <v>400</v>
      </c>
      <c r="I195" s="5">
        <v>0.25</v>
      </c>
    </row>
    <row r="196" spans="1:9" x14ac:dyDescent="0.3">
      <c r="A196" s="5" t="s">
        <v>601</v>
      </c>
      <c r="B196" s="5" t="s">
        <v>596</v>
      </c>
      <c r="C196" s="5" t="s">
        <v>593</v>
      </c>
      <c r="D196" s="5">
        <v>320</v>
      </c>
      <c r="E196" s="9">
        <v>128000</v>
      </c>
      <c r="F196" s="5" t="s">
        <v>564</v>
      </c>
      <c r="G196" s="5">
        <v>2018</v>
      </c>
      <c r="H196" s="5">
        <v>400</v>
      </c>
      <c r="I196" s="5">
        <v>0.25</v>
      </c>
    </row>
    <row r="197" spans="1:9" x14ac:dyDescent="0.3">
      <c r="A197" s="5" t="s">
        <v>601</v>
      </c>
      <c r="B197" s="5" t="s">
        <v>596</v>
      </c>
      <c r="C197" s="5" t="s">
        <v>593</v>
      </c>
      <c r="D197" s="5">
        <v>320</v>
      </c>
      <c r="E197" s="9">
        <v>128000</v>
      </c>
      <c r="F197" s="5" t="s">
        <v>564</v>
      </c>
      <c r="G197" s="5">
        <v>2018</v>
      </c>
      <c r="H197" s="5">
        <v>400</v>
      </c>
      <c r="I197" s="5">
        <v>0.25</v>
      </c>
    </row>
    <row r="198" spans="1:9" x14ac:dyDescent="0.3">
      <c r="A198" s="5" t="s">
        <v>602</v>
      </c>
      <c r="B198" s="5" t="s">
        <v>596</v>
      </c>
      <c r="C198" s="5" t="s">
        <v>593</v>
      </c>
      <c r="D198" s="5">
        <v>275</v>
      </c>
      <c r="E198" s="9">
        <v>110000</v>
      </c>
      <c r="F198" s="5" t="s">
        <v>564</v>
      </c>
      <c r="G198" s="5">
        <v>2018</v>
      </c>
      <c r="H198" s="5">
        <v>400</v>
      </c>
      <c r="I198" s="5">
        <v>0.25</v>
      </c>
    </row>
    <row r="199" spans="1:9" x14ac:dyDescent="0.3">
      <c r="A199" s="5" t="s">
        <v>602</v>
      </c>
      <c r="B199" s="5" t="s">
        <v>596</v>
      </c>
      <c r="C199" s="5" t="s">
        <v>593</v>
      </c>
      <c r="D199" s="5">
        <v>275</v>
      </c>
      <c r="E199" s="9">
        <v>110000</v>
      </c>
      <c r="F199" s="5" t="s">
        <v>564</v>
      </c>
      <c r="G199" s="5">
        <v>2018</v>
      </c>
      <c r="H199" s="5">
        <v>400</v>
      </c>
      <c r="I199" s="5">
        <v>0.25</v>
      </c>
    </row>
    <row r="200" spans="1:9" x14ac:dyDescent="0.3">
      <c r="A200" s="5" t="s">
        <v>603</v>
      </c>
      <c r="B200" s="5" t="s">
        <v>596</v>
      </c>
      <c r="C200" s="5" t="s">
        <v>593</v>
      </c>
      <c r="D200" s="5">
        <v>390</v>
      </c>
      <c r="E200" s="9">
        <v>78000</v>
      </c>
      <c r="F200" s="5" t="s">
        <v>564</v>
      </c>
      <c r="G200" s="5">
        <v>2018</v>
      </c>
      <c r="H200" s="5">
        <v>200</v>
      </c>
      <c r="I200" s="5">
        <v>0.25</v>
      </c>
    </row>
    <row r="201" spans="1:9" x14ac:dyDescent="0.3">
      <c r="A201" s="5" t="s">
        <v>603</v>
      </c>
      <c r="B201" s="5" t="s">
        <v>596</v>
      </c>
      <c r="C201" s="5" t="s">
        <v>593</v>
      </c>
      <c r="D201" s="5">
        <v>390</v>
      </c>
      <c r="E201" s="9">
        <v>78000</v>
      </c>
      <c r="F201" s="5" t="s">
        <v>564</v>
      </c>
      <c r="G201" s="5">
        <v>2018</v>
      </c>
      <c r="H201" s="5">
        <v>200</v>
      </c>
      <c r="I201" s="5">
        <v>0.25</v>
      </c>
    </row>
    <row r="202" spans="1:9" x14ac:dyDescent="0.3">
      <c r="A202" s="5" t="s">
        <v>604</v>
      </c>
      <c r="B202" s="5" t="s">
        <v>592</v>
      </c>
      <c r="C202" s="5" t="s">
        <v>605</v>
      </c>
      <c r="D202" s="5">
        <v>320</v>
      </c>
      <c r="E202" s="9">
        <v>35200</v>
      </c>
      <c r="F202" s="5" t="s">
        <v>564</v>
      </c>
      <c r="G202" s="5">
        <v>2018</v>
      </c>
      <c r="H202" s="5">
        <v>110</v>
      </c>
      <c r="I202" s="5">
        <v>0.25</v>
      </c>
    </row>
    <row r="203" spans="1:9" x14ac:dyDescent="0.3">
      <c r="A203" s="5" t="s">
        <v>604</v>
      </c>
      <c r="B203" s="5" t="s">
        <v>592</v>
      </c>
      <c r="C203" s="5" t="s">
        <v>605</v>
      </c>
      <c r="D203" s="5">
        <v>320</v>
      </c>
      <c r="E203" s="9">
        <v>35200</v>
      </c>
      <c r="F203" s="5" t="s">
        <v>564</v>
      </c>
      <c r="G203" s="5">
        <v>2018</v>
      </c>
      <c r="H203" s="5">
        <v>110</v>
      </c>
      <c r="I203" s="5">
        <v>0.25</v>
      </c>
    </row>
    <row r="204" spans="1:9" x14ac:dyDescent="0.3">
      <c r="A204" s="5" t="s">
        <v>606</v>
      </c>
      <c r="B204" s="5" t="s">
        <v>592</v>
      </c>
      <c r="C204" s="5" t="s">
        <v>605</v>
      </c>
      <c r="D204" s="5">
        <v>320</v>
      </c>
      <c r="E204" s="9">
        <v>35200</v>
      </c>
      <c r="F204" s="5" t="s">
        <v>564</v>
      </c>
      <c r="G204" s="5">
        <v>2018</v>
      </c>
      <c r="H204" s="5">
        <v>110</v>
      </c>
      <c r="I204" s="5">
        <v>0.25</v>
      </c>
    </row>
    <row r="205" spans="1:9" x14ac:dyDescent="0.3">
      <c r="A205" s="5" t="s">
        <v>606</v>
      </c>
      <c r="B205" s="5" t="s">
        <v>592</v>
      </c>
      <c r="C205" s="5" t="s">
        <v>605</v>
      </c>
      <c r="D205" s="5">
        <v>320</v>
      </c>
      <c r="E205" s="9">
        <v>35200</v>
      </c>
      <c r="F205" s="5" t="s">
        <v>564</v>
      </c>
      <c r="G205" s="5">
        <v>2018</v>
      </c>
      <c r="H205" s="5">
        <v>110</v>
      </c>
      <c r="I205" s="5">
        <v>0.25</v>
      </c>
    </row>
    <row r="206" spans="1:9" x14ac:dyDescent="0.3">
      <c r="A206" s="5" t="s">
        <v>607</v>
      </c>
      <c r="B206" s="5" t="s">
        <v>592</v>
      </c>
      <c r="C206" s="5" t="s">
        <v>605</v>
      </c>
      <c r="D206" s="5">
        <v>320</v>
      </c>
      <c r="E206" s="9">
        <v>35200</v>
      </c>
      <c r="F206" s="5" t="s">
        <v>564</v>
      </c>
      <c r="G206" s="5">
        <v>2018</v>
      </c>
      <c r="H206" s="5">
        <v>110</v>
      </c>
      <c r="I206" s="5">
        <v>0.25</v>
      </c>
    </row>
    <row r="207" spans="1:9" x14ac:dyDescent="0.3">
      <c r="A207" s="5" t="s">
        <v>607</v>
      </c>
      <c r="B207" s="5" t="s">
        <v>592</v>
      </c>
      <c r="C207" s="5" t="s">
        <v>605</v>
      </c>
      <c r="D207" s="5">
        <v>320</v>
      </c>
      <c r="E207" s="9">
        <v>35200</v>
      </c>
      <c r="F207" s="5" t="s">
        <v>564</v>
      </c>
      <c r="G207" s="5">
        <v>2018</v>
      </c>
      <c r="H207" s="5">
        <v>110</v>
      </c>
      <c r="I207" s="5">
        <v>0.25</v>
      </c>
    </row>
    <row r="208" spans="1:9" x14ac:dyDescent="0.3">
      <c r="A208" s="5" t="s">
        <v>608</v>
      </c>
      <c r="B208" s="5" t="s">
        <v>592</v>
      </c>
      <c r="C208" s="5" t="s">
        <v>605</v>
      </c>
      <c r="D208" s="5">
        <v>320</v>
      </c>
      <c r="E208" s="9">
        <v>35200</v>
      </c>
      <c r="F208" s="5" t="s">
        <v>564</v>
      </c>
      <c r="G208" s="5">
        <v>2018</v>
      </c>
      <c r="H208" s="5">
        <v>110</v>
      </c>
      <c r="I208" s="5">
        <v>0.25</v>
      </c>
    </row>
    <row r="209" spans="1:9" x14ac:dyDescent="0.3">
      <c r="A209" s="5" t="s">
        <v>608</v>
      </c>
      <c r="B209" s="5" t="s">
        <v>592</v>
      </c>
      <c r="C209" s="5" t="s">
        <v>605</v>
      </c>
      <c r="D209" s="5">
        <v>320</v>
      </c>
      <c r="E209" s="9">
        <v>35200</v>
      </c>
      <c r="F209" s="5" t="s">
        <v>564</v>
      </c>
      <c r="G209" s="5">
        <v>2018</v>
      </c>
      <c r="H209" s="5">
        <v>110</v>
      </c>
      <c r="I209" s="5">
        <v>0.25</v>
      </c>
    </row>
    <row r="210" spans="1:9" x14ac:dyDescent="0.3">
      <c r="A210" s="5" t="s">
        <v>609</v>
      </c>
      <c r="B210" s="5" t="s">
        <v>610</v>
      </c>
      <c r="C210" s="5" t="s">
        <v>611</v>
      </c>
      <c r="D210" s="5">
        <v>93.4</v>
      </c>
      <c r="E210" s="9">
        <v>1373976.58</v>
      </c>
      <c r="F210" s="5" t="s">
        <v>564</v>
      </c>
      <c r="G210" s="5">
        <v>2018</v>
      </c>
      <c r="H210" s="9">
        <v>14710.67</v>
      </c>
      <c r="I210" s="5">
        <v>0.25</v>
      </c>
    </row>
    <row r="211" spans="1:9" x14ac:dyDescent="0.3">
      <c r="A211" s="5" t="s">
        <v>609</v>
      </c>
      <c r="B211" s="5" t="s">
        <v>610</v>
      </c>
      <c r="C211" s="5" t="s">
        <v>611</v>
      </c>
      <c r="D211" s="5">
        <v>93.4</v>
      </c>
      <c r="E211" s="9">
        <v>1373976.58</v>
      </c>
      <c r="F211" s="5" t="s">
        <v>564</v>
      </c>
      <c r="G211" s="5">
        <v>2018</v>
      </c>
      <c r="H211" s="9">
        <v>14710.67</v>
      </c>
      <c r="I211" s="5">
        <v>0.25</v>
      </c>
    </row>
    <row r="212" spans="1:9" x14ac:dyDescent="0.3">
      <c r="A212" s="5" t="s">
        <v>609</v>
      </c>
      <c r="B212" s="5" t="s">
        <v>610</v>
      </c>
      <c r="C212" s="5" t="s">
        <v>611</v>
      </c>
      <c r="D212" s="5">
        <v>93.4</v>
      </c>
      <c r="E212" s="9">
        <v>1373976.58</v>
      </c>
      <c r="F212" s="5" t="s">
        <v>564</v>
      </c>
      <c r="G212" s="5">
        <v>2018</v>
      </c>
      <c r="H212" s="9">
        <v>14710.67</v>
      </c>
      <c r="I212" s="5">
        <v>0.25</v>
      </c>
    </row>
    <row r="213" spans="1:9" x14ac:dyDescent="0.3">
      <c r="A213" s="5" t="s">
        <v>609</v>
      </c>
      <c r="B213" s="5" t="s">
        <v>610</v>
      </c>
      <c r="C213" s="5" t="s">
        <v>611</v>
      </c>
      <c r="D213" s="5">
        <v>93.4</v>
      </c>
      <c r="E213" s="9">
        <v>1373976.58</v>
      </c>
      <c r="F213" s="5" t="s">
        <v>564</v>
      </c>
      <c r="G213" s="5">
        <v>2018</v>
      </c>
      <c r="H213" s="9">
        <v>14710.67</v>
      </c>
      <c r="I213" s="5">
        <v>0.25</v>
      </c>
    </row>
    <row r="214" spans="1:9" x14ac:dyDescent="0.3">
      <c r="A214" s="5" t="s">
        <v>609</v>
      </c>
      <c r="B214" s="5" t="s">
        <v>610</v>
      </c>
      <c r="C214" s="5" t="s">
        <v>611</v>
      </c>
      <c r="D214" s="5">
        <v>93.4</v>
      </c>
      <c r="E214" s="9">
        <v>1373914</v>
      </c>
      <c r="F214" s="5" t="s">
        <v>564</v>
      </c>
      <c r="G214" s="5">
        <v>2018</v>
      </c>
      <c r="H214" s="9">
        <v>14710</v>
      </c>
      <c r="I214" s="5">
        <v>0.25</v>
      </c>
    </row>
    <row r="215" spans="1:9" x14ac:dyDescent="0.3">
      <c r="A215" s="5" t="s">
        <v>609</v>
      </c>
      <c r="B215" s="5" t="s">
        <v>612</v>
      </c>
      <c r="C215" s="5" t="s">
        <v>611</v>
      </c>
      <c r="D215" s="5">
        <v>93.4</v>
      </c>
      <c r="E215" s="9">
        <v>190464.08</v>
      </c>
      <c r="F215" s="5" t="s">
        <v>564</v>
      </c>
      <c r="G215" s="5">
        <v>2018</v>
      </c>
      <c r="H215" s="9">
        <v>2039.23</v>
      </c>
      <c r="I215" s="5">
        <v>0.25</v>
      </c>
    </row>
    <row r="216" spans="1:9" x14ac:dyDescent="0.3">
      <c r="A216" s="5" t="s">
        <v>609</v>
      </c>
      <c r="B216" s="5" t="s">
        <v>613</v>
      </c>
      <c r="C216" s="5" t="s">
        <v>611</v>
      </c>
      <c r="D216" s="5">
        <v>93.4</v>
      </c>
      <c r="E216" s="9">
        <v>19614</v>
      </c>
      <c r="F216" s="5" t="s">
        <v>564</v>
      </c>
      <c r="G216" s="5">
        <v>2018</v>
      </c>
      <c r="H216" s="5">
        <v>210</v>
      </c>
      <c r="I216" s="5">
        <v>0.25</v>
      </c>
    </row>
    <row r="217" spans="1:9" x14ac:dyDescent="0.3">
      <c r="A217" s="5" t="s">
        <v>609</v>
      </c>
      <c r="B217" s="5" t="s">
        <v>614</v>
      </c>
      <c r="C217" s="5" t="s">
        <v>611</v>
      </c>
      <c r="D217" s="5">
        <v>93.4</v>
      </c>
      <c r="E217" s="9">
        <v>12235.4</v>
      </c>
      <c r="F217" s="5" t="s">
        <v>564</v>
      </c>
      <c r="G217" s="5">
        <v>2018</v>
      </c>
      <c r="H217" s="5">
        <v>131</v>
      </c>
      <c r="I217" s="5">
        <v>0.25</v>
      </c>
    </row>
    <row r="218" spans="1:9" x14ac:dyDescent="0.3">
      <c r="A218" s="5" t="s">
        <v>615</v>
      </c>
      <c r="B218" s="5" t="s">
        <v>610</v>
      </c>
      <c r="C218" s="5" t="s">
        <v>611</v>
      </c>
      <c r="D218" s="5">
        <v>148.69999999999999</v>
      </c>
      <c r="E218" s="9">
        <v>89294.35</v>
      </c>
      <c r="F218" s="5" t="s">
        <v>564</v>
      </c>
      <c r="G218" s="5">
        <v>2018</v>
      </c>
      <c r="H218" s="5">
        <v>600.5</v>
      </c>
      <c r="I218" s="5">
        <v>0.25</v>
      </c>
    </row>
    <row r="219" spans="1:9" x14ac:dyDescent="0.3">
      <c r="A219" s="5" t="s">
        <v>615</v>
      </c>
      <c r="B219" s="5" t="s">
        <v>610</v>
      </c>
      <c r="C219" s="5" t="s">
        <v>611</v>
      </c>
      <c r="D219" s="5">
        <v>148.69999999999999</v>
      </c>
      <c r="E219" s="9">
        <v>89280.97</v>
      </c>
      <c r="F219" s="5" t="s">
        <v>564</v>
      </c>
      <c r="G219" s="5">
        <v>2018</v>
      </c>
      <c r="H219" s="5">
        <v>600.41</v>
      </c>
      <c r="I219" s="5">
        <v>0.25</v>
      </c>
    </row>
    <row r="220" spans="1:9" x14ac:dyDescent="0.3">
      <c r="A220" s="5" t="s">
        <v>615</v>
      </c>
      <c r="B220" s="5" t="s">
        <v>610</v>
      </c>
      <c r="C220" s="5" t="s">
        <v>611</v>
      </c>
      <c r="D220" s="5">
        <v>148.69999999999999</v>
      </c>
      <c r="E220" s="9">
        <v>89230.41</v>
      </c>
      <c r="F220" s="5" t="s">
        <v>564</v>
      </c>
      <c r="G220" s="5">
        <v>2018</v>
      </c>
      <c r="H220" s="5">
        <v>600.07000000000005</v>
      </c>
      <c r="I220" s="5">
        <v>0.25</v>
      </c>
    </row>
    <row r="221" spans="1:9" x14ac:dyDescent="0.3">
      <c r="A221" s="5" t="s">
        <v>615</v>
      </c>
      <c r="B221" s="5" t="s">
        <v>610</v>
      </c>
      <c r="C221" s="5" t="s">
        <v>611</v>
      </c>
      <c r="D221" s="5">
        <v>148.69999999999999</v>
      </c>
      <c r="E221" s="9">
        <v>89228.92</v>
      </c>
      <c r="F221" s="5" t="s">
        <v>564</v>
      </c>
      <c r="G221" s="5">
        <v>2018</v>
      </c>
      <c r="H221" s="5">
        <v>600.05999999999995</v>
      </c>
      <c r="I221" s="5">
        <v>0.25</v>
      </c>
    </row>
    <row r="222" spans="1:9" x14ac:dyDescent="0.3">
      <c r="A222" s="5" t="s">
        <v>615</v>
      </c>
      <c r="B222" s="5" t="s">
        <v>610</v>
      </c>
      <c r="C222" s="5" t="s">
        <v>611</v>
      </c>
      <c r="D222" s="5">
        <v>148.69999999999999</v>
      </c>
      <c r="E222" s="9">
        <v>89220</v>
      </c>
      <c r="F222" s="5" t="s">
        <v>564</v>
      </c>
      <c r="G222" s="5">
        <v>2018</v>
      </c>
      <c r="H222" s="5">
        <v>600</v>
      </c>
      <c r="I222" s="5">
        <v>0.25</v>
      </c>
    </row>
    <row r="223" spans="1:9" x14ac:dyDescent="0.3">
      <c r="A223" s="5" t="s">
        <v>615</v>
      </c>
      <c r="B223" s="5" t="s">
        <v>612</v>
      </c>
      <c r="C223" s="5" t="s">
        <v>611</v>
      </c>
      <c r="D223" s="5">
        <v>148.69999999999999</v>
      </c>
      <c r="E223" s="9">
        <v>37949.730000000003</v>
      </c>
      <c r="F223" s="5" t="s">
        <v>564</v>
      </c>
      <c r="G223" s="5">
        <v>2018</v>
      </c>
      <c r="H223" s="5">
        <v>255.21</v>
      </c>
      <c r="I223" s="5">
        <v>0.25</v>
      </c>
    </row>
    <row r="224" spans="1:9" x14ac:dyDescent="0.3">
      <c r="A224" s="5" t="s">
        <v>615</v>
      </c>
      <c r="B224" s="5" t="s">
        <v>613</v>
      </c>
      <c r="C224" s="5" t="s">
        <v>611</v>
      </c>
      <c r="D224" s="5">
        <v>148.69999999999999</v>
      </c>
      <c r="E224" s="9">
        <v>31227</v>
      </c>
      <c r="F224" s="5" t="s">
        <v>564</v>
      </c>
      <c r="G224" s="5">
        <v>2018</v>
      </c>
      <c r="H224" s="5">
        <v>210</v>
      </c>
      <c r="I224" s="5">
        <v>0.25</v>
      </c>
    </row>
    <row r="225" spans="1:9" x14ac:dyDescent="0.3">
      <c r="A225" s="5" t="s">
        <v>616</v>
      </c>
      <c r="B225" s="5" t="s">
        <v>612</v>
      </c>
      <c r="C225" s="5" t="s">
        <v>611</v>
      </c>
      <c r="D225" s="5">
        <v>144.5</v>
      </c>
      <c r="E225" s="9">
        <v>17006.21</v>
      </c>
      <c r="F225" s="5" t="s">
        <v>564</v>
      </c>
      <c r="G225" s="5">
        <v>2018</v>
      </c>
      <c r="H225" s="5">
        <v>117.69</v>
      </c>
      <c r="I225" s="5">
        <v>0.25</v>
      </c>
    </row>
    <row r="226" spans="1:9" x14ac:dyDescent="0.3">
      <c r="A226" s="5" t="s">
        <v>617</v>
      </c>
      <c r="B226" s="5" t="s">
        <v>618</v>
      </c>
      <c r="C226" s="5" t="s">
        <v>593</v>
      </c>
      <c r="D226" s="5">
        <v>40</v>
      </c>
      <c r="E226" s="9">
        <v>4000</v>
      </c>
      <c r="F226" s="5" t="s">
        <v>564</v>
      </c>
      <c r="G226" s="5">
        <v>2018</v>
      </c>
      <c r="H226" s="5">
        <v>100</v>
      </c>
      <c r="I226" s="5">
        <v>0.25</v>
      </c>
    </row>
    <row r="227" spans="1:9" x14ac:dyDescent="0.3">
      <c r="A227" s="5" t="s">
        <v>619</v>
      </c>
      <c r="B227" s="5" t="s">
        <v>591</v>
      </c>
      <c r="C227" s="5" t="s">
        <v>620</v>
      </c>
      <c r="D227" s="5">
        <v>40</v>
      </c>
      <c r="E227" s="9">
        <v>4000</v>
      </c>
      <c r="F227" s="5" t="s">
        <v>564</v>
      </c>
      <c r="G227" s="5">
        <v>2018</v>
      </c>
      <c r="H227" s="5">
        <v>100</v>
      </c>
      <c r="I227" s="5">
        <v>0.25</v>
      </c>
    </row>
    <row r="228" spans="1:9" x14ac:dyDescent="0.3">
      <c r="A228" s="5" t="s">
        <v>621</v>
      </c>
      <c r="B228" s="5" t="s">
        <v>591</v>
      </c>
      <c r="C228" s="5" t="s">
        <v>620</v>
      </c>
      <c r="D228" s="5">
        <v>40</v>
      </c>
      <c r="E228" s="9">
        <v>8000</v>
      </c>
      <c r="F228" s="5" t="s">
        <v>564</v>
      </c>
      <c r="G228" s="5">
        <v>2018</v>
      </c>
      <c r="H228" s="5">
        <v>200</v>
      </c>
      <c r="I228" s="5">
        <v>0.25</v>
      </c>
    </row>
    <row r="229" spans="1:9" x14ac:dyDescent="0.3">
      <c r="A229" s="5" t="s">
        <v>622</v>
      </c>
      <c r="B229" s="5" t="s">
        <v>591</v>
      </c>
      <c r="C229" s="5" t="s">
        <v>620</v>
      </c>
      <c r="D229" s="5">
        <v>40</v>
      </c>
      <c r="E229" s="9">
        <v>8000</v>
      </c>
      <c r="F229" s="5" t="s">
        <v>564</v>
      </c>
      <c r="G229" s="5">
        <v>2018</v>
      </c>
      <c r="H229" s="5">
        <v>200</v>
      </c>
      <c r="I229" s="5">
        <v>0.25</v>
      </c>
    </row>
    <row r="230" spans="1:9" x14ac:dyDescent="0.3">
      <c r="A230" s="5" t="s">
        <v>623</v>
      </c>
      <c r="B230" s="5" t="s">
        <v>591</v>
      </c>
      <c r="C230" s="5" t="s">
        <v>620</v>
      </c>
      <c r="D230" s="5">
        <v>40</v>
      </c>
      <c r="E230" s="9">
        <v>8000</v>
      </c>
      <c r="F230" s="5" t="s">
        <v>564</v>
      </c>
      <c r="G230" s="5">
        <v>2018</v>
      </c>
      <c r="H230" s="5">
        <v>200</v>
      </c>
      <c r="I230" s="5">
        <v>0.25</v>
      </c>
    </row>
    <row r="231" spans="1:9" x14ac:dyDescent="0.3">
      <c r="A231" s="5" t="s">
        <v>624</v>
      </c>
      <c r="B231" s="5" t="s">
        <v>591</v>
      </c>
      <c r="C231" s="5" t="s">
        <v>620</v>
      </c>
      <c r="D231" s="5">
        <v>40</v>
      </c>
      <c r="E231" s="9">
        <v>8000</v>
      </c>
      <c r="F231" s="5" t="s">
        <v>564</v>
      </c>
      <c r="G231" s="5">
        <v>2018</v>
      </c>
      <c r="H231" s="5">
        <v>200</v>
      </c>
      <c r="I231" s="5">
        <v>0.25</v>
      </c>
    </row>
    <row r="232" spans="1:9" x14ac:dyDescent="0.3">
      <c r="A232" s="5" t="s">
        <v>625</v>
      </c>
      <c r="B232" s="5" t="s">
        <v>591</v>
      </c>
      <c r="C232" s="5" t="s">
        <v>620</v>
      </c>
      <c r="D232" s="5">
        <v>40</v>
      </c>
      <c r="E232" s="9">
        <v>8000</v>
      </c>
      <c r="F232" s="5" t="s">
        <v>564</v>
      </c>
      <c r="G232" s="5">
        <v>2018</v>
      </c>
      <c r="H232" s="5">
        <v>200</v>
      </c>
      <c r="I232" s="5">
        <v>0.25</v>
      </c>
    </row>
    <row r="233" spans="1:9" x14ac:dyDescent="0.3">
      <c r="A233" s="5" t="s">
        <v>626</v>
      </c>
      <c r="B233" s="5" t="s">
        <v>591</v>
      </c>
      <c r="C233" s="5" t="s">
        <v>620</v>
      </c>
      <c r="D233" s="5">
        <v>40</v>
      </c>
      <c r="E233" s="9">
        <v>8000</v>
      </c>
      <c r="F233" s="5" t="s">
        <v>564</v>
      </c>
      <c r="G233" s="5">
        <v>2018</v>
      </c>
      <c r="H233" s="5">
        <v>200</v>
      </c>
      <c r="I233" s="5">
        <v>0.25</v>
      </c>
    </row>
    <row r="234" spans="1:9" x14ac:dyDescent="0.3">
      <c r="A234" s="5" t="s">
        <v>627</v>
      </c>
      <c r="B234" s="5" t="s">
        <v>591</v>
      </c>
      <c r="C234" s="5" t="s">
        <v>620</v>
      </c>
      <c r="D234" s="5">
        <v>40</v>
      </c>
      <c r="E234" s="9">
        <v>8000</v>
      </c>
      <c r="F234" s="5" t="s">
        <v>564</v>
      </c>
      <c r="G234" s="5">
        <v>2018</v>
      </c>
      <c r="H234" s="5">
        <v>200</v>
      </c>
      <c r="I234" s="5">
        <v>0.25</v>
      </c>
    </row>
    <row r="235" spans="1:9" x14ac:dyDescent="0.3">
      <c r="A235" s="5" t="s">
        <v>628</v>
      </c>
      <c r="B235" s="5" t="s">
        <v>591</v>
      </c>
      <c r="C235" s="5" t="s">
        <v>463</v>
      </c>
      <c r="D235" s="5">
        <v>40</v>
      </c>
      <c r="E235" s="9">
        <v>8000</v>
      </c>
      <c r="F235" s="5" t="s">
        <v>564</v>
      </c>
      <c r="G235" s="5">
        <v>2018</v>
      </c>
      <c r="H235" s="5">
        <v>200</v>
      </c>
      <c r="I235" s="5">
        <v>0.25</v>
      </c>
    </row>
    <row r="236" spans="1:9" x14ac:dyDescent="0.3">
      <c r="A236" s="5" t="s">
        <v>628</v>
      </c>
      <c r="B236" s="5" t="s">
        <v>629</v>
      </c>
      <c r="C236" s="5" t="s">
        <v>463</v>
      </c>
      <c r="D236" s="5">
        <v>40</v>
      </c>
      <c r="E236" s="9">
        <v>4000</v>
      </c>
      <c r="F236" s="5" t="s">
        <v>564</v>
      </c>
      <c r="G236" s="5">
        <v>2018</v>
      </c>
      <c r="H236" s="5">
        <v>100</v>
      </c>
      <c r="I236" s="5">
        <v>0.25</v>
      </c>
    </row>
    <row r="237" spans="1:9" x14ac:dyDescent="0.3">
      <c r="A237" s="5" t="s">
        <v>628</v>
      </c>
      <c r="B237" s="5" t="s">
        <v>629</v>
      </c>
      <c r="C237" s="5" t="s">
        <v>463</v>
      </c>
      <c r="D237" s="5">
        <v>40</v>
      </c>
      <c r="E237" s="9">
        <v>4000</v>
      </c>
      <c r="F237" s="5" t="s">
        <v>564</v>
      </c>
      <c r="G237" s="5">
        <v>2018</v>
      </c>
      <c r="H237" s="5">
        <v>100</v>
      </c>
      <c r="I237" s="5">
        <v>0.25</v>
      </c>
    </row>
    <row r="238" spans="1:9" x14ac:dyDescent="0.3">
      <c r="A238" s="5" t="s">
        <v>630</v>
      </c>
      <c r="B238" s="5" t="s">
        <v>591</v>
      </c>
      <c r="C238" s="5" t="s">
        <v>463</v>
      </c>
      <c r="D238" s="5">
        <v>40</v>
      </c>
      <c r="E238" s="9">
        <v>8000</v>
      </c>
      <c r="F238" s="5" t="s">
        <v>564</v>
      </c>
      <c r="G238" s="5">
        <v>2018</v>
      </c>
      <c r="H238" s="5">
        <v>200</v>
      </c>
      <c r="I238" s="5">
        <v>0.25</v>
      </c>
    </row>
    <row r="239" spans="1:9" x14ac:dyDescent="0.3">
      <c r="A239" s="5" t="s">
        <v>631</v>
      </c>
      <c r="B239" s="5" t="s">
        <v>591</v>
      </c>
      <c r="C239" s="5" t="s">
        <v>463</v>
      </c>
      <c r="D239" s="5">
        <v>40</v>
      </c>
      <c r="E239" s="9">
        <v>8000</v>
      </c>
      <c r="F239" s="5" t="s">
        <v>564</v>
      </c>
      <c r="G239" s="5">
        <v>2018</v>
      </c>
      <c r="H239" s="5">
        <v>200</v>
      </c>
      <c r="I239" s="5">
        <v>0.25</v>
      </c>
    </row>
    <row r="240" spans="1:9" x14ac:dyDescent="0.3">
      <c r="A240" s="5" t="s">
        <v>631</v>
      </c>
      <c r="B240" s="5" t="s">
        <v>629</v>
      </c>
      <c r="C240" s="5" t="s">
        <v>463</v>
      </c>
      <c r="D240" s="5">
        <v>40</v>
      </c>
      <c r="E240" s="9">
        <v>4000</v>
      </c>
      <c r="F240" s="5" t="s">
        <v>564</v>
      </c>
      <c r="G240" s="5">
        <v>2018</v>
      </c>
      <c r="H240" s="5">
        <v>100</v>
      </c>
      <c r="I240" s="5">
        <v>0.25</v>
      </c>
    </row>
    <row r="241" spans="1:9" x14ac:dyDescent="0.3">
      <c r="A241" s="5" t="s">
        <v>632</v>
      </c>
      <c r="B241" s="5" t="s">
        <v>633</v>
      </c>
      <c r="C241" s="5" t="s">
        <v>634</v>
      </c>
      <c r="D241" s="5">
        <v>40.39</v>
      </c>
      <c r="E241" s="9">
        <v>650844.46</v>
      </c>
      <c r="F241" s="5" t="s">
        <v>564</v>
      </c>
      <c r="G241" s="5">
        <v>2018</v>
      </c>
      <c r="H241" s="9">
        <v>16114</v>
      </c>
      <c r="I241" s="5">
        <v>0.25</v>
      </c>
    </row>
    <row r="242" spans="1:9" x14ac:dyDescent="0.3">
      <c r="A242" s="5" t="s">
        <v>632</v>
      </c>
      <c r="B242" s="5" t="s">
        <v>635</v>
      </c>
      <c r="C242" s="5" t="s">
        <v>634</v>
      </c>
      <c r="D242" s="5">
        <v>40.39</v>
      </c>
      <c r="E242" s="9">
        <v>242461.17</v>
      </c>
      <c r="F242" s="5" t="s">
        <v>564</v>
      </c>
      <c r="G242" s="5">
        <v>2018</v>
      </c>
      <c r="H242" s="9">
        <v>6003</v>
      </c>
      <c r="I242" s="5">
        <v>0.25</v>
      </c>
    </row>
    <row r="243" spans="1:9" x14ac:dyDescent="0.3">
      <c r="A243" s="5" t="s">
        <v>632</v>
      </c>
      <c r="B243" s="5" t="s">
        <v>578</v>
      </c>
      <c r="C243" s="5" t="s">
        <v>634</v>
      </c>
      <c r="D243" s="5">
        <v>40.39</v>
      </c>
      <c r="E243" s="9">
        <v>171697.89</v>
      </c>
      <c r="F243" s="5" t="s">
        <v>564</v>
      </c>
      <c r="G243" s="5">
        <v>2018</v>
      </c>
      <c r="H243" s="9">
        <v>4251</v>
      </c>
      <c r="I243" s="5">
        <v>0.25</v>
      </c>
    </row>
    <row r="244" spans="1:9" x14ac:dyDescent="0.3">
      <c r="A244" s="5" t="s">
        <v>632</v>
      </c>
      <c r="B244" s="5" t="s">
        <v>566</v>
      </c>
      <c r="C244" s="5" t="s">
        <v>634</v>
      </c>
      <c r="D244" s="5">
        <v>40.39</v>
      </c>
      <c r="E244" s="9">
        <v>80780</v>
      </c>
      <c r="F244" s="5" t="s">
        <v>564</v>
      </c>
      <c r="G244" s="5">
        <v>2018</v>
      </c>
      <c r="H244" s="9">
        <v>2000</v>
      </c>
      <c r="I244" s="5">
        <v>0.25</v>
      </c>
    </row>
    <row r="245" spans="1:9" x14ac:dyDescent="0.3">
      <c r="A245" s="5" t="s">
        <v>632</v>
      </c>
      <c r="B245" s="5" t="s">
        <v>583</v>
      </c>
      <c r="C245" s="5" t="s">
        <v>634</v>
      </c>
      <c r="D245" s="5">
        <v>40.39</v>
      </c>
      <c r="E245" s="9">
        <v>2277120</v>
      </c>
      <c r="F245" s="5" t="s">
        <v>564</v>
      </c>
      <c r="G245" s="5">
        <v>2018</v>
      </c>
      <c r="H245" s="9">
        <v>56378.31</v>
      </c>
      <c r="I245" s="5">
        <v>0.25</v>
      </c>
    </row>
    <row r="246" spans="1:9" x14ac:dyDescent="0.3">
      <c r="A246" s="5" t="s">
        <v>632</v>
      </c>
      <c r="B246" s="5" t="s">
        <v>583</v>
      </c>
      <c r="C246" s="5" t="s">
        <v>634</v>
      </c>
      <c r="D246" s="5">
        <v>40.39</v>
      </c>
      <c r="E246" s="9">
        <v>2277120</v>
      </c>
      <c r="F246" s="5" t="s">
        <v>564</v>
      </c>
      <c r="G246" s="5">
        <v>2018</v>
      </c>
      <c r="H246" s="9">
        <v>56378.31</v>
      </c>
      <c r="I246" s="5">
        <v>0.25</v>
      </c>
    </row>
    <row r="247" spans="1:9" x14ac:dyDescent="0.3">
      <c r="A247" s="5" t="s">
        <v>636</v>
      </c>
      <c r="B247" s="5" t="s">
        <v>560</v>
      </c>
      <c r="C247" s="5" t="s">
        <v>637</v>
      </c>
      <c r="D247" s="5">
        <v>18.29</v>
      </c>
      <c r="E247" s="9">
        <v>10974</v>
      </c>
      <c r="F247" s="5" t="s">
        <v>564</v>
      </c>
      <c r="G247" s="5">
        <v>2018</v>
      </c>
      <c r="H247" s="5">
        <v>600</v>
      </c>
      <c r="I247" s="5">
        <v>0.25</v>
      </c>
    </row>
    <row r="248" spans="1:9" x14ac:dyDescent="0.3">
      <c r="A248" s="5" t="s">
        <v>638</v>
      </c>
      <c r="B248" s="5" t="s">
        <v>596</v>
      </c>
      <c r="C248" s="5" t="s">
        <v>605</v>
      </c>
      <c r="D248" s="5">
        <v>320</v>
      </c>
      <c r="E248" s="9">
        <v>64000</v>
      </c>
      <c r="F248" s="5" t="s">
        <v>564</v>
      </c>
      <c r="G248" s="5">
        <v>2018</v>
      </c>
      <c r="H248" s="5">
        <v>200</v>
      </c>
      <c r="I248" s="5">
        <v>0.25</v>
      </c>
    </row>
    <row r="249" spans="1:9" x14ac:dyDescent="0.3">
      <c r="A249" s="5" t="s">
        <v>638</v>
      </c>
      <c r="B249" s="5" t="s">
        <v>596</v>
      </c>
      <c r="C249" s="5" t="s">
        <v>605</v>
      </c>
      <c r="D249" s="5">
        <v>320</v>
      </c>
      <c r="E249" s="9">
        <v>64000</v>
      </c>
      <c r="F249" s="5" t="s">
        <v>564</v>
      </c>
      <c r="G249" s="5">
        <v>2018</v>
      </c>
      <c r="H249" s="5">
        <v>200</v>
      </c>
      <c r="I249" s="5">
        <v>0.25</v>
      </c>
    </row>
    <row r="250" spans="1:9" x14ac:dyDescent="0.3">
      <c r="A250" s="5" t="s">
        <v>639</v>
      </c>
      <c r="B250" s="5" t="s">
        <v>596</v>
      </c>
      <c r="C250" s="5" t="s">
        <v>605</v>
      </c>
      <c r="D250" s="5">
        <v>320</v>
      </c>
      <c r="E250" s="9">
        <v>128000</v>
      </c>
      <c r="F250" s="5" t="s">
        <v>564</v>
      </c>
      <c r="G250" s="5">
        <v>2018</v>
      </c>
      <c r="H250" s="5">
        <v>400</v>
      </c>
      <c r="I250" s="5">
        <v>0.25</v>
      </c>
    </row>
    <row r="251" spans="1:9" x14ac:dyDescent="0.3">
      <c r="A251" s="5" t="s">
        <v>639</v>
      </c>
      <c r="B251" s="5" t="s">
        <v>596</v>
      </c>
      <c r="C251" s="5" t="s">
        <v>605</v>
      </c>
      <c r="D251" s="5">
        <v>320</v>
      </c>
      <c r="E251" s="9">
        <v>128000</v>
      </c>
      <c r="F251" s="5" t="s">
        <v>564</v>
      </c>
      <c r="G251" s="5">
        <v>2018</v>
      </c>
      <c r="H251" s="5">
        <v>400</v>
      </c>
      <c r="I251" s="5">
        <v>0.25</v>
      </c>
    </row>
    <row r="252" spans="1:9" x14ac:dyDescent="0.3">
      <c r="A252" s="5" t="s">
        <v>640</v>
      </c>
      <c r="B252" s="5" t="s">
        <v>596</v>
      </c>
      <c r="C252" s="5" t="s">
        <v>605</v>
      </c>
      <c r="D252" s="5">
        <v>320</v>
      </c>
      <c r="E252" s="9">
        <v>128000</v>
      </c>
      <c r="F252" s="5" t="s">
        <v>564</v>
      </c>
      <c r="G252" s="5">
        <v>2018</v>
      </c>
      <c r="H252" s="5">
        <v>400</v>
      </c>
      <c r="I252" s="5">
        <v>0.25</v>
      </c>
    </row>
    <row r="253" spans="1:9" x14ac:dyDescent="0.3">
      <c r="A253" s="5" t="s">
        <v>640</v>
      </c>
      <c r="B253" s="5" t="s">
        <v>596</v>
      </c>
      <c r="C253" s="5" t="s">
        <v>605</v>
      </c>
      <c r="D253" s="5">
        <v>320</v>
      </c>
      <c r="E253" s="9">
        <v>128000</v>
      </c>
      <c r="F253" s="5" t="s">
        <v>564</v>
      </c>
      <c r="G253" s="5">
        <v>2018</v>
      </c>
      <c r="H253" s="5">
        <v>400</v>
      </c>
      <c r="I253" s="5">
        <v>0.25</v>
      </c>
    </row>
    <row r="254" spans="1:9" x14ac:dyDescent="0.3">
      <c r="A254" s="5" t="s">
        <v>641</v>
      </c>
      <c r="B254" s="5" t="s">
        <v>596</v>
      </c>
      <c r="C254" s="5" t="s">
        <v>605</v>
      </c>
      <c r="D254" s="5">
        <v>320</v>
      </c>
      <c r="E254" s="9">
        <v>35200</v>
      </c>
      <c r="F254" s="5" t="s">
        <v>564</v>
      </c>
      <c r="G254" s="5">
        <v>2018</v>
      </c>
      <c r="H254" s="5">
        <v>110</v>
      </c>
      <c r="I254" s="5">
        <v>0.25</v>
      </c>
    </row>
    <row r="255" spans="1:9" x14ac:dyDescent="0.3">
      <c r="A255" s="5" t="s">
        <v>641</v>
      </c>
      <c r="B255" s="5" t="s">
        <v>596</v>
      </c>
      <c r="C255" s="5" t="s">
        <v>605</v>
      </c>
      <c r="D255" s="5">
        <v>320</v>
      </c>
      <c r="E255" s="9">
        <v>35200</v>
      </c>
      <c r="F255" s="5" t="s">
        <v>564</v>
      </c>
      <c r="G255" s="5">
        <v>2018</v>
      </c>
      <c r="H255" s="5">
        <f xml:space="preserve">  E255/D255</f>
        <v>110</v>
      </c>
      <c r="I255" s="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Louisiana - Dataset</vt:lpstr>
      <vt:lpstr>New Mexico - Dataset</vt:lpstr>
      <vt:lpstr>Colorado - Dataset</vt:lpstr>
      <vt:lpstr>Texas -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Arhan Boyd</dc:creator>
  <cp:lastModifiedBy>Arhan Boyd</cp:lastModifiedBy>
  <dcterms:created xsi:type="dcterms:W3CDTF">2021-08-21T18:29:05Z</dcterms:created>
  <dcterms:modified xsi:type="dcterms:W3CDTF">2021-08-23T08:27:57Z</dcterms:modified>
</cp:coreProperties>
</file>